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0_Services Provided in relation to a ROLR\"/>
    </mc:Choice>
  </mc:AlternateContent>
  <xr:revisionPtr revIDLastSave="0" documentId="13_ncr:1_{304D90FF-FEFD-4886-8871-08FE1A739594}"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Fee" sheetId="11" r:id="rId5"/>
    <sheet name="Forecasts by year" sheetId="17" r:id="rId6"/>
    <sheet name="Forecast Revenue - Costs" sheetId="16" r:id="rId7"/>
  </sheets>
  <externalReferences>
    <externalReference r:id="rId8"/>
  </externalReferences>
  <calcPr calcId="171027"/>
</workbook>
</file>

<file path=xl/calcChain.xml><?xml version="1.0" encoding="utf-8"?>
<calcChain xmlns="http://schemas.openxmlformats.org/spreadsheetml/2006/main">
  <c r="B20" i="9" l="1"/>
  <c r="G6" i="17" l="1"/>
  <c r="F6" i="17"/>
  <c r="E6" i="17"/>
  <c r="D6" i="17"/>
  <c r="C6" i="17"/>
  <c r="G5" i="17"/>
  <c r="F5" i="17"/>
  <c r="E5" i="17"/>
  <c r="D5" i="17"/>
  <c r="C5" i="17"/>
  <c r="G4" i="17"/>
  <c r="F4" i="17"/>
  <c r="E4" i="17"/>
  <c r="D4" i="17"/>
  <c r="C4" i="17"/>
  <c r="G3" i="17"/>
  <c r="F3" i="17"/>
  <c r="E3" i="17"/>
  <c r="D3" i="17"/>
  <c r="C3" i="17"/>
  <c r="G2" i="17"/>
  <c r="F2" i="17"/>
  <c r="E2" i="17"/>
  <c r="D2" i="17"/>
  <c r="C2" i="17"/>
  <c r="C27" i="17" l="1"/>
  <c r="D27" i="17"/>
  <c r="E27" i="17"/>
  <c r="F27" i="17"/>
  <c r="G27" i="17"/>
  <c r="B27" i="17"/>
  <c r="B26" i="17"/>
  <c r="B25" i="17"/>
  <c r="B24" i="17"/>
  <c r="B23" i="17"/>
  <c r="B22" i="17"/>
  <c r="B21" i="17"/>
  <c r="C21" i="17" s="1"/>
  <c r="B20" i="17"/>
  <c r="C20" i="17" s="1"/>
  <c r="H8" i="11"/>
  <c r="I8" i="11"/>
  <c r="J8" i="11"/>
  <c r="K8" i="11"/>
  <c r="L8" i="11"/>
  <c r="M8" i="11"/>
  <c r="N8" i="11"/>
  <c r="O8" i="11"/>
  <c r="P8" i="11"/>
  <c r="D57" i="8"/>
  <c r="E57" i="8"/>
  <c r="F57" i="8"/>
  <c r="G57" i="8"/>
  <c r="C57" i="8"/>
  <c r="D28" i="17"/>
  <c r="E28" i="17"/>
  <c r="F28" i="17"/>
  <c r="G28" i="17"/>
  <c r="C28" i="17"/>
  <c r="J22" i="17"/>
  <c r="K22" i="17" s="1"/>
  <c r="C22" i="17"/>
  <c r="J21" i="17"/>
  <c r="J20" i="17"/>
  <c r="J23" i="17" s="1"/>
  <c r="N6" i="17"/>
  <c r="M6" i="17"/>
  <c r="L6" i="17"/>
  <c r="K6" i="17"/>
  <c r="J6" i="17"/>
  <c r="N5" i="17"/>
  <c r="J5" i="17"/>
  <c r="M5" i="17"/>
  <c r="L5" i="17"/>
  <c r="N2" i="17"/>
  <c r="M2" i="17"/>
  <c r="L2" i="17"/>
  <c r="K2" i="17"/>
  <c r="J2" i="17"/>
  <c r="D7" i="8"/>
  <c r="J24" i="17" l="1"/>
  <c r="L22" i="17"/>
  <c r="D21" i="17"/>
  <c r="K21" i="17"/>
  <c r="D20" i="17"/>
  <c r="C23" i="17"/>
  <c r="K5" i="17"/>
  <c r="K20" i="17"/>
  <c r="D22" i="17"/>
  <c r="D23" i="17" l="1"/>
  <c r="E20" i="17"/>
  <c r="E22" i="17"/>
  <c r="M22" i="17"/>
  <c r="L21" i="17"/>
  <c r="C24" i="17"/>
  <c r="L20" i="17"/>
  <c r="K23" i="17"/>
  <c r="E21" i="17"/>
  <c r="M20" i="17" l="1"/>
  <c r="L23" i="17"/>
  <c r="N22" i="17"/>
  <c r="E23" i="17"/>
  <c r="F20" i="17"/>
  <c r="K24" i="17"/>
  <c r="M21" i="17"/>
  <c r="F21" i="17"/>
  <c r="F22" i="17"/>
  <c r="D24" i="17"/>
  <c r="C29" i="17" l="1"/>
  <c r="C16" i="17"/>
  <c r="C9" i="17"/>
  <c r="D31" i="16" s="1"/>
  <c r="C11" i="17"/>
  <c r="D33" i="16" s="1"/>
  <c r="C10" i="17"/>
  <c r="D32" i="16" s="1"/>
  <c r="C12" i="17"/>
  <c r="D34" i="16" s="1"/>
  <c r="G22" i="17"/>
  <c r="N21" i="17"/>
  <c r="G20" i="17"/>
  <c r="F23" i="17"/>
  <c r="M23" i="17"/>
  <c r="N20" i="17"/>
  <c r="G21" i="17"/>
  <c r="E24" i="17"/>
  <c r="C13" i="17"/>
  <c r="D35" i="16" s="1"/>
  <c r="L24" i="17"/>
  <c r="C41" i="8" l="1"/>
  <c r="C17" i="17"/>
  <c r="D5" i="16"/>
  <c r="D16" i="17"/>
  <c r="D29" i="17"/>
  <c r="E5" i="16" s="1"/>
  <c r="D9" i="17"/>
  <c r="E31" i="16" s="1"/>
  <c r="D10" i="17"/>
  <c r="E32" i="16" s="1"/>
  <c r="D11" i="17"/>
  <c r="E33" i="16" s="1"/>
  <c r="D12" i="17"/>
  <c r="E34" i="16" s="1"/>
  <c r="N23" i="17"/>
  <c r="F24" i="17"/>
  <c r="D13" i="17"/>
  <c r="E35" i="16" s="1"/>
  <c r="M24" i="17"/>
  <c r="G23" i="17"/>
  <c r="E13" i="17" l="1"/>
  <c r="F35" i="16" s="1"/>
  <c r="D41" i="8"/>
  <c r="G24" i="17"/>
  <c r="E16" i="17"/>
  <c r="E29" i="17"/>
  <c r="E10" i="17"/>
  <c r="F32" i="16" s="1"/>
  <c r="E11" i="17"/>
  <c r="F33" i="16" s="1"/>
  <c r="E9" i="17"/>
  <c r="F31" i="16" s="1"/>
  <c r="E12" i="17"/>
  <c r="F34" i="16" s="1"/>
  <c r="D17" i="17"/>
  <c r="F13" i="17"/>
  <c r="G35" i="16" s="1"/>
  <c r="N24" i="17"/>
  <c r="E41" i="8" l="1"/>
  <c r="E17" i="17"/>
  <c r="F5" i="16"/>
  <c r="F29" i="17"/>
  <c r="G5" i="16" s="1"/>
  <c r="F16" i="17"/>
  <c r="F11" i="17"/>
  <c r="G33" i="16" s="1"/>
  <c r="F9" i="17"/>
  <c r="G31" i="16" s="1"/>
  <c r="F10" i="17"/>
  <c r="G32" i="16" s="1"/>
  <c r="F12" i="17"/>
  <c r="G34" i="16" s="1"/>
  <c r="G12" i="17" l="1"/>
  <c r="H34" i="16" s="1"/>
  <c r="G41" i="8" s="1"/>
  <c r="G9" i="17"/>
  <c r="H31" i="16" s="1"/>
  <c r="I31" i="16" s="1"/>
  <c r="G16" i="17"/>
  <c r="I32" i="16"/>
  <c r="G13" i="17"/>
  <c r="H35" i="16" s="1"/>
  <c r="I35" i="16" s="1"/>
  <c r="G11" i="17"/>
  <c r="H33" i="16" s="1"/>
  <c r="I33" i="16" s="1"/>
  <c r="G29" i="17"/>
  <c r="H5" i="16" s="1"/>
  <c r="F41" i="8"/>
  <c r="I34" i="16"/>
  <c r="F17" i="17"/>
  <c r="G17" i="17" l="1"/>
  <c r="I15" i="13" l="1"/>
  <c r="I16" i="13"/>
  <c r="I14" i="13"/>
  <c r="G17" i="13"/>
  <c r="H17" i="13"/>
  <c r="I7" i="13"/>
  <c r="I8" i="13"/>
  <c r="I9" i="13"/>
  <c r="I6" i="13"/>
  <c r="G10" i="13"/>
  <c r="H10" i="13"/>
  <c r="I13" i="15"/>
  <c r="G15" i="15"/>
  <c r="H15" i="15"/>
  <c r="I5" i="15"/>
  <c r="I6" i="15"/>
  <c r="I7" i="15"/>
  <c r="I8" i="15"/>
  <c r="I4" i="15"/>
  <c r="G9" i="15"/>
  <c r="H9" i="15"/>
  <c r="H41" i="8" l="1"/>
  <c r="C14" i="16" l="1"/>
  <c r="I15" i="16" l="1"/>
  <c r="I16" i="16"/>
  <c r="I14" i="16"/>
  <c r="G17" i="16"/>
  <c r="I6" i="16"/>
  <c r="I7" i="16"/>
  <c r="I8" i="16"/>
  <c r="I5" i="16"/>
  <c r="G9" i="16"/>
  <c r="Q8" i="11" l="1"/>
  <c r="H17" i="16" l="1"/>
  <c r="H9" i="16"/>
  <c r="F15" i="15" l="1"/>
  <c r="E15" i="15"/>
  <c r="D15" i="15"/>
  <c r="I14" i="15"/>
  <c r="I15" i="15" l="1"/>
  <c r="E9" i="15"/>
  <c r="D9" i="15"/>
  <c r="F17" i="16"/>
  <c r="E17" i="16"/>
  <c r="D17" i="16"/>
  <c r="I17" i="16"/>
  <c r="F9" i="16"/>
  <c r="E9" i="16"/>
  <c r="D9" i="16"/>
  <c r="C5" i="16"/>
  <c r="B14" i="16" s="1"/>
  <c r="F17" i="13"/>
  <c r="E17" i="13"/>
  <c r="D17" i="13"/>
  <c r="F10" i="13"/>
  <c r="E10" i="13"/>
  <c r="D10" i="13"/>
  <c r="I10" i="13" l="1"/>
  <c r="I17" i="13"/>
  <c r="F9" i="15"/>
  <c r="I9" i="16"/>
  <c r="I9" i="15" l="1"/>
  <c r="D3" i="9" l="1"/>
  <c r="H57" i="8" l="1"/>
  <c r="G10" i="17" l="1"/>
  <c r="H32" i="16" s="1"/>
  <c r="N4" i="17" l="1"/>
  <c r="N25" i="17" s="1"/>
  <c r="G25" i="17"/>
  <c r="J4" i="17"/>
  <c r="J25" i="17" s="1"/>
  <c r="C25" i="17"/>
  <c r="M4" i="17"/>
  <c r="M25" i="17" s="1"/>
  <c r="F25" i="17"/>
  <c r="K4" i="17"/>
  <c r="K25" i="17" s="1"/>
  <c r="D25" i="17"/>
  <c r="L4" i="17"/>
  <c r="L25" i="17" s="1"/>
  <c r="E25" i="17"/>
  <c r="L26" i="17" l="1"/>
  <c r="D26" i="17"/>
  <c r="D15" i="17" s="1"/>
  <c r="E37" i="16" s="1"/>
  <c r="D14" i="17"/>
  <c r="E36" i="16" s="1"/>
  <c r="E26" i="17"/>
  <c r="E15" i="17" s="1"/>
  <c r="F37" i="16" s="1"/>
  <c r="E14" i="17"/>
  <c r="F36" i="16" s="1"/>
  <c r="M26" i="17"/>
  <c r="M27" i="17" s="1"/>
  <c r="M14" i="17" s="1"/>
  <c r="K26" i="17"/>
  <c r="K27" i="17" s="1"/>
  <c r="F26" i="17"/>
  <c r="F15" i="17" s="1"/>
  <c r="G37" i="16" s="1"/>
  <c r="F14" i="17"/>
  <c r="G36" i="16" s="1"/>
  <c r="J26" i="17"/>
  <c r="J27" i="17" s="1"/>
  <c r="G26" i="17"/>
  <c r="G15" i="17" s="1"/>
  <c r="H37" i="16" s="1"/>
  <c r="G14" i="17"/>
  <c r="H36" i="16" s="1"/>
  <c r="N26" i="17"/>
  <c r="N27" i="17" s="1"/>
  <c r="C14" i="17"/>
  <c r="D36" i="16" s="1"/>
  <c r="C26" i="17"/>
  <c r="C15" i="17" s="1"/>
  <c r="D37" i="16" s="1"/>
  <c r="I37" i="16" l="1"/>
  <c r="D38" i="16"/>
  <c r="I36" i="16"/>
  <c r="C43" i="8"/>
  <c r="N11" i="17"/>
  <c r="N10" i="17"/>
  <c r="N9" i="17"/>
  <c r="N13" i="17"/>
  <c r="N16" i="17"/>
  <c r="N12" i="17"/>
  <c r="N29" i="17"/>
  <c r="N14" i="17"/>
  <c r="K16" i="17"/>
  <c r="K10" i="17"/>
  <c r="K11" i="17"/>
  <c r="K13" i="17"/>
  <c r="K9" i="17"/>
  <c r="K12" i="17"/>
  <c r="K29" i="17"/>
  <c r="K14" i="17"/>
  <c r="N15" i="17"/>
  <c r="J12" i="17"/>
  <c r="J9" i="17"/>
  <c r="J11" i="17"/>
  <c r="J13" i="17"/>
  <c r="J10" i="17"/>
  <c r="J16" i="17"/>
  <c r="J29" i="17"/>
  <c r="J14" i="17"/>
  <c r="H38" i="16"/>
  <c r="G43" i="8"/>
  <c r="G45" i="8" s="1"/>
  <c r="L27" i="17"/>
  <c r="J15" i="17"/>
  <c r="G38" i="16"/>
  <c r="F43" i="8"/>
  <c r="F45" i="8" s="1"/>
  <c r="M11" i="17"/>
  <c r="M10" i="17"/>
  <c r="M9" i="17"/>
  <c r="M16" i="17"/>
  <c r="M13" i="17"/>
  <c r="M12" i="17"/>
  <c r="M29" i="17"/>
  <c r="K15" i="17"/>
  <c r="M15" i="17"/>
  <c r="D43" i="8"/>
  <c r="D45" i="8" s="1"/>
  <c r="E38" i="16"/>
  <c r="F38" i="16"/>
  <c r="E43" i="8"/>
  <c r="E45" i="8" s="1"/>
  <c r="I38" i="16" l="1"/>
  <c r="N17" i="17"/>
  <c r="M17" i="17"/>
  <c r="L10" i="17"/>
  <c r="L11" i="17"/>
  <c r="L9" i="17"/>
  <c r="L12" i="17"/>
  <c r="L13" i="17"/>
  <c r="L16" i="17"/>
  <c r="L29" i="17"/>
  <c r="L14" i="17"/>
  <c r="K17" i="17"/>
  <c r="L15" i="17"/>
  <c r="J17" i="17"/>
  <c r="C45" i="8"/>
  <c r="H43" i="8"/>
  <c r="H45" i="8" s="1"/>
  <c r="L17" i="17" l="1"/>
</calcChain>
</file>

<file path=xl/sharedStrings.xml><?xml version="1.0" encoding="utf-8"?>
<sst xmlns="http://schemas.openxmlformats.org/spreadsheetml/2006/main" count="214" uniqueCount="128">
  <si>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</si>
  <si>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</si>
  <si>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</si>
  <si>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</si>
  <si>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</si>
  <si>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</si>
  <si>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</si>
  <si>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</si>
  <si>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</si>
  <si>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</si>
  <si>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</si>
  <si>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</si>
  <si>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</si>
  <si>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</si>
  <si>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</si>
  <si>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</si>
  <si>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</si>
  <si>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</si>
  <si>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</si>
  <si>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</si>
  <si>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Admin Officer</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</si>
  <si>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</si>
  <si>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</si>
  <si>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</si>
  <si>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</si>
  <si>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</si>
  <si>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</si>
  <si>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</si>
  <si>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</si>
  <si>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</si>
  <si>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</si>
  <si>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</si>
  <si>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</si>
  <si>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</si>
  <si>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</si>
  <si>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</si>
  <si>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</si>
  <si>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</si>
  <si>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</si>
  <si>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</si>
  <si>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</si>
  <si>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</si>
  <si>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</si>
  <si>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</si>
  <si>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</si>
  <si>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Detailed Service Description (2019-24)</t>
  </si>
  <si>
    <t>Operating costs</t>
  </si>
  <si>
    <t>Bottum Up cost estimation</t>
  </si>
  <si>
    <t>Fee Methodology Structure Selected</t>
  </si>
  <si>
    <t>Forecast Cost Breakup</t>
  </si>
  <si>
    <t>Alternative Control Service - Botom Up Estimation</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</si>
  <si>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</si>
  <si>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</si>
  <si>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</si>
  <si>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</si>
  <si>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Network Service:</t>
  </si>
  <si>
    <t>FY16/17</t>
  </si>
  <si>
    <t>FY15/16</t>
  </si>
  <si>
    <t>FY14/15</t>
  </si>
  <si>
    <t>FY19/20</t>
  </si>
  <si>
    <t>FY20/21</t>
  </si>
  <si>
    <t>FY21/22</t>
  </si>
  <si>
    <t>FY23/24</t>
  </si>
  <si>
    <t>Time on Task (Hours)</t>
  </si>
  <si>
    <t>Cost per event</t>
  </si>
  <si>
    <t>Retailer of Last Resort (ROLR)</t>
  </si>
  <si>
    <t xml:space="preserve">Existing Service Description (2014 - 19) </t>
  </si>
  <si>
    <t xml:space="preserve">
Preparing lists of affected sites, and reconciling data with AEMO listings; handling in-flight transfers; identifying open service orders raised by the failed retailer and determining actions to be taken in relation to those service orders; arranging estimate reads for the date of the ROLR event and providing data for final NUOS bills in relation to affected customers; preparing final invoices for NUOS and miscellaneous charges for affected customers; preparing final debt statements; extracting customer data, providing it to the ROLR and handling subsequent enquiries; handling adjustments that arise from the use of estimate reads; assisting the retailer with the provision of network tariffs to be applied and the customer move in process; administration of any 'ROLR cost recovery scheme distributor payment determination'.</t>
  </si>
  <si>
    <t>Services Provided in Relation to a ROLR Event
The distributors may be required to perform a number of services as a distributor when a ROLR event occurs. For example:
Preparing lists of affected sites and reconciling data with AEMO listings, arranging estimate reads for the date of the ROLR event, preparing final invoices and miscellaneous charges for affected customers, extracting customer data, providing it to the ROLR and handling subsequent enquiries.</t>
  </si>
  <si>
    <t>Retailer Of Last Resort</t>
  </si>
  <si>
    <t>Retailer Of Last Resort - (cost per event)</t>
  </si>
  <si>
    <t>Services involved in ROLR</t>
  </si>
  <si>
    <t>Cost</t>
  </si>
  <si>
    <t>Projected Volumes for FY2019-24 Regulatory Period</t>
  </si>
  <si>
    <t>Operating Costs (on IO's, work orders, cost objects, cost centres)</t>
  </si>
  <si>
    <t>No ROLR occassions recorded.</t>
  </si>
  <si>
    <t>Project Code</t>
  </si>
  <si>
    <t>FY22/23</t>
  </si>
  <si>
    <t>No historical volumes of ROLR. Forecast volume is expected to be similar. ROLR service to remain in case of ROLR requirement.</t>
  </si>
  <si>
    <t xml:space="preserve">Operating Costs - </t>
  </si>
  <si>
    <t>FY17/18</t>
  </si>
  <si>
    <t>FY18/19</t>
  </si>
  <si>
    <r>
      <rPr>
        <b/>
        <sz val="10"/>
        <color theme="1"/>
        <rFont val="Arial"/>
        <family val="2"/>
      </rPr>
      <t xml:space="preserve">
Retailer of Last Resort (ROLR)</t>
    </r>
    <r>
      <rPr>
        <sz val="10"/>
        <color theme="1"/>
        <rFont val="Arial"/>
        <family val="2"/>
      </rPr>
      <t xml:space="preserve">
Preparing lists of affected sites, and reconciling data with AEMO listings; handling in-flight transfers; identifying open service orders raised by the failed retailer and determining actions to be taken in relation to those service orders; arranging estimate reads for the date of the ROLR event and providing data for final NUOS bills in relation to affected customers; preparing final invoices for NUOS and miscellaneous charges for affected customers; preparing final debt statements; extracting customer data, providing it to the ROLR and handling subsequent enquiries; handling adjustments that arise from the use of estimate reads; assisting the retailer with the provision of network tariffs to be applied and the customer move in process; administration of any 'ROLR cost recovery scheme distributor payment determination'.</t>
    </r>
  </si>
  <si>
    <t>Proposed Fee ($2018/19 - Excl GST)</t>
  </si>
  <si>
    <t>Total Direct Costs $2018/19</t>
  </si>
  <si>
    <t>Total Indirect Costs $2018/19</t>
  </si>
  <si>
    <t>TOTAL COSTS $2018/19</t>
  </si>
  <si>
    <t>Real 2018-19 (including labour escalation)</t>
  </si>
  <si>
    <t>Labour</t>
  </si>
  <si>
    <t>Fleet</t>
  </si>
  <si>
    <t>Materials</t>
  </si>
  <si>
    <t>Total costs before OHDs, non-system and margin</t>
  </si>
  <si>
    <t>Overheads</t>
  </si>
  <si>
    <t>Non-system charge</t>
  </si>
  <si>
    <t>Profit margin</t>
  </si>
  <si>
    <t>Real $2018-19</t>
  </si>
  <si>
    <t>Per service</t>
  </si>
  <si>
    <t>Overtime loading?
0 = No
1 = Yes</t>
  </si>
  <si>
    <t>Direct Labour Rate (incl on-costs)</t>
  </si>
  <si>
    <t>Fleet rate</t>
  </si>
  <si>
    <t>Material Price</t>
  </si>
  <si>
    <t>Material Price Oncost %</t>
  </si>
  <si>
    <t>Direct cost per service</t>
  </si>
  <si>
    <t>Profit margin (WACC FY20) per service</t>
  </si>
  <si>
    <t>FY2019 Fully Loaded Cost per service</t>
  </si>
  <si>
    <t>Labour escalation</t>
  </si>
  <si>
    <t>Contractor rate increase</t>
  </si>
  <si>
    <t>Overhead rate</t>
  </si>
  <si>
    <t>Average non-system charge</t>
  </si>
  <si>
    <t>WACC rate</t>
  </si>
  <si>
    <t>ORDINARY LABOUR TIME</t>
  </si>
  <si>
    <t>OVERTIME LABOUR TIME</t>
  </si>
  <si>
    <t>2019-20</t>
  </si>
  <si>
    <t>2020-21</t>
  </si>
  <si>
    <t>2021-22</t>
  </si>
  <si>
    <t>2022-23</t>
  </si>
  <si>
    <t>2023-24</t>
  </si>
  <si>
    <t>Total before OHDs, non-system &amp; margin</t>
  </si>
  <si>
    <t>Fully Loaded Costs</t>
  </si>
  <si>
    <t>Forecast revenue (check)</t>
  </si>
  <si>
    <t xml:space="preserve">Safe Approach Clearances </t>
  </si>
  <si>
    <t>Real 2018-19 including escalation</t>
  </si>
  <si>
    <t>Fully Loaded Cost per service</t>
  </si>
  <si>
    <t>Forecast volumes</t>
  </si>
  <si>
    <t>Forecast revenue</t>
  </si>
  <si>
    <t>10.1 Retailer of Last Resort</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</si>
  <si>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</si>
  <si>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Estimates have been provided on the work effort that will be required to complete each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</si>
</sst>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b/>
      <sz val="12"/>
      <color theme="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b/>
      <sz val="7"/>
      <name val="Arial"/>
      <family val="2"/>
    </font>
    <font>
      <sz val="10"/>
      <name val="Arial"/>
      <family val="2"/>
    </font>
    <font>
      <sz val="10"/>
      <color rgb="FF0065A6"/>
      <name val="Arial"/>
      <family val="2"/>
    </font>
    <font>
      <b/>
      <sz val="8"/>
      <color theme="1"/>
      <name val="Arial"/>
      <family val="2"/>
    </font>
    <font>
      <b/>
      <sz val="11"/>
      <color theme="1"/>
      <name val="Calibri"/>
      <family val="2"/>
      <scheme val="minor"/>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52">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applyAlignment="1">
      <alignment horizontal="left"/>
    </xf>
    <xf numFmtId="0" fontId="2" fillId="4" borderId="4" xfId="0" applyFont="1" applyFill="1" applyBorder="1"/>
    <xf numFmtId="167"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7" fontId="2" fillId="4" borderId="5" xfId="2" applyNumberFormat="1" applyFont="1" applyFill="1" applyBorder="1" applyAlignment="1">
      <alignment horizontal="center"/>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167" fontId="2" fillId="10" borderId="4" xfId="2" applyNumberFormat="1" applyFont="1" applyFill="1" applyBorder="1"/>
    <xf numFmtId="0" fontId="5" fillId="8" borderId="12" xfId="0" applyFont="1" applyFill="1" applyBorder="1"/>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0" xfId="0" applyFont="1" applyBorder="1"/>
    <xf numFmtId="0" fontId="8" fillId="0" borderId="2" xfId="0" applyFont="1" applyBorder="1"/>
    <xf numFmtId="169"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2" fillId="0" borderId="8" xfId="0" applyFont="1" applyBorder="1"/>
    <xf numFmtId="0" fontId="2" fillId="0" borderId="11" xfId="0" applyFont="1" applyBorder="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1"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12" fillId="8" borderId="8" xfId="0" applyNumberFormat="1" applyFont="1" applyFill="1" applyBorder="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169" fontId="7" fillId="11" borderId="4" xfId="0" applyNumberFormat="1"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9" fillId="4" borderId="0" xfId="0" applyFont="1" applyFill="1" applyBorder="1" applyAlignment="1">
      <alignment horizontal="left" vertical="top" wrapText="1"/>
    </xf>
    <xf numFmtId="0" fontId="7" fillId="5" borderId="5" xfId="0" applyFont="1" applyFill="1" applyBorder="1" applyAlignment="1">
      <alignment horizontal="center"/>
    </xf>
    <xf numFmtId="0" fontId="7" fillId="5" borderId="8" xfId="0" applyFont="1" applyFill="1" applyBorder="1" applyAlignment="1">
      <alignment horizontal="center"/>
    </xf>
    <xf numFmtId="0" fontId="13" fillId="8" borderId="0" xfId="0" applyFont="1" applyFill="1"/>
    <xf numFmtId="0" fontId="14" fillId="8" borderId="0" xfId="0" applyFont="1" applyFill="1"/>
    <xf numFmtId="0" fontId="15" fillId="0" borderId="0" xfId="0" applyFont="1"/>
    <xf numFmtId="0" fontId="16" fillId="0" borderId="0" xfId="0" applyFont="1"/>
    <xf numFmtId="0" fontId="17" fillId="11" borderId="7" xfId="0" applyFont="1" applyFill="1" applyBorder="1" applyAlignment="1">
      <alignment horizontal="left"/>
    </xf>
    <xf numFmtId="0" fontId="17" fillId="11" borderId="7" xfId="0" applyFont="1" applyFill="1" applyBorder="1" applyAlignment="1">
      <alignment horizontal="center"/>
    </xf>
    <xf numFmtId="0" fontId="17" fillId="11" borderId="8" xfId="0" applyFont="1" applyFill="1" applyBorder="1" applyAlignment="1">
      <alignment horizontal="center"/>
    </xf>
    <xf numFmtId="0" fontId="17" fillId="11" borderId="8" xfId="0" applyFont="1" applyFill="1" applyBorder="1" applyAlignment="1">
      <alignment horizontal="right"/>
    </xf>
    <xf numFmtId="0" fontId="16" fillId="10" borderId="4" xfId="0" applyFont="1" applyFill="1" applyBorder="1" applyAlignment="1">
      <alignment horizontal="left"/>
    </xf>
    <xf numFmtId="0" fontId="16" fillId="10" borderId="4" xfId="0" applyFont="1" applyFill="1" applyBorder="1" applyAlignment="1">
      <alignment wrapText="1"/>
    </xf>
    <xf numFmtId="167" fontId="16" fillId="10" borderId="4" xfId="2" applyNumberFormat="1" applyFont="1" applyFill="1" applyBorder="1"/>
    <xf numFmtId="0" fontId="16" fillId="4" borderId="3" xfId="0" applyFont="1" applyFill="1" applyBorder="1"/>
    <xf numFmtId="0" fontId="16" fillId="10" borderId="4" xfId="0" applyFont="1" applyFill="1" applyBorder="1"/>
    <xf numFmtId="0" fontId="17" fillId="5" borderId="8" xfId="0" applyFont="1" applyFill="1" applyBorder="1"/>
    <xf numFmtId="0" fontId="17" fillId="5" borderId="0" xfId="0" applyFont="1" applyFill="1" applyBorder="1"/>
    <xf numFmtId="167" fontId="17" fillId="5" borderId="8" xfId="2" applyNumberFormat="1" applyFont="1" applyFill="1" applyBorder="1"/>
    <xf numFmtId="0" fontId="17" fillId="11" borderId="11" xfId="0" applyFont="1" applyFill="1" applyBorder="1" applyAlignment="1">
      <alignment horizontal="left"/>
    </xf>
    <xf numFmtId="0" fontId="16" fillId="4" borderId="5" xfId="0" applyFont="1" applyFill="1" applyBorder="1"/>
    <xf numFmtId="3" fontId="16" fillId="10" borderId="4" xfId="0" applyNumberFormat="1" applyFont="1" applyFill="1" applyBorder="1"/>
    <xf numFmtId="0" fontId="16" fillId="4" borderId="5" xfId="0" quotePrefix="1" applyFont="1" applyFill="1" applyBorder="1"/>
    <xf numFmtId="3" fontId="16" fillId="4" borderId="4" xfId="0" applyNumberFormat="1" applyFont="1" applyFill="1" applyBorder="1"/>
    <xf numFmtId="0" fontId="17" fillId="11" borderId="8" xfId="0" applyFont="1" applyFill="1" applyBorder="1"/>
    <xf numFmtId="3" fontId="17" fillId="5" borderId="8" xfId="0" applyNumberFormat="1" applyFont="1" applyFill="1" applyBorder="1"/>
    <xf numFmtId="0" fontId="18" fillId="0" borderId="0" xfId="0" applyFont="1"/>
    <xf numFmtId="0" fontId="17" fillId="5" borderId="6" xfId="0" applyFont="1" applyFill="1" applyBorder="1" applyAlignment="1">
      <alignment horizontal="left"/>
    </xf>
    <xf numFmtId="0" fontId="17" fillId="5" borderId="12" xfId="0" applyFont="1" applyFill="1" applyBorder="1"/>
    <xf numFmtId="0" fontId="20" fillId="5" borderId="12" xfId="0" applyFont="1" applyFill="1" applyBorder="1"/>
    <xf numFmtId="0" fontId="16" fillId="4" borderId="0" xfId="0" quotePrefix="1" applyFont="1" applyFill="1" applyBorder="1" applyAlignment="1">
      <alignment vertical="top"/>
    </xf>
    <xf numFmtId="0" fontId="16" fillId="4" borderId="0" xfId="0" applyFont="1" applyFill="1" applyBorder="1" applyAlignment="1">
      <alignment vertical="top"/>
    </xf>
    <xf numFmtId="0" fontId="21" fillId="8" borderId="11" xfId="0" applyFont="1" applyFill="1" applyBorder="1"/>
    <xf numFmtId="0" fontId="22" fillId="8" borderId="0" xfId="0" applyFont="1" applyFill="1"/>
    <xf numFmtId="0" fontId="23" fillId="0" borderId="0" xfId="0" applyFont="1"/>
    <xf numFmtId="0" fontId="23" fillId="0" borderId="0" xfId="0" applyFont="1" applyFill="1"/>
    <xf numFmtId="0" fontId="24" fillId="9" borderId="4" xfId="0" applyFont="1" applyFill="1" applyBorder="1"/>
    <xf numFmtId="0" fontId="23" fillId="6" borderId="0" xfId="0" applyFont="1" applyFill="1"/>
    <xf numFmtId="0" fontId="24" fillId="9" borderId="10" xfId="0" applyFont="1" applyFill="1" applyBorder="1"/>
    <xf numFmtId="0" fontId="26" fillId="7" borderId="0" xfId="0" applyFont="1" applyFill="1" applyBorder="1" applyAlignment="1">
      <alignment horizontal="center" vertical="center" wrapText="1"/>
    </xf>
    <xf numFmtId="0" fontId="24" fillId="9" borderId="5" xfId="0" applyFont="1" applyFill="1" applyBorder="1"/>
    <xf numFmtId="0" fontId="26" fillId="2" borderId="4" xfId="0" applyFont="1" applyFill="1" applyBorder="1" applyAlignment="1">
      <alignment horizontal="center" vertical="center"/>
    </xf>
    <xf numFmtId="0" fontId="27" fillId="7" borderId="0" xfId="0" applyFont="1" applyFill="1" applyBorder="1" applyAlignment="1">
      <alignment horizontal="center" vertical="center"/>
    </xf>
    <xf numFmtId="0" fontId="24" fillId="9" borderId="10" xfId="0" applyFont="1" applyFill="1" applyBorder="1" applyAlignment="1">
      <alignment vertical="center"/>
    </xf>
    <xf numFmtId="169" fontId="23" fillId="7" borderId="4" xfId="0" applyNumberFormat="1" applyFont="1" applyFill="1" applyBorder="1" applyAlignment="1">
      <alignment horizontal="center"/>
    </xf>
    <xf numFmtId="0" fontId="23" fillId="7" borderId="0" xfId="0" applyFont="1" applyFill="1" applyBorder="1" applyAlignment="1">
      <alignment horizontal="center" vertical="center"/>
    </xf>
    <xf numFmtId="169" fontId="23" fillId="3" borderId="4" xfId="0" applyNumberFormat="1" applyFont="1" applyFill="1" applyBorder="1" applyAlignment="1">
      <alignment horizontal="center"/>
    </xf>
    <xf numFmtId="0" fontId="24" fillId="9" borderId="8" xfId="0" applyFont="1" applyFill="1" applyBorder="1" applyAlignment="1">
      <alignment horizontal="left" vertical="center"/>
    </xf>
    <xf numFmtId="0" fontId="25" fillId="7" borderId="0" xfId="0" applyFont="1" applyFill="1" applyBorder="1" applyAlignment="1">
      <alignment horizontal="left"/>
    </xf>
    <xf numFmtId="0" fontId="21" fillId="8" borderId="5" xfId="0" applyFont="1" applyFill="1" applyBorder="1"/>
    <xf numFmtId="0" fontId="22" fillId="8" borderId="2" xfId="0" applyFont="1" applyFill="1" applyBorder="1"/>
    <xf numFmtId="0" fontId="22" fillId="8" borderId="3" xfId="0" applyFont="1" applyFill="1" applyBorder="1"/>
    <xf numFmtId="0" fontId="23" fillId="7" borderId="0" xfId="0" applyFont="1" applyFill="1" applyBorder="1" applyAlignment="1">
      <alignment horizontal="left" vertical="top" wrapText="1"/>
    </xf>
    <xf numFmtId="0" fontId="21" fillId="8" borderId="0" xfId="0" applyFont="1" applyFill="1"/>
    <xf numFmtId="0" fontId="23" fillId="7" borderId="0" xfId="0" applyFont="1" applyFill="1" applyBorder="1" applyAlignment="1">
      <alignment horizontal="left"/>
    </xf>
    <xf numFmtId="0" fontId="23" fillId="0" borderId="0" xfId="0" applyFont="1" applyAlignment="1">
      <alignment horizontal="left"/>
    </xf>
    <xf numFmtId="0" fontId="23" fillId="7" borderId="0" xfId="0" applyFont="1" applyFill="1" applyBorder="1" applyAlignment="1">
      <alignment horizontal="left" wrapText="1"/>
    </xf>
    <xf numFmtId="0" fontId="23" fillId="0" borderId="0" xfId="0" applyFont="1" applyFill="1" applyBorder="1" applyAlignment="1">
      <alignment horizontal="left"/>
    </xf>
    <xf numFmtId="0" fontId="24" fillId="2" borderId="3" xfId="0" applyFont="1" applyFill="1" applyBorder="1"/>
    <xf numFmtId="0" fontId="23" fillId="7" borderId="0" xfId="0" applyFont="1" applyFill="1" applyAlignment="1">
      <alignment horizontal="left"/>
    </xf>
    <xf numFmtId="0" fontId="24" fillId="2" borderId="1" xfId="0" applyFont="1" applyFill="1" applyBorder="1"/>
    <xf numFmtId="0" fontId="24" fillId="9" borderId="6" xfId="0" applyFont="1" applyFill="1" applyBorder="1" applyAlignment="1">
      <alignment horizontal="left"/>
    </xf>
    <xf numFmtId="0" fontId="24" fillId="9" borderId="7" xfId="0" applyFont="1" applyFill="1" applyBorder="1" applyAlignment="1">
      <alignment horizontal="right"/>
    </xf>
    <xf numFmtId="0" fontId="24" fillId="9" borderId="8" xfId="0" applyFont="1" applyFill="1" applyBorder="1" applyAlignment="1">
      <alignment horizontal="right"/>
    </xf>
    <xf numFmtId="167" fontId="28" fillId="0" borderId="0" xfId="2" applyNumberFormat="1" applyFont="1"/>
    <xf numFmtId="167" fontId="24" fillId="2" borderId="7" xfId="2" applyNumberFormat="1" applyFont="1" applyFill="1" applyBorder="1"/>
    <xf numFmtId="10" fontId="23" fillId="0" borderId="0" xfId="1" applyNumberFormat="1" applyFont="1"/>
    <xf numFmtId="10" fontId="23" fillId="0" borderId="0" xfId="0" applyNumberFormat="1" applyFont="1"/>
    <xf numFmtId="170" fontId="23" fillId="0" borderId="0" xfId="1" applyNumberFormat="1" applyFont="1"/>
    <xf numFmtId="0" fontId="21" fillId="8" borderId="6" xfId="0" applyFont="1" applyFill="1" applyBorder="1" applyAlignment="1">
      <alignment horizontal="left"/>
    </xf>
    <xf numFmtId="0" fontId="25" fillId="0" borderId="0" xfId="0" applyFont="1"/>
    <xf numFmtId="0" fontId="24" fillId="2" borderId="6" xfId="0" applyFont="1" applyFill="1" applyBorder="1" applyAlignment="1">
      <alignment horizontal="left"/>
    </xf>
    <xf numFmtId="0" fontId="24" fillId="2" borderId="7" xfId="0" applyFont="1" applyFill="1" applyBorder="1" applyAlignment="1">
      <alignment horizontal="right"/>
    </xf>
    <xf numFmtId="0" fontId="24" fillId="2" borderId="8" xfId="0" applyFont="1" applyFill="1" applyBorder="1" applyAlignment="1">
      <alignment horizontal="right"/>
    </xf>
    <xf numFmtId="168" fontId="28" fillId="0" borderId="0" xfId="3" applyNumberFormat="1" applyFont="1" applyAlignment="1"/>
    <xf numFmtId="171" fontId="24" fillId="2" borderId="7" xfId="2" applyNumberFormat="1" applyFont="1" applyFill="1" applyBorder="1" applyAlignment="1"/>
    <xf numFmtId="168" fontId="29" fillId="0" borderId="0" xfId="3" applyNumberFormat="1" applyFont="1" applyAlignment="1">
      <alignment horizontal="right"/>
    </xf>
    <xf numFmtId="168" fontId="29" fillId="0" borderId="0" xfId="3" applyNumberFormat="1" applyFont="1" applyAlignment="1">
      <alignment horizontal="center" vertical="center"/>
    </xf>
    <xf numFmtId="0" fontId="30" fillId="2" borderId="4" xfId="0" applyFont="1" applyFill="1" applyBorder="1" applyAlignment="1">
      <alignment horizontal="center" vertical="center"/>
    </xf>
    <xf numFmtId="0" fontId="7" fillId="9" borderId="4" xfId="0" applyFont="1" applyFill="1" applyBorder="1" applyAlignment="1">
      <alignment vertical="center"/>
    </xf>
    <xf numFmtId="0" fontId="7" fillId="2" borderId="6" xfId="0" applyFont="1" applyFill="1" applyBorder="1"/>
    <xf numFmtId="167" fontId="6" fillId="11" borderId="5" xfId="2" applyNumberFormat="1" applyFont="1" applyFill="1" applyBorder="1"/>
    <xf numFmtId="3" fontId="6" fillId="11" borderId="10" xfId="0" applyNumberFormat="1" applyFont="1" applyFill="1" applyBorder="1"/>
    <xf numFmtId="3" fontId="6" fillId="11" borderId="5" xfId="0" applyNumberFormat="1" applyFont="1" applyFill="1" applyBorder="1"/>
    <xf numFmtId="167" fontId="18" fillId="11" borderId="5" xfId="2" applyNumberFormat="1" applyFont="1" applyFill="1" applyBorder="1"/>
    <xf numFmtId="3" fontId="18" fillId="11" borderId="10" xfId="0" applyNumberFormat="1" applyFont="1" applyFill="1" applyBorder="1"/>
    <xf numFmtId="3" fontId="18" fillId="11" borderId="5"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31" fillId="0" borderId="0" xfId="0" applyFont="1"/>
    <xf numFmtId="0" fontId="6" fillId="4" borderId="5" xfId="0" applyFont="1" applyFill="1" applyBorder="1"/>
    <xf numFmtId="0" fontId="6" fillId="4" borderId="3" xfId="0" applyFont="1" applyFill="1" applyBorder="1"/>
    <xf numFmtId="167" fontId="6" fillId="10" borderId="5" xfId="2" applyNumberFormat="1" applyFont="1" applyFill="1" applyBorder="1" applyAlignment="1">
      <alignment horizontal="center"/>
    </xf>
    <xf numFmtId="0" fontId="7" fillId="11" borderId="3" xfId="0" applyFont="1" applyFill="1" applyBorder="1" applyAlignment="1">
      <alignment horizontal="left" vertical="center"/>
    </xf>
    <xf numFmtId="0" fontId="5" fillId="8" borderId="8" xfId="0" applyFont="1" applyFill="1" applyBorder="1" applyAlignment="1"/>
    <xf numFmtId="0" fontId="5" fillId="8" borderId="0" xfId="0" applyFont="1" applyFill="1" applyBorder="1" applyAlignment="1"/>
    <xf numFmtId="0" fontId="5" fillId="8" borderId="9" xfId="0" applyFont="1" applyFill="1" applyBorder="1" applyAlignment="1">
      <alignment horizontal="center" vertical="center" wrapText="1"/>
    </xf>
    <xf numFmtId="0" fontId="4" fillId="10" borderId="13" xfId="0" applyFont="1" applyFill="1" applyBorder="1"/>
    <xf numFmtId="0" fontId="4" fillId="10" borderId="13" xfId="0" applyFont="1" applyFill="1" applyBorder="1" applyAlignment="1">
      <alignment horizontal="center"/>
    </xf>
    <xf numFmtId="169" fontId="4" fillId="10" borderId="6" xfId="0" applyNumberFormat="1" applyFont="1" applyFill="1" applyBorder="1" applyAlignment="1">
      <alignment horizontal="center"/>
    </xf>
    <xf numFmtId="4" fontId="4" fillId="10" borderId="8" xfId="0" applyNumberFormat="1" applyFont="1" applyFill="1" applyBorder="1" applyAlignment="1">
      <alignment horizontal="center"/>
    </xf>
    <xf numFmtId="169" fontId="7" fillId="9" borderId="5" xfId="0" applyNumberFormat="1" applyFont="1" applyFill="1" applyBorder="1" applyAlignment="1"/>
    <xf numFmtId="169" fontId="7" fillId="9" borderId="2" xfId="0" applyNumberFormat="1" applyFont="1" applyFill="1" applyBorder="1" applyAlignment="1"/>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5" fillId="8" borderId="9" xfId="0" applyNumberFormat="1" applyFont="1" applyFill="1" applyBorder="1" applyAlignment="1">
      <alignment horizontal="center" vertical="center" wrapText="1"/>
    </xf>
    <xf numFmtId="169" fontId="7" fillId="9" borderId="3" xfId="0" applyNumberFormat="1" applyFont="1" applyFill="1" applyBorder="1" applyAlignment="1">
      <alignment horizontal="left"/>
    </xf>
    <xf numFmtId="2" fontId="4" fillId="10" borderId="13" xfId="3" applyNumberFormat="1" applyFont="1" applyFill="1" applyBorder="1" applyAlignment="1">
      <alignment horizontal="center"/>
    </xf>
    <xf numFmtId="3" fontId="4" fillId="10" borderId="4" xfId="3" applyNumberFormat="1" applyFont="1" applyFill="1" applyBorder="1" applyAlignment="1">
      <alignment horizontal="center"/>
    </xf>
    <xf numFmtId="2" fontId="4" fillId="10" borderId="4" xfId="3" applyNumberFormat="1" applyFont="1" applyFill="1" applyBorder="1" applyAlignment="1">
      <alignment horizontal="center"/>
    </xf>
    <xf numFmtId="10" fontId="0" fillId="0" borderId="0" xfId="1" applyNumberFormat="1" applyFont="1"/>
    <xf numFmtId="10" fontId="0" fillId="0" borderId="0" xfId="0" applyNumberFormat="1"/>
    <xf numFmtId="0" fontId="32"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0" fontId="6" fillId="5" borderId="5" xfId="0" applyFont="1" applyFill="1" applyBorder="1"/>
    <xf numFmtId="0" fontId="0" fillId="0" borderId="0" xfId="0" applyFont="1"/>
    <xf numFmtId="0" fontId="6" fillId="5" borderId="0" xfId="0" applyFont="1" applyFill="1" applyBorder="1"/>
    <xf numFmtId="172" fontId="6" fillId="5" borderId="4" xfId="3" applyNumberFormat="1" applyFont="1" applyFill="1" applyBorder="1"/>
    <xf numFmtId="0" fontId="7" fillId="0" borderId="8" xfId="0" applyFont="1" applyFill="1" applyBorder="1"/>
    <xf numFmtId="0" fontId="33" fillId="4" borderId="5" xfId="0" applyFont="1" applyFill="1" applyBorder="1"/>
    <xf numFmtId="166" fontId="34"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4" fillId="5" borderId="4" xfId="3" applyFont="1" applyFill="1" applyBorder="1"/>
    <xf numFmtId="0" fontId="6" fillId="4" borderId="4" xfId="0" applyFont="1" applyFill="1" applyBorder="1" applyAlignment="1">
      <alignment horizontal="left"/>
    </xf>
    <xf numFmtId="166" fontId="35"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3" fontId="7" fillId="11" borderId="3" xfId="0" applyNumberFormat="1" applyFont="1" applyFill="1" applyBorder="1" applyAlignment="1">
      <alignment horizontal="left" vertical="center"/>
    </xf>
    <xf numFmtId="3" fontId="7" fillId="11" borderId="3" xfId="0" applyNumberFormat="1" applyFont="1" applyFill="1" applyBorder="1" applyAlignment="1">
      <alignment horizontal="center" vertical="center"/>
    </xf>
    <xf numFmtId="166" fontId="35" fillId="10" borderId="4" xfId="3" applyFont="1" applyFill="1" applyBorder="1" applyAlignment="1">
      <alignment horizontal="center"/>
    </xf>
    <xf numFmtId="0" fontId="25" fillId="7" borderId="5" xfId="0" applyNumberFormat="1" applyFont="1" applyFill="1" applyBorder="1" applyAlignment="1">
      <alignment horizontal="left" wrapText="1"/>
    </xf>
    <xf numFmtId="0" fontId="25" fillId="7" borderId="1" xfId="0" applyNumberFormat="1" applyFont="1" applyFill="1" applyBorder="1" applyAlignment="1">
      <alignment horizontal="left" wrapText="1"/>
    </xf>
    <xf numFmtId="0" fontId="23" fillId="7" borderId="0" xfId="0" applyFont="1" applyFill="1" applyBorder="1" applyAlignment="1">
      <alignment horizontal="left" wrapText="1"/>
    </xf>
    <xf numFmtId="0" fontId="23" fillId="7" borderId="1" xfId="0" applyFont="1" applyFill="1" applyBorder="1" applyAlignment="1">
      <alignment horizontal="left" vertical="top" wrapText="1"/>
    </xf>
    <xf numFmtId="0" fontId="23" fillId="7" borderId="0" xfId="0" quotePrefix="1" applyFont="1" applyFill="1" applyBorder="1" applyAlignment="1">
      <alignment horizontal="left" vertical="top" wrapText="1"/>
    </xf>
    <xf numFmtId="0" fontId="23" fillId="2" borderId="5" xfId="0" applyFont="1" applyFill="1" applyBorder="1" applyAlignment="1">
      <alignment horizontal="center"/>
    </xf>
    <xf numFmtId="0" fontId="23" fillId="2" borderId="3" xfId="0" applyFont="1" applyFill="1" applyBorder="1" applyAlignment="1">
      <alignment horizontal="center"/>
    </xf>
    <xf numFmtId="169" fontId="28" fillId="7" borderId="5" xfId="0" applyNumberFormat="1" applyFont="1" applyFill="1" applyBorder="1" applyAlignment="1">
      <alignment horizontal="left"/>
    </xf>
    <xf numFmtId="169" fontId="28" fillId="7" borderId="2" xfId="0" applyNumberFormat="1" applyFont="1" applyFill="1" applyBorder="1" applyAlignment="1">
      <alignment horizontal="left"/>
    </xf>
    <xf numFmtId="0" fontId="23" fillId="7" borderId="1" xfId="0" applyFont="1" applyFill="1" applyBorder="1" applyAlignment="1">
      <alignment horizontal="left" wrapText="1"/>
    </xf>
    <xf numFmtId="0" fontId="23" fillId="7" borderId="0" xfId="0"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12" borderId="0" xfId="0" applyFont="1" applyFill="1" applyBorder="1" applyAlignment="1">
      <alignment horizontal="center"/>
    </xf>
    <xf numFmtId="2" fontId="5" fillId="13" borderId="0" xfId="0" applyNumberFormat="1" applyFont="1" applyFill="1" applyAlignment="1">
      <alignment horizontal="center"/>
    </xf>
    <xf numFmtId="0" fontId="19" fillId="4" borderId="1" xfId="0" applyFont="1" applyFill="1" applyBorder="1" applyAlignment="1">
      <alignment horizontal="left" vertical="top" wrapText="1"/>
    </xf>
    <xf numFmtId="0" fontId="19" fillId="4" borderId="0" xfId="0" applyFont="1" applyFill="1" applyBorder="1" applyAlignment="1">
      <alignment horizontal="left" vertical="top" wrapText="1"/>
    </xf>
    <xf numFmtId="0" fontId="16" fillId="4" borderId="1" xfId="0" quotePrefix="1" applyFont="1" applyFill="1" applyBorder="1" applyAlignment="1">
      <alignment horizontal="left" vertical="top" wrapText="1"/>
    </xf>
    <xf numFmtId="0" fontId="16" fillId="4" borderId="0" xfId="0" quotePrefix="1" applyFont="1" applyFill="1" applyBorder="1" applyAlignment="1">
      <alignment horizontal="left" vertical="top" wrapText="1"/>
    </xf>
    <xf numFmtId="10" fontId="32" fillId="14" borderId="12" xfId="0" applyNumberFormat="1" applyFont="1" applyFill="1" applyBorder="1" applyAlignment="1">
      <alignment horizontal="center"/>
    </xf>
    <xf numFmtId="10" fontId="32" fillId="14"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1" fillId="4" borderId="1" xfId="0" quotePrefix="1" applyFont="1" applyFill="1" applyBorder="1" applyAlignment="1">
      <alignment horizontal="left" vertical="top" wrapText="1"/>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D9D9D9"/>
      <color rgb="FFEAEAEA"/>
      <color rgb="FFA6A6A6"/>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7">
          <cell r="I17"/>
          <cell r="J17"/>
          <cell r="K17"/>
        </row>
        <row r="43">
          <cell r="M43">
            <v>0.46592661151676018</v>
          </cell>
        </row>
        <row r="48">
          <cell r="M48">
            <v>0.16037758511933414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Normal="100" workbookViewId="0">
      <selection activeCell="H57" sqref="H57"/>
    </sheetView>
  </sheetViews>
  <sheetFormatPr defaultColWidth="9.140625" defaultRowHeight="12.75" x14ac:dyDescent="0.2"/>
  <cols>
    <col min="1" max="1" width="2.42578125" style="104" customWidth="1"/>
    <col min="2" max="2" width="41.85546875" style="104" customWidth="1"/>
    <col min="3" max="3" width="19.5703125" style="104" customWidth="1"/>
    <col min="4" max="4" width="16.28515625" style="104" customWidth="1"/>
    <col min="5" max="5" width="13.85546875" style="104" customWidth="1"/>
    <col min="6" max="6" width="14" style="104" customWidth="1"/>
    <col min="7" max="7" width="12.85546875" style="104" customWidth="1"/>
    <col min="8" max="8" width="13.28515625" style="104" customWidth="1"/>
    <col min="9" max="9" width="11.5703125" style="104" customWidth="1"/>
    <col min="10" max="16384" width="9.140625" style="104"/>
  </cols>
  <sheetData>
    <row r="2" spans="2:19" x14ac:dyDescent="0.2">
      <c r="B2" s="102" t="s">
        <v>7</v>
      </c>
      <c r="C2" s="103"/>
      <c r="D2" s="103"/>
      <c r="E2" s="103"/>
      <c r="F2" s="103"/>
      <c r="G2" s="103"/>
      <c r="H2" s="103"/>
      <c r="O2" s="105"/>
      <c r="P2" s="105"/>
      <c r="Q2" s="105"/>
      <c r="R2" s="105"/>
      <c r="S2" s="105"/>
    </row>
    <row r="3" spans="2:19" ht="75.75" customHeight="1" x14ac:dyDescent="0.2">
      <c r="B3" s="106" t="s">
        <v>55</v>
      </c>
      <c r="C3" s="208" t="s">
        <v>65</v>
      </c>
      <c r="D3" s="209"/>
      <c r="E3" s="209"/>
      <c r="F3" s="209"/>
      <c r="G3" s="209"/>
      <c r="H3" s="209"/>
      <c r="M3" s="107"/>
      <c r="N3" s="107"/>
      <c r="O3" s="105"/>
      <c r="P3" s="105"/>
      <c r="Q3" s="105"/>
      <c r="R3" s="105"/>
      <c r="S3" s="105"/>
    </row>
    <row r="4" spans="2:19" ht="55.5" customHeight="1" x14ac:dyDescent="0.2">
      <c r="B4" s="108"/>
      <c r="C4" s="213"/>
      <c r="D4" s="214"/>
      <c r="E4" s="109"/>
      <c r="F4" s="109"/>
      <c r="G4" s="109"/>
      <c r="H4" s="109"/>
      <c r="M4" s="107"/>
      <c r="N4" s="107"/>
      <c r="O4" s="105"/>
      <c r="P4" s="105"/>
      <c r="Q4" s="105"/>
      <c r="R4" s="105"/>
      <c r="S4" s="105"/>
    </row>
    <row r="5" spans="2:19" x14ac:dyDescent="0.2">
      <c r="B5" s="110" t="s">
        <v>13</v>
      </c>
      <c r="C5" s="111"/>
      <c r="D5" s="148" t="s">
        <v>72</v>
      </c>
      <c r="E5" s="112"/>
      <c r="F5" s="112"/>
      <c r="G5" s="112"/>
      <c r="H5" s="112"/>
      <c r="M5" s="107"/>
      <c r="N5" s="107"/>
      <c r="O5" s="105"/>
      <c r="P5" s="105"/>
      <c r="Q5" s="105"/>
      <c r="R5" s="105"/>
      <c r="S5" s="105"/>
    </row>
    <row r="6" spans="2:19" x14ac:dyDescent="0.2">
      <c r="B6" s="113" t="s">
        <v>42</v>
      </c>
      <c r="C6" s="114"/>
      <c r="D6" s="114" t="s">
        <v>64</v>
      </c>
      <c r="E6" s="115"/>
      <c r="F6" s="115"/>
      <c r="G6" s="115"/>
      <c r="H6" s="115"/>
      <c r="M6" s="107"/>
      <c r="N6" s="107"/>
      <c r="O6" s="105"/>
      <c r="P6" s="105"/>
      <c r="Q6" s="105"/>
      <c r="R6" s="105"/>
      <c r="S6" s="105"/>
    </row>
    <row r="7" spans="2:19" x14ac:dyDescent="0.2">
      <c r="B7" s="149" t="s">
        <v>83</v>
      </c>
      <c r="C7" s="114"/>
      <c r="D7" s="116" t="str">
        <f>'Proposed Fee'!Q8</f>
        <v>Cost per event</v>
      </c>
      <c r="E7" s="115"/>
      <c r="F7" s="115"/>
      <c r="G7" s="115"/>
      <c r="H7" s="115"/>
      <c r="O7" s="105"/>
      <c r="P7" s="105"/>
      <c r="Q7" s="105"/>
      <c r="R7" s="105"/>
      <c r="S7" s="105"/>
    </row>
    <row r="8" spans="2:19" x14ac:dyDescent="0.2">
      <c r="B8" s="117" t="s">
        <v>48</v>
      </c>
      <c r="C8" s="215"/>
      <c r="D8" s="216"/>
      <c r="E8" s="118"/>
      <c r="F8" s="118"/>
      <c r="G8" s="118"/>
      <c r="H8" s="118"/>
      <c r="O8" s="105"/>
      <c r="P8" s="105"/>
      <c r="Q8" s="105"/>
      <c r="R8" s="105"/>
      <c r="S8" s="105"/>
    </row>
    <row r="9" spans="2:19" x14ac:dyDescent="0.2">
      <c r="B9" s="119" t="s">
        <v>5</v>
      </c>
      <c r="C9" s="120"/>
      <c r="D9" s="120"/>
      <c r="E9" s="120"/>
      <c r="F9" s="120"/>
      <c r="G9" s="120"/>
      <c r="H9" s="121"/>
      <c r="O9" s="105"/>
      <c r="P9" s="105"/>
      <c r="Q9" s="105"/>
      <c r="R9" s="105"/>
      <c r="S9" s="105"/>
    </row>
    <row r="10" spans="2:19" ht="145.5" customHeight="1" x14ac:dyDescent="0.2">
      <c r="B10" s="211" t="s">
        <v>82</v>
      </c>
      <c r="C10" s="211"/>
      <c r="D10" s="211"/>
      <c r="E10" s="211"/>
      <c r="F10" s="211"/>
      <c r="G10" s="211"/>
      <c r="H10" s="211"/>
      <c r="O10" s="105"/>
      <c r="P10" s="105"/>
      <c r="Q10" s="105"/>
      <c r="R10" s="105"/>
      <c r="S10" s="105"/>
    </row>
    <row r="11" spans="2:19" x14ac:dyDescent="0.2">
      <c r="B11" s="122"/>
      <c r="C11" s="122"/>
      <c r="D11" s="122"/>
      <c r="E11" s="122"/>
      <c r="F11" s="122"/>
      <c r="G11" s="122"/>
      <c r="H11" s="122"/>
      <c r="O11" s="105"/>
      <c r="P11" s="105"/>
      <c r="Q11" s="105"/>
      <c r="R11" s="105"/>
      <c r="S11" s="105"/>
    </row>
    <row r="12" spans="2:19" x14ac:dyDescent="0.2">
      <c r="O12" s="105"/>
      <c r="P12" s="105"/>
      <c r="Q12" s="105"/>
      <c r="R12" s="105"/>
      <c r="S12" s="105"/>
    </row>
    <row r="13" spans="2:19" x14ac:dyDescent="0.2">
      <c r="B13" s="123" t="s">
        <v>35</v>
      </c>
      <c r="C13" s="103"/>
      <c r="D13" s="103"/>
      <c r="E13" s="103"/>
      <c r="F13" s="103"/>
      <c r="G13" s="103"/>
      <c r="H13" s="103"/>
      <c r="O13" s="105"/>
      <c r="P13" s="105"/>
      <c r="Q13" s="105"/>
      <c r="R13" s="105"/>
      <c r="S13" s="105"/>
    </row>
    <row r="14" spans="2:19" x14ac:dyDescent="0.2">
      <c r="B14" s="210"/>
      <c r="C14" s="210"/>
      <c r="D14" s="210"/>
      <c r="E14" s="210"/>
      <c r="F14" s="210"/>
      <c r="G14" s="210"/>
      <c r="H14" s="210"/>
    </row>
    <row r="15" spans="2:19" ht="138" customHeight="1" x14ac:dyDescent="0.2">
      <c r="B15" s="212" t="s">
        <v>126</v>
      </c>
      <c r="C15" s="212"/>
      <c r="D15" s="212"/>
      <c r="E15" s="212"/>
      <c r="F15" s="212"/>
      <c r="G15" s="212"/>
      <c r="H15" s="212"/>
      <c r="I15" s="105"/>
    </row>
    <row r="16" spans="2:19" x14ac:dyDescent="0.2">
      <c r="B16" s="124"/>
      <c r="C16" s="124"/>
      <c r="D16" s="124"/>
      <c r="E16" s="124"/>
      <c r="F16" s="124"/>
      <c r="G16" s="124"/>
      <c r="H16" s="124"/>
    </row>
    <row r="17" spans="2:9" x14ac:dyDescent="0.2">
      <c r="B17" s="125"/>
      <c r="C17" s="125"/>
      <c r="D17" s="125"/>
      <c r="E17" s="125"/>
      <c r="F17" s="125"/>
      <c r="G17" s="125"/>
      <c r="H17" s="125"/>
    </row>
    <row r="18" spans="2:9" x14ac:dyDescent="0.2">
      <c r="B18" s="123" t="s">
        <v>43</v>
      </c>
      <c r="C18" s="103"/>
      <c r="D18" s="103"/>
      <c r="E18" s="103"/>
      <c r="F18" s="103"/>
      <c r="G18" s="103"/>
      <c r="H18" s="103"/>
    </row>
    <row r="19" spans="2:9" x14ac:dyDescent="0.2">
      <c r="B19" s="210"/>
      <c r="C19" s="210"/>
      <c r="D19" s="210"/>
      <c r="E19" s="210"/>
      <c r="F19" s="210"/>
      <c r="G19" s="210"/>
      <c r="H19" s="210"/>
    </row>
    <row r="20" spans="2:9" x14ac:dyDescent="0.2">
      <c r="B20" s="212"/>
      <c r="C20" s="212"/>
      <c r="D20" s="212"/>
      <c r="E20" s="212"/>
      <c r="F20" s="212"/>
      <c r="G20" s="212"/>
      <c r="H20" s="212"/>
    </row>
    <row r="21" spans="2:9" x14ac:dyDescent="0.2">
      <c r="B21" s="212"/>
      <c r="C21" s="212"/>
      <c r="D21" s="212"/>
      <c r="E21" s="212"/>
      <c r="F21" s="212"/>
      <c r="G21" s="212"/>
      <c r="H21" s="212"/>
    </row>
    <row r="22" spans="2:9" x14ac:dyDescent="0.2">
      <c r="B22" s="212"/>
      <c r="C22" s="218"/>
      <c r="D22" s="218"/>
      <c r="E22" s="218"/>
      <c r="F22" s="218"/>
      <c r="G22" s="218"/>
      <c r="H22" s="218"/>
    </row>
    <row r="23" spans="2:9" x14ac:dyDescent="0.2">
      <c r="B23" s="126"/>
      <c r="C23" s="126"/>
      <c r="D23" s="126"/>
      <c r="E23" s="126"/>
      <c r="F23" s="126"/>
      <c r="G23" s="126"/>
      <c r="H23" s="126"/>
    </row>
    <row r="24" spans="2:9" x14ac:dyDescent="0.2">
      <c r="B24" s="210"/>
      <c r="C24" s="210"/>
      <c r="D24" s="210"/>
      <c r="E24" s="210"/>
      <c r="F24" s="210"/>
      <c r="G24" s="210"/>
      <c r="H24" s="210"/>
    </row>
    <row r="25" spans="2:9" x14ac:dyDescent="0.2">
      <c r="B25" s="124"/>
      <c r="C25" s="124"/>
      <c r="D25" s="124"/>
      <c r="E25" s="124"/>
      <c r="F25" s="124"/>
      <c r="G25" s="124"/>
      <c r="H25" s="124"/>
    </row>
    <row r="26" spans="2:9" x14ac:dyDescent="0.2">
      <c r="B26" s="124"/>
      <c r="C26" s="124"/>
      <c r="D26" s="124"/>
      <c r="E26" s="124"/>
      <c r="F26" s="124"/>
      <c r="G26" s="124"/>
      <c r="H26" s="124"/>
    </row>
    <row r="27" spans="2:9" x14ac:dyDescent="0.2">
      <c r="B27" s="124"/>
      <c r="C27" s="124"/>
      <c r="D27" s="124"/>
      <c r="E27" s="124"/>
      <c r="F27" s="124"/>
      <c r="G27" s="124"/>
      <c r="H27" s="124"/>
    </row>
    <row r="28" spans="2:9" x14ac:dyDescent="0.2">
      <c r="B28" s="124"/>
      <c r="C28" s="124"/>
      <c r="D28" s="124"/>
      <c r="E28" s="124"/>
      <c r="F28" s="124"/>
      <c r="G28" s="124"/>
      <c r="H28" s="124"/>
    </row>
    <row r="29" spans="2:9" x14ac:dyDescent="0.2">
      <c r="B29" s="127"/>
      <c r="C29" s="127"/>
      <c r="D29" s="127"/>
      <c r="E29" s="127"/>
      <c r="F29" s="127"/>
      <c r="G29" s="127"/>
      <c r="H29" s="127"/>
      <c r="I29" s="105"/>
    </row>
    <row r="30" spans="2:9" x14ac:dyDescent="0.2">
      <c r="B30" s="123" t="s">
        <v>6</v>
      </c>
    </row>
    <row r="31" spans="2:9" x14ac:dyDescent="0.2">
      <c r="B31" s="128" t="s">
        <v>14</v>
      </c>
      <c r="C31" s="129" t="s">
        <v>30</v>
      </c>
      <c r="D31" s="129"/>
      <c r="E31" s="129"/>
      <c r="F31" s="129"/>
      <c r="G31" s="129"/>
      <c r="H31" s="129"/>
    </row>
    <row r="32" spans="2:9" x14ac:dyDescent="0.2">
      <c r="B32" s="130" t="s">
        <v>46</v>
      </c>
      <c r="C32" s="129" t="s">
        <v>52</v>
      </c>
      <c r="D32" s="129"/>
      <c r="E32" s="129"/>
      <c r="F32" s="129"/>
      <c r="G32" s="129"/>
      <c r="H32" s="129"/>
    </row>
    <row r="33" spans="2:8" x14ac:dyDescent="0.2">
      <c r="B33" s="130" t="s">
        <v>47</v>
      </c>
      <c r="C33" s="129" t="s">
        <v>53</v>
      </c>
      <c r="D33" s="129"/>
      <c r="E33" s="129"/>
      <c r="F33" s="129"/>
      <c r="G33" s="129"/>
      <c r="H33" s="129"/>
    </row>
    <row r="34" spans="2:8" x14ac:dyDescent="0.2">
      <c r="B34" s="130" t="s">
        <v>15</v>
      </c>
      <c r="C34" s="129" t="s">
        <v>31</v>
      </c>
      <c r="D34" s="129"/>
      <c r="E34" s="129"/>
      <c r="F34" s="129"/>
      <c r="G34" s="129"/>
      <c r="H34" s="129"/>
    </row>
    <row r="37" spans="2:8" x14ac:dyDescent="0.2">
      <c r="B37" s="123" t="s">
        <v>36</v>
      </c>
      <c r="C37" s="103"/>
      <c r="D37" s="103"/>
      <c r="E37" s="103"/>
      <c r="F37" s="103"/>
      <c r="G37" s="103"/>
      <c r="H37" s="103"/>
    </row>
    <row r="39" spans="2:8" x14ac:dyDescent="0.2">
      <c r="B39" s="131"/>
      <c r="C39" s="132" t="s">
        <v>37</v>
      </c>
      <c r="D39" s="132" t="s">
        <v>38</v>
      </c>
      <c r="E39" s="132" t="s">
        <v>39</v>
      </c>
      <c r="F39" s="132" t="s">
        <v>41</v>
      </c>
      <c r="G39" s="132" t="s">
        <v>40</v>
      </c>
      <c r="H39" s="133" t="s">
        <v>1</v>
      </c>
    </row>
    <row r="40" spans="2:8" x14ac:dyDescent="0.2">
      <c r="C40" s="134"/>
      <c r="D40" s="134"/>
      <c r="E40" s="134"/>
      <c r="F40" s="134"/>
      <c r="G40" s="134"/>
      <c r="H40" s="134"/>
    </row>
    <row r="41" spans="2:8" x14ac:dyDescent="0.2">
      <c r="B41" s="150" t="s">
        <v>84</v>
      </c>
      <c r="C41" s="135">
        <f>'Forecast Revenue - Costs'!D34</f>
        <v>0</v>
      </c>
      <c r="D41" s="135">
        <f>'Forecast Revenue - Costs'!E34</f>
        <v>0</v>
      </c>
      <c r="E41" s="135">
        <f>'Forecast Revenue - Costs'!F34</f>
        <v>0</v>
      </c>
      <c r="F41" s="135">
        <f>'Forecast Revenue - Costs'!G34</f>
        <v>0</v>
      </c>
      <c r="G41" s="135">
        <f>'Forecast Revenue - Costs'!H34</f>
        <v>0</v>
      </c>
      <c r="H41" s="135">
        <f>SUM(C41:G41)</f>
        <v>0</v>
      </c>
    </row>
    <row r="42" spans="2:8" x14ac:dyDescent="0.2">
      <c r="C42" s="136"/>
      <c r="D42" s="137"/>
      <c r="E42" s="136"/>
      <c r="F42" s="136"/>
      <c r="G42" s="136"/>
    </row>
    <row r="43" spans="2:8" x14ac:dyDescent="0.2">
      <c r="B43" s="150" t="s">
        <v>85</v>
      </c>
      <c r="C43" s="135">
        <f>SUM('Forecast Revenue - Costs'!D35:D37)</f>
        <v>0</v>
      </c>
      <c r="D43" s="135">
        <f>SUM('Forecast Revenue - Costs'!E35:E37)</f>
        <v>0</v>
      </c>
      <c r="E43" s="135">
        <f>SUM('Forecast Revenue - Costs'!F35:F37)</f>
        <v>0</v>
      </c>
      <c r="F43" s="135">
        <f>SUM('Forecast Revenue - Costs'!G35:G37)</f>
        <v>0</v>
      </c>
      <c r="G43" s="135">
        <f>SUM('Forecast Revenue - Costs'!H35:H37)</f>
        <v>0</v>
      </c>
      <c r="H43" s="135">
        <f>SUM(C43:G43)</f>
        <v>0</v>
      </c>
    </row>
    <row r="44" spans="2:8" x14ac:dyDescent="0.2">
      <c r="C44" s="136"/>
      <c r="D44" s="137"/>
      <c r="E44" s="136"/>
      <c r="F44" s="136"/>
      <c r="G44" s="136"/>
    </row>
    <row r="45" spans="2:8" x14ac:dyDescent="0.2">
      <c r="B45" s="150" t="s">
        <v>86</v>
      </c>
      <c r="C45" s="135">
        <f t="shared" ref="C45:H45" si="0">+C41+C43</f>
        <v>0</v>
      </c>
      <c r="D45" s="135">
        <f t="shared" si="0"/>
        <v>0</v>
      </c>
      <c r="E45" s="135">
        <f t="shared" si="0"/>
        <v>0</v>
      </c>
      <c r="F45" s="135">
        <f t="shared" si="0"/>
        <v>0</v>
      </c>
      <c r="G45" s="135">
        <f t="shared" si="0"/>
        <v>0</v>
      </c>
      <c r="H45" s="135">
        <f t="shared" si="0"/>
        <v>0</v>
      </c>
    </row>
    <row r="46" spans="2:8" x14ac:dyDescent="0.2">
      <c r="C46" s="138"/>
      <c r="D46" s="138"/>
      <c r="E46" s="138"/>
      <c r="F46" s="138"/>
      <c r="G46" s="138"/>
    </row>
    <row r="47" spans="2:8" x14ac:dyDescent="0.2">
      <c r="B47" s="139" t="s">
        <v>6</v>
      </c>
    </row>
    <row r="48" spans="2:8" ht="14.25" customHeight="1" x14ac:dyDescent="0.2">
      <c r="B48" s="217"/>
      <c r="C48" s="217"/>
      <c r="D48" s="217"/>
      <c r="E48" s="217"/>
      <c r="F48" s="217"/>
      <c r="G48" s="217"/>
      <c r="H48" s="217"/>
    </row>
    <row r="49" spans="2:9" x14ac:dyDescent="0.2">
      <c r="B49" s="210"/>
      <c r="C49" s="210"/>
      <c r="D49" s="210"/>
      <c r="E49" s="210"/>
      <c r="F49" s="210"/>
      <c r="G49" s="210"/>
      <c r="H49" s="210"/>
      <c r="I49" s="105"/>
    </row>
    <row r="50" spans="2:9" ht="27.75" customHeight="1" x14ac:dyDescent="0.2">
      <c r="B50" s="210"/>
      <c r="C50" s="210"/>
      <c r="D50" s="210"/>
      <c r="E50" s="210"/>
      <c r="F50" s="210"/>
      <c r="G50" s="210"/>
      <c r="H50" s="210"/>
    </row>
    <row r="53" spans="2:9" x14ac:dyDescent="0.2">
      <c r="B53" s="123" t="s">
        <v>73</v>
      </c>
      <c r="C53" s="103"/>
      <c r="D53" s="103"/>
      <c r="E53" s="103"/>
      <c r="F53" s="103"/>
      <c r="G53" s="103"/>
      <c r="H53" s="103"/>
    </row>
    <row r="54" spans="2:9" x14ac:dyDescent="0.2">
      <c r="B54" s="140"/>
    </row>
    <row r="55" spans="2:9" x14ac:dyDescent="0.2">
      <c r="B55" s="141"/>
      <c r="C55" s="142" t="s">
        <v>37</v>
      </c>
      <c r="D55" s="142" t="s">
        <v>38</v>
      </c>
      <c r="E55" s="142" t="s">
        <v>39</v>
      </c>
      <c r="F55" s="142" t="s">
        <v>41</v>
      </c>
      <c r="G55" s="142" t="s">
        <v>40</v>
      </c>
      <c r="H55" s="143" t="s">
        <v>1</v>
      </c>
    </row>
    <row r="56" spans="2:9" x14ac:dyDescent="0.2">
      <c r="C56" s="144"/>
      <c r="D56" s="144"/>
      <c r="E56" s="144"/>
      <c r="F56" s="144"/>
      <c r="G56" s="144"/>
      <c r="H56" s="144"/>
    </row>
    <row r="57" spans="2:9" x14ac:dyDescent="0.2">
      <c r="B57" s="141" t="s">
        <v>12</v>
      </c>
      <c r="C57" s="145">
        <f>'Forecast Revenue - Costs'!D14</f>
        <v>0</v>
      </c>
      <c r="D57" s="145">
        <f>'Forecast Revenue - Costs'!E14</f>
        <v>0</v>
      </c>
      <c r="E57" s="145">
        <f>'Forecast Revenue - Costs'!F14</f>
        <v>0</v>
      </c>
      <c r="F57" s="145">
        <f>'Forecast Revenue - Costs'!G14</f>
        <v>0</v>
      </c>
      <c r="G57" s="145">
        <f>'Forecast Revenue - Costs'!H14</f>
        <v>0</v>
      </c>
      <c r="H57" s="145">
        <f>SUM(C57:G57)</f>
        <v>0</v>
      </c>
    </row>
    <row r="58" spans="2:9" x14ac:dyDescent="0.2">
      <c r="C58" s="146"/>
      <c r="D58" s="146"/>
      <c r="E58" s="146"/>
      <c r="F58" s="146"/>
      <c r="G58" s="146"/>
      <c r="H58" s="147"/>
    </row>
  </sheetData>
  <mergeCells count="12">
    <mergeCell ref="B48:H50"/>
    <mergeCell ref="B19:H19"/>
    <mergeCell ref="B20:H20"/>
    <mergeCell ref="B21:H21"/>
    <mergeCell ref="B22:H22"/>
    <mergeCell ref="B24:H24"/>
    <mergeCell ref="C3:H3"/>
    <mergeCell ref="B14:H14"/>
    <mergeCell ref="B10:H10"/>
    <mergeCell ref="B15:H15"/>
    <mergeCell ref="C4:D4"/>
    <mergeCell ref="C8:D8"/>
  </mergeCells>
  <pageMargins left="0.39370078740157483" right="0.39370078740157483" top="0.39370078740157483" bottom="0.39370078740157483" header="0.19685039370078741" footer="0.19685039370078741"/>
  <pageSetup paperSize="9" scale="48" orientation="portrait" r:id="rId1"/>
  <ignoredErrors>
    <ignoredError sqref="C40:G40"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48" customWidth="1"/>
    <col min="3" max="3" width="10.140625" style="48" customWidth="1"/>
    <col min="4" max="9" width="13.140625" style="48" customWidth="1"/>
    <col min="10" max="11" width="9.140625" style="48"/>
    <col min="12" max="12" width="5.28515625" style="48" customWidth="1"/>
    <col min="13" max="13" width="2.42578125" style="1" customWidth="1"/>
    <col min="14" max="16384" width="9.140625" style="1"/>
  </cols>
  <sheetData>
    <row r="1" spans="2:14" ht="9" customHeight="1" x14ac:dyDescent="0.2"/>
    <row r="2" spans="2:14" ht="18" customHeight="1" x14ac:dyDescent="0.2">
      <c r="B2" s="45" t="s">
        <v>16</v>
      </c>
      <c r="C2" s="45"/>
      <c r="D2" s="45"/>
      <c r="E2" s="45"/>
      <c r="F2" s="45"/>
      <c r="G2" s="45"/>
      <c r="H2" s="45"/>
      <c r="I2" s="45"/>
      <c r="J2" s="45"/>
      <c r="K2" s="45"/>
    </row>
    <row r="3" spans="2:14" x14ac:dyDescent="0.2">
      <c r="B3" s="38" t="s">
        <v>0</v>
      </c>
      <c r="C3" s="46"/>
      <c r="D3" s="221" t="str">
        <f>'AER Summary'!C3</f>
        <v>Retailer of Last Resort (ROLR)</v>
      </c>
      <c r="E3" s="222"/>
      <c r="F3" s="222"/>
      <c r="G3" s="222"/>
      <c r="H3" s="222"/>
      <c r="I3" s="222"/>
      <c r="J3" s="222"/>
      <c r="K3" s="222"/>
      <c r="N3" s="36"/>
    </row>
    <row r="4" spans="2:14" x14ac:dyDescent="0.2">
      <c r="N4" s="36"/>
    </row>
    <row r="5" spans="2:14" x14ac:dyDescent="0.2">
      <c r="B5" s="223" t="s">
        <v>66</v>
      </c>
      <c r="C5" s="223"/>
      <c r="D5" s="223"/>
      <c r="E5" s="223"/>
      <c r="F5" s="223"/>
      <c r="G5" s="223"/>
      <c r="H5" s="223"/>
      <c r="I5" s="223"/>
      <c r="J5" s="223"/>
      <c r="K5" s="223"/>
      <c r="N5" s="36"/>
    </row>
    <row r="6" spans="2:14" ht="123.75" customHeight="1" x14ac:dyDescent="0.2">
      <c r="B6" s="224" t="s">
        <v>67</v>
      </c>
      <c r="C6" s="225"/>
      <c r="D6" s="225"/>
      <c r="E6" s="225"/>
      <c r="F6" s="225"/>
      <c r="G6" s="225"/>
      <c r="H6" s="225"/>
      <c r="I6" s="225"/>
      <c r="J6" s="225"/>
      <c r="K6" s="225"/>
      <c r="N6" s="36"/>
    </row>
    <row r="9" spans="2:14" x14ac:dyDescent="0.2">
      <c r="B9" s="223" t="s">
        <v>44</v>
      </c>
      <c r="C9" s="223"/>
      <c r="D9" s="223"/>
      <c r="E9" s="223"/>
      <c r="F9" s="223"/>
      <c r="G9" s="223"/>
      <c r="H9" s="223"/>
      <c r="I9" s="223"/>
      <c r="J9" s="223"/>
      <c r="K9" s="223"/>
    </row>
    <row r="10" spans="2:14" ht="15" customHeight="1" x14ac:dyDescent="0.2">
      <c r="B10" s="220" t="s">
        <v>68</v>
      </c>
      <c r="C10" s="220"/>
      <c r="D10" s="220"/>
      <c r="E10" s="220"/>
      <c r="F10" s="220"/>
      <c r="G10" s="220"/>
      <c r="H10" s="220"/>
      <c r="I10" s="220"/>
      <c r="J10" s="220"/>
      <c r="K10" s="220"/>
    </row>
    <row r="11" spans="2:14" ht="24.75" customHeight="1" x14ac:dyDescent="0.2">
      <c r="B11" s="226"/>
      <c r="C11" s="226"/>
      <c r="D11" s="226"/>
      <c r="E11" s="226"/>
      <c r="F11" s="226"/>
      <c r="G11" s="226"/>
      <c r="H11" s="226"/>
      <c r="I11" s="226"/>
      <c r="J11" s="226"/>
      <c r="K11" s="226"/>
      <c r="L11" s="49"/>
      <c r="M11" s="37"/>
      <c r="N11" s="37"/>
    </row>
    <row r="12" spans="2:14" x14ac:dyDescent="0.2">
      <c r="B12" s="226"/>
      <c r="C12" s="226"/>
      <c r="D12" s="226"/>
      <c r="E12" s="226"/>
      <c r="F12" s="226"/>
      <c r="G12" s="226"/>
      <c r="H12" s="226"/>
      <c r="I12" s="226"/>
      <c r="J12" s="226"/>
      <c r="K12" s="226"/>
      <c r="L12" s="49"/>
      <c r="M12" s="37"/>
      <c r="N12" s="37"/>
    </row>
    <row r="13" spans="2:14" x14ac:dyDescent="0.2">
      <c r="B13" s="226"/>
      <c r="C13" s="226"/>
      <c r="D13" s="226"/>
      <c r="E13" s="226"/>
      <c r="F13" s="226"/>
      <c r="G13" s="226"/>
      <c r="H13" s="226"/>
      <c r="I13" s="226"/>
      <c r="J13" s="226"/>
      <c r="K13" s="226"/>
      <c r="L13" s="49"/>
      <c r="M13" s="37"/>
      <c r="N13" s="37"/>
    </row>
    <row r="14" spans="2:14" ht="48" customHeight="1" x14ac:dyDescent="0.2">
      <c r="B14" s="226"/>
      <c r="C14" s="226"/>
      <c r="D14" s="226"/>
      <c r="E14" s="226"/>
      <c r="F14" s="226"/>
      <c r="G14" s="226"/>
      <c r="H14" s="226"/>
      <c r="I14" s="226"/>
      <c r="J14" s="226"/>
      <c r="K14" s="226"/>
      <c r="L14" s="49"/>
      <c r="M14" s="37"/>
      <c r="N14" s="37"/>
    </row>
    <row r="15" spans="2:14" x14ac:dyDescent="0.2">
      <c r="B15" s="226"/>
      <c r="C15" s="226"/>
      <c r="D15" s="226"/>
      <c r="E15" s="226"/>
      <c r="F15" s="226"/>
      <c r="G15" s="226"/>
      <c r="H15" s="226"/>
      <c r="I15" s="226"/>
      <c r="J15" s="226"/>
      <c r="K15" s="226"/>
      <c r="L15" s="49"/>
      <c r="M15" s="37"/>
      <c r="N15" s="37"/>
    </row>
    <row r="16" spans="2:14" x14ac:dyDescent="0.2">
      <c r="B16" s="226"/>
      <c r="C16" s="226"/>
      <c r="D16" s="226"/>
      <c r="E16" s="226"/>
      <c r="F16" s="226"/>
      <c r="G16" s="226"/>
      <c r="H16" s="226"/>
      <c r="I16" s="226"/>
      <c r="J16" s="226"/>
      <c r="K16" s="226"/>
      <c r="L16" s="49"/>
      <c r="M16" s="37"/>
      <c r="N16" s="37"/>
    </row>
    <row r="17" spans="2:14" x14ac:dyDescent="0.2">
      <c r="L17" s="49"/>
      <c r="M17" s="37"/>
      <c r="N17" s="37"/>
    </row>
    <row r="18" spans="2:14" x14ac:dyDescent="0.2">
      <c r="L18" s="49"/>
      <c r="M18" s="37"/>
      <c r="N18" s="37"/>
    </row>
    <row r="19" spans="2:14" x14ac:dyDescent="0.2">
      <c r="B19" s="223" t="s">
        <v>45</v>
      </c>
      <c r="C19" s="223"/>
      <c r="D19" s="223"/>
      <c r="E19" s="223"/>
      <c r="F19" s="223"/>
      <c r="G19" s="223"/>
      <c r="H19" s="223"/>
      <c r="I19" s="223"/>
      <c r="J19" s="223"/>
      <c r="K19" s="223"/>
      <c r="L19" s="49"/>
      <c r="M19" s="37"/>
      <c r="N19" s="37"/>
    </row>
    <row r="20" spans="2:14" ht="135.75" customHeight="1" x14ac:dyDescent="0.2">
      <c r="B20" s="220" t="str">
        <f>'AER Summary'!B10:H10</f>
        <v xml:space="preserve">
Retailer of Last Resort (ROLR)
Preparing lists of affected sites, and reconciling data with AEMO listings; handling in-flight transfers; identifying open service orders raised by the failed retailer and determining actions to be taken in relation to those service orders; arranging estimate reads for the date of the ROLR event and providing data for final NUOS bills in relation to affected customers; preparing final invoices for NUOS and miscellaneous charges for affected customers; preparing final debt statements; extracting customer data, providing it to the ROLR and handling subsequent enquiries; handling adjustments that arise from the use of estimate reads; assisting the retailer with the provision of network tariffs to be applied and the customer move in process; administration of any 'ROLR cost recovery scheme distributor payment determination'.</v>
      </c>
      <c r="C20" s="220"/>
      <c r="D20" s="220"/>
      <c r="E20" s="220"/>
      <c r="F20" s="220"/>
      <c r="G20" s="220"/>
      <c r="H20" s="220"/>
      <c r="I20" s="220"/>
      <c r="J20" s="220"/>
      <c r="K20" s="220"/>
    </row>
    <row r="21" spans="2:14" x14ac:dyDescent="0.2">
      <c r="B21" s="219"/>
      <c r="C21" s="219"/>
      <c r="D21" s="219"/>
      <c r="E21" s="219"/>
      <c r="F21" s="219"/>
      <c r="G21" s="219"/>
      <c r="H21" s="219"/>
      <c r="I21" s="219"/>
      <c r="J21" s="219"/>
      <c r="K21" s="219"/>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B38" sqref="B38"/>
    </sheetView>
  </sheetViews>
  <sheetFormatPr defaultColWidth="9.140625" defaultRowHeight="12.75" x14ac:dyDescent="0.2"/>
  <cols>
    <col min="1" max="1" width="3.5703125" style="50" customWidth="1"/>
    <col min="2" max="2" width="58.7109375" style="50" customWidth="1"/>
    <col min="3" max="3" width="65.140625" style="50" customWidth="1"/>
    <col min="4" max="4" width="12.85546875" style="50" customWidth="1"/>
    <col min="5" max="8" width="11.28515625" style="50" customWidth="1"/>
    <col min="9" max="9" width="12.7109375" style="50" customWidth="1"/>
    <col min="10" max="16384" width="9.140625" style="50"/>
  </cols>
  <sheetData>
    <row r="2" spans="1:9" x14ac:dyDescent="0.2">
      <c r="B2" s="47" t="s">
        <v>74</v>
      </c>
      <c r="C2" s="34"/>
      <c r="D2" s="34"/>
      <c r="E2" s="34"/>
      <c r="F2" s="34"/>
      <c r="G2" s="34"/>
      <c r="H2" s="34"/>
      <c r="I2" s="34"/>
    </row>
    <row r="3" spans="1:9" x14ac:dyDescent="0.2">
      <c r="B3" s="23" t="s">
        <v>21</v>
      </c>
      <c r="C3" s="23" t="s">
        <v>3</v>
      </c>
      <c r="D3" s="65" t="s">
        <v>58</v>
      </c>
      <c r="E3" s="65" t="s">
        <v>57</v>
      </c>
      <c r="F3" s="65" t="s">
        <v>56</v>
      </c>
      <c r="G3" s="71" t="s">
        <v>80</v>
      </c>
      <c r="H3" s="71" t="s">
        <v>81</v>
      </c>
      <c r="I3" s="24" t="s">
        <v>1</v>
      </c>
    </row>
    <row r="4" spans="1:9" x14ac:dyDescent="0.2">
      <c r="B4" s="6" t="s">
        <v>22</v>
      </c>
      <c r="C4" s="6" t="s">
        <v>20</v>
      </c>
      <c r="D4" s="68">
        <v>0</v>
      </c>
      <c r="E4" s="68">
        <v>0</v>
      </c>
      <c r="F4" s="68">
        <v>0</v>
      </c>
      <c r="G4" s="68">
        <v>0</v>
      </c>
      <c r="H4" s="68">
        <v>0</v>
      </c>
      <c r="I4" s="151">
        <f>SUM(D4:H4)</f>
        <v>0</v>
      </c>
    </row>
    <row r="5" spans="1:9" x14ac:dyDescent="0.2">
      <c r="B5" s="6" t="s">
        <v>24</v>
      </c>
      <c r="C5" s="13"/>
      <c r="D5" s="68">
        <v>0</v>
      </c>
      <c r="E5" s="68">
        <v>0</v>
      </c>
      <c r="F5" s="68">
        <v>0</v>
      </c>
      <c r="G5" s="68">
        <v>0</v>
      </c>
      <c r="H5" s="68">
        <v>0</v>
      </c>
      <c r="I5" s="151">
        <f t="shared" ref="I5:I8" si="0">SUM(D5:H5)</f>
        <v>0</v>
      </c>
    </row>
    <row r="6" spans="1:9" x14ac:dyDescent="0.2">
      <c r="B6" s="6" t="s">
        <v>25</v>
      </c>
      <c r="C6" s="6"/>
      <c r="D6" s="68">
        <v>0</v>
      </c>
      <c r="E6" s="68">
        <v>0</v>
      </c>
      <c r="F6" s="68">
        <v>0</v>
      </c>
      <c r="G6" s="68">
        <v>0</v>
      </c>
      <c r="H6" s="68">
        <v>0</v>
      </c>
      <c r="I6" s="151">
        <f t="shared" si="0"/>
        <v>0</v>
      </c>
    </row>
    <row r="7" spans="1:9" x14ac:dyDescent="0.2">
      <c r="B7" s="6" t="s">
        <v>26</v>
      </c>
      <c r="C7" s="6"/>
      <c r="D7" s="68">
        <v>0</v>
      </c>
      <c r="E7" s="68">
        <v>0</v>
      </c>
      <c r="F7" s="68">
        <v>0</v>
      </c>
      <c r="G7" s="68">
        <v>0</v>
      </c>
      <c r="H7" s="68">
        <v>0</v>
      </c>
      <c r="I7" s="151">
        <f t="shared" si="0"/>
        <v>0</v>
      </c>
    </row>
    <row r="8" spans="1:9" x14ac:dyDescent="0.2">
      <c r="B8" s="6" t="s">
        <v>23</v>
      </c>
      <c r="C8" s="6"/>
      <c r="D8" s="25">
        <v>0</v>
      </c>
      <c r="E8" s="25">
        <v>0</v>
      </c>
      <c r="F8" s="25">
        <v>0</v>
      </c>
      <c r="G8" s="25">
        <v>0</v>
      </c>
      <c r="H8" s="25">
        <v>0</v>
      </c>
      <c r="I8" s="151">
        <f t="shared" si="0"/>
        <v>0</v>
      </c>
    </row>
    <row r="9" spans="1:9" x14ac:dyDescent="0.2">
      <c r="B9" s="57" t="s">
        <v>1</v>
      </c>
      <c r="C9" s="27"/>
      <c r="D9" s="28">
        <f t="shared" ref="D9:I9" si="1">SUM(D4:D8)</f>
        <v>0</v>
      </c>
      <c r="E9" s="28">
        <f t="shared" si="1"/>
        <v>0</v>
      </c>
      <c r="F9" s="28">
        <f t="shared" si="1"/>
        <v>0</v>
      </c>
      <c r="G9" s="28">
        <f t="shared" ref="G9:H9" si="2">SUM(G4:G8)</f>
        <v>0</v>
      </c>
      <c r="H9" s="28">
        <f t="shared" si="2"/>
        <v>0</v>
      </c>
      <c r="I9" s="29">
        <f t="shared" si="1"/>
        <v>0</v>
      </c>
    </row>
    <row r="10" spans="1:9" x14ac:dyDescent="0.2">
      <c r="B10" s="53"/>
      <c r="C10" s="54"/>
      <c r="D10" s="55"/>
      <c r="E10" s="55"/>
      <c r="F10" s="55"/>
      <c r="G10" s="55"/>
      <c r="H10" s="55"/>
      <c r="I10" s="55"/>
    </row>
    <row r="11" spans="1:9" x14ac:dyDescent="0.2">
      <c r="B11" s="56" t="s">
        <v>10</v>
      </c>
      <c r="C11" s="31"/>
      <c r="D11" s="31"/>
      <c r="E11" s="31"/>
      <c r="F11" s="31"/>
      <c r="G11" s="31"/>
      <c r="H11" s="31"/>
      <c r="I11" s="31"/>
    </row>
    <row r="12" spans="1:9" x14ac:dyDescent="0.2">
      <c r="B12" s="58" t="s">
        <v>4</v>
      </c>
      <c r="C12" s="12" t="s">
        <v>9</v>
      </c>
      <c r="D12" s="66" t="s">
        <v>58</v>
      </c>
      <c r="E12" s="66" t="s">
        <v>57</v>
      </c>
      <c r="F12" s="66" t="s">
        <v>56</v>
      </c>
      <c r="G12" s="72" t="s">
        <v>80</v>
      </c>
      <c r="H12" s="72" t="s">
        <v>81</v>
      </c>
      <c r="I12" s="4" t="s">
        <v>1</v>
      </c>
    </row>
    <row r="13" spans="1:9" x14ac:dyDescent="0.2">
      <c r="B13" s="6" t="s">
        <v>19</v>
      </c>
      <c r="C13" s="13"/>
      <c r="D13" s="69">
        <v>0</v>
      </c>
      <c r="E13" s="69">
        <v>0</v>
      </c>
      <c r="F13" s="69">
        <v>0</v>
      </c>
      <c r="G13" s="69">
        <v>0</v>
      </c>
      <c r="H13" s="69">
        <v>0</v>
      </c>
      <c r="I13" s="152">
        <f>SUM(D13:H13)</f>
        <v>0</v>
      </c>
    </row>
    <row r="14" spans="1:9" x14ac:dyDescent="0.2">
      <c r="B14" s="13"/>
      <c r="C14" s="15"/>
      <c r="D14" s="69"/>
      <c r="E14" s="69"/>
      <c r="F14" s="69"/>
      <c r="G14" s="69"/>
      <c r="H14" s="69"/>
      <c r="I14" s="153">
        <f>SUM(D14:F14)</f>
        <v>0</v>
      </c>
    </row>
    <row r="15" spans="1:9" x14ac:dyDescent="0.2">
      <c r="A15" s="59"/>
      <c r="B15" s="60" t="s">
        <v>54</v>
      </c>
      <c r="C15" s="10"/>
      <c r="D15" s="16">
        <f t="shared" ref="D15:I15" si="3">SUM(D13:D14)</f>
        <v>0</v>
      </c>
      <c r="E15" s="16">
        <f t="shared" si="3"/>
        <v>0</v>
      </c>
      <c r="F15" s="16">
        <f t="shared" si="3"/>
        <v>0</v>
      </c>
      <c r="G15" s="16">
        <f t="shared" ref="G15:H15" si="4">SUM(G13:G14)</f>
        <v>0</v>
      </c>
      <c r="H15" s="16">
        <f t="shared" si="4"/>
        <v>0</v>
      </c>
      <c r="I15" s="16">
        <f t="shared" si="3"/>
        <v>0</v>
      </c>
    </row>
    <row r="17" spans="1:9" x14ac:dyDescent="0.2">
      <c r="A17" s="59"/>
      <c r="B17" s="18" t="s">
        <v>6</v>
      </c>
      <c r="C17" s="1"/>
      <c r="D17" s="17"/>
      <c r="E17" s="17"/>
      <c r="F17" s="17"/>
      <c r="G17" s="17"/>
      <c r="H17" s="17"/>
      <c r="I17" s="17"/>
    </row>
    <row r="18" spans="1:9" x14ac:dyDescent="0.2">
      <c r="B18" s="227" t="s">
        <v>75</v>
      </c>
      <c r="C18" s="228"/>
      <c r="D18" s="228"/>
      <c r="E18" s="228"/>
      <c r="F18" s="228"/>
      <c r="G18" s="228"/>
      <c r="H18" s="228"/>
      <c r="I18" s="228"/>
    </row>
    <row r="19" spans="1:9" x14ac:dyDescent="0.2">
      <c r="B19" s="229"/>
      <c r="C19" s="230"/>
      <c r="D19" s="230"/>
      <c r="E19" s="230"/>
      <c r="F19" s="230"/>
      <c r="G19" s="230"/>
      <c r="H19" s="230"/>
      <c r="I19" s="230"/>
    </row>
    <row r="20" spans="1:9" x14ac:dyDescent="0.2">
      <c r="B20" s="61"/>
      <c r="C20" s="35"/>
      <c r="D20" s="35"/>
      <c r="E20" s="35"/>
      <c r="F20" s="35"/>
      <c r="G20" s="70"/>
      <c r="H20" s="70"/>
      <c r="I20" s="35"/>
    </row>
    <row r="21" spans="1:9" x14ac:dyDescent="0.2">
      <c r="B21" s="1"/>
      <c r="C21" s="1"/>
      <c r="D21" s="17"/>
      <c r="E21" s="17"/>
      <c r="F21" s="17"/>
      <c r="G21" s="17"/>
      <c r="H21" s="17"/>
      <c r="I21" s="17"/>
    </row>
    <row r="22" spans="1:9" x14ac:dyDescent="0.2">
      <c r="B22" s="56" t="s">
        <v>79</v>
      </c>
      <c r="C22" s="31"/>
      <c r="D22" s="31"/>
      <c r="E22" s="31"/>
      <c r="F22" s="31"/>
      <c r="G22" s="31"/>
      <c r="H22" s="31"/>
      <c r="I22" s="31"/>
    </row>
    <row r="23" spans="1:9" x14ac:dyDescent="0.2">
      <c r="B23" s="1"/>
      <c r="C23" s="1"/>
      <c r="D23" s="1"/>
      <c r="E23" s="1"/>
      <c r="F23" s="1"/>
      <c r="G23" s="1"/>
      <c r="H23" s="1"/>
      <c r="I23" s="1"/>
    </row>
    <row r="24" spans="1:9" x14ac:dyDescent="0.2">
      <c r="B24" s="62" t="s">
        <v>11</v>
      </c>
      <c r="C24" s="20"/>
      <c r="D24" s="20"/>
      <c r="E24" s="20"/>
      <c r="F24" s="20"/>
      <c r="G24" s="20"/>
      <c r="H24" s="20"/>
      <c r="I24" s="20"/>
    </row>
    <row r="25" spans="1:9" x14ac:dyDescent="0.2">
      <c r="B25" s="231"/>
      <c r="C25" s="232"/>
      <c r="D25" s="232"/>
      <c r="E25" s="232"/>
      <c r="F25" s="232"/>
      <c r="G25" s="232"/>
      <c r="H25" s="232"/>
      <c r="I25" s="232"/>
    </row>
    <row r="26" spans="1:9" x14ac:dyDescent="0.2">
      <c r="B26" s="233"/>
      <c r="C26" s="234"/>
      <c r="D26" s="234"/>
      <c r="E26" s="234"/>
      <c r="F26" s="234"/>
      <c r="G26" s="234"/>
      <c r="H26" s="234"/>
      <c r="I26" s="234"/>
    </row>
    <row r="27" spans="1:9" x14ac:dyDescent="0.2">
      <c r="B27" s="63"/>
      <c r="C27" s="22"/>
      <c r="D27" s="22"/>
      <c r="E27" s="22"/>
      <c r="F27" s="22"/>
      <c r="G27" s="22"/>
      <c r="H27" s="22"/>
      <c r="I27" s="22"/>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I14" sqref="I14"/>
    </sheetView>
  </sheetViews>
  <sheetFormatPr defaultColWidth="9.140625" defaultRowHeight="12.75" x14ac:dyDescent="0.2"/>
  <cols>
    <col min="1" max="1" width="3.140625" style="75" customWidth="1"/>
    <col min="2" max="2" width="80" style="75" bestFit="1" customWidth="1"/>
    <col min="3" max="3" width="65.140625" style="75" customWidth="1"/>
    <col min="4" max="4" width="12.85546875" style="75" customWidth="1"/>
    <col min="5" max="8" width="11.28515625" style="75" customWidth="1"/>
    <col min="9" max="9" width="12.7109375" style="75" customWidth="1"/>
    <col min="10" max="16384" width="9.140625" style="75"/>
  </cols>
  <sheetData>
    <row r="2" spans="2:9" x14ac:dyDescent="0.2">
      <c r="B2" s="73" t="s">
        <v>8</v>
      </c>
      <c r="C2" s="74"/>
      <c r="D2" s="74"/>
      <c r="E2" s="74"/>
      <c r="F2" s="74"/>
      <c r="G2" s="74"/>
      <c r="H2" s="74"/>
      <c r="I2" s="74"/>
    </row>
    <row r="3" spans="2:9" x14ac:dyDescent="0.2">
      <c r="B3" s="76"/>
      <c r="C3" s="76"/>
      <c r="D3" s="76"/>
      <c r="E3" s="76"/>
      <c r="F3" s="76"/>
      <c r="G3" s="76"/>
      <c r="H3" s="76"/>
      <c r="I3" s="76"/>
    </row>
    <row r="4" spans="2:9" x14ac:dyDescent="0.2">
      <c r="B4" s="73" t="s">
        <v>2</v>
      </c>
      <c r="C4" s="74"/>
      <c r="D4" s="74"/>
      <c r="E4" s="74"/>
      <c r="F4" s="74"/>
      <c r="G4" s="74"/>
      <c r="H4" s="74"/>
      <c r="I4" s="74"/>
    </row>
    <row r="5" spans="2:9" x14ac:dyDescent="0.2">
      <c r="B5" s="77" t="s">
        <v>76</v>
      </c>
      <c r="C5" s="77" t="s">
        <v>9</v>
      </c>
      <c r="D5" s="78" t="s">
        <v>58</v>
      </c>
      <c r="E5" s="78" t="s">
        <v>57</v>
      </c>
      <c r="F5" s="78" t="s">
        <v>56</v>
      </c>
      <c r="G5" s="79" t="s">
        <v>80</v>
      </c>
      <c r="H5" s="79" t="s">
        <v>81</v>
      </c>
      <c r="I5" s="80" t="s">
        <v>1</v>
      </c>
    </row>
    <row r="6" spans="2:9" x14ac:dyDescent="0.2">
      <c r="B6" s="81"/>
      <c r="C6" s="82"/>
      <c r="D6" s="83">
        <v>0</v>
      </c>
      <c r="E6" s="83">
        <v>0</v>
      </c>
      <c r="F6" s="83">
        <v>0</v>
      </c>
      <c r="G6" s="83">
        <v>0</v>
      </c>
      <c r="H6" s="83">
        <v>0</v>
      </c>
      <c r="I6" s="154">
        <f>SUM(D6:H6)</f>
        <v>0</v>
      </c>
    </row>
    <row r="7" spans="2:9" x14ac:dyDescent="0.2">
      <c r="B7" s="84"/>
      <c r="C7" s="85"/>
      <c r="D7" s="83"/>
      <c r="E7" s="83"/>
      <c r="F7" s="83"/>
      <c r="G7" s="83"/>
      <c r="H7" s="83"/>
      <c r="I7" s="154">
        <f t="shared" ref="I7:I9" si="0">SUM(D7:H7)</f>
        <v>0</v>
      </c>
    </row>
    <row r="8" spans="2:9" x14ac:dyDescent="0.2">
      <c r="B8" s="84"/>
      <c r="C8" s="85"/>
      <c r="D8" s="83"/>
      <c r="E8" s="83"/>
      <c r="F8" s="83"/>
      <c r="G8" s="83"/>
      <c r="H8" s="83"/>
      <c r="I8" s="154">
        <f t="shared" si="0"/>
        <v>0</v>
      </c>
    </row>
    <row r="9" spans="2:9" x14ac:dyDescent="0.2">
      <c r="B9" s="84"/>
      <c r="C9" s="85"/>
      <c r="D9" s="83"/>
      <c r="E9" s="83"/>
      <c r="F9" s="83"/>
      <c r="G9" s="83"/>
      <c r="H9" s="83"/>
      <c r="I9" s="154">
        <f t="shared" si="0"/>
        <v>0</v>
      </c>
    </row>
    <row r="10" spans="2:9" x14ac:dyDescent="0.2">
      <c r="B10" s="86" t="s">
        <v>1</v>
      </c>
      <c r="C10" s="87"/>
      <c r="D10" s="88">
        <f t="shared" ref="D10:I10" si="1">SUM(D6:D9)</f>
        <v>0</v>
      </c>
      <c r="E10" s="88">
        <f t="shared" si="1"/>
        <v>0</v>
      </c>
      <c r="F10" s="88">
        <f t="shared" si="1"/>
        <v>0</v>
      </c>
      <c r="G10" s="88">
        <f t="shared" ref="G10:H10" si="2">SUM(G6:G9)</f>
        <v>0</v>
      </c>
      <c r="H10" s="88">
        <f t="shared" si="2"/>
        <v>0</v>
      </c>
      <c r="I10" s="88">
        <f t="shared" si="1"/>
        <v>0</v>
      </c>
    </row>
    <row r="11" spans="2:9" x14ac:dyDescent="0.2">
      <c r="B11" s="76"/>
      <c r="C11" s="76"/>
      <c r="D11" s="76"/>
      <c r="E11" s="76"/>
      <c r="F11" s="76"/>
      <c r="G11" s="76"/>
      <c r="H11" s="76"/>
      <c r="I11" s="76"/>
    </row>
    <row r="12" spans="2:9" x14ac:dyDescent="0.2">
      <c r="B12" s="73" t="s">
        <v>10</v>
      </c>
      <c r="C12" s="74"/>
      <c r="D12" s="74"/>
      <c r="E12" s="74"/>
      <c r="F12" s="74"/>
      <c r="G12" s="74"/>
      <c r="H12" s="74"/>
      <c r="I12" s="74"/>
    </row>
    <row r="13" spans="2:9" x14ac:dyDescent="0.2">
      <c r="B13" s="77" t="s">
        <v>4</v>
      </c>
      <c r="C13" s="89" t="s">
        <v>9</v>
      </c>
      <c r="D13" s="78" t="s">
        <v>58</v>
      </c>
      <c r="E13" s="78" t="s">
        <v>57</v>
      </c>
      <c r="F13" s="78" t="s">
        <v>56</v>
      </c>
      <c r="G13" s="79" t="s">
        <v>80</v>
      </c>
      <c r="H13" s="79" t="s">
        <v>81</v>
      </c>
      <c r="I13" s="80" t="s">
        <v>1</v>
      </c>
    </row>
    <row r="14" spans="2:9" x14ac:dyDescent="0.2">
      <c r="B14" s="90" t="s">
        <v>19</v>
      </c>
      <c r="C14" s="90"/>
      <c r="D14" s="91"/>
      <c r="E14" s="91"/>
      <c r="F14" s="91"/>
      <c r="G14" s="91"/>
      <c r="H14" s="91"/>
      <c r="I14" s="155">
        <f>SUM(D14:H14)</f>
        <v>0</v>
      </c>
    </row>
    <row r="15" spans="2:9" x14ac:dyDescent="0.2">
      <c r="B15" s="90"/>
      <c r="C15" s="92"/>
      <c r="D15" s="93"/>
      <c r="E15" s="93"/>
      <c r="F15" s="93"/>
      <c r="G15" s="93"/>
      <c r="H15" s="93"/>
      <c r="I15" s="155">
        <f t="shared" ref="I15:I16" si="3">SUM(D15:H15)</f>
        <v>0</v>
      </c>
    </row>
    <row r="16" spans="2:9" x14ac:dyDescent="0.2">
      <c r="B16" s="90"/>
      <c r="C16" s="90"/>
      <c r="D16" s="93"/>
      <c r="E16" s="93"/>
      <c r="F16" s="93"/>
      <c r="G16" s="93"/>
      <c r="H16" s="93"/>
      <c r="I16" s="156">
        <f t="shared" si="3"/>
        <v>0</v>
      </c>
    </row>
    <row r="17" spans="2:9" x14ac:dyDescent="0.2">
      <c r="B17" s="94" t="s">
        <v>17</v>
      </c>
      <c r="C17" s="87"/>
      <c r="D17" s="95">
        <f t="shared" ref="D17:F17" si="4">SUM(D14:D16)</f>
        <v>0</v>
      </c>
      <c r="E17" s="95">
        <f t="shared" si="4"/>
        <v>0</v>
      </c>
      <c r="F17" s="95">
        <f t="shared" si="4"/>
        <v>0</v>
      </c>
      <c r="G17" s="95">
        <f t="shared" ref="G17:H17" si="5">SUM(G14:G16)</f>
        <v>0</v>
      </c>
      <c r="H17" s="95">
        <f t="shared" si="5"/>
        <v>0</v>
      </c>
      <c r="I17" s="95">
        <f>SUM(I14:I16)</f>
        <v>0</v>
      </c>
    </row>
    <row r="18" spans="2:9" x14ac:dyDescent="0.2">
      <c r="B18" s="76"/>
      <c r="C18" s="76"/>
      <c r="D18" s="96"/>
      <c r="E18" s="96"/>
      <c r="F18" s="96"/>
      <c r="G18" s="96"/>
      <c r="H18" s="96"/>
      <c r="I18" s="96"/>
    </row>
    <row r="19" spans="2:9" x14ac:dyDescent="0.2">
      <c r="B19" s="97" t="s">
        <v>6</v>
      </c>
      <c r="C19" s="76"/>
      <c r="D19" s="96"/>
      <c r="E19" s="96"/>
      <c r="F19" s="96"/>
      <c r="G19" s="96"/>
      <c r="H19" s="96"/>
      <c r="I19" s="96"/>
    </row>
    <row r="20" spans="2:9" x14ac:dyDescent="0.2">
      <c r="B20" s="240" t="s">
        <v>75</v>
      </c>
      <c r="C20" s="240"/>
      <c r="D20" s="240"/>
      <c r="E20" s="240"/>
      <c r="F20" s="240"/>
      <c r="G20" s="240"/>
      <c r="H20" s="240"/>
      <c r="I20" s="240"/>
    </row>
    <row r="21" spans="2:9" x14ac:dyDescent="0.2">
      <c r="B21" s="241"/>
      <c r="C21" s="241"/>
      <c r="D21" s="241"/>
      <c r="E21" s="241"/>
      <c r="F21" s="241"/>
      <c r="G21" s="241"/>
      <c r="H21" s="241"/>
      <c r="I21" s="241"/>
    </row>
    <row r="22" spans="2:9" x14ac:dyDescent="0.2">
      <c r="B22" s="76"/>
      <c r="C22" s="76"/>
      <c r="D22" s="96"/>
      <c r="E22" s="96"/>
      <c r="F22" s="96"/>
      <c r="G22" s="96"/>
      <c r="H22" s="96"/>
      <c r="I22" s="96"/>
    </row>
    <row r="23" spans="2:9" x14ac:dyDescent="0.2">
      <c r="B23" s="73" t="s">
        <v>2</v>
      </c>
      <c r="C23" s="74"/>
      <c r="D23" s="74"/>
      <c r="E23" s="74"/>
      <c r="F23" s="74"/>
      <c r="G23" s="74"/>
      <c r="H23" s="74"/>
      <c r="I23" s="74"/>
    </row>
    <row r="24" spans="2:9" x14ac:dyDescent="0.2">
      <c r="B24" s="98" t="s">
        <v>11</v>
      </c>
      <c r="C24" s="99"/>
      <c r="D24" s="99"/>
      <c r="E24" s="99"/>
      <c r="F24" s="99"/>
      <c r="G24" s="99"/>
      <c r="H24" s="99"/>
      <c r="I24" s="99"/>
    </row>
    <row r="25" spans="2:9" x14ac:dyDescent="0.2">
      <c r="B25" s="242"/>
      <c r="C25" s="242"/>
      <c r="D25" s="242"/>
      <c r="E25" s="242"/>
      <c r="F25" s="242"/>
      <c r="G25" s="242"/>
      <c r="H25" s="242"/>
      <c r="I25" s="242"/>
    </row>
    <row r="26" spans="2:9" x14ac:dyDescent="0.2">
      <c r="B26" s="243"/>
      <c r="C26" s="243"/>
      <c r="D26" s="243"/>
      <c r="E26" s="243"/>
      <c r="F26" s="243"/>
      <c r="G26" s="243"/>
      <c r="H26" s="243"/>
      <c r="I26" s="243"/>
    </row>
    <row r="27" spans="2:9" x14ac:dyDescent="0.2">
      <c r="B27" s="100"/>
      <c r="C27" s="101"/>
      <c r="D27" s="101"/>
      <c r="E27" s="101"/>
      <c r="F27" s="101"/>
      <c r="G27" s="101"/>
      <c r="H27" s="101"/>
      <c r="I27" s="101"/>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Q46"/>
  <sheetViews>
    <sheetView showGridLines="0" workbookViewId="0">
      <selection activeCell="E24" sqref="E24"/>
    </sheetView>
  </sheetViews>
  <sheetFormatPr defaultColWidth="9.140625" defaultRowHeight="12.75" x14ac:dyDescent="0.2"/>
  <cols>
    <col min="1" max="1" width="2.85546875" style="1" customWidth="1"/>
    <col min="2" max="2" width="53.7109375" style="1" customWidth="1"/>
    <col min="3" max="3" width="15.7109375" style="1" customWidth="1"/>
    <col min="4" max="16" width="9.140625" style="1"/>
    <col min="17" max="17" width="14.140625" style="1" bestFit="1" customWidth="1"/>
    <col min="18" max="18" width="3.28515625" style="1" customWidth="1"/>
    <col min="19" max="16384" width="9.140625" style="1"/>
  </cols>
  <sheetData>
    <row r="2" spans="1:17" x14ac:dyDescent="0.2">
      <c r="B2" s="165" t="s">
        <v>50</v>
      </c>
      <c r="C2" s="166"/>
      <c r="D2" s="166"/>
      <c r="E2" s="166"/>
      <c r="F2" s="166"/>
      <c r="G2" s="166"/>
      <c r="H2" s="238" t="s">
        <v>95</v>
      </c>
      <c r="I2" s="238"/>
      <c r="J2" s="238"/>
      <c r="K2" s="238"/>
      <c r="L2" s="238"/>
      <c r="M2" s="238"/>
      <c r="N2" s="238"/>
      <c r="O2" s="238"/>
      <c r="P2" s="238"/>
      <c r="Q2" s="238"/>
    </row>
    <row r="3" spans="1:17" ht="15.75" x14ac:dyDescent="0.25">
      <c r="B3" s="64" t="s">
        <v>69</v>
      </c>
      <c r="C3" s="45"/>
      <c r="D3" s="45"/>
      <c r="E3" s="45"/>
      <c r="F3" s="174"/>
      <c r="G3" s="174"/>
      <c r="H3" s="239" t="s">
        <v>96</v>
      </c>
      <c r="I3" s="239"/>
      <c r="J3" s="239"/>
      <c r="K3" s="239"/>
      <c r="L3" s="239"/>
      <c r="M3" s="239"/>
      <c r="N3" s="239"/>
      <c r="O3" s="239"/>
      <c r="P3" s="239"/>
      <c r="Q3" s="239"/>
    </row>
    <row r="4" spans="1:17" s="37" customFormat="1" ht="3" customHeight="1" x14ac:dyDescent="0.2">
      <c r="B4" s="39"/>
      <c r="C4" s="39"/>
      <c r="D4" s="39"/>
      <c r="E4" s="39"/>
      <c r="F4" s="175"/>
      <c r="G4" s="175"/>
      <c r="H4" s="175"/>
      <c r="I4" s="175"/>
      <c r="J4" s="175"/>
      <c r="K4" s="175"/>
      <c r="L4" s="175"/>
      <c r="M4" s="175"/>
      <c r="N4" s="175"/>
      <c r="O4" s="39"/>
      <c r="P4" s="39"/>
      <c r="Q4" s="39"/>
    </row>
    <row r="5" spans="1:17" ht="76.5" x14ac:dyDescent="0.2">
      <c r="A5" s="51"/>
      <c r="B5" s="40" t="s">
        <v>18</v>
      </c>
      <c r="C5" s="40" t="s">
        <v>32</v>
      </c>
      <c r="D5" s="167" t="s">
        <v>63</v>
      </c>
      <c r="E5" s="167" t="s">
        <v>34</v>
      </c>
      <c r="F5" s="176" t="s">
        <v>33</v>
      </c>
      <c r="G5" s="176" t="s">
        <v>97</v>
      </c>
      <c r="H5" s="176" t="s">
        <v>98</v>
      </c>
      <c r="I5" s="176" t="s">
        <v>99</v>
      </c>
      <c r="J5" s="176" t="s">
        <v>90</v>
      </c>
      <c r="K5" s="167" t="s">
        <v>100</v>
      </c>
      <c r="L5" s="167" t="s">
        <v>101</v>
      </c>
      <c r="M5" s="176" t="s">
        <v>102</v>
      </c>
      <c r="N5" s="176" t="s">
        <v>92</v>
      </c>
      <c r="O5" s="176" t="s">
        <v>93</v>
      </c>
      <c r="P5" s="176" t="s">
        <v>103</v>
      </c>
      <c r="Q5" s="176" t="s">
        <v>104</v>
      </c>
    </row>
    <row r="6" spans="1:17" x14ac:dyDescent="0.2">
      <c r="A6" s="51"/>
      <c r="B6" s="172" t="s">
        <v>70</v>
      </c>
      <c r="C6" s="173"/>
      <c r="D6" s="173"/>
      <c r="E6" s="173"/>
      <c r="F6" s="173"/>
      <c r="G6" s="173"/>
      <c r="H6" s="173"/>
      <c r="I6" s="173"/>
      <c r="J6" s="173"/>
      <c r="K6" s="173"/>
      <c r="L6" s="173"/>
      <c r="M6" s="173"/>
      <c r="N6" s="173"/>
      <c r="O6" s="173"/>
      <c r="P6" s="173"/>
      <c r="Q6" s="177"/>
    </row>
    <row r="7" spans="1:17" x14ac:dyDescent="0.2">
      <c r="B7" s="168" t="s">
        <v>71</v>
      </c>
      <c r="C7" s="169"/>
      <c r="D7" s="170"/>
      <c r="E7" s="171"/>
      <c r="F7" s="178">
        <v>0</v>
      </c>
      <c r="G7" s="179">
        <v>0</v>
      </c>
      <c r="H7" s="179">
        <v>0</v>
      </c>
      <c r="I7" s="179">
        <v>0</v>
      </c>
      <c r="J7" s="179">
        <v>0</v>
      </c>
      <c r="K7" s="179">
        <v>0</v>
      </c>
      <c r="L7" s="179">
        <v>0</v>
      </c>
      <c r="M7" s="179">
        <v>0</v>
      </c>
      <c r="N7" s="179">
        <v>0</v>
      </c>
      <c r="O7" s="179">
        <v>0</v>
      </c>
      <c r="P7" s="179">
        <v>0</v>
      </c>
      <c r="Q7" s="180" t="s">
        <v>64</v>
      </c>
    </row>
    <row r="8" spans="1:17" x14ac:dyDescent="0.2">
      <c r="A8" s="51"/>
      <c r="B8" s="235" t="s">
        <v>1</v>
      </c>
      <c r="C8" s="236"/>
      <c r="D8" s="236"/>
      <c r="E8" s="237"/>
      <c r="F8" s="164"/>
      <c r="G8" s="205"/>
      <c r="H8" s="206">
        <f t="shared" ref="H8:P8" si="0">H7</f>
        <v>0</v>
      </c>
      <c r="I8" s="206">
        <f t="shared" si="0"/>
        <v>0</v>
      </c>
      <c r="J8" s="206">
        <f t="shared" si="0"/>
        <v>0</v>
      </c>
      <c r="K8" s="206">
        <f t="shared" si="0"/>
        <v>0</v>
      </c>
      <c r="L8" s="206">
        <f t="shared" si="0"/>
        <v>0</v>
      </c>
      <c r="M8" s="206">
        <f t="shared" si="0"/>
        <v>0</v>
      </c>
      <c r="N8" s="206">
        <f t="shared" si="0"/>
        <v>0</v>
      </c>
      <c r="O8" s="206">
        <f t="shared" si="0"/>
        <v>0</v>
      </c>
      <c r="P8" s="206">
        <f t="shared" si="0"/>
        <v>0</v>
      </c>
      <c r="Q8" s="67" t="str">
        <f>Q7</f>
        <v>Cost per event</v>
      </c>
    </row>
    <row r="9" spans="1:17" x14ac:dyDescent="0.2">
      <c r="A9" s="51"/>
      <c r="B9" s="41"/>
      <c r="C9" s="41"/>
      <c r="D9" s="42"/>
      <c r="E9" s="41"/>
      <c r="F9" s="41"/>
      <c r="G9" s="41"/>
      <c r="H9" s="41"/>
      <c r="I9" s="41"/>
      <c r="J9" s="41"/>
      <c r="K9" s="41"/>
      <c r="L9" s="41"/>
      <c r="M9" s="41"/>
      <c r="N9" s="41"/>
      <c r="O9" s="42"/>
      <c r="P9" s="43"/>
      <c r="Q9" s="44"/>
    </row>
    <row r="12" spans="1:17" x14ac:dyDescent="0.2">
      <c r="A12" s="52"/>
    </row>
    <row r="15" spans="1:17" x14ac:dyDescent="0.2">
      <c r="A15" s="51"/>
    </row>
    <row r="20" spans="1:1" x14ac:dyDescent="0.2">
      <c r="A20" s="51"/>
    </row>
    <row r="33" spans="1:1" x14ac:dyDescent="0.2">
      <c r="A33" s="51"/>
    </row>
    <row r="46" spans="1:1" x14ac:dyDescent="0.2">
      <c r="A46" s="51"/>
    </row>
  </sheetData>
  <mergeCells count="3">
    <mergeCell ref="B8:E8"/>
    <mergeCell ref="H2:Q2"/>
    <mergeCell ref="H3:Q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02CA5-5342-44FF-B2DB-0B0D75DE828B}">
  <dimension ref="A2:N29"/>
  <sheetViews>
    <sheetView topLeftCell="A4" workbookViewId="0">
      <selection activeCell="C9" sqref="C9"/>
    </sheetView>
  </sheetViews>
  <sheetFormatPr defaultRowHeight="15" x14ac:dyDescent="0.25"/>
  <cols>
    <col min="1" max="1" width="48.85546875" customWidth="1"/>
    <col min="2" max="2" width="24.85546875" customWidth="1"/>
  </cols>
  <sheetData>
    <row r="2" spans="1:14" x14ac:dyDescent="0.25">
      <c r="A2" t="s">
        <v>105</v>
      </c>
      <c r="C2" s="181">
        <f>[1]Inputs!G17</f>
        <v>0</v>
      </c>
      <c r="D2" s="181">
        <f>[1]Inputs!H17</f>
        <v>0</v>
      </c>
      <c r="E2" s="181">
        <f>[1]Inputs!I17</f>
        <v>0</v>
      </c>
      <c r="F2" s="181">
        <f>[1]Inputs!J17</f>
        <v>0</v>
      </c>
      <c r="G2" s="181">
        <f>[1]Inputs!K17</f>
        <v>0</v>
      </c>
      <c r="J2" s="182">
        <f>C2</f>
        <v>0</v>
      </c>
      <c r="K2" s="182">
        <f t="shared" ref="K2:N6" si="0">D2</f>
        <v>0</v>
      </c>
      <c r="L2" s="182">
        <f t="shared" si="0"/>
        <v>0</v>
      </c>
      <c r="M2" s="182">
        <f t="shared" si="0"/>
        <v>0</v>
      </c>
      <c r="N2" s="182">
        <f t="shared" si="0"/>
        <v>0</v>
      </c>
    </row>
    <row r="3" spans="1:14" x14ac:dyDescent="0.25">
      <c r="A3" t="s">
        <v>106</v>
      </c>
      <c r="C3" s="181">
        <f>[1]Inputs!G62</f>
        <v>0</v>
      </c>
      <c r="D3" s="181">
        <f>[1]Inputs!H62</f>
        <v>0</v>
      </c>
      <c r="E3" s="181">
        <f>[1]Inputs!I62</f>
        <v>0</v>
      </c>
      <c r="F3" s="181">
        <f>[1]Inputs!J62</f>
        <v>0</v>
      </c>
      <c r="G3" s="181">
        <f>[1]Inputs!K62</f>
        <v>0</v>
      </c>
      <c r="J3" s="182"/>
      <c r="K3" s="182"/>
      <c r="L3" s="182"/>
      <c r="M3" s="182"/>
      <c r="N3" s="182"/>
    </row>
    <row r="4" spans="1:14" x14ac:dyDescent="0.25">
      <c r="A4" t="s">
        <v>107</v>
      </c>
      <c r="C4" s="182">
        <f>[1]Inputs!$M$43</f>
        <v>0.46592661151676018</v>
      </c>
      <c r="D4" s="182">
        <f>[1]Inputs!$M$43</f>
        <v>0.46592661151676018</v>
      </c>
      <c r="E4" s="182">
        <f>[1]Inputs!$M$43</f>
        <v>0.46592661151676018</v>
      </c>
      <c r="F4" s="182">
        <f>[1]Inputs!$M$43</f>
        <v>0.46592661151676018</v>
      </c>
      <c r="G4" s="182">
        <f>[1]Inputs!$M$43</f>
        <v>0.46592661151676018</v>
      </c>
      <c r="J4" s="182">
        <f t="shared" ref="J4:J6" si="1">C4</f>
        <v>0.46592661151676018</v>
      </c>
      <c r="K4" s="182">
        <f t="shared" si="0"/>
        <v>0.46592661151676018</v>
      </c>
      <c r="L4" s="182">
        <f t="shared" si="0"/>
        <v>0.46592661151676018</v>
      </c>
      <c r="M4" s="182">
        <f t="shared" si="0"/>
        <v>0.46592661151676018</v>
      </c>
      <c r="N4" s="182">
        <f t="shared" si="0"/>
        <v>0.46592661151676018</v>
      </c>
    </row>
    <row r="5" spans="1:14" x14ac:dyDescent="0.25">
      <c r="A5" t="s">
        <v>108</v>
      </c>
      <c r="C5" s="182">
        <f>[1]Inputs!$M$48</f>
        <v>0.16037758511933414</v>
      </c>
      <c r="D5" s="182">
        <f>[1]Inputs!$M$48</f>
        <v>0.16037758511933414</v>
      </c>
      <c r="E5" s="182">
        <f>[1]Inputs!$M$48</f>
        <v>0.16037758511933414</v>
      </c>
      <c r="F5" s="182">
        <f>[1]Inputs!$M$48</f>
        <v>0.16037758511933414</v>
      </c>
      <c r="G5" s="182">
        <f>[1]Inputs!$M$48</f>
        <v>0.16037758511933414</v>
      </c>
      <c r="J5" s="182">
        <f t="shared" si="1"/>
        <v>0.16037758511933414</v>
      </c>
      <c r="K5" s="182">
        <f t="shared" si="0"/>
        <v>0.16037758511933414</v>
      </c>
      <c r="L5" s="182">
        <f t="shared" si="0"/>
        <v>0.16037758511933414</v>
      </c>
      <c r="M5" s="182">
        <f t="shared" si="0"/>
        <v>0.16037758511933414</v>
      </c>
      <c r="N5" s="182">
        <f t="shared" si="0"/>
        <v>0.16037758511933414</v>
      </c>
    </row>
    <row r="6" spans="1:14" x14ac:dyDescent="0.25">
      <c r="A6" t="s">
        <v>109</v>
      </c>
      <c r="C6" s="182">
        <f>[1]Inputs!$H$13</f>
        <v>6.3420000000000004E-2</v>
      </c>
      <c r="D6" s="182">
        <f>[1]Inputs!$H$13</f>
        <v>6.3420000000000004E-2</v>
      </c>
      <c r="E6" s="182">
        <f>[1]Inputs!$H$13</f>
        <v>6.3420000000000004E-2</v>
      </c>
      <c r="F6" s="182">
        <f>[1]Inputs!$H$13</f>
        <v>6.3420000000000004E-2</v>
      </c>
      <c r="G6" s="182">
        <f>[1]Inputs!$H$13</f>
        <v>6.3420000000000004E-2</v>
      </c>
      <c r="J6" s="182">
        <f t="shared" si="1"/>
        <v>6.3420000000000004E-2</v>
      </c>
      <c r="K6" s="182">
        <f t="shared" si="0"/>
        <v>6.3420000000000004E-2</v>
      </c>
      <c r="L6" s="182">
        <f t="shared" si="0"/>
        <v>6.3420000000000004E-2</v>
      </c>
      <c r="M6" s="182">
        <f t="shared" si="0"/>
        <v>6.3420000000000004E-2</v>
      </c>
      <c r="N6" s="182">
        <f t="shared" si="0"/>
        <v>6.3420000000000004E-2</v>
      </c>
    </row>
    <row r="7" spans="1:14" ht="15.75" x14ac:dyDescent="0.25">
      <c r="A7" s="183"/>
      <c r="B7" s="183"/>
      <c r="C7" s="244" t="s">
        <v>110</v>
      </c>
      <c r="D7" s="244"/>
      <c r="E7" s="244"/>
      <c r="F7" s="244"/>
      <c r="G7" s="244"/>
      <c r="H7" s="183"/>
      <c r="I7" s="245" t="s">
        <v>111</v>
      </c>
      <c r="J7" s="245"/>
      <c r="K7" s="245"/>
      <c r="L7" s="245"/>
      <c r="M7" s="245"/>
      <c r="N7" s="245"/>
    </row>
    <row r="8" spans="1:14" x14ac:dyDescent="0.25">
      <c r="A8" s="184" t="s">
        <v>125</v>
      </c>
      <c r="B8" s="185"/>
      <c r="C8" s="185" t="s">
        <v>112</v>
      </c>
      <c r="D8" s="185" t="s">
        <v>113</v>
      </c>
      <c r="E8" s="185" t="s">
        <v>114</v>
      </c>
      <c r="F8" s="185" t="s">
        <v>115</v>
      </c>
      <c r="G8" s="185" t="s">
        <v>116</v>
      </c>
      <c r="I8" s="185"/>
      <c r="J8" s="185" t="s">
        <v>112</v>
      </c>
      <c r="K8" s="185" t="s">
        <v>113</v>
      </c>
      <c r="L8" s="185" t="s">
        <v>114</v>
      </c>
      <c r="M8" s="185" t="s">
        <v>115</v>
      </c>
      <c r="N8" s="185" t="s">
        <v>116</v>
      </c>
    </row>
    <row r="9" spans="1:14" x14ac:dyDescent="0.25">
      <c r="A9" s="186" t="s">
        <v>98</v>
      </c>
      <c r="B9" s="187"/>
      <c r="C9" s="188">
        <f>(C20*C$27)</f>
        <v>0</v>
      </c>
      <c r="D9" s="188">
        <f t="shared" ref="D9:G9" si="2">(D20*D$27)</f>
        <v>0</v>
      </c>
      <c r="E9" s="188">
        <f t="shared" si="2"/>
        <v>0</v>
      </c>
      <c r="F9" s="188">
        <f t="shared" si="2"/>
        <v>0</v>
      </c>
      <c r="G9" s="188">
        <f t="shared" si="2"/>
        <v>0</v>
      </c>
      <c r="I9" s="187"/>
      <c r="J9" s="188">
        <f>(J20*J$27)</f>
        <v>0</v>
      </c>
      <c r="K9" s="188">
        <f t="shared" ref="K9:N9" si="3">(K20*K$27)</f>
        <v>0</v>
      </c>
      <c r="L9" s="188">
        <f t="shared" si="3"/>
        <v>0</v>
      </c>
      <c r="M9" s="188">
        <f t="shared" si="3"/>
        <v>0</v>
      </c>
      <c r="N9" s="188">
        <f t="shared" si="3"/>
        <v>0</v>
      </c>
    </row>
    <row r="10" spans="1:14" x14ac:dyDescent="0.25">
      <c r="A10" s="186" t="s">
        <v>99</v>
      </c>
      <c r="B10" s="187"/>
      <c r="C10" s="188">
        <f t="shared" ref="C10:G16" si="4">(C21*C$27)</f>
        <v>0</v>
      </c>
      <c r="D10" s="188">
        <f t="shared" si="4"/>
        <v>0</v>
      </c>
      <c r="E10" s="188">
        <f t="shared" si="4"/>
        <v>0</v>
      </c>
      <c r="F10" s="188">
        <f t="shared" si="4"/>
        <v>0</v>
      </c>
      <c r="G10" s="188">
        <f t="shared" si="4"/>
        <v>0</v>
      </c>
      <c r="I10" s="187"/>
      <c r="J10" s="188">
        <f t="shared" ref="J10:N16" si="5">(J21*J$27)</f>
        <v>0</v>
      </c>
      <c r="K10" s="188">
        <f t="shared" si="5"/>
        <v>0</v>
      </c>
      <c r="L10" s="188">
        <f t="shared" si="5"/>
        <v>0</v>
      </c>
      <c r="M10" s="188">
        <f t="shared" si="5"/>
        <v>0</v>
      </c>
      <c r="N10" s="188">
        <f t="shared" si="5"/>
        <v>0</v>
      </c>
    </row>
    <row r="11" spans="1:14" x14ac:dyDescent="0.25">
      <c r="A11" s="186" t="s">
        <v>90</v>
      </c>
      <c r="B11" s="187"/>
      <c r="C11" s="188">
        <f t="shared" si="4"/>
        <v>0</v>
      </c>
      <c r="D11" s="188">
        <f t="shared" si="4"/>
        <v>0</v>
      </c>
      <c r="E11" s="188">
        <f t="shared" si="4"/>
        <v>0</v>
      </c>
      <c r="F11" s="188">
        <f t="shared" si="4"/>
        <v>0</v>
      </c>
      <c r="G11" s="188">
        <f t="shared" si="4"/>
        <v>0</v>
      </c>
      <c r="I11" s="187"/>
      <c r="J11" s="188">
        <f t="shared" si="5"/>
        <v>0</v>
      </c>
      <c r="K11" s="188">
        <f t="shared" si="5"/>
        <v>0</v>
      </c>
      <c r="L11" s="188">
        <f t="shared" si="5"/>
        <v>0</v>
      </c>
      <c r="M11" s="188">
        <f t="shared" si="5"/>
        <v>0</v>
      </c>
      <c r="N11" s="188">
        <f t="shared" si="5"/>
        <v>0</v>
      </c>
    </row>
    <row r="12" spans="1:14" x14ac:dyDescent="0.25">
      <c r="A12" s="189" t="s">
        <v>117</v>
      </c>
      <c r="B12" s="189"/>
      <c r="C12" s="188">
        <f t="shared" si="4"/>
        <v>0</v>
      </c>
      <c r="D12" s="188">
        <f t="shared" si="4"/>
        <v>0</v>
      </c>
      <c r="E12" s="188">
        <f t="shared" si="4"/>
        <v>0</v>
      </c>
      <c r="F12" s="188">
        <f t="shared" si="4"/>
        <v>0</v>
      </c>
      <c r="G12" s="188">
        <f t="shared" si="4"/>
        <v>0</v>
      </c>
      <c r="I12" s="189"/>
      <c r="J12" s="188">
        <f t="shared" si="5"/>
        <v>0</v>
      </c>
      <c r="K12" s="188">
        <f t="shared" si="5"/>
        <v>0</v>
      </c>
      <c r="L12" s="188">
        <f t="shared" si="5"/>
        <v>0</v>
      </c>
      <c r="M12" s="188">
        <f t="shared" si="5"/>
        <v>0</v>
      </c>
      <c r="N12" s="188">
        <f t="shared" si="5"/>
        <v>0</v>
      </c>
    </row>
    <row r="13" spans="1:14" x14ac:dyDescent="0.25">
      <c r="A13" s="187" t="s">
        <v>92</v>
      </c>
      <c r="B13" s="187"/>
      <c r="C13" s="188">
        <f t="shared" si="4"/>
        <v>0</v>
      </c>
      <c r="D13" s="188">
        <f t="shared" si="4"/>
        <v>0</v>
      </c>
      <c r="E13" s="188">
        <f t="shared" si="4"/>
        <v>0</v>
      </c>
      <c r="F13" s="188">
        <f t="shared" si="4"/>
        <v>0</v>
      </c>
      <c r="G13" s="188">
        <f t="shared" si="4"/>
        <v>0</v>
      </c>
      <c r="I13" s="187"/>
      <c r="J13" s="188">
        <f t="shared" si="5"/>
        <v>0</v>
      </c>
      <c r="K13" s="188">
        <f t="shared" si="5"/>
        <v>0</v>
      </c>
      <c r="L13" s="188">
        <f t="shared" si="5"/>
        <v>0</v>
      </c>
      <c r="M13" s="188">
        <f t="shared" si="5"/>
        <v>0</v>
      </c>
      <c r="N13" s="188">
        <f t="shared" si="5"/>
        <v>0</v>
      </c>
    </row>
    <row r="14" spans="1:14" x14ac:dyDescent="0.25">
      <c r="A14" s="187" t="s">
        <v>93</v>
      </c>
      <c r="B14" s="187"/>
      <c r="C14" s="188">
        <f t="shared" si="4"/>
        <v>0</v>
      </c>
      <c r="D14" s="188">
        <f t="shared" si="4"/>
        <v>0</v>
      </c>
      <c r="E14" s="188">
        <f t="shared" si="4"/>
        <v>0</v>
      </c>
      <c r="F14" s="188">
        <f t="shared" si="4"/>
        <v>0</v>
      </c>
      <c r="G14" s="188">
        <f t="shared" si="4"/>
        <v>0</v>
      </c>
      <c r="I14" s="187"/>
      <c r="J14" s="188">
        <f t="shared" si="5"/>
        <v>0</v>
      </c>
      <c r="K14" s="188">
        <f t="shared" si="5"/>
        <v>0</v>
      </c>
      <c r="L14" s="188">
        <f t="shared" si="5"/>
        <v>0</v>
      </c>
      <c r="M14" s="188">
        <f t="shared" si="5"/>
        <v>0</v>
      </c>
      <c r="N14" s="188">
        <f t="shared" si="5"/>
        <v>0</v>
      </c>
    </row>
    <row r="15" spans="1:14" x14ac:dyDescent="0.25">
      <c r="A15" s="187" t="s">
        <v>94</v>
      </c>
      <c r="B15" s="187"/>
      <c r="C15" s="188">
        <f t="shared" si="4"/>
        <v>0</v>
      </c>
      <c r="D15" s="188">
        <f t="shared" si="4"/>
        <v>0</v>
      </c>
      <c r="E15" s="188">
        <f t="shared" si="4"/>
        <v>0</v>
      </c>
      <c r="F15" s="188">
        <f t="shared" si="4"/>
        <v>0</v>
      </c>
      <c r="G15" s="188">
        <f t="shared" si="4"/>
        <v>0</v>
      </c>
      <c r="I15" s="187"/>
      <c r="J15" s="188">
        <f t="shared" si="5"/>
        <v>0</v>
      </c>
      <c r="K15" s="188">
        <f t="shared" si="5"/>
        <v>0</v>
      </c>
      <c r="L15" s="188">
        <f t="shared" si="5"/>
        <v>0</v>
      </c>
      <c r="M15" s="188">
        <f t="shared" si="5"/>
        <v>0</v>
      </c>
      <c r="N15" s="188">
        <f t="shared" si="5"/>
        <v>0</v>
      </c>
    </row>
    <row r="16" spans="1:14" x14ac:dyDescent="0.25">
      <c r="A16" s="190" t="s">
        <v>118</v>
      </c>
      <c r="B16" s="187"/>
      <c r="C16" s="188">
        <f t="shared" si="4"/>
        <v>0</v>
      </c>
      <c r="D16" s="188">
        <f t="shared" si="4"/>
        <v>0</v>
      </c>
      <c r="E16" s="188">
        <f t="shared" si="4"/>
        <v>0</v>
      </c>
      <c r="F16" s="188">
        <f t="shared" si="4"/>
        <v>0</v>
      </c>
      <c r="G16" s="188">
        <f t="shared" si="4"/>
        <v>0</v>
      </c>
      <c r="H16" s="191"/>
      <c r="I16" s="187"/>
      <c r="J16" s="188">
        <f t="shared" si="5"/>
        <v>0</v>
      </c>
      <c r="K16" s="188">
        <f t="shared" si="5"/>
        <v>0</v>
      </c>
      <c r="L16" s="188">
        <f t="shared" si="5"/>
        <v>0</v>
      </c>
      <c r="M16" s="188">
        <f t="shared" si="5"/>
        <v>0</v>
      </c>
      <c r="N16" s="188">
        <f t="shared" si="5"/>
        <v>0</v>
      </c>
    </row>
    <row r="17" spans="1:14" x14ac:dyDescent="0.25">
      <c r="A17" s="192" t="s">
        <v>119</v>
      </c>
      <c r="B17" s="189"/>
      <c r="C17" s="193">
        <f>C29-C16</f>
        <v>0</v>
      </c>
      <c r="D17" s="193">
        <f t="shared" ref="D17:G17" si="6">D29-D16</f>
        <v>0</v>
      </c>
      <c r="E17" s="193">
        <f t="shared" si="6"/>
        <v>0</v>
      </c>
      <c r="F17" s="193">
        <f t="shared" si="6"/>
        <v>0</v>
      </c>
      <c r="G17" s="193">
        <f t="shared" si="6"/>
        <v>0</v>
      </c>
      <c r="H17" s="160"/>
      <c r="I17" s="189"/>
      <c r="J17" s="193">
        <f>J29-J16</f>
        <v>0</v>
      </c>
      <c r="K17" s="193">
        <f t="shared" ref="K17:N17" si="7">K29-K16</f>
        <v>0</v>
      </c>
      <c r="L17" s="193">
        <f t="shared" si="7"/>
        <v>0</v>
      </c>
      <c r="M17" s="193">
        <f t="shared" si="7"/>
        <v>0</v>
      </c>
      <c r="N17" s="193">
        <f t="shared" si="7"/>
        <v>0</v>
      </c>
    </row>
    <row r="18" spans="1:14" x14ac:dyDescent="0.25">
      <c r="A18" s="160"/>
      <c r="B18" s="194"/>
      <c r="C18" s="160"/>
      <c r="D18" s="160"/>
      <c r="E18" s="160"/>
      <c r="F18" s="160"/>
      <c r="G18" s="160"/>
      <c r="H18" s="160"/>
      <c r="I18" s="160"/>
      <c r="J18" s="160"/>
      <c r="K18" s="160"/>
      <c r="L18" s="160"/>
      <c r="M18" s="160"/>
      <c r="N18" s="160"/>
    </row>
    <row r="19" spans="1:14" x14ac:dyDescent="0.25">
      <c r="A19" s="195" t="s">
        <v>120</v>
      </c>
      <c r="B19" s="161"/>
      <c r="C19" s="246" t="s">
        <v>121</v>
      </c>
      <c r="D19" s="247"/>
      <c r="E19" s="247"/>
      <c r="F19" s="247"/>
      <c r="G19" s="247"/>
      <c r="I19" s="161"/>
      <c r="J19" s="246" t="s">
        <v>121</v>
      </c>
      <c r="K19" s="247"/>
      <c r="L19" s="247"/>
      <c r="M19" s="247"/>
      <c r="N19" s="247"/>
    </row>
    <row r="20" spans="1:14" x14ac:dyDescent="0.25">
      <c r="A20" s="5" t="s">
        <v>98</v>
      </c>
      <c r="B20" s="196">
        <f>'Proposed Fee'!H8</f>
        <v>0</v>
      </c>
      <c r="C20" s="197">
        <f>B20*C$1</f>
        <v>0</v>
      </c>
      <c r="D20" s="197">
        <f>C20*D2</f>
        <v>0</v>
      </c>
      <c r="E20" s="197">
        <f>D20*E2</f>
        <v>0</v>
      </c>
      <c r="F20" s="197">
        <f>E20*F2</f>
        <v>0</v>
      </c>
      <c r="G20" s="197">
        <f>F20*G2</f>
        <v>0</v>
      </c>
      <c r="I20" s="196">
        <v>0</v>
      </c>
      <c r="J20" s="197">
        <f>I20*J$1</f>
        <v>0</v>
      </c>
      <c r="K20" s="197">
        <f>J20*K2</f>
        <v>0</v>
      </c>
      <c r="L20" s="197">
        <f>K20*L2</f>
        <v>0</v>
      </c>
      <c r="M20" s="197">
        <f>L20*M2</f>
        <v>0</v>
      </c>
      <c r="N20" s="197">
        <f>M20*N2</f>
        <v>0</v>
      </c>
    </row>
    <row r="21" spans="1:14" x14ac:dyDescent="0.25">
      <c r="A21" s="5" t="s">
        <v>99</v>
      </c>
      <c r="B21" s="196">
        <f>'Proposed Fee'!I8</f>
        <v>0</v>
      </c>
      <c r="C21" s="197">
        <f>B21</f>
        <v>0</v>
      </c>
      <c r="D21" s="197">
        <f t="shared" ref="D21:G22" si="8">C21</f>
        <v>0</v>
      </c>
      <c r="E21" s="197">
        <f t="shared" si="8"/>
        <v>0</v>
      </c>
      <c r="F21" s="197">
        <f t="shared" si="8"/>
        <v>0</v>
      </c>
      <c r="G21" s="197">
        <f t="shared" si="8"/>
        <v>0</v>
      </c>
      <c r="I21" s="196">
        <v>0</v>
      </c>
      <c r="J21" s="197">
        <f>I21</f>
        <v>0</v>
      </c>
      <c r="K21" s="197">
        <f t="shared" ref="K21:N22" si="9">J21</f>
        <v>0</v>
      </c>
      <c r="L21" s="197">
        <f t="shared" si="9"/>
        <v>0</v>
      </c>
      <c r="M21" s="197">
        <f t="shared" si="9"/>
        <v>0</v>
      </c>
      <c r="N21" s="197">
        <f t="shared" si="9"/>
        <v>0</v>
      </c>
    </row>
    <row r="22" spans="1:14" x14ac:dyDescent="0.25">
      <c r="A22" s="5" t="s">
        <v>90</v>
      </c>
      <c r="B22" s="196">
        <f>'Proposed Fee'!J8</f>
        <v>0</v>
      </c>
      <c r="C22" s="197">
        <f>B22</f>
        <v>0</v>
      </c>
      <c r="D22" s="197">
        <f t="shared" si="8"/>
        <v>0</v>
      </c>
      <c r="E22" s="197">
        <f t="shared" si="8"/>
        <v>0</v>
      </c>
      <c r="F22" s="197">
        <f t="shared" si="8"/>
        <v>0</v>
      </c>
      <c r="G22" s="197">
        <f t="shared" si="8"/>
        <v>0</v>
      </c>
      <c r="I22" s="196">
        <v>0</v>
      </c>
      <c r="J22" s="197">
        <f>I22</f>
        <v>0</v>
      </c>
      <c r="K22" s="197">
        <f t="shared" si="9"/>
        <v>0</v>
      </c>
      <c r="L22" s="197">
        <f t="shared" si="9"/>
        <v>0</v>
      </c>
      <c r="M22" s="197">
        <f t="shared" si="9"/>
        <v>0</v>
      </c>
      <c r="N22" s="197">
        <f t="shared" si="9"/>
        <v>0</v>
      </c>
    </row>
    <row r="23" spans="1:14" x14ac:dyDescent="0.25">
      <c r="A23" s="198" t="s">
        <v>117</v>
      </c>
      <c r="B23" s="199">
        <f>'Proposed Fee'!M8</f>
        <v>0</v>
      </c>
      <c r="C23" s="187">
        <f>SUM(C20:C22)</f>
        <v>0</v>
      </c>
      <c r="D23" s="187">
        <f t="shared" ref="D23:G23" si="10">SUM(D20:D22)</f>
        <v>0</v>
      </c>
      <c r="E23" s="187">
        <f t="shared" si="10"/>
        <v>0</v>
      </c>
      <c r="F23" s="187">
        <f t="shared" si="10"/>
        <v>0</v>
      </c>
      <c r="G23" s="187">
        <f t="shared" si="10"/>
        <v>0</v>
      </c>
      <c r="H23" s="160"/>
      <c r="I23" s="199">
        <v>0</v>
      </c>
      <c r="J23" s="187">
        <f>SUM(J20:J22)</f>
        <v>0</v>
      </c>
      <c r="K23" s="187">
        <f t="shared" ref="K23:N23" si="11">SUM(K20:K22)</f>
        <v>0</v>
      </c>
      <c r="L23" s="187">
        <f t="shared" si="11"/>
        <v>0</v>
      </c>
      <c r="M23" s="187">
        <f t="shared" si="11"/>
        <v>0</v>
      </c>
      <c r="N23" s="187">
        <f t="shared" si="11"/>
        <v>0</v>
      </c>
    </row>
    <row r="24" spans="1:14" x14ac:dyDescent="0.25">
      <c r="A24" s="5" t="s">
        <v>92</v>
      </c>
      <c r="B24" s="196">
        <f>'Proposed Fee'!N8</f>
        <v>0</v>
      </c>
      <c r="C24" s="197">
        <f>C23*C$3</f>
        <v>0</v>
      </c>
      <c r="D24" s="197">
        <f t="shared" ref="D24:G24" si="12">D23*D$3</f>
        <v>0</v>
      </c>
      <c r="E24" s="197">
        <f t="shared" si="12"/>
        <v>0</v>
      </c>
      <c r="F24" s="197">
        <f t="shared" si="12"/>
        <v>0</v>
      </c>
      <c r="G24" s="197">
        <f t="shared" si="12"/>
        <v>0</v>
      </c>
      <c r="I24" s="196">
        <v>0</v>
      </c>
      <c r="J24" s="197">
        <f>J23*J$3</f>
        <v>0</v>
      </c>
      <c r="K24" s="197">
        <f t="shared" ref="K24:N24" si="13">K23*K$3</f>
        <v>0</v>
      </c>
      <c r="L24" s="197">
        <f t="shared" si="13"/>
        <v>0</v>
      </c>
      <c r="M24" s="197">
        <f t="shared" si="13"/>
        <v>0</v>
      </c>
      <c r="N24" s="197">
        <f t="shared" si="13"/>
        <v>0</v>
      </c>
    </row>
    <row r="25" spans="1:14" x14ac:dyDescent="0.25">
      <c r="A25" s="5" t="s">
        <v>93</v>
      </c>
      <c r="B25" s="196">
        <f>'Proposed Fee'!O8</f>
        <v>0</v>
      </c>
      <c r="C25" s="197">
        <f>C23*C$4</f>
        <v>0</v>
      </c>
      <c r="D25" s="197">
        <f t="shared" ref="D25:G25" si="14">D23*D$4</f>
        <v>0</v>
      </c>
      <c r="E25" s="197">
        <f t="shared" si="14"/>
        <v>0</v>
      </c>
      <c r="F25" s="197">
        <f t="shared" si="14"/>
        <v>0</v>
      </c>
      <c r="G25" s="197">
        <f t="shared" si="14"/>
        <v>0</v>
      </c>
      <c r="I25" s="196">
        <v>0</v>
      </c>
      <c r="J25" s="197">
        <f>J23*J$4</f>
        <v>0</v>
      </c>
      <c r="K25" s="197">
        <f t="shared" ref="K25:N25" si="15">K23*K$4</f>
        <v>0</v>
      </c>
      <c r="L25" s="197">
        <f t="shared" si="15"/>
        <v>0</v>
      </c>
      <c r="M25" s="197">
        <f t="shared" si="15"/>
        <v>0</v>
      </c>
      <c r="N25" s="197">
        <f t="shared" si="15"/>
        <v>0</v>
      </c>
    </row>
    <row r="26" spans="1:14" x14ac:dyDescent="0.25">
      <c r="A26" s="5" t="s">
        <v>103</v>
      </c>
      <c r="B26" s="196">
        <f>'Proposed Fee'!P8</f>
        <v>0</v>
      </c>
      <c r="C26" s="197">
        <f>SUM(C23:C25)*C$5</f>
        <v>0</v>
      </c>
      <c r="D26" s="197">
        <f t="shared" ref="D26:G26" si="16">SUM(D23:D25)*D$5</f>
        <v>0</v>
      </c>
      <c r="E26" s="197">
        <f t="shared" si="16"/>
        <v>0</v>
      </c>
      <c r="F26" s="197">
        <f t="shared" si="16"/>
        <v>0</v>
      </c>
      <c r="G26" s="197">
        <f t="shared" si="16"/>
        <v>0</v>
      </c>
      <c r="I26" s="196">
        <v>0</v>
      </c>
      <c r="J26" s="197">
        <f>SUM(J23:J25)*J$5</f>
        <v>0</v>
      </c>
      <c r="K26" s="197">
        <f t="shared" ref="K26:N26" si="17">SUM(K23:K25)*K$5</f>
        <v>0</v>
      </c>
      <c r="L26" s="197">
        <f t="shared" si="17"/>
        <v>0</v>
      </c>
      <c r="M26" s="197">
        <f t="shared" si="17"/>
        <v>0</v>
      </c>
      <c r="N26" s="197">
        <f t="shared" si="17"/>
        <v>0</v>
      </c>
    </row>
    <row r="27" spans="1:14" x14ac:dyDescent="0.25">
      <c r="A27" s="200" t="s">
        <v>122</v>
      </c>
      <c r="B27" s="207" t="str">
        <f>'Proposed Fee'!Q8</f>
        <v>Cost per event</v>
      </c>
      <c r="C27" s="207">
        <f>'Proposed Fee'!R8</f>
        <v>0</v>
      </c>
      <c r="D27" s="207">
        <f>'Proposed Fee'!S8</f>
        <v>0</v>
      </c>
      <c r="E27" s="207">
        <f>'Proposed Fee'!T8</f>
        <v>0</v>
      </c>
      <c r="F27" s="207">
        <f>'Proposed Fee'!U8</f>
        <v>0</v>
      </c>
      <c r="G27" s="207">
        <f>'Proposed Fee'!V8</f>
        <v>0</v>
      </c>
      <c r="H27" s="160"/>
      <c r="I27" s="201">
        <v>0</v>
      </c>
      <c r="J27" s="202">
        <f>SUM(J23:J26)</f>
        <v>0</v>
      </c>
      <c r="K27" s="202">
        <f t="shared" ref="K27:N27" si="18">SUM(K23:K26)</f>
        <v>0</v>
      </c>
      <c r="L27" s="202">
        <f t="shared" si="18"/>
        <v>0</v>
      </c>
      <c r="M27" s="202">
        <f t="shared" si="18"/>
        <v>0</v>
      </c>
      <c r="N27" s="202">
        <f t="shared" si="18"/>
        <v>0</v>
      </c>
    </row>
    <row r="28" spans="1:14" x14ac:dyDescent="0.25">
      <c r="A28" s="203" t="s">
        <v>123</v>
      </c>
      <c r="B28" s="197"/>
      <c r="C28" s="204">
        <f>'Forecast Revenue - Costs'!D14</f>
        <v>0</v>
      </c>
      <c r="D28" s="204">
        <f>'Forecast Revenue - Costs'!E14</f>
        <v>0</v>
      </c>
      <c r="E28" s="204">
        <f>'Forecast Revenue - Costs'!F14</f>
        <v>0</v>
      </c>
      <c r="F28" s="204">
        <f>'Forecast Revenue - Costs'!G14</f>
        <v>0</v>
      </c>
      <c r="G28" s="204">
        <f>'Forecast Revenue - Costs'!H14</f>
        <v>0</v>
      </c>
      <c r="I28" s="197"/>
      <c r="J28" s="204">
        <v>0</v>
      </c>
      <c r="K28" s="204">
        <v>0</v>
      </c>
      <c r="L28" s="204">
        <v>0</v>
      </c>
      <c r="M28" s="204">
        <v>0</v>
      </c>
      <c r="N28" s="204">
        <v>0</v>
      </c>
    </row>
    <row r="29" spans="1:14" x14ac:dyDescent="0.25">
      <c r="A29" s="190" t="s">
        <v>124</v>
      </c>
      <c r="B29" s="189"/>
      <c r="C29" s="193">
        <f>C27*C28</f>
        <v>0</v>
      </c>
      <c r="D29" s="193">
        <f t="shared" ref="D29:G29" si="19">D27*D28</f>
        <v>0</v>
      </c>
      <c r="E29" s="193">
        <f t="shared" si="19"/>
        <v>0</v>
      </c>
      <c r="F29" s="193">
        <f t="shared" si="19"/>
        <v>0</v>
      </c>
      <c r="G29" s="193">
        <f t="shared" si="19"/>
        <v>0</v>
      </c>
      <c r="H29" s="160"/>
      <c r="I29" s="189"/>
      <c r="J29" s="193">
        <f>J28*J27</f>
        <v>0</v>
      </c>
      <c r="K29" s="193">
        <f t="shared" ref="K29:N29" si="20">K28*K27</f>
        <v>0</v>
      </c>
      <c r="L29" s="193">
        <f t="shared" si="20"/>
        <v>0</v>
      </c>
      <c r="M29" s="193">
        <f t="shared" si="20"/>
        <v>0</v>
      </c>
      <c r="N29" s="193">
        <f t="shared" si="20"/>
        <v>0</v>
      </c>
    </row>
  </sheetData>
  <mergeCells count="4">
    <mergeCell ref="C7:G7"/>
    <mergeCell ref="I7:N7"/>
    <mergeCell ref="C19:G19"/>
    <mergeCell ref="J19:N1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38"/>
  <sheetViews>
    <sheetView showGridLines="0" topLeftCell="A10" workbookViewId="0">
      <selection activeCell="B25" sqref="B25:I26"/>
    </sheetView>
  </sheetViews>
  <sheetFormatPr defaultRowHeight="15" x14ac:dyDescent="0.25"/>
  <cols>
    <col min="1" max="1" width="3.28515625" customWidth="1"/>
    <col min="2" max="2" width="66.42578125" customWidth="1"/>
    <col min="3" max="3" width="65.140625" customWidth="1"/>
    <col min="4" max="4" width="11.85546875" customWidth="1"/>
    <col min="5" max="8" width="11.28515625" customWidth="1"/>
    <col min="9" max="9" width="12.7109375" customWidth="1"/>
  </cols>
  <sheetData>
    <row r="2" spans="2:9" x14ac:dyDescent="0.25">
      <c r="B2" s="30" t="s">
        <v>51</v>
      </c>
      <c r="C2" s="31"/>
      <c r="D2" s="31"/>
      <c r="E2" s="31"/>
      <c r="F2" s="31"/>
      <c r="G2" s="31"/>
      <c r="H2" s="31"/>
      <c r="I2" s="31"/>
    </row>
    <row r="3" spans="2:9" x14ac:dyDescent="0.25">
      <c r="B3" s="1"/>
      <c r="C3" s="1"/>
      <c r="D3" s="1"/>
      <c r="E3" s="1"/>
      <c r="F3" s="1"/>
      <c r="G3" s="1"/>
      <c r="H3" s="1"/>
      <c r="I3" s="1"/>
    </row>
    <row r="4" spans="2:9" x14ac:dyDescent="0.25">
      <c r="B4" s="3" t="s">
        <v>76</v>
      </c>
      <c r="C4" s="3" t="s">
        <v>3</v>
      </c>
      <c r="D4" s="66" t="s">
        <v>59</v>
      </c>
      <c r="E4" s="66" t="s">
        <v>60</v>
      </c>
      <c r="F4" s="66" t="s">
        <v>61</v>
      </c>
      <c r="G4" s="66" t="s">
        <v>77</v>
      </c>
      <c r="H4" s="66" t="s">
        <v>62</v>
      </c>
      <c r="I4" s="4" t="s">
        <v>1</v>
      </c>
    </row>
    <row r="5" spans="2:9" x14ac:dyDescent="0.25">
      <c r="B5" s="5" t="s">
        <v>65</v>
      </c>
      <c r="C5" s="6" t="str">
        <f>'AER Summary'!$C$3</f>
        <v>Retailer of Last Resort (ROLR)</v>
      </c>
      <c r="D5" s="32">
        <f>'Forecasts by year'!C29</f>
        <v>0</v>
      </c>
      <c r="E5" s="32">
        <f>'Forecasts by year'!D29</f>
        <v>0</v>
      </c>
      <c r="F5" s="32">
        <f>'Forecasts by year'!E29</f>
        <v>0</v>
      </c>
      <c r="G5" s="32">
        <f>'Forecasts by year'!F29</f>
        <v>0</v>
      </c>
      <c r="H5" s="32">
        <f>'Forecasts by year'!G29</f>
        <v>0</v>
      </c>
      <c r="I5" s="151">
        <f>SUM(D5:H5)</f>
        <v>0</v>
      </c>
    </row>
    <row r="6" spans="2:9" x14ac:dyDescent="0.25">
      <c r="B6" s="8"/>
      <c r="C6" s="6"/>
      <c r="D6" s="32"/>
      <c r="E6" s="32"/>
      <c r="F6" s="32"/>
      <c r="G6" s="32"/>
      <c r="H6" s="32"/>
      <c r="I6" s="151">
        <f t="shared" ref="I6:I8" si="0">SUM(D6:H6)</f>
        <v>0</v>
      </c>
    </row>
    <row r="7" spans="2:9" x14ac:dyDescent="0.25">
      <c r="B7" s="8"/>
      <c r="C7" s="6"/>
      <c r="D7" s="32"/>
      <c r="E7" s="32"/>
      <c r="F7" s="32"/>
      <c r="G7" s="32"/>
      <c r="H7" s="32"/>
      <c r="I7" s="151">
        <f t="shared" si="0"/>
        <v>0</v>
      </c>
    </row>
    <row r="8" spans="2:9" x14ac:dyDescent="0.25">
      <c r="B8" s="8"/>
      <c r="C8" s="6"/>
      <c r="D8" s="7"/>
      <c r="E8" s="7"/>
      <c r="F8" s="7"/>
      <c r="G8" s="7"/>
      <c r="H8" s="7"/>
      <c r="I8" s="151">
        <f t="shared" si="0"/>
        <v>0</v>
      </c>
    </row>
    <row r="9" spans="2:9" x14ac:dyDescent="0.25">
      <c r="B9" s="9" t="s">
        <v>1</v>
      </c>
      <c r="C9" s="10"/>
      <c r="D9" s="11">
        <f t="shared" ref="D9:I9" si="1">SUM(D5:D8)</f>
        <v>0</v>
      </c>
      <c r="E9" s="11">
        <f t="shared" si="1"/>
        <v>0</v>
      </c>
      <c r="F9" s="11">
        <f t="shared" si="1"/>
        <v>0</v>
      </c>
      <c r="G9" s="11">
        <f t="shared" ref="G9" si="2">SUM(G5:G8)</f>
        <v>0</v>
      </c>
      <c r="H9" s="11">
        <f t="shared" ref="H9" si="3">SUM(H5:H8)</f>
        <v>0</v>
      </c>
      <c r="I9" s="11">
        <f t="shared" si="1"/>
        <v>0</v>
      </c>
    </row>
    <row r="10" spans="2:9" x14ac:dyDescent="0.25">
      <c r="B10" s="1"/>
      <c r="C10" s="1"/>
      <c r="D10" s="1"/>
      <c r="E10" s="1"/>
      <c r="F10" s="1"/>
      <c r="G10" s="1"/>
      <c r="H10" s="1"/>
      <c r="I10" s="1"/>
    </row>
    <row r="11" spans="2:9" x14ac:dyDescent="0.25">
      <c r="B11" s="30" t="s">
        <v>28</v>
      </c>
      <c r="C11" s="31"/>
      <c r="D11" s="31"/>
      <c r="E11" s="31"/>
      <c r="F11" s="31"/>
      <c r="G11" s="31"/>
      <c r="H11" s="31"/>
      <c r="I11" s="31"/>
    </row>
    <row r="12" spans="2:9" x14ac:dyDescent="0.25">
      <c r="B12" s="1"/>
      <c r="C12" s="1"/>
      <c r="D12" s="1"/>
      <c r="E12" s="1"/>
      <c r="F12" s="1"/>
      <c r="G12" s="1"/>
      <c r="H12" s="1"/>
      <c r="I12" s="1"/>
    </row>
    <row r="13" spans="2:9" x14ac:dyDescent="0.25">
      <c r="B13" s="3" t="s">
        <v>76</v>
      </c>
      <c r="C13" s="3" t="s">
        <v>3</v>
      </c>
      <c r="D13" s="66" t="s">
        <v>59</v>
      </c>
      <c r="E13" s="66" t="s">
        <v>60</v>
      </c>
      <c r="F13" s="66" t="s">
        <v>61</v>
      </c>
      <c r="G13" s="66" t="s">
        <v>77</v>
      </c>
      <c r="H13" s="66" t="s">
        <v>62</v>
      </c>
      <c r="I13" s="4" t="s">
        <v>1</v>
      </c>
    </row>
    <row r="14" spans="2:9" x14ac:dyDescent="0.25">
      <c r="B14" s="13" t="str">
        <f>C5</f>
        <v>Retailer of Last Resort (ROLR)</v>
      </c>
      <c r="C14" s="6" t="str">
        <f>'AER Summary'!$C$3</f>
        <v>Retailer of Last Resort (ROLR)</v>
      </c>
      <c r="D14" s="69">
        <v>0</v>
      </c>
      <c r="E14" s="69">
        <v>0</v>
      </c>
      <c r="F14" s="69">
        <v>0</v>
      </c>
      <c r="G14" s="69">
        <v>0</v>
      </c>
      <c r="H14" s="69">
        <v>0</v>
      </c>
      <c r="I14" s="152">
        <f>SUM(D14:H14)</f>
        <v>0</v>
      </c>
    </row>
    <row r="15" spans="2:9" x14ac:dyDescent="0.25">
      <c r="B15" s="13"/>
      <c r="C15" s="15"/>
      <c r="D15" s="69"/>
      <c r="E15" s="69"/>
      <c r="F15" s="69"/>
      <c r="G15" s="69"/>
      <c r="H15" s="69"/>
      <c r="I15" s="152">
        <f t="shared" ref="I15:I16" si="4">SUM(D15:H15)</f>
        <v>0</v>
      </c>
    </row>
    <row r="16" spans="2:9" x14ac:dyDescent="0.25">
      <c r="B16" s="13"/>
      <c r="C16" s="13"/>
      <c r="D16" s="14"/>
      <c r="E16" s="14"/>
      <c r="F16" s="14"/>
      <c r="G16" s="14"/>
      <c r="H16" s="14"/>
      <c r="I16" s="153">
        <f t="shared" si="4"/>
        <v>0</v>
      </c>
    </row>
    <row r="17" spans="2:9" x14ac:dyDescent="0.25">
      <c r="B17" s="9" t="s">
        <v>17</v>
      </c>
      <c r="C17" s="10"/>
      <c r="D17" s="16">
        <f t="shared" ref="D17:F17" si="5">SUM(D14:D16)</f>
        <v>0</v>
      </c>
      <c r="E17" s="16">
        <f t="shared" si="5"/>
        <v>0</v>
      </c>
      <c r="F17" s="16">
        <f t="shared" si="5"/>
        <v>0</v>
      </c>
      <c r="G17" s="16">
        <f t="shared" ref="G17" si="6">SUM(G14:G16)</f>
        <v>0</v>
      </c>
      <c r="H17" s="16">
        <f t="shared" ref="H17" si="7">SUM(H14:H16)</f>
        <v>0</v>
      </c>
      <c r="I17" s="16">
        <f>SUM(I14:I16)</f>
        <v>0</v>
      </c>
    </row>
    <row r="18" spans="2:9" x14ac:dyDescent="0.25">
      <c r="B18" s="1"/>
      <c r="C18" s="1"/>
      <c r="D18" s="17"/>
      <c r="E18" s="17"/>
      <c r="F18" s="17"/>
      <c r="G18" s="17"/>
      <c r="H18" s="17"/>
      <c r="I18" s="17"/>
    </row>
    <row r="19" spans="2:9" x14ac:dyDescent="0.25">
      <c r="B19" s="18" t="s">
        <v>6</v>
      </c>
      <c r="C19" s="1"/>
      <c r="D19" s="17"/>
      <c r="E19" s="17"/>
      <c r="F19" s="17"/>
      <c r="G19" s="17"/>
      <c r="H19" s="17"/>
      <c r="I19" s="17"/>
    </row>
    <row r="20" spans="2:9" x14ac:dyDescent="0.25">
      <c r="B20" s="248" t="s">
        <v>78</v>
      </c>
      <c r="C20" s="248"/>
      <c r="D20" s="248"/>
      <c r="E20" s="248"/>
      <c r="F20" s="248"/>
      <c r="G20" s="248"/>
      <c r="H20" s="248"/>
      <c r="I20" s="248"/>
    </row>
    <row r="21" spans="2:9" x14ac:dyDescent="0.25">
      <c r="B21" s="249"/>
      <c r="C21" s="249"/>
      <c r="D21" s="249"/>
      <c r="E21" s="249"/>
      <c r="F21" s="249"/>
      <c r="G21" s="249"/>
      <c r="H21" s="249"/>
      <c r="I21" s="249"/>
    </row>
    <row r="22" spans="2:9" x14ac:dyDescent="0.25">
      <c r="B22" s="1"/>
      <c r="C22" s="1"/>
      <c r="D22" s="17"/>
      <c r="E22" s="17"/>
      <c r="F22" s="17"/>
      <c r="G22" s="17"/>
      <c r="H22" s="17"/>
      <c r="I22" s="17"/>
    </row>
    <row r="23" spans="2:9" x14ac:dyDescent="0.25">
      <c r="B23" s="30" t="s">
        <v>29</v>
      </c>
      <c r="C23" s="31"/>
      <c r="D23" s="31"/>
      <c r="E23" s="31"/>
      <c r="F23" s="31"/>
      <c r="G23" s="31"/>
      <c r="H23" s="31"/>
      <c r="I23" s="31"/>
    </row>
    <row r="24" spans="2:9" x14ac:dyDescent="0.25">
      <c r="B24" s="19" t="s">
        <v>27</v>
      </c>
      <c r="C24" s="20"/>
      <c r="D24" s="20"/>
      <c r="E24" s="20"/>
      <c r="F24" s="20"/>
      <c r="G24" s="20"/>
      <c r="H24" s="20"/>
      <c r="I24" s="20"/>
    </row>
    <row r="25" spans="2:9" x14ac:dyDescent="0.25">
      <c r="B25" s="251" t="s">
        <v>127</v>
      </c>
      <c r="C25" s="232"/>
      <c r="D25" s="232"/>
      <c r="E25" s="232"/>
      <c r="F25" s="232"/>
      <c r="G25" s="232"/>
      <c r="H25" s="232"/>
      <c r="I25" s="232"/>
    </row>
    <row r="26" spans="2:9" x14ac:dyDescent="0.25">
      <c r="B26" s="234"/>
      <c r="C26" s="234"/>
      <c r="D26" s="234"/>
      <c r="E26" s="234"/>
      <c r="F26" s="234"/>
      <c r="G26" s="234"/>
      <c r="H26" s="234"/>
      <c r="I26" s="234"/>
    </row>
    <row r="27" spans="2:9" x14ac:dyDescent="0.25">
      <c r="B27" s="21"/>
      <c r="C27" s="22"/>
      <c r="D27" s="22"/>
      <c r="E27" s="22"/>
      <c r="F27" s="22"/>
      <c r="G27" s="22"/>
      <c r="H27" s="22"/>
      <c r="I27" s="22"/>
    </row>
    <row r="28" spans="2:9" x14ac:dyDescent="0.25">
      <c r="B28" s="1"/>
      <c r="C28" s="1"/>
      <c r="D28" s="1"/>
      <c r="E28" s="1"/>
      <c r="F28" s="1"/>
      <c r="G28" s="1"/>
      <c r="H28" s="1"/>
      <c r="I28" s="1"/>
    </row>
    <row r="29" spans="2:9" x14ac:dyDescent="0.25">
      <c r="B29" s="33" t="s">
        <v>49</v>
      </c>
      <c r="C29" s="34"/>
      <c r="D29" s="250" t="s">
        <v>87</v>
      </c>
      <c r="E29" s="250"/>
      <c r="F29" s="250"/>
      <c r="G29" s="250"/>
      <c r="H29" s="250"/>
      <c r="I29" s="34"/>
    </row>
    <row r="30" spans="2:9" ht="15.75" customHeight="1" x14ac:dyDescent="0.25">
      <c r="B30" s="2" t="s">
        <v>21</v>
      </c>
      <c r="C30" s="23" t="s">
        <v>3</v>
      </c>
      <c r="D30" s="66" t="s">
        <v>59</v>
      </c>
      <c r="E30" s="66" t="s">
        <v>60</v>
      </c>
      <c r="F30" s="66" t="s">
        <v>61</v>
      </c>
      <c r="G30" s="66" t="s">
        <v>77</v>
      </c>
      <c r="H30" s="72" t="s">
        <v>62</v>
      </c>
      <c r="I30" s="24" t="s">
        <v>1</v>
      </c>
    </row>
    <row r="31" spans="2:9" s="160" customFormat="1" x14ac:dyDescent="0.25">
      <c r="B31" s="157" t="s">
        <v>88</v>
      </c>
      <c r="C31" s="158"/>
      <c r="D31" s="68">
        <f>'Forecasts by year'!C9</f>
        <v>0</v>
      </c>
      <c r="E31" s="68">
        <f>'Forecasts by year'!D9</f>
        <v>0</v>
      </c>
      <c r="F31" s="68">
        <f>'Forecasts by year'!E9</f>
        <v>0</v>
      </c>
      <c r="G31" s="68">
        <f>'Forecasts by year'!F9</f>
        <v>0</v>
      </c>
      <c r="H31" s="68">
        <f>'Forecasts by year'!G9</f>
        <v>0</v>
      </c>
      <c r="I31" s="159">
        <f t="shared" ref="I31:I33" si="8">SUM(D31:H31)</f>
        <v>0</v>
      </c>
    </row>
    <row r="32" spans="2:9" s="160" customFormat="1" x14ac:dyDescent="0.25">
      <c r="B32" s="157" t="s">
        <v>89</v>
      </c>
      <c r="C32" s="161"/>
      <c r="D32" s="68">
        <f>'Forecasts by year'!C10</f>
        <v>0</v>
      </c>
      <c r="E32" s="68">
        <f>'Forecasts by year'!D10</f>
        <v>0</v>
      </c>
      <c r="F32" s="68">
        <f>'Forecasts by year'!E10</f>
        <v>0</v>
      </c>
      <c r="G32" s="68">
        <f>'Forecasts by year'!F10</f>
        <v>0</v>
      </c>
      <c r="H32" s="68">
        <f>'Forecasts by year'!G10</f>
        <v>0</v>
      </c>
      <c r="I32" s="159">
        <f t="shared" si="8"/>
        <v>0</v>
      </c>
    </row>
    <row r="33" spans="2:9" s="160" customFormat="1" x14ac:dyDescent="0.25">
      <c r="B33" s="157" t="s">
        <v>90</v>
      </c>
      <c r="C33" s="161"/>
      <c r="D33" s="68">
        <f>'Forecasts by year'!C11</f>
        <v>0</v>
      </c>
      <c r="E33" s="68">
        <f>'Forecasts by year'!D11</f>
        <v>0</v>
      </c>
      <c r="F33" s="68">
        <f>'Forecasts by year'!E11</f>
        <v>0</v>
      </c>
      <c r="G33" s="68">
        <f>'Forecasts by year'!F11</f>
        <v>0</v>
      </c>
      <c r="H33" s="68">
        <f>'Forecasts by year'!G11</f>
        <v>0</v>
      </c>
      <c r="I33" s="159">
        <f t="shared" si="8"/>
        <v>0</v>
      </c>
    </row>
    <row r="34" spans="2:9" s="160" customFormat="1" x14ac:dyDescent="0.25">
      <c r="B34" s="162" t="s">
        <v>91</v>
      </c>
      <c r="C34" s="161"/>
      <c r="D34" s="163">
        <f>'Forecasts by year'!C12</f>
        <v>0</v>
      </c>
      <c r="E34" s="163">
        <f>'Forecasts by year'!D12</f>
        <v>0</v>
      </c>
      <c r="F34" s="163">
        <f>'Forecasts by year'!E12</f>
        <v>0</v>
      </c>
      <c r="G34" s="163">
        <f>'Forecasts by year'!F12</f>
        <v>0</v>
      </c>
      <c r="H34" s="163">
        <f>'Forecasts by year'!G12</f>
        <v>0</v>
      </c>
      <c r="I34" s="159">
        <f>SUM(D34:H34)</f>
        <v>0</v>
      </c>
    </row>
    <row r="35" spans="2:9" x14ac:dyDescent="0.25">
      <c r="B35" s="8" t="s">
        <v>92</v>
      </c>
      <c r="C35" s="13"/>
      <c r="D35" s="68">
        <f>'Forecasts by year'!C13</f>
        <v>0</v>
      </c>
      <c r="E35" s="68">
        <f>'Forecasts by year'!D13</f>
        <v>0</v>
      </c>
      <c r="F35" s="68">
        <f>'Forecasts by year'!E13</f>
        <v>0</v>
      </c>
      <c r="G35" s="68">
        <f>'Forecasts by year'!F13</f>
        <v>0</v>
      </c>
      <c r="H35" s="68">
        <f>'Forecasts by year'!G13</f>
        <v>0</v>
      </c>
      <c r="I35" s="159">
        <f>SUM(D35:H35)</f>
        <v>0</v>
      </c>
    </row>
    <row r="36" spans="2:9" x14ac:dyDescent="0.25">
      <c r="B36" s="8" t="s">
        <v>93</v>
      </c>
      <c r="C36" s="6"/>
      <c r="D36" s="68">
        <f>'Forecasts by year'!C14</f>
        <v>0</v>
      </c>
      <c r="E36" s="68">
        <f>'Forecasts by year'!D14</f>
        <v>0</v>
      </c>
      <c r="F36" s="68">
        <f>'Forecasts by year'!E14</f>
        <v>0</v>
      </c>
      <c r="G36" s="68">
        <f>'Forecasts by year'!F14</f>
        <v>0</v>
      </c>
      <c r="H36" s="68">
        <f>'Forecasts by year'!G14</f>
        <v>0</v>
      </c>
      <c r="I36" s="159">
        <f>SUM(D36:H36)</f>
        <v>0</v>
      </c>
    </row>
    <row r="37" spans="2:9" x14ac:dyDescent="0.25">
      <c r="B37" s="8" t="s">
        <v>94</v>
      </c>
      <c r="C37" s="6"/>
      <c r="D37" s="68">
        <f>'Forecasts by year'!C15</f>
        <v>0</v>
      </c>
      <c r="E37" s="68">
        <f>'Forecasts by year'!D15</f>
        <v>0</v>
      </c>
      <c r="F37" s="68">
        <f>'Forecasts by year'!E15</f>
        <v>0</v>
      </c>
      <c r="G37" s="68">
        <f>'Forecasts by year'!F15</f>
        <v>0</v>
      </c>
      <c r="H37" s="68">
        <f>'Forecasts by year'!G15</f>
        <v>0</v>
      </c>
      <c r="I37" s="159">
        <f>SUM(D37:H37)</f>
        <v>0</v>
      </c>
    </row>
    <row r="38" spans="2:9" x14ac:dyDescent="0.25">
      <c r="B38" s="26" t="s">
        <v>1</v>
      </c>
      <c r="C38" s="27"/>
      <c r="D38" s="28">
        <f>SUM(D34:D37)</f>
        <v>0</v>
      </c>
      <c r="E38" s="28">
        <f t="shared" ref="E38:H38" si="9">SUM(E34:E37)</f>
        <v>0</v>
      </c>
      <c r="F38" s="28">
        <f t="shared" si="9"/>
        <v>0</v>
      </c>
      <c r="G38" s="28">
        <f t="shared" si="9"/>
        <v>0</v>
      </c>
      <c r="H38" s="28">
        <f t="shared" si="9"/>
        <v>0</v>
      </c>
      <c r="I38" s="29">
        <f>SUM(I34:I37)</f>
        <v>0</v>
      </c>
    </row>
  </sheetData>
  <mergeCells count="3">
    <mergeCell ref="B20:I21"/>
    <mergeCell ref="B25:I26"/>
    <mergeCell ref="D29:H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Fee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2018-04-17T05:20:08Z</dcterms:modified>
</cp:coreProperties>
</file>