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mc:AlternateContent xmlns:mc="http://schemas.openxmlformats.org/markup-compatibility/2006">
    <mc:Choice Requires="x15">
      <x15ac:absPath xmlns:x15ac="http://schemas.microsoft.com/office/spreadsheetml/2010/11/ac" url="G:\Coy1-Fin\Reg_Affairs\2019 Determination\Models\2. FP - Final Proposal\Essential Energy - 17.7 ANS models - 20180430 - Public\"/>
    </mc:Choice>
  </mc:AlternateContent>
  <xr:revisionPtr revIDLastSave="0" documentId="13_ncr:1_{4D2C09DD-4D24-4020-B073-8A82DAD015A8}" xr6:coauthVersionLast="28" xr6:coauthVersionMax="28" xr10:uidLastSave="{00000000-0000-0000-0000-000000000000}"/>
  <bookViews>
    <workbookView xWindow="0" yWindow="0" windowWidth="24936" windowHeight="11496" tabRatio="659" xr2:uid="{00000000-000D-0000-FFFF-FFFF00000000}"/>
  </bookViews>
  <sheets>
    <sheet name="EE Proposed ANS Fees" sheetId="19" r:id="rId1"/>
    <sheet name="EE Proposed Connection Fees" sheetId="21" r:id="rId2"/>
    <sheet name="EE Proposed Meter Fees" sheetId="22" r:id="rId3"/>
    <sheet name="Proposed Non-Standard Conn Serv" sheetId="23" r:id="rId4"/>
  </sheets>
  <externalReferences>
    <externalReference r:id="rId5"/>
    <externalReference r:id="rId6"/>
    <externalReference r:id="rId7"/>
    <externalReference r:id="rId8"/>
    <externalReference r:id="rId9"/>
    <externalReference r:id="rId10"/>
    <externalReference r:id="rId11"/>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71027"/>
  <fileRecoveryPr autoRecover="0"/>
</workbook>
</file>

<file path=xl/calcChain.xml><?xml version="1.0" encoding="utf-8"?>
<calcChain xmlns="http://schemas.openxmlformats.org/spreadsheetml/2006/main">
  <c r="Q13" i="23" l="1"/>
  <c r="P13" i="23"/>
  <c r="O13" i="23"/>
  <c r="N13" i="23"/>
  <c r="M13" i="23"/>
  <c r="Q12" i="23"/>
  <c r="P12" i="23"/>
  <c r="O12" i="23"/>
  <c r="N12" i="23"/>
  <c r="M12" i="23"/>
  <c r="Q11" i="23"/>
  <c r="P11" i="23"/>
  <c r="O11" i="23"/>
  <c r="N11" i="23"/>
  <c r="M11" i="23"/>
  <c r="Q10" i="23"/>
  <c r="P10" i="23"/>
  <c r="O10" i="23"/>
  <c r="N10" i="23"/>
  <c r="M10" i="23"/>
  <c r="Q9" i="23"/>
  <c r="P9" i="23"/>
  <c r="O9" i="23"/>
  <c r="N9" i="23"/>
  <c r="M9" i="23"/>
  <c r="Q8" i="23"/>
  <c r="P8" i="23"/>
  <c r="O8" i="23"/>
  <c r="N8" i="23"/>
  <c r="M8" i="23"/>
  <c r="Q7" i="23"/>
  <c r="P7" i="23"/>
  <c r="O7" i="23"/>
  <c r="N7" i="23"/>
  <c r="M7" i="23"/>
  <c r="Q6" i="23"/>
  <c r="P6" i="23"/>
  <c r="O6" i="23"/>
  <c r="N6" i="23"/>
  <c r="M6" i="23"/>
  <c r="Q57" i="22" l="1"/>
  <c r="P57" i="22"/>
  <c r="O57" i="22"/>
  <c r="N57" i="22"/>
  <c r="M57" i="22"/>
  <c r="Q52" i="22"/>
  <c r="P52" i="22"/>
  <c r="O52" i="22"/>
  <c r="N52" i="22"/>
  <c r="M52" i="22"/>
  <c r="Q51" i="22"/>
  <c r="P51" i="22"/>
  <c r="O51" i="22"/>
  <c r="N51" i="22"/>
  <c r="M51" i="22"/>
  <c r="Q49" i="22"/>
  <c r="P49" i="22"/>
  <c r="O49" i="22"/>
  <c r="N49" i="22"/>
  <c r="M49" i="22"/>
  <c r="Q47" i="22"/>
  <c r="P47" i="22"/>
  <c r="O47" i="22"/>
  <c r="N47" i="22"/>
  <c r="M47" i="22"/>
  <c r="Q46" i="22"/>
  <c r="P46" i="22"/>
  <c r="O46" i="22"/>
  <c r="N46" i="22"/>
  <c r="M46" i="22"/>
  <c r="Q45" i="22"/>
  <c r="P45" i="22"/>
  <c r="O45" i="22"/>
  <c r="N45" i="22"/>
  <c r="M45" i="22"/>
  <c r="Q44" i="22"/>
  <c r="P44" i="22"/>
  <c r="O44" i="22"/>
  <c r="N44" i="22"/>
  <c r="M44" i="22"/>
  <c r="Q42" i="22"/>
  <c r="P42" i="22"/>
  <c r="O42" i="22"/>
  <c r="N42" i="22"/>
  <c r="M42" i="22"/>
  <c r="Q41" i="22"/>
  <c r="P41" i="22"/>
  <c r="O41" i="22"/>
  <c r="N41" i="22"/>
  <c r="M41" i="22"/>
  <c r="Q39" i="22"/>
  <c r="P39" i="22"/>
  <c r="O39" i="22"/>
  <c r="N39" i="22"/>
  <c r="M39" i="22"/>
  <c r="Q34" i="22"/>
  <c r="P34" i="22"/>
  <c r="O34" i="22"/>
  <c r="N34" i="22"/>
  <c r="M34" i="22"/>
  <c r="Q29" i="22"/>
  <c r="P29" i="22"/>
  <c r="O29" i="22"/>
  <c r="N29" i="22"/>
  <c r="M29" i="22"/>
  <c r="Q28" i="22"/>
  <c r="P28" i="22"/>
  <c r="O28" i="22"/>
  <c r="N28" i="22"/>
  <c r="M28" i="22"/>
  <c r="Q26" i="22"/>
  <c r="P26" i="22"/>
  <c r="O26" i="22"/>
  <c r="N26" i="22"/>
  <c r="M26" i="22"/>
  <c r="Q25" i="22"/>
  <c r="P25" i="22"/>
  <c r="O25" i="22"/>
  <c r="N25" i="22"/>
  <c r="M25" i="22"/>
  <c r="Q23" i="22"/>
  <c r="P23" i="22"/>
  <c r="O23" i="22"/>
  <c r="N23" i="22"/>
  <c r="M23" i="22"/>
  <c r="Q22" i="22"/>
  <c r="P22" i="22"/>
  <c r="O22" i="22"/>
  <c r="N22" i="22"/>
  <c r="M22" i="22"/>
  <c r="Q20" i="22"/>
  <c r="P20" i="22"/>
  <c r="O20" i="22"/>
  <c r="N20" i="22"/>
  <c r="M20" i="22"/>
  <c r="Q19" i="22"/>
  <c r="P19" i="22"/>
  <c r="O19" i="22"/>
  <c r="N19" i="22"/>
  <c r="M19" i="22"/>
  <c r="Q14" i="22"/>
  <c r="P14" i="22"/>
  <c r="O14" i="22"/>
  <c r="N14" i="22"/>
  <c r="M14" i="22"/>
  <c r="Q12" i="22"/>
  <c r="P12" i="22"/>
  <c r="O12" i="22"/>
  <c r="N12" i="22"/>
  <c r="M12" i="22"/>
  <c r="Q10" i="22"/>
  <c r="P10" i="22"/>
  <c r="O10" i="22"/>
  <c r="N10" i="22"/>
  <c r="M10" i="22"/>
  <c r="Q8" i="22"/>
  <c r="P8" i="22"/>
  <c r="O8" i="22"/>
  <c r="N8" i="22"/>
  <c r="M8" i="22"/>
  <c r="Q6" i="22"/>
  <c r="P6" i="22"/>
  <c r="O6" i="22"/>
  <c r="N6" i="22"/>
  <c r="M6" i="22"/>
  <c r="Q100" i="21"/>
  <c r="P100" i="21"/>
  <c r="O100" i="21"/>
  <c r="N100" i="21"/>
  <c r="M100" i="21"/>
  <c r="Q98" i="21"/>
  <c r="P98" i="21"/>
  <c r="O98" i="21"/>
  <c r="N98" i="21"/>
  <c r="M98" i="21"/>
  <c r="Q96" i="21"/>
  <c r="P96" i="21"/>
  <c r="O96" i="21"/>
  <c r="N96" i="21"/>
  <c r="M96" i="21"/>
  <c r="Q95" i="21"/>
  <c r="P95" i="21"/>
  <c r="O95" i="21"/>
  <c r="N95" i="21"/>
  <c r="M95" i="21"/>
  <c r="Q94" i="21"/>
  <c r="P94" i="21"/>
  <c r="O94" i="21"/>
  <c r="N94" i="21"/>
  <c r="M94" i="21"/>
  <c r="Q92" i="21"/>
  <c r="P92" i="21"/>
  <c r="O92" i="21"/>
  <c r="N92" i="21"/>
  <c r="M92" i="21"/>
  <c r="Q91" i="21"/>
  <c r="P91" i="21"/>
  <c r="O91" i="21"/>
  <c r="N91" i="21"/>
  <c r="M91" i="21"/>
  <c r="Q90" i="21"/>
  <c r="P90" i="21"/>
  <c r="O90" i="21"/>
  <c r="N90" i="21"/>
  <c r="M90" i="21"/>
  <c r="Q88" i="21"/>
  <c r="P88" i="21"/>
  <c r="O88" i="21"/>
  <c r="N88" i="21"/>
  <c r="M88" i="21"/>
  <c r="Q87" i="21"/>
  <c r="P87" i="21"/>
  <c r="O87" i="21"/>
  <c r="N87" i="21"/>
  <c r="M87" i="21"/>
  <c r="Q86" i="21"/>
  <c r="P86" i="21"/>
  <c r="O86" i="21"/>
  <c r="N86" i="21"/>
  <c r="M86" i="21"/>
  <c r="Q84" i="21"/>
  <c r="P84" i="21"/>
  <c r="O84" i="21"/>
  <c r="N84" i="21"/>
  <c r="M84" i="21"/>
  <c r="Q82" i="21"/>
  <c r="P82" i="21"/>
  <c r="O82" i="21"/>
  <c r="N82" i="21"/>
  <c r="M82" i="21"/>
  <c r="Q81" i="21"/>
  <c r="P81" i="21"/>
  <c r="O81" i="21"/>
  <c r="N81" i="21"/>
  <c r="M81" i="21"/>
  <c r="Q80" i="21"/>
  <c r="P80" i="21"/>
  <c r="O80" i="21"/>
  <c r="N80" i="21"/>
  <c r="M80" i="21"/>
  <c r="Q74" i="21"/>
  <c r="P74" i="21"/>
  <c r="O74" i="21"/>
  <c r="N74" i="21"/>
  <c r="M74" i="21"/>
  <c r="Q73" i="21"/>
  <c r="P73" i="21"/>
  <c r="O73" i="21"/>
  <c r="N73" i="21"/>
  <c r="M73" i="21"/>
  <c r="Q72" i="21"/>
  <c r="P72" i="21"/>
  <c r="O72" i="21"/>
  <c r="N72" i="21"/>
  <c r="M72" i="21"/>
  <c r="Q71" i="21"/>
  <c r="P71" i="21"/>
  <c r="O71" i="21"/>
  <c r="N71" i="21"/>
  <c r="M71" i="21"/>
  <c r="Q70" i="21"/>
  <c r="P70" i="21"/>
  <c r="O70" i="21"/>
  <c r="N70" i="21"/>
  <c r="M70" i="21"/>
  <c r="Q69" i="21"/>
  <c r="P69" i="21"/>
  <c r="O69" i="21"/>
  <c r="N69" i="21"/>
  <c r="M69" i="21"/>
  <c r="Q68" i="21"/>
  <c r="P68" i="21"/>
  <c r="O68" i="21"/>
  <c r="N68" i="21"/>
  <c r="M68" i="21"/>
  <c r="Q67" i="21"/>
  <c r="P67" i="21"/>
  <c r="O67" i="21"/>
  <c r="N67" i="21"/>
  <c r="M67" i="21"/>
  <c r="Q59" i="21"/>
  <c r="P59" i="21"/>
  <c r="O59" i="21"/>
  <c r="N59" i="21"/>
  <c r="M59" i="21"/>
  <c r="Q58" i="21"/>
  <c r="P58" i="21"/>
  <c r="O58" i="21"/>
  <c r="N58" i="21"/>
  <c r="M58" i="21"/>
  <c r="Q57" i="21"/>
  <c r="P57" i="21"/>
  <c r="O57" i="21"/>
  <c r="N57" i="21"/>
  <c r="M57" i="21"/>
  <c r="Q56" i="21"/>
  <c r="P56" i="21"/>
  <c r="O56" i="21"/>
  <c r="N56" i="21"/>
  <c r="M56" i="21"/>
  <c r="Q55" i="21"/>
  <c r="P55" i="21"/>
  <c r="O55" i="21"/>
  <c r="N55" i="21"/>
  <c r="M55" i="21"/>
  <c r="Q54" i="21"/>
  <c r="P54" i="21"/>
  <c r="O54" i="21"/>
  <c r="N54" i="21"/>
  <c r="M54" i="21"/>
  <c r="Q53" i="21"/>
  <c r="P53" i="21"/>
  <c r="O53" i="21"/>
  <c r="N53" i="21"/>
  <c r="M53" i="21"/>
  <c r="Q52" i="21"/>
  <c r="P52" i="21"/>
  <c r="O52" i="21"/>
  <c r="N52" i="21"/>
  <c r="M52" i="21"/>
  <c r="Q49" i="21"/>
  <c r="P49" i="21"/>
  <c r="O49" i="21"/>
  <c r="N49" i="21"/>
  <c r="M49" i="21"/>
  <c r="Q48" i="21"/>
  <c r="P48" i="21"/>
  <c r="O48" i="21"/>
  <c r="N48" i="21"/>
  <c r="M48" i="21"/>
  <c r="Q47" i="21"/>
  <c r="P47" i="21"/>
  <c r="O47" i="21"/>
  <c r="N47" i="21"/>
  <c r="M47" i="21"/>
  <c r="Q46" i="21"/>
  <c r="P46" i="21"/>
  <c r="O46" i="21"/>
  <c r="N46" i="21"/>
  <c r="M46" i="21"/>
  <c r="Q45" i="21"/>
  <c r="P45" i="21"/>
  <c r="O45" i="21"/>
  <c r="N45" i="21"/>
  <c r="M45" i="21"/>
  <c r="Q44" i="21"/>
  <c r="P44" i="21"/>
  <c r="O44" i="21"/>
  <c r="N44" i="21"/>
  <c r="M44" i="21"/>
  <c r="Q43" i="21"/>
  <c r="P43" i="21"/>
  <c r="O43" i="21"/>
  <c r="N43" i="21"/>
  <c r="M43" i="21"/>
  <c r="Q42" i="21"/>
  <c r="P42" i="21"/>
  <c r="O42" i="21"/>
  <c r="N42" i="21"/>
  <c r="M42" i="21"/>
  <c r="Q36" i="21"/>
  <c r="P36" i="21"/>
  <c r="O36" i="21"/>
  <c r="N36" i="21"/>
  <c r="M36" i="21"/>
  <c r="Q35" i="21"/>
  <c r="P35" i="21"/>
  <c r="O35" i="21"/>
  <c r="N35" i="21"/>
  <c r="M35" i="21"/>
  <c r="Q34" i="21"/>
  <c r="P34" i="21"/>
  <c r="O34" i="21"/>
  <c r="N34" i="21"/>
  <c r="M34" i="21"/>
  <c r="Q33" i="21"/>
  <c r="P33" i="21"/>
  <c r="O33" i="21"/>
  <c r="N33" i="21"/>
  <c r="M33" i="21"/>
  <c r="Q32" i="21"/>
  <c r="P32" i="21"/>
  <c r="O32" i="21"/>
  <c r="N32" i="21"/>
  <c r="M32" i="21"/>
  <c r="Q31" i="21"/>
  <c r="P31" i="21"/>
  <c r="O31" i="21"/>
  <c r="N31" i="21"/>
  <c r="M31" i="21"/>
  <c r="Q30" i="21"/>
  <c r="P30" i="21"/>
  <c r="O30" i="21"/>
  <c r="N30" i="21"/>
  <c r="M30" i="21"/>
  <c r="Q29" i="21"/>
  <c r="P29" i="21"/>
  <c r="O29" i="21"/>
  <c r="N29" i="21"/>
  <c r="M29" i="21"/>
  <c r="Q23" i="21"/>
  <c r="P23" i="21"/>
  <c r="O23" i="21"/>
  <c r="N23" i="21"/>
  <c r="M23" i="21"/>
  <c r="Q22" i="21"/>
  <c r="P22" i="21"/>
  <c r="O22" i="21"/>
  <c r="N22" i="21"/>
  <c r="M22" i="21"/>
  <c r="Q21" i="21"/>
  <c r="P21" i="21"/>
  <c r="O21" i="21"/>
  <c r="N21" i="21"/>
  <c r="M21" i="21"/>
  <c r="Q20" i="21"/>
  <c r="P20" i="21"/>
  <c r="O20" i="21"/>
  <c r="N20" i="21"/>
  <c r="M20" i="21"/>
  <c r="Q19" i="21"/>
  <c r="P19" i="21"/>
  <c r="O19" i="21"/>
  <c r="N19" i="21"/>
  <c r="M19" i="21"/>
  <c r="Q18" i="21"/>
  <c r="P18" i="21"/>
  <c r="O18" i="21"/>
  <c r="N18" i="21"/>
  <c r="M18" i="21"/>
  <c r="Q17" i="21"/>
  <c r="P17" i="21"/>
  <c r="O17" i="21"/>
  <c r="N17" i="21"/>
  <c r="M17" i="21"/>
  <c r="Q16" i="21"/>
  <c r="P16" i="21"/>
  <c r="O16" i="21"/>
  <c r="N16" i="21"/>
  <c r="M16" i="21"/>
  <c r="Q13" i="21"/>
  <c r="P13" i="21"/>
  <c r="O13" i="21"/>
  <c r="N13" i="21"/>
  <c r="M13" i="21"/>
  <c r="Q12" i="21"/>
  <c r="P12" i="21"/>
  <c r="O12" i="21"/>
  <c r="N12" i="21"/>
  <c r="M12" i="21"/>
  <c r="Q11" i="21"/>
  <c r="P11" i="21"/>
  <c r="O11" i="21"/>
  <c r="N11" i="21"/>
  <c r="M11" i="21"/>
  <c r="Q10" i="21"/>
  <c r="P10" i="21"/>
  <c r="O10" i="21"/>
  <c r="N10" i="21"/>
  <c r="M10" i="21"/>
  <c r="Q9" i="21"/>
  <c r="P9" i="21"/>
  <c r="O9" i="21"/>
  <c r="N9" i="21"/>
  <c r="M9" i="21"/>
  <c r="Q8" i="21"/>
  <c r="P8" i="21"/>
  <c r="O8" i="21"/>
  <c r="N8" i="21"/>
  <c r="M8" i="21"/>
  <c r="Q7" i="21"/>
  <c r="P7" i="21"/>
  <c r="O7" i="21"/>
  <c r="N7" i="21"/>
  <c r="M7" i="21"/>
  <c r="Q6" i="21"/>
  <c r="P6" i="21"/>
  <c r="O6" i="21"/>
  <c r="N6" i="21"/>
  <c r="M6" i="21"/>
  <c r="Q428" i="19"/>
  <c r="P428" i="19"/>
  <c r="O428" i="19"/>
  <c r="N428" i="19"/>
  <c r="M428" i="19"/>
  <c r="Q427" i="19"/>
  <c r="P427" i="19"/>
  <c r="O427" i="19"/>
  <c r="N427" i="19"/>
  <c r="M427" i="19"/>
  <c r="Q426" i="19"/>
  <c r="P426" i="19"/>
  <c r="O426" i="19"/>
  <c r="N426" i="19"/>
  <c r="M426" i="19"/>
  <c r="Q425" i="19"/>
  <c r="P425" i="19"/>
  <c r="O425" i="19"/>
  <c r="N425" i="19"/>
  <c r="M425" i="19"/>
  <c r="Q424" i="19"/>
  <c r="P424" i="19"/>
  <c r="O424" i="19"/>
  <c r="N424" i="19"/>
  <c r="M424" i="19"/>
  <c r="Q423" i="19"/>
  <c r="P423" i="19"/>
  <c r="O423" i="19"/>
  <c r="N423" i="19"/>
  <c r="M423" i="19"/>
  <c r="Q422" i="19"/>
  <c r="P422" i="19"/>
  <c r="O422" i="19"/>
  <c r="N422" i="19"/>
  <c r="M422" i="19"/>
  <c r="Q416" i="19"/>
  <c r="P416" i="19"/>
  <c r="O416" i="19"/>
  <c r="N416" i="19"/>
  <c r="M416" i="19"/>
  <c r="Q415" i="19"/>
  <c r="P415" i="19"/>
  <c r="O415" i="19"/>
  <c r="N415" i="19"/>
  <c r="M415" i="19"/>
  <c r="Q414" i="19"/>
  <c r="P414" i="19"/>
  <c r="O414" i="19"/>
  <c r="N414" i="19"/>
  <c r="M414" i="19"/>
  <c r="Q413" i="19"/>
  <c r="P413" i="19"/>
  <c r="O413" i="19"/>
  <c r="N413" i="19"/>
  <c r="M413" i="19"/>
  <c r="Q412" i="19"/>
  <c r="P412" i="19"/>
  <c r="O412" i="19"/>
  <c r="N412" i="19"/>
  <c r="M412" i="19"/>
  <c r="Q411" i="19"/>
  <c r="P411" i="19"/>
  <c r="O411" i="19"/>
  <c r="N411" i="19"/>
  <c r="M411" i="19"/>
  <c r="Q410" i="19"/>
  <c r="P410" i="19"/>
  <c r="O410" i="19"/>
  <c r="N410" i="19"/>
  <c r="M410" i="19"/>
  <c r="Q409" i="19"/>
  <c r="P409" i="19"/>
  <c r="O409" i="19"/>
  <c r="N409" i="19"/>
  <c r="M409" i="19"/>
  <c r="Q404" i="19"/>
  <c r="P404" i="19"/>
  <c r="O404" i="19"/>
  <c r="N404" i="19"/>
  <c r="M404" i="19"/>
  <c r="Q403" i="19"/>
  <c r="P403" i="19"/>
  <c r="O403" i="19"/>
  <c r="N403" i="19"/>
  <c r="M403" i="19"/>
  <c r="Q401" i="19"/>
  <c r="P401" i="19"/>
  <c r="O401" i="19"/>
  <c r="N401" i="19"/>
  <c r="M401" i="19"/>
  <c r="Q400" i="19"/>
  <c r="P400" i="19"/>
  <c r="O400" i="19"/>
  <c r="N400" i="19"/>
  <c r="M400" i="19"/>
  <c r="Q395" i="19"/>
  <c r="P395" i="19"/>
  <c r="O395" i="19"/>
  <c r="N395" i="19"/>
  <c r="M395" i="19"/>
  <c r="Q389" i="19"/>
  <c r="P389" i="19"/>
  <c r="O389" i="19"/>
  <c r="N389" i="19"/>
  <c r="M389" i="19"/>
  <c r="Q387" i="19"/>
  <c r="P387" i="19"/>
  <c r="O387" i="19"/>
  <c r="N387" i="19"/>
  <c r="M387" i="19"/>
  <c r="Q386" i="19"/>
  <c r="P386" i="19"/>
  <c r="O386" i="19"/>
  <c r="N386" i="19"/>
  <c r="M386" i="19"/>
  <c r="Q385" i="19"/>
  <c r="P385" i="19"/>
  <c r="O385" i="19"/>
  <c r="N385" i="19"/>
  <c r="M385" i="19"/>
  <c r="Q380" i="19"/>
  <c r="P380" i="19"/>
  <c r="O380" i="19"/>
  <c r="N380" i="19"/>
  <c r="M380" i="19"/>
  <c r="Q378" i="19"/>
  <c r="P378" i="19"/>
  <c r="O378" i="19"/>
  <c r="N378" i="19"/>
  <c r="M378" i="19"/>
  <c r="Q375" i="19"/>
  <c r="P375" i="19"/>
  <c r="O375" i="19"/>
  <c r="N375" i="19"/>
  <c r="M375" i="19"/>
  <c r="Q374" i="19"/>
  <c r="P374" i="19"/>
  <c r="O374" i="19"/>
  <c r="N374" i="19"/>
  <c r="M374" i="19"/>
  <c r="Q373" i="19"/>
  <c r="P373" i="19"/>
  <c r="O373" i="19"/>
  <c r="N373" i="19"/>
  <c r="M373" i="19"/>
  <c r="Q372" i="19"/>
  <c r="P372" i="19"/>
  <c r="O372" i="19"/>
  <c r="N372" i="19"/>
  <c r="M372" i="19"/>
  <c r="Q367" i="19"/>
  <c r="P367" i="19"/>
  <c r="O367" i="19"/>
  <c r="N367" i="19"/>
  <c r="M367" i="19"/>
  <c r="Q365" i="19"/>
  <c r="P365" i="19"/>
  <c r="O365" i="19"/>
  <c r="N365" i="19"/>
  <c r="M365" i="19"/>
  <c r="Q364" i="19"/>
  <c r="P364" i="19"/>
  <c r="O364" i="19"/>
  <c r="N364" i="19"/>
  <c r="M364" i="19"/>
  <c r="Q363" i="19"/>
  <c r="P363" i="19"/>
  <c r="O363" i="19"/>
  <c r="N363" i="19"/>
  <c r="M363" i="19"/>
  <c r="Q362" i="19"/>
  <c r="P362" i="19"/>
  <c r="O362" i="19"/>
  <c r="N362" i="19"/>
  <c r="M362" i="19"/>
  <c r="Q361" i="19"/>
  <c r="P361" i="19"/>
  <c r="O361" i="19"/>
  <c r="N361" i="19"/>
  <c r="M361" i="19"/>
  <c r="Q360" i="19"/>
  <c r="P360" i="19"/>
  <c r="O360" i="19"/>
  <c r="N360" i="19"/>
  <c r="M360" i="19"/>
  <c r="Q358" i="19"/>
  <c r="P358" i="19"/>
  <c r="O358" i="19"/>
  <c r="N358" i="19"/>
  <c r="M358" i="19"/>
  <c r="Q357" i="19"/>
  <c r="P357" i="19"/>
  <c r="O357" i="19"/>
  <c r="N357" i="19"/>
  <c r="M357" i="19"/>
  <c r="Q356" i="19"/>
  <c r="P356" i="19"/>
  <c r="O356" i="19"/>
  <c r="N356" i="19"/>
  <c r="M356" i="19"/>
  <c r="Q352" i="19"/>
  <c r="P352" i="19"/>
  <c r="O352" i="19"/>
  <c r="N352" i="19"/>
  <c r="M352" i="19"/>
  <c r="Q350" i="19"/>
  <c r="P350" i="19"/>
  <c r="O350" i="19"/>
  <c r="N350" i="19"/>
  <c r="M350" i="19"/>
  <c r="Q348" i="19"/>
  <c r="P348" i="19"/>
  <c r="O348" i="19"/>
  <c r="N348" i="19"/>
  <c r="M348" i="19"/>
  <c r="Q346" i="19"/>
  <c r="P346" i="19"/>
  <c r="O346" i="19"/>
  <c r="N346" i="19"/>
  <c r="M346" i="19"/>
  <c r="Q345" i="19"/>
  <c r="P345" i="19"/>
  <c r="O345" i="19"/>
  <c r="N345" i="19"/>
  <c r="M345" i="19"/>
  <c r="Q344" i="19"/>
  <c r="P344" i="19"/>
  <c r="O344" i="19"/>
  <c r="N344" i="19"/>
  <c r="M344" i="19"/>
  <c r="Q342" i="19"/>
  <c r="Q340" i="19"/>
  <c r="Q338" i="19"/>
  <c r="P338" i="19"/>
  <c r="O338" i="19"/>
  <c r="N338" i="19"/>
  <c r="M338" i="19"/>
  <c r="Q337" i="19"/>
  <c r="P337" i="19"/>
  <c r="O337" i="19"/>
  <c r="N337" i="19"/>
  <c r="M337" i="19"/>
  <c r="Q336" i="19"/>
  <c r="P336" i="19"/>
  <c r="O336" i="19"/>
  <c r="N336" i="19"/>
  <c r="M336" i="19"/>
  <c r="Q335" i="19"/>
  <c r="P335" i="19"/>
  <c r="O335" i="19"/>
  <c r="N335" i="19"/>
  <c r="M335" i="19"/>
  <c r="Q334" i="19"/>
  <c r="P334" i="19"/>
  <c r="O334" i="19"/>
  <c r="N334" i="19"/>
  <c r="M334" i="19"/>
  <c r="Q333" i="19"/>
  <c r="P333" i="19"/>
  <c r="O333" i="19"/>
  <c r="N333" i="19"/>
  <c r="M333" i="19"/>
  <c r="Q332" i="19"/>
  <c r="P332" i="19"/>
  <c r="O332" i="19"/>
  <c r="N332" i="19"/>
  <c r="M332" i="19"/>
  <c r="Q331" i="19"/>
  <c r="P331" i="19"/>
  <c r="O331" i="19"/>
  <c r="N331" i="19"/>
  <c r="M331" i="19"/>
  <c r="Q330" i="19"/>
  <c r="P330" i="19"/>
  <c r="O330" i="19"/>
  <c r="N330" i="19"/>
  <c r="M330" i="19"/>
  <c r="Q328" i="19"/>
  <c r="P328" i="19"/>
  <c r="O328" i="19"/>
  <c r="N328" i="19"/>
  <c r="M328" i="19"/>
  <c r="Q327" i="19"/>
  <c r="P327" i="19"/>
  <c r="O327" i="19"/>
  <c r="N327" i="19"/>
  <c r="M327" i="19"/>
  <c r="Q326" i="19"/>
  <c r="P326" i="19"/>
  <c r="O326" i="19"/>
  <c r="N326" i="19"/>
  <c r="M326" i="19"/>
  <c r="Q325" i="19"/>
  <c r="P325" i="19"/>
  <c r="O325" i="19"/>
  <c r="N325" i="19"/>
  <c r="M325" i="19"/>
  <c r="Q324" i="19"/>
  <c r="P324" i="19"/>
  <c r="O324" i="19"/>
  <c r="N324" i="19"/>
  <c r="M324" i="19"/>
  <c r="Q323" i="19"/>
  <c r="P323" i="19"/>
  <c r="O323" i="19"/>
  <c r="N323" i="19"/>
  <c r="M323" i="19"/>
  <c r="Q322" i="19"/>
  <c r="P322" i="19"/>
  <c r="O322" i="19"/>
  <c r="N322" i="19"/>
  <c r="M322" i="19"/>
  <c r="Q321" i="19"/>
  <c r="P321" i="19"/>
  <c r="O321" i="19"/>
  <c r="N321" i="19"/>
  <c r="M321" i="19"/>
  <c r="Q320" i="19"/>
  <c r="P320" i="19"/>
  <c r="O320" i="19"/>
  <c r="N320" i="19"/>
  <c r="M320" i="19"/>
  <c r="Q318" i="19"/>
  <c r="P318" i="19"/>
  <c r="O318" i="19"/>
  <c r="N318" i="19"/>
  <c r="M318" i="19"/>
  <c r="Q317" i="19"/>
  <c r="P317" i="19"/>
  <c r="O317" i="19"/>
  <c r="N317" i="19"/>
  <c r="M317" i="19"/>
  <c r="Q316" i="19"/>
  <c r="P316" i="19"/>
  <c r="O316" i="19"/>
  <c r="N316" i="19"/>
  <c r="M316" i="19"/>
  <c r="Q315" i="19"/>
  <c r="P315" i="19"/>
  <c r="O315" i="19"/>
  <c r="N315" i="19"/>
  <c r="M315" i="19"/>
  <c r="Q314" i="19"/>
  <c r="P314" i="19"/>
  <c r="O314" i="19"/>
  <c r="N314" i="19"/>
  <c r="M314" i="19"/>
  <c r="Q313" i="19"/>
  <c r="P313" i="19"/>
  <c r="O313" i="19"/>
  <c r="N313" i="19"/>
  <c r="M313" i="19"/>
  <c r="Q312" i="19"/>
  <c r="P312" i="19"/>
  <c r="O312" i="19"/>
  <c r="N312" i="19"/>
  <c r="M312" i="19"/>
  <c r="Q311" i="19"/>
  <c r="P311" i="19"/>
  <c r="O311" i="19"/>
  <c r="N311" i="19"/>
  <c r="M311" i="19"/>
  <c r="Q310" i="19"/>
  <c r="P310" i="19"/>
  <c r="O310" i="19"/>
  <c r="N310" i="19"/>
  <c r="M310" i="19"/>
  <c r="Q304" i="19"/>
  <c r="P304" i="19"/>
  <c r="O304" i="19"/>
  <c r="N304" i="19"/>
  <c r="M304" i="19"/>
  <c r="Q298" i="19"/>
  <c r="P298" i="19"/>
  <c r="O298" i="19"/>
  <c r="N298" i="19"/>
  <c r="M298" i="19"/>
  <c r="Q297" i="19"/>
  <c r="P297" i="19"/>
  <c r="O297" i="19"/>
  <c r="N297" i="19"/>
  <c r="M297" i="19"/>
  <c r="Q296" i="19"/>
  <c r="P296" i="19"/>
  <c r="O296" i="19"/>
  <c r="N296" i="19"/>
  <c r="M296" i="19"/>
  <c r="Q295" i="19"/>
  <c r="P295" i="19"/>
  <c r="O295" i="19"/>
  <c r="N295" i="19"/>
  <c r="M295" i="19"/>
  <c r="Q294" i="19"/>
  <c r="P294" i="19"/>
  <c r="O294" i="19"/>
  <c r="N294" i="19"/>
  <c r="M294" i="19"/>
  <c r="Q293" i="19"/>
  <c r="P293" i="19"/>
  <c r="O293" i="19"/>
  <c r="N293" i="19"/>
  <c r="M293" i="19"/>
  <c r="Q288" i="19"/>
  <c r="P288" i="19"/>
  <c r="O288" i="19"/>
  <c r="N288" i="19"/>
  <c r="M288" i="19"/>
  <c r="Q282" i="19"/>
  <c r="P282" i="19"/>
  <c r="O282" i="19"/>
  <c r="N282" i="19"/>
  <c r="M282" i="19"/>
  <c r="Q281" i="19"/>
  <c r="P281" i="19"/>
  <c r="O281" i="19"/>
  <c r="N281" i="19"/>
  <c r="M281" i="19"/>
  <c r="Q280" i="19"/>
  <c r="P280" i="19"/>
  <c r="O280" i="19"/>
  <c r="N280" i="19"/>
  <c r="M280" i="19"/>
  <c r="Q279" i="19"/>
  <c r="P279" i="19"/>
  <c r="O279" i="19"/>
  <c r="N279" i="19"/>
  <c r="M279" i="19"/>
  <c r="Q278" i="19"/>
  <c r="P278" i="19"/>
  <c r="O278" i="19"/>
  <c r="N278" i="19"/>
  <c r="M278" i="19"/>
  <c r="Q277" i="19"/>
  <c r="P277" i="19"/>
  <c r="O277" i="19"/>
  <c r="N277" i="19"/>
  <c r="M277" i="19"/>
  <c r="Q276" i="19"/>
  <c r="P276" i="19"/>
  <c r="O276" i="19"/>
  <c r="N276" i="19"/>
  <c r="M276" i="19"/>
  <c r="Q275" i="19"/>
  <c r="P275" i="19"/>
  <c r="O275" i="19"/>
  <c r="N275" i="19"/>
  <c r="M275" i="19"/>
  <c r="Q272" i="19"/>
  <c r="P272" i="19"/>
  <c r="O272" i="19"/>
  <c r="N272" i="19"/>
  <c r="M272" i="19"/>
  <c r="Q271" i="19"/>
  <c r="P271" i="19"/>
  <c r="O271" i="19"/>
  <c r="N271" i="19"/>
  <c r="M271" i="19"/>
  <c r="Q270" i="19"/>
  <c r="P270" i="19"/>
  <c r="O270" i="19"/>
  <c r="N270" i="19"/>
  <c r="M270" i="19"/>
  <c r="Q269" i="19"/>
  <c r="P269" i="19"/>
  <c r="O269" i="19"/>
  <c r="N269" i="19"/>
  <c r="M269" i="19"/>
  <c r="Q268" i="19"/>
  <c r="P268" i="19"/>
  <c r="O268" i="19"/>
  <c r="N268" i="19"/>
  <c r="M268" i="19"/>
  <c r="Q267" i="19"/>
  <c r="P267" i="19"/>
  <c r="O267" i="19"/>
  <c r="N267" i="19"/>
  <c r="M267" i="19"/>
  <c r="Q266" i="19"/>
  <c r="P266" i="19"/>
  <c r="O266" i="19"/>
  <c r="N266" i="19"/>
  <c r="M266" i="19"/>
  <c r="Q265" i="19"/>
  <c r="P265" i="19"/>
  <c r="O265" i="19"/>
  <c r="N265" i="19"/>
  <c r="M265" i="19"/>
  <c r="Q262" i="19"/>
  <c r="P262" i="19"/>
  <c r="O262" i="19"/>
  <c r="N262" i="19"/>
  <c r="M262" i="19"/>
  <c r="Q260" i="19"/>
  <c r="P260" i="19"/>
  <c r="O260" i="19"/>
  <c r="N260" i="19"/>
  <c r="M260" i="19"/>
  <c r="Q257" i="19"/>
  <c r="P257" i="19"/>
  <c r="O257" i="19"/>
  <c r="N257" i="19"/>
  <c r="M257" i="19"/>
  <c r="Q252" i="19"/>
  <c r="P252" i="19"/>
  <c r="O252" i="19"/>
  <c r="N252" i="19"/>
  <c r="M252" i="19"/>
  <c r="Q250" i="19"/>
  <c r="P250" i="19"/>
  <c r="O250" i="19"/>
  <c r="N250" i="19"/>
  <c r="M250" i="19"/>
  <c r="Q249" i="19"/>
  <c r="P249" i="19"/>
  <c r="O249" i="19"/>
  <c r="N249" i="19"/>
  <c r="M249" i="19"/>
  <c r="Q248" i="19"/>
  <c r="P248" i="19"/>
  <c r="O248" i="19"/>
  <c r="N248" i="19"/>
  <c r="M248" i="19"/>
  <c r="Q247" i="19"/>
  <c r="P247" i="19"/>
  <c r="O247" i="19"/>
  <c r="N247" i="19"/>
  <c r="M247" i="19"/>
  <c r="Q246" i="19"/>
  <c r="P246" i="19"/>
  <c r="O246" i="19"/>
  <c r="N246" i="19"/>
  <c r="M246" i="19"/>
  <c r="Q245" i="19"/>
  <c r="P245" i="19"/>
  <c r="O245" i="19"/>
  <c r="N245" i="19"/>
  <c r="M245" i="19"/>
  <c r="Q244" i="19"/>
  <c r="P244" i="19"/>
  <c r="O244" i="19"/>
  <c r="N244" i="19"/>
  <c r="M244" i="19"/>
  <c r="Q242" i="19"/>
  <c r="P242" i="19"/>
  <c r="O242" i="19"/>
  <c r="N242" i="19"/>
  <c r="M242" i="19"/>
  <c r="Q241" i="19"/>
  <c r="P241" i="19"/>
  <c r="O241" i="19"/>
  <c r="N241" i="19"/>
  <c r="M241" i="19"/>
  <c r="Q239" i="19"/>
  <c r="P239" i="19"/>
  <c r="O239" i="19"/>
  <c r="N239" i="19"/>
  <c r="M239" i="19"/>
  <c r="Q236" i="19"/>
  <c r="P236" i="19"/>
  <c r="O236" i="19"/>
  <c r="N236" i="19"/>
  <c r="M236" i="19"/>
  <c r="Q234" i="19"/>
  <c r="P234" i="19"/>
  <c r="O234" i="19"/>
  <c r="N234" i="19"/>
  <c r="M234" i="19"/>
  <c r="Q233" i="19"/>
  <c r="P233" i="19"/>
  <c r="O233" i="19"/>
  <c r="N233" i="19"/>
  <c r="M233" i="19"/>
  <c r="Q231" i="19"/>
  <c r="P231" i="19"/>
  <c r="O231" i="19"/>
  <c r="N231" i="19"/>
  <c r="M231" i="19"/>
  <c r="Q230" i="19"/>
  <c r="P230" i="19"/>
  <c r="O230" i="19"/>
  <c r="N230" i="19"/>
  <c r="M230" i="19"/>
  <c r="Q225" i="19"/>
  <c r="P225" i="19"/>
  <c r="O225" i="19"/>
  <c r="N225" i="19"/>
  <c r="M225" i="19"/>
  <c r="Q219" i="19"/>
  <c r="P219" i="19"/>
  <c r="O219" i="19"/>
  <c r="N219" i="19"/>
  <c r="M219" i="19"/>
  <c r="Q218" i="19"/>
  <c r="P218" i="19"/>
  <c r="O218" i="19"/>
  <c r="N218" i="19"/>
  <c r="M218" i="19"/>
  <c r="Q215" i="19"/>
  <c r="P215" i="19"/>
  <c r="O215" i="19"/>
  <c r="N215" i="19"/>
  <c r="M215" i="19"/>
  <c r="Q214" i="19"/>
  <c r="P214" i="19"/>
  <c r="O214" i="19"/>
  <c r="N214" i="19"/>
  <c r="M214" i="19"/>
  <c r="Q211" i="19"/>
  <c r="P211" i="19"/>
  <c r="O211" i="19"/>
  <c r="N211" i="19"/>
  <c r="M211" i="19"/>
  <c r="Q209" i="19"/>
  <c r="P209" i="19"/>
  <c r="O209" i="19"/>
  <c r="N209" i="19"/>
  <c r="M209" i="19"/>
  <c r="Q206" i="19"/>
  <c r="P206" i="19"/>
  <c r="O206" i="19"/>
  <c r="N206" i="19"/>
  <c r="M206" i="19"/>
  <c r="Q205" i="19"/>
  <c r="P205" i="19"/>
  <c r="O205" i="19"/>
  <c r="N205" i="19"/>
  <c r="M205" i="19"/>
  <c r="Q203" i="19"/>
  <c r="P203" i="19"/>
  <c r="O203" i="19"/>
  <c r="N203" i="19"/>
  <c r="M203" i="19"/>
  <c r="Q198" i="19"/>
  <c r="P198" i="19"/>
  <c r="O198" i="19"/>
  <c r="N198" i="19"/>
  <c r="M198" i="19"/>
  <c r="Q196" i="19"/>
  <c r="P196" i="19"/>
  <c r="O196" i="19"/>
  <c r="N196" i="19"/>
  <c r="M196" i="19"/>
  <c r="Q194" i="19"/>
  <c r="P194" i="19"/>
  <c r="O194" i="19"/>
  <c r="N194" i="19"/>
  <c r="M194" i="19"/>
  <c r="Q188" i="19"/>
  <c r="P188" i="19"/>
  <c r="O188" i="19"/>
  <c r="N188" i="19"/>
  <c r="M188" i="19"/>
  <c r="Q187" i="19"/>
  <c r="P187" i="19"/>
  <c r="O187" i="19"/>
  <c r="N187" i="19"/>
  <c r="M187" i="19"/>
  <c r="Q186" i="19"/>
  <c r="P186" i="19"/>
  <c r="O186" i="19"/>
  <c r="N186" i="19"/>
  <c r="M186" i="19"/>
  <c r="Q185" i="19"/>
  <c r="P185" i="19"/>
  <c r="O185" i="19"/>
  <c r="N185" i="19"/>
  <c r="M185" i="19"/>
  <c r="Q184" i="19"/>
  <c r="P184" i="19"/>
  <c r="O184" i="19"/>
  <c r="N184" i="19"/>
  <c r="M184" i="19"/>
  <c r="Q183" i="19"/>
  <c r="P183" i="19"/>
  <c r="O183" i="19"/>
  <c r="N183" i="19"/>
  <c r="M183" i="19"/>
  <c r="Q182" i="19"/>
  <c r="P182" i="19"/>
  <c r="O182" i="19"/>
  <c r="N182" i="19"/>
  <c r="M182" i="19"/>
  <c r="Q181" i="19"/>
  <c r="P181" i="19"/>
  <c r="O181" i="19"/>
  <c r="N181" i="19"/>
  <c r="M181" i="19"/>
  <c r="Q179" i="19"/>
  <c r="P179" i="19"/>
  <c r="O179" i="19"/>
  <c r="N179" i="19"/>
  <c r="M179" i="19"/>
  <c r="Q177" i="19"/>
  <c r="P177" i="19"/>
  <c r="O177" i="19"/>
  <c r="N177" i="19"/>
  <c r="M177" i="19"/>
  <c r="Q176" i="19"/>
  <c r="P176" i="19"/>
  <c r="O176" i="19"/>
  <c r="N176" i="19"/>
  <c r="M176" i="19"/>
  <c r="Q174" i="19"/>
  <c r="P174" i="19"/>
  <c r="O174" i="19"/>
  <c r="N174" i="19"/>
  <c r="M174" i="19"/>
  <c r="Q173" i="19"/>
  <c r="P173" i="19"/>
  <c r="O173" i="19"/>
  <c r="N173" i="19"/>
  <c r="M173" i="19"/>
  <c r="Q171" i="19"/>
  <c r="P171" i="19"/>
  <c r="O171" i="19"/>
  <c r="N171" i="19"/>
  <c r="M171" i="19"/>
  <c r="Q170" i="19"/>
  <c r="P170" i="19"/>
  <c r="O170" i="19"/>
  <c r="N170" i="19"/>
  <c r="M170" i="19"/>
  <c r="Q168" i="19"/>
  <c r="P168" i="19"/>
  <c r="O168" i="19"/>
  <c r="N168" i="19"/>
  <c r="M168" i="19"/>
  <c r="Q166" i="19"/>
  <c r="P166" i="19"/>
  <c r="O166" i="19"/>
  <c r="N166" i="19"/>
  <c r="M166" i="19"/>
  <c r="Q164" i="19"/>
  <c r="P164" i="19"/>
  <c r="O164" i="19"/>
  <c r="N164" i="19"/>
  <c r="M164" i="19"/>
  <c r="Q162" i="19"/>
  <c r="P162" i="19"/>
  <c r="O162" i="19"/>
  <c r="N162" i="19"/>
  <c r="M162" i="19"/>
  <c r="Q161" i="19"/>
  <c r="P161" i="19"/>
  <c r="O161" i="19"/>
  <c r="N161" i="19"/>
  <c r="M161" i="19"/>
  <c r="Q159" i="19"/>
  <c r="P159" i="19"/>
  <c r="O159" i="19"/>
  <c r="N159" i="19"/>
  <c r="M159" i="19"/>
  <c r="Q158" i="19"/>
  <c r="P158" i="19"/>
  <c r="O158" i="19"/>
  <c r="N158" i="19"/>
  <c r="M158" i="19"/>
  <c r="Q156" i="19"/>
  <c r="P156" i="19"/>
  <c r="O156" i="19"/>
  <c r="N156" i="19"/>
  <c r="M156" i="19"/>
  <c r="Q155" i="19"/>
  <c r="P155" i="19"/>
  <c r="O155" i="19"/>
  <c r="N155" i="19"/>
  <c r="M155" i="19"/>
  <c r="Q153" i="19"/>
  <c r="P153" i="19"/>
  <c r="O153" i="19"/>
  <c r="N153" i="19"/>
  <c r="M153" i="19"/>
  <c r="Q152" i="19"/>
  <c r="P152" i="19"/>
  <c r="O152" i="19"/>
  <c r="N152" i="19"/>
  <c r="M152" i="19"/>
  <c r="Q150" i="19"/>
  <c r="P150" i="19"/>
  <c r="O150" i="19"/>
  <c r="N150" i="19"/>
  <c r="M150" i="19"/>
  <c r="Q149" i="19"/>
  <c r="P149" i="19"/>
  <c r="O149" i="19"/>
  <c r="N149" i="19"/>
  <c r="Q144" i="19"/>
  <c r="P144" i="19"/>
  <c r="O144" i="19"/>
  <c r="N144" i="19"/>
  <c r="M144" i="19"/>
  <c r="Q143" i="19"/>
  <c r="P143" i="19"/>
  <c r="O143" i="19"/>
  <c r="N143" i="19"/>
  <c r="M143" i="19"/>
  <c r="Q142" i="19"/>
  <c r="P142" i="19"/>
  <c r="O142" i="19"/>
  <c r="N142" i="19"/>
  <c r="M142" i="19"/>
  <c r="Q141" i="19"/>
  <c r="P141" i="19"/>
  <c r="O141" i="19"/>
  <c r="N141" i="19"/>
  <c r="M141" i="19"/>
  <c r="Q140" i="19"/>
  <c r="P140" i="19"/>
  <c r="O140" i="19"/>
  <c r="N140" i="19"/>
  <c r="M140" i="19"/>
  <c r="Q139" i="19"/>
  <c r="P139" i="19"/>
  <c r="O139" i="19"/>
  <c r="N139" i="19"/>
  <c r="M139" i="19"/>
  <c r="Q138" i="19"/>
  <c r="P138" i="19"/>
  <c r="O138" i="19"/>
  <c r="N138" i="19"/>
  <c r="M138" i="19"/>
  <c r="Q137" i="19"/>
  <c r="P137" i="19"/>
  <c r="O137" i="19"/>
  <c r="N137" i="19"/>
  <c r="M137" i="19"/>
  <c r="Q135" i="19"/>
  <c r="P135" i="19"/>
  <c r="O135" i="19"/>
  <c r="N135" i="19"/>
  <c r="M135" i="19"/>
  <c r="Q133" i="19"/>
  <c r="P133" i="19"/>
  <c r="O133" i="19"/>
  <c r="N133" i="19"/>
  <c r="M133" i="19"/>
  <c r="Q132" i="19"/>
  <c r="P132" i="19"/>
  <c r="O132" i="19"/>
  <c r="N132" i="19"/>
  <c r="M132" i="19"/>
  <c r="Q130" i="19"/>
  <c r="P130" i="19"/>
  <c r="O130" i="19"/>
  <c r="N130" i="19"/>
  <c r="M130" i="19"/>
  <c r="Q129" i="19"/>
  <c r="P129" i="19"/>
  <c r="O129" i="19"/>
  <c r="N129" i="19"/>
  <c r="M129" i="19"/>
  <c r="Q127" i="19"/>
  <c r="P127" i="19"/>
  <c r="O127" i="19"/>
  <c r="N127" i="19"/>
  <c r="M127" i="19"/>
  <c r="Q126" i="19"/>
  <c r="P126" i="19"/>
  <c r="O126" i="19"/>
  <c r="N126" i="19"/>
  <c r="M126" i="19"/>
  <c r="Q124" i="19"/>
  <c r="P124" i="19"/>
  <c r="O124" i="19"/>
  <c r="N124" i="19"/>
  <c r="M124" i="19"/>
  <c r="Q123" i="19"/>
  <c r="P123" i="19"/>
  <c r="O123" i="19"/>
  <c r="N123" i="19"/>
  <c r="M123" i="19"/>
  <c r="Q121" i="19"/>
  <c r="P121" i="19"/>
  <c r="O121" i="19"/>
  <c r="N121" i="19"/>
  <c r="M121" i="19"/>
  <c r="Q120" i="19"/>
  <c r="P120" i="19"/>
  <c r="O120" i="19"/>
  <c r="N120" i="19"/>
  <c r="M120" i="19"/>
  <c r="Q118" i="19"/>
  <c r="P118" i="19"/>
  <c r="O118" i="19"/>
  <c r="N118" i="19"/>
  <c r="M118" i="19"/>
  <c r="Q117" i="19"/>
  <c r="P117" i="19"/>
  <c r="O117" i="19"/>
  <c r="N117" i="19"/>
  <c r="M117" i="19"/>
  <c r="Q115" i="19"/>
  <c r="P115" i="19"/>
  <c r="O115" i="19"/>
  <c r="N115" i="19"/>
  <c r="M115" i="19"/>
  <c r="Q114" i="19"/>
  <c r="P114" i="19"/>
  <c r="O114" i="19"/>
  <c r="N114" i="19"/>
  <c r="M114" i="19"/>
  <c r="Q112" i="19"/>
  <c r="P112" i="19"/>
  <c r="O112" i="19"/>
  <c r="N112" i="19"/>
  <c r="M112" i="19"/>
  <c r="Q111" i="19"/>
  <c r="P111" i="19"/>
  <c r="O111" i="19"/>
  <c r="N111" i="19"/>
  <c r="M111" i="19"/>
  <c r="Q109" i="19"/>
  <c r="P109" i="19"/>
  <c r="O109" i="19"/>
  <c r="N109" i="19"/>
  <c r="M109" i="19"/>
  <c r="Q108" i="19"/>
  <c r="P108" i="19"/>
  <c r="O108" i="19"/>
  <c r="N108" i="19"/>
  <c r="M108" i="19"/>
  <c r="Q103" i="19"/>
  <c r="P103" i="19"/>
  <c r="O103" i="19"/>
  <c r="N103" i="19"/>
  <c r="M103" i="19"/>
  <c r="Q102" i="19"/>
  <c r="P102" i="19"/>
  <c r="O102" i="19"/>
  <c r="N102" i="19"/>
  <c r="M102" i="19"/>
  <c r="Q100" i="19"/>
  <c r="P100" i="19"/>
  <c r="O100" i="19"/>
  <c r="N100" i="19"/>
  <c r="M100" i="19"/>
  <c r="Q98" i="19"/>
  <c r="P98" i="19"/>
  <c r="O98" i="19"/>
  <c r="N98" i="19"/>
  <c r="M98" i="19"/>
  <c r="Q95" i="19"/>
  <c r="P95" i="19"/>
  <c r="O95" i="19"/>
  <c r="N95" i="19"/>
  <c r="M95" i="19"/>
  <c r="Q93" i="19"/>
  <c r="P93" i="19"/>
  <c r="O93" i="19"/>
  <c r="N93" i="19"/>
  <c r="M93" i="19"/>
  <c r="Q92" i="19"/>
  <c r="P92" i="19"/>
  <c r="O92" i="19"/>
  <c r="N92" i="19"/>
  <c r="M92" i="19"/>
  <c r="Q90" i="19"/>
  <c r="P90" i="19"/>
  <c r="O90" i="19"/>
  <c r="N90" i="19"/>
  <c r="M90" i="19"/>
  <c r="Q88" i="19"/>
  <c r="P88" i="19"/>
  <c r="O88" i="19"/>
  <c r="N88" i="19"/>
  <c r="M88" i="19"/>
  <c r="Q87" i="19"/>
  <c r="P87" i="19"/>
  <c r="O87" i="19"/>
  <c r="N87" i="19"/>
  <c r="M87" i="19"/>
  <c r="Q85" i="19"/>
  <c r="P85" i="19"/>
  <c r="O85" i="19"/>
  <c r="N85" i="19"/>
  <c r="M85" i="19"/>
  <c r="Q84" i="19"/>
  <c r="P84" i="19"/>
  <c r="O84" i="19"/>
  <c r="N84" i="19"/>
  <c r="M84" i="19"/>
  <c r="Q79" i="19"/>
  <c r="P79" i="19"/>
  <c r="O79" i="19"/>
  <c r="N79" i="19"/>
  <c r="M79" i="19"/>
  <c r="Q77" i="19"/>
  <c r="P77" i="19"/>
  <c r="O77" i="19"/>
  <c r="N77" i="19"/>
  <c r="M77" i="19"/>
  <c r="Q75" i="19"/>
  <c r="P75" i="19"/>
  <c r="O75" i="19"/>
  <c r="N75" i="19"/>
  <c r="M75" i="19"/>
  <c r="Q73" i="19"/>
  <c r="P73" i="19"/>
  <c r="O73" i="19"/>
  <c r="N73" i="19"/>
  <c r="M73" i="19"/>
  <c r="Q71" i="19"/>
  <c r="P71" i="19"/>
  <c r="O71" i="19"/>
  <c r="N71" i="19"/>
  <c r="M71" i="19"/>
  <c r="Q69" i="19"/>
  <c r="P69" i="19"/>
  <c r="O69" i="19"/>
  <c r="N69" i="19"/>
  <c r="M69" i="19"/>
  <c r="Q67" i="19"/>
  <c r="P67" i="19"/>
  <c r="O67" i="19"/>
  <c r="N67" i="19"/>
  <c r="M67" i="19"/>
  <c r="Q65" i="19"/>
  <c r="P65" i="19"/>
  <c r="O65" i="19"/>
  <c r="N65" i="19"/>
  <c r="M65" i="19"/>
  <c r="Q63" i="19"/>
  <c r="P63" i="19"/>
  <c r="O63" i="19"/>
  <c r="N63" i="19"/>
  <c r="M63" i="19"/>
  <c r="Q62" i="19"/>
  <c r="P62" i="19"/>
  <c r="O62" i="19"/>
  <c r="N62" i="19"/>
  <c r="M62" i="19"/>
  <c r="Q61" i="19"/>
  <c r="P61" i="19"/>
  <c r="O61" i="19"/>
  <c r="N61" i="19"/>
  <c r="M61" i="19"/>
  <c r="Q59" i="19"/>
  <c r="P59" i="19"/>
  <c r="O59" i="19"/>
  <c r="N59" i="19"/>
  <c r="M59" i="19"/>
  <c r="Q58" i="19"/>
  <c r="P58" i="19"/>
  <c r="O58" i="19"/>
  <c r="N58" i="19"/>
  <c r="M58" i="19"/>
  <c r="Q57" i="19"/>
  <c r="P57" i="19"/>
  <c r="O57" i="19"/>
  <c r="N57" i="19"/>
  <c r="M57" i="19"/>
  <c r="Q56" i="19"/>
  <c r="P56" i="19"/>
  <c r="O56" i="19"/>
  <c r="N56" i="19"/>
  <c r="M56" i="19"/>
  <c r="Q54" i="19"/>
  <c r="P54" i="19"/>
  <c r="O54" i="19"/>
  <c r="N54" i="19"/>
  <c r="M54" i="19"/>
  <c r="Q52" i="19"/>
  <c r="P52" i="19"/>
  <c r="O52" i="19"/>
  <c r="N52" i="19"/>
  <c r="M52" i="19"/>
  <c r="Q50" i="19"/>
  <c r="P50" i="19"/>
  <c r="O50" i="19"/>
  <c r="N50" i="19"/>
  <c r="M50" i="19"/>
  <c r="Q48" i="19"/>
  <c r="P48" i="19"/>
  <c r="O48" i="19"/>
  <c r="N48" i="19"/>
  <c r="M48" i="19"/>
  <c r="Q46" i="19"/>
  <c r="P46" i="19"/>
  <c r="O46" i="19"/>
  <c r="N46" i="19"/>
  <c r="M46" i="19"/>
  <c r="Q44" i="19"/>
  <c r="Q42" i="19"/>
  <c r="P42" i="19"/>
  <c r="O42" i="19"/>
  <c r="N42" i="19"/>
  <c r="M42" i="19"/>
  <c r="Q40" i="19"/>
  <c r="P40" i="19"/>
  <c r="O40" i="19"/>
  <c r="N40" i="19"/>
  <c r="M40" i="19"/>
  <c r="Q38" i="19"/>
  <c r="P38" i="19"/>
  <c r="O38" i="19"/>
  <c r="N38" i="19"/>
  <c r="M38" i="19"/>
  <c r="Q36" i="19"/>
  <c r="P36" i="19"/>
  <c r="O36" i="19"/>
  <c r="N36" i="19"/>
  <c r="M36" i="19"/>
  <c r="Q34" i="19"/>
  <c r="Q32" i="19"/>
  <c r="P32" i="19"/>
  <c r="O32" i="19"/>
  <c r="N32" i="19"/>
  <c r="M32" i="19"/>
  <c r="Q30" i="19"/>
  <c r="P30" i="19"/>
  <c r="O30" i="19"/>
  <c r="N30" i="19"/>
  <c r="M30" i="19"/>
  <c r="Q29" i="19"/>
  <c r="P29" i="19"/>
  <c r="O29" i="19"/>
  <c r="N29" i="19"/>
  <c r="M29" i="19"/>
  <c r="Q28" i="19"/>
  <c r="P28" i="19"/>
  <c r="O28" i="19"/>
  <c r="N28" i="19"/>
  <c r="M28" i="19"/>
  <c r="Q26" i="19"/>
  <c r="P26" i="19"/>
  <c r="O26" i="19"/>
  <c r="N26" i="19"/>
  <c r="M26" i="19"/>
  <c r="Q25" i="19"/>
  <c r="P25" i="19"/>
  <c r="O25" i="19"/>
  <c r="N25" i="19"/>
  <c r="M25" i="19"/>
  <c r="Q24" i="19"/>
  <c r="P24" i="19"/>
  <c r="O24" i="19"/>
  <c r="N24" i="19"/>
  <c r="M24" i="19"/>
  <c r="Q22" i="19"/>
  <c r="P22" i="19"/>
  <c r="O22" i="19"/>
  <c r="N22" i="19"/>
  <c r="M22" i="19"/>
  <c r="Q21" i="19"/>
  <c r="P21" i="19"/>
  <c r="O21" i="19"/>
  <c r="N21" i="19"/>
  <c r="M21" i="19"/>
  <c r="Q20" i="19"/>
  <c r="P20" i="19"/>
  <c r="O20" i="19"/>
  <c r="N20" i="19"/>
  <c r="M20" i="19"/>
  <c r="Q19" i="19"/>
  <c r="P19" i="19"/>
  <c r="O19" i="19"/>
  <c r="N19" i="19"/>
  <c r="M19" i="19"/>
  <c r="Q17" i="19"/>
  <c r="Q15" i="19"/>
  <c r="P15" i="19"/>
  <c r="O15" i="19"/>
  <c r="N15" i="19"/>
  <c r="M15" i="19"/>
  <c r="Q13" i="19"/>
  <c r="P13" i="19"/>
  <c r="O13" i="19"/>
  <c r="N13" i="19"/>
  <c r="M13" i="19"/>
  <c r="Q11" i="19"/>
  <c r="P11" i="19"/>
  <c r="O11" i="19"/>
  <c r="N11" i="19"/>
  <c r="M11" i="19"/>
  <c r="Q9" i="19"/>
  <c r="P9" i="19"/>
  <c r="O9" i="19"/>
  <c r="N9" i="19"/>
  <c r="M9" i="19"/>
  <c r="Q8" i="19"/>
  <c r="P8" i="19"/>
  <c r="O8" i="19"/>
  <c r="N8" i="19"/>
  <c r="M8" i="19"/>
  <c r="Q7" i="19"/>
  <c r="P7" i="19"/>
  <c r="O7" i="19"/>
  <c r="N7" i="19"/>
  <c r="M7" i="19"/>
  <c r="Q6" i="19"/>
  <c r="P6" i="19"/>
  <c r="O6" i="19"/>
  <c r="N6" i="19"/>
  <c r="M6" i="19"/>
</calcChain>
</file>

<file path=xl/sharedStrings.xml><?xml version="1.0" encoding="utf-8"?>
<sst xmlns="http://schemas.openxmlformats.org/spreadsheetml/2006/main" count="2274" uniqueCount="430">
  <si>
    <t>2017/18</t>
  </si>
  <si>
    <t>Fee</t>
  </si>
  <si>
    <t>Ancillary Network Service</t>
  </si>
  <si>
    <t>Fee Category</t>
  </si>
  <si>
    <t>Fee Type</t>
  </si>
  <si>
    <t>Per Job</t>
  </si>
  <si>
    <t>Per Hour</t>
  </si>
  <si>
    <t>Per NOSW - A Grade</t>
  </si>
  <si>
    <t>Per NOSW</t>
  </si>
  <si>
    <t>Per NOSW - B Grade</t>
  </si>
  <si>
    <t>Per NOSW - C Grade</t>
  </si>
  <si>
    <t>Per Lot</t>
  </si>
  <si>
    <t>Per Substation</t>
  </si>
  <si>
    <t>Authorisation - Renewal</t>
  </si>
  <si>
    <t>Per Authorisation</t>
  </si>
  <si>
    <t>Site Establishment - Per NMI</t>
  </si>
  <si>
    <t xml:space="preserve">Supply of conveyancing information - Per Desk Inquiry </t>
  </si>
  <si>
    <t>Per Offer</t>
  </si>
  <si>
    <t>Per Tiger Tail</t>
  </si>
  <si>
    <t>2019/20</t>
  </si>
  <si>
    <t>Customer Interface co-ordination for contestable works - Basic</t>
  </si>
  <si>
    <t>Customer Interface co-ordination for contestable works - Complex</t>
  </si>
  <si>
    <t>Preliminary Enquiry Service - Basic</t>
  </si>
  <si>
    <t>Preliminary Enquiry Service - Complex</t>
  </si>
  <si>
    <t xml:space="preserve">Additional Services Requested by ASP / Connection Applicant </t>
  </si>
  <si>
    <t>Data Gatherine Fee - Failure to Provide Documentation</t>
  </si>
  <si>
    <t>Pioneer Scheme - New Connection</t>
  </si>
  <si>
    <t>Access to Network Assets (Standby)</t>
  </si>
  <si>
    <t>Per NMI</t>
  </si>
  <si>
    <t>Provision of Traffic Control by the DSNP</t>
  </si>
  <si>
    <t>Site Safety Supervision</t>
  </si>
  <si>
    <t>High load escorts</t>
  </si>
  <si>
    <t>Retailer of Last Resort</t>
  </si>
  <si>
    <t>Cost</t>
  </si>
  <si>
    <t>Per Event</t>
  </si>
  <si>
    <t>Incident Category 1 -2 Classification</t>
  </si>
  <si>
    <t>Incident Category 3 - 5 Classification</t>
  </si>
  <si>
    <t>Off - Peak Conversion</t>
  </si>
  <si>
    <t>Authorisation - Initial</t>
  </si>
  <si>
    <t>AER Ancillary Network Service Group</t>
  </si>
  <si>
    <t>Underground Urban Residential Subdivision (Vacant Lots) - Up to 5 Lots</t>
  </si>
  <si>
    <t>Underground Urban Residential Subdivision (Vacant Lots) - 6 to 10 Lots</t>
  </si>
  <si>
    <t>Underground Urban Residential Subdivision (Vacant Lots) - 11 to 40 Lots</t>
  </si>
  <si>
    <t>Underground Urban Residential Subdivision (Vacant Lots) - Over 40 Lots</t>
  </si>
  <si>
    <t>Rural Overhead Subdivisions and Rural Extensions - All</t>
  </si>
  <si>
    <t>Underground Commercial and Industrial or Rural Subdivisions (Vacant Lots)  - All</t>
  </si>
  <si>
    <t>Rural Overhead Subdivisions and Rural Extensions - Up to 5 Poles</t>
  </si>
  <si>
    <t>Rural Overhead Subdivisions and Rural Extensions - 6 to 10 Poles</t>
  </si>
  <si>
    <t>Rural Overhead Subdivisions and Rural Extensions - 11 or More Poles</t>
  </si>
  <si>
    <t>Commercial / Industrial Developments and Sub Transmission - All</t>
  </si>
  <si>
    <t>Asset Relocations or Streetlighting (Not forming part of other categories) - All</t>
  </si>
  <si>
    <t>Underground Urban Residential Subdivision (Vacant Lots) - All</t>
  </si>
  <si>
    <t>Underground Commercial and Industrial or Rural Subdivisions (Vacant Lots)  - Up to 10 Lots</t>
  </si>
  <si>
    <t>Underground Commercial and Industrial or Rural Subdivisions (Vacant Lots)  - 11 to 40 Lots</t>
  </si>
  <si>
    <t>Underground Commercial and Industrial or Rural Subdivisions (Vacant Lots)  - Over 40 Lots</t>
  </si>
  <si>
    <t>Commercial / Industrial Developments  and Sub Transmission - All</t>
  </si>
  <si>
    <t>Connection Offer Service  - Standard</t>
  </si>
  <si>
    <t>Planning / Protection Studies and Analysis</t>
  </si>
  <si>
    <t xml:space="preserve">Per Substation </t>
  </si>
  <si>
    <t>Design</t>
  </si>
  <si>
    <t>Installation</t>
  </si>
  <si>
    <t>Hire - Tiger Tails</t>
  </si>
  <si>
    <t>Hire - Warning Markers</t>
  </si>
  <si>
    <t>Purchase - Warning Markers</t>
  </si>
  <si>
    <t xml:space="preserve">Contractor </t>
  </si>
  <si>
    <t>Per Pole</t>
  </si>
  <si>
    <t>Hourly Rate</t>
  </si>
  <si>
    <t>Per Lot / Pole</t>
  </si>
  <si>
    <t>Hourly rate</t>
  </si>
  <si>
    <t>Applied</t>
  </si>
  <si>
    <t>Per Enquiry</t>
  </si>
  <si>
    <t>Connection / relocation process facilitation - All</t>
  </si>
  <si>
    <t>Per Occasion</t>
  </si>
  <si>
    <t>Per Marker</t>
  </si>
  <si>
    <t xml:space="preserve">Vegetation Clearing of Private Trees Encroaching DNSP Assets </t>
  </si>
  <si>
    <t>Inspection of Private Trees Encroaching DSNP Assets</t>
  </si>
  <si>
    <t>Engineer</t>
  </si>
  <si>
    <t>Materials</t>
  </si>
  <si>
    <t>Contractor</t>
  </si>
  <si>
    <t>Per Order</t>
  </si>
  <si>
    <t>Per Item</t>
  </si>
  <si>
    <t>Field Worker</t>
  </si>
  <si>
    <t xml:space="preserve">Indoor Technical Officer </t>
  </si>
  <si>
    <t>Outdoor Technical Officer</t>
  </si>
  <si>
    <t>For these jobs, costs are charged at Hrly rate price difference between NT to OT</t>
  </si>
  <si>
    <t>Underground Urban Residential Subdivision (Vacant Lots) - Per Lot - First 10 Lots - Grade A</t>
  </si>
  <si>
    <t>Underground Urban Residential Subdivision (Vacant Lots) - Per Lot - Remainder - Grade A</t>
  </si>
  <si>
    <t>Underground Urban Residential Subdivision (Vacant Lots) - Per Lot - First 10 Lots - Grade B</t>
  </si>
  <si>
    <t>Underground Urban Residential Subdivision (Vacant Lots) - Per Lot - Remainder - Grade B</t>
  </si>
  <si>
    <t>Underground Urban Residential Subdivision (Vacant Lots) - Per Lot - First 10 Lots - Grade C</t>
  </si>
  <si>
    <t>Underground Urban Residential Subdivision (Vacant Lots) - Per Lot - Remainder - Grade C</t>
  </si>
  <si>
    <t>Rural Overhead Subdivisions and Rural Extensions - Per Pole - First 5 Poles - Grade A</t>
  </si>
  <si>
    <t>Rural Overhead Subdivisions and Rural Extensions - Per Pole - Next 5 Poles - Grade A</t>
  </si>
  <si>
    <t>Rural Overhead Subdivisions and Rural Extensions - Per Pole - Remaining Poles - Grade A</t>
  </si>
  <si>
    <t>Rural Overhead Subdivisions and Rural Extensions - Per Pole - First 5 Poles - Grade B</t>
  </si>
  <si>
    <t>Rural Overhead Subdivisions and Rural Extensions - Per Pole - Next 5 Poles - Grade B</t>
  </si>
  <si>
    <t>Rural Overhead Subdivisions and Rural Extensions - Per Pole - Remaining Poles - Grade B</t>
  </si>
  <si>
    <t>Rural Overhead Subdivisions and Rural Extensions - Per Pole - First 5 Poles - Grade C</t>
  </si>
  <si>
    <t>Rural Overhead Subdivisions and Rural Extensions - Per Pole - Next 5 Poles - Grade C</t>
  </si>
  <si>
    <t>Rural Overhead Subdivisions and Rural Extensions - Per Pole - Remaining Poles - Grade C</t>
  </si>
  <si>
    <t>Underground Commercial and Industrial or Rural Subdivisions (Vacant Lots) - Per Lot - First 10 Lots - Grade A</t>
  </si>
  <si>
    <t>Underground Commercial and Industrial or Rural Subdivisions (Vacant Lots) - Per Lot - First 10 Lots - Grade B</t>
  </si>
  <si>
    <t>Underground Commercial and Industrial or Rural Subdivisions (Vacant Lots) - Per Lot - First 10 Lots - Grade C</t>
  </si>
  <si>
    <t>Underground Commercial and Industrial or Rural Subdivisions (Vacant Lots) - Per Lot - Remaining Lots - Grade C</t>
  </si>
  <si>
    <t>Underground Commercial and Industrial or Rural Subdivisions (Vacant Lots) - Per Lot - Remaining Lots - Grade B</t>
  </si>
  <si>
    <t>Underground Commercial and Industrial or Rural Subdivisions (Vacant Lots) - Per Lot - Remaining Lots - Grade A</t>
  </si>
  <si>
    <t>Commercial / Industrial Developments  and Sub Transmission - All Grades</t>
  </si>
  <si>
    <t>Asset Relocations or Streetlighting (Not forming part of other categories) - All Grades</t>
  </si>
  <si>
    <t>Reinspection  (Level 1 &amp; Level 2 work)</t>
  </si>
  <si>
    <t>Substation Inspection - A Grade</t>
  </si>
  <si>
    <t>Substation Inspection - B Grade</t>
  </si>
  <si>
    <t>Substation Inspection - C Grade</t>
  </si>
  <si>
    <t>Per Student</t>
  </si>
  <si>
    <t>Admin</t>
  </si>
  <si>
    <t>Easement Processing - Conveyancing Services</t>
  </si>
  <si>
    <t>Easement Processing - Contract Legal Services</t>
  </si>
  <si>
    <t>Services Involved in Obtaining Deeds of Agreement (DOA)</t>
  </si>
  <si>
    <t>Per DOA</t>
  </si>
  <si>
    <t>Development Applications and Encroachment Processing</t>
  </si>
  <si>
    <t>Per Application</t>
  </si>
  <si>
    <t>Crown Land Acquisition - Legal Services</t>
  </si>
  <si>
    <t>Crown Land Acquisition - Contract Legal Services</t>
  </si>
  <si>
    <t xml:space="preserve">Legal Review Services - Customer Funder Works  </t>
  </si>
  <si>
    <t>Legal Review Services - Customer Funder Works   - Contract Legal Services</t>
  </si>
  <si>
    <t>Per Pit / Pillar</t>
  </si>
  <si>
    <t>Per S/L</t>
  </si>
  <si>
    <t>For these jobs, legal contractor costs are charged at invoice cost + %</t>
  </si>
  <si>
    <t>For these jobs, contractor costs are charged at price + %</t>
  </si>
  <si>
    <t>For these jobs, materials &amp; other contractor costs are charged at purchase price  / contractor costs + %</t>
  </si>
  <si>
    <t>Vegetation Clearing of Private Trees Encroaching Private Assets</t>
  </si>
  <si>
    <t>Contractor (contractor costs + %)</t>
  </si>
  <si>
    <t>2020/21</t>
  </si>
  <si>
    <t>2021/22</t>
  </si>
  <si>
    <t>2022/23</t>
  </si>
  <si>
    <t>2023/24</t>
  </si>
  <si>
    <t>Essential Energy 2019-24 Proposed Connection Services Fees</t>
  </si>
  <si>
    <t>Essential Energy 2019-24 Proposed Ancillary Network Services Fees</t>
  </si>
  <si>
    <t>Essential Energy 2019-24 Proposed Metering Services Fees</t>
  </si>
  <si>
    <t>Illegal Connections</t>
  </si>
  <si>
    <t>Move In / Move Out Read</t>
  </si>
  <si>
    <t>Special Meter Read (incl wasted visit)</t>
  </si>
  <si>
    <t>Special Meter Test - 1st</t>
  </si>
  <si>
    <t>Special Meter Tests - Additional</t>
  </si>
  <si>
    <t>Per Meter</t>
  </si>
  <si>
    <t>Special Meter Tests - CT Meter (NEW)</t>
  </si>
  <si>
    <t>Redundant Meter Disposal</t>
  </si>
  <si>
    <t>1. Design Related Service</t>
  </si>
  <si>
    <t>1.3 Design Re-checking</t>
  </si>
  <si>
    <t>1.6 Non - Standard Design Approval (NEW)</t>
  </si>
  <si>
    <t>2. Connection Application Related Services</t>
  </si>
  <si>
    <t>2.1 Connections Customer Interface co-ordination</t>
  </si>
  <si>
    <t>2.2 Preliminary Enquiry Service</t>
  </si>
  <si>
    <t>2.3 Connection / relocation process facilitation</t>
  </si>
  <si>
    <t>2.4 Connection Offer Service</t>
  </si>
  <si>
    <t>1.1 Design Information</t>
  </si>
  <si>
    <t>1.2 Design Certification</t>
  </si>
  <si>
    <t>1.4 Design Re-certification  (NEW)</t>
  </si>
  <si>
    <t xml:space="preserve">1.5 Administration </t>
  </si>
  <si>
    <t>2.5 Planning, Protection and Power Quality Studies</t>
  </si>
  <si>
    <t>Power Quality Studies and Analysis (NEW)</t>
  </si>
  <si>
    <t>2.6 Additional Services Requested by ASP / Connection Applicant (NEW)</t>
  </si>
  <si>
    <t>2.7 Data Gatherine Fee - Failure to Provide Documentation (NEW)</t>
  </si>
  <si>
    <t>2.8 Pioneer Scheme Administration (NEW)</t>
  </si>
  <si>
    <t>3. Contestable Network Commissioning &amp; Decommissioning</t>
  </si>
  <si>
    <t>3.1 Substation Commissioning</t>
  </si>
  <si>
    <t>3.2 Testing &amp; Commissioning of Streetlights / Mains / Cables / UG Pillars (NEW)</t>
  </si>
  <si>
    <t>3.3 Redundant Materical Coordination (NEW)</t>
  </si>
  <si>
    <t>4. Access Permits, Oversight &amp; Facilitation</t>
  </si>
  <si>
    <t>4.2 Access to Network Assets (Standby)</t>
  </si>
  <si>
    <t xml:space="preserve">4.3 Sale of Approved Materials /  Equipment to ASPs (NEW)
</t>
  </si>
  <si>
    <t>5. Notices of arrangement and completion notices</t>
  </si>
  <si>
    <t xml:space="preserve">6. Network Related Property </t>
  </si>
  <si>
    <t>6.1 Conveyancing Information</t>
  </si>
  <si>
    <t>6.2 Easement Processing - Conveyancing Review (NEW)</t>
  </si>
  <si>
    <t>6.3 Services Involved in Obtaining Deeds of Agreement (DOA)</t>
  </si>
  <si>
    <t>6.4 Development Applications and Encroachment Processing (NEW)</t>
  </si>
  <si>
    <t>6.5 Crown Land Acquisition (NEW)</t>
  </si>
  <si>
    <t>6.6 Legal Review Services - customer funded works (NEW)</t>
  </si>
  <si>
    <t>7. Site Establishment Services</t>
  </si>
  <si>
    <t>8. Network Safety Services</t>
  </si>
  <si>
    <t>8.3 Provision of Traffic Control by the DSNP (NEW)</t>
  </si>
  <si>
    <t>8.4 Site Safety Supervision (NEW)</t>
  </si>
  <si>
    <t>8.6 Warning Markers (NEW)</t>
  </si>
  <si>
    <t>8.7 High load escorts</t>
  </si>
  <si>
    <t>10. Retailer of Last Resort</t>
  </si>
  <si>
    <t>11. Planned Interruption - Customer Requested</t>
  </si>
  <si>
    <t>11.1 Planned Interruption - Customer Requested (NEW)</t>
  </si>
  <si>
    <t>13.6 Substation Inspection (NEW)</t>
  </si>
  <si>
    <t>14. Provision of Training to 3rd parties for Network Related Access</t>
  </si>
  <si>
    <t>15.1 Provision of Security Lighting (NEW)</t>
  </si>
  <si>
    <t>16. Off - Peak Conversion</t>
  </si>
  <si>
    <t>16.1 Off - Peak Conversion</t>
  </si>
  <si>
    <t>17. Authorisation of ASPs</t>
  </si>
  <si>
    <t>17.1 Authorisation of ASPs</t>
  </si>
  <si>
    <t>18. Customer Initiated Asset Relocations (NEW)</t>
  </si>
  <si>
    <t>18.1 Design and construction of asset relocations - customer funded</t>
  </si>
  <si>
    <t>4.4 Services to supply and connect  temporary supply to one or more customers</t>
  </si>
  <si>
    <t>5.1 Notice of Arrangement</t>
  </si>
  <si>
    <t>Notice of Arrangement</t>
  </si>
  <si>
    <t>Request for Early Notice of Arrangement</t>
  </si>
  <si>
    <t>5.2 Request for Early Notice of Arrangement (NEW)</t>
  </si>
  <si>
    <t>5.3 Completion Notice  - Other than Notice of Arrangement (NEW)</t>
  </si>
  <si>
    <t>Completion Notice - Other than Notice of Arrangement</t>
  </si>
  <si>
    <t>7.1 Site Establishment</t>
  </si>
  <si>
    <t>10.1 Retailer of Last Resort (ROLR)</t>
  </si>
  <si>
    <t>12. Attendance at customers' premises - Statutory Right</t>
  </si>
  <si>
    <t>12.1 Attendance at customers' premises - Statutory Right</t>
  </si>
  <si>
    <t>Attendance at customers' premises - Statutory Right</t>
  </si>
  <si>
    <t>13. Inspection Services - Private electrical Installations and ASP's</t>
  </si>
  <si>
    <t>13.2 Inspection of service work (Level 2 ASP's)</t>
  </si>
  <si>
    <t>13.5 Investigation, review &amp; implementation of remedial actions associated with work performed by ASP's</t>
  </si>
  <si>
    <t>19.1 DSNP Provided cable jointing &amp; termination services for contestable works</t>
  </si>
  <si>
    <t>Para Legal</t>
  </si>
  <si>
    <t>9. Rectification Works to Maintain Network Safety</t>
  </si>
  <si>
    <t>9.1 Vegetation Clearing of Private Trees Encroaching DNSP Assets (NEW)</t>
  </si>
  <si>
    <t>9.2 Inspection of Private Trees Encroaching DSNP Assets (NEW)</t>
  </si>
  <si>
    <t>9.3 Vegetation Clearing of Private Trees Encroaching Private Assets (NEW)</t>
  </si>
  <si>
    <t>9.4 Rectification works by Essential Energy of Private Asset aerial mains defects (NEW)</t>
  </si>
  <si>
    <t>9.5 Rectification works by Essential Energy of DSNP's assets due to landowner encroachment issues (NEW)</t>
  </si>
  <si>
    <t>Engineer / Professional</t>
  </si>
  <si>
    <t>13.3 Re-inspection of work of a service provider (Level 1 &amp; Level 2 ASP's work)</t>
  </si>
  <si>
    <t>4.1 Access Permits</t>
  </si>
  <si>
    <t>13.7 Inspection Services of Privately Owned Electrical Infrastructure Assets (NEW)</t>
  </si>
  <si>
    <t>R1a</t>
  </si>
  <si>
    <t>R1b</t>
  </si>
  <si>
    <t>R2a</t>
  </si>
  <si>
    <t>R2b</t>
  </si>
  <si>
    <t>R3</t>
  </si>
  <si>
    <t>R4</t>
  </si>
  <si>
    <t>LABOUR CLASS &amp; QUANTITY</t>
  </si>
  <si>
    <t>14.2 Provision of Design Related Training for Design Complaince (Level 3 ASP's) (NEW)</t>
  </si>
  <si>
    <t>Retailer Requested Distributer Planned Interruption - Early Cancellation</t>
  </si>
  <si>
    <t>Retailer Requested Distributer Planned Interruption - Initial Visit (NT)</t>
  </si>
  <si>
    <t>Retailer Requested Distributer Planned Interruption - Initial Visit (OT)</t>
  </si>
  <si>
    <t>Retailer Requested Distributer Planned Interruption -  Isolation Completed (NT)</t>
  </si>
  <si>
    <t>Retailer Requested Distributer Planned Interruption -  Isolation Completed (OT)</t>
  </si>
  <si>
    <t>Retailer Requested Distributer Planned Interruption - MC No Attendance (NT)</t>
  </si>
  <si>
    <t>Retailer Requested Distributer Planned Interruption - MC No Attendance (OT)</t>
  </si>
  <si>
    <t>Retailer Requested Distributer Planned Interruption - Cancellation after notifcation</t>
  </si>
  <si>
    <t xml:space="preserve">Provision of metering consumption data </t>
  </si>
  <si>
    <t>Unplanned Outage - Meter Fault (Site attendance) (NT)</t>
  </si>
  <si>
    <t>Unplanned Outage - Meter Fault (Site attendance) (OT)</t>
  </si>
  <si>
    <t>Unplanned Outage - Meter HW Fault (Site attendance) (NT)</t>
  </si>
  <si>
    <t>Unplanned Outage - Meter HW Fault (Site attendance) (OT)</t>
  </si>
  <si>
    <t>Unplanned Outage - Retailer outage impacting non retailer customer (Site attendance) (NT)</t>
  </si>
  <si>
    <t>Unplanned Outage - Retailer outage impacting non retailer customer (Site attendance) (OT)</t>
  </si>
  <si>
    <t>Reconnect - Outside of Normal Business  Hours</t>
  </si>
  <si>
    <t>1. Premises Connection Assets (NEW)</t>
  </si>
  <si>
    <t>1.1 Move In / Move Out Read</t>
  </si>
  <si>
    <t>1. Special Meter Reading and Testing (legacy meters)</t>
  </si>
  <si>
    <t>1.2 Special Meter Read (incl wasted visit)</t>
  </si>
  <si>
    <t>1.3 Special Meter Test - 1st</t>
  </si>
  <si>
    <t>1.4 Special Meter Tests - Additional</t>
  </si>
  <si>
    <t>1.5 Special Meter Tests - CT Meter (NEW)</t>
  </si>
  <si>
    <t>2. Emergency maintenance of failed metering equipment not owned by the distributor (contestable meters) (NEW)</t>
  </si>
  <si>
    <t>3. Meter recovery and disposal − type 5 and 6 (legacy meters) (NEW)</t>
  </si>
  <si>
    <t>3.1 Redundant Meter Disposal</t>
  </si>
  <si>
    <t>4. Distributor arranged outage for purposes of replacing meter (NEW)</t>
  </si>
  <si>
    <t>4.1 Retailer Requested Distributer Planned Interruption - Cancellation after notifcation</t>
  </si>
  <si>
    <t>5. Customer requested provision of additional metering/consumption data (NEW)</t>
  </si>
  <si>
    <t xml:space="preserve">5.1 Provision of metering consumption data </t>
  </si>
  <si>
    <t xml:space="preserve">2.2 Unplanned Outage - Meter HW Fault (Site attendance) </t>
  </si>
  <si>
    <t xml:space="preserve">2.1 Unplanned Outage - Meter Fault (Site attendance) </t>
  </si>
  <si>
    <t xml:space="preserve">2.3 Unplanned Outage - Retailer outage impacting non retailer customer (Site attendance) </t>
  </si>
  <si>
    <t>4.4 Retailer Requested Distributer Planned Interruption - Early Cancellation</t>
  </si>
  <si>
    <t>X</t>
  </si>
  <si>
    <t xml:space="preserve">2.4 Unplanned Outage - Remote De-Energisation - EE not notified (Site attendance) </t>
  </si>
  <si>
    <t>Unplanned Outage - Remote De-Energisation - EE not notified (Site attendance) (NT)</t>
  </si>
  <si>
    <t>Unplanned Outage - Remote De-Energisation - EE not notified (Site attendance) (OT)</t>
  </si>
  <si>
    <t>Underground Urban Residential Subdivision (Vacant Lots) - All (NT)</t>
  </si>
  <si>
    <t>Underground Urban Residential Subdivision (Vacant Lots) - All (OT)</t>
  </si>
  <si>
    <t>Rural Overhead Subdivisions and Rural Extensions - All (OT)</t>
  </si>
  <si>
    <t>Rural Overhead Subdivisions and Rural Extensions - All (NT)</t>
  </si>
  <si>
    <t>Underground Commercial and Industrial or Rural Subdivisions (Vacant Lots)  - All (OT)</t>
  </si>
  <si>
    <t>Underground Commercial and Industrial or Rural Subdivisions (Vacant Lots)  - All (NT)</t>
  </si>
  <si>
    <t>Commercial / Industrial Developments and Sub Transmission - All (NT)</t>
  </si>
  <si>
    <t>Commercial / Industrial Developments and Sub Transmission - All (OT)</t>
  </si>
  <si>
    <t>Asset Relocations or Streetlighting (Not forming part of other categories) - All (NT)</t>
  </si>
  <si>
    <t>Asset Relocations or Streetlighting (Not forming part of other categories) - All (OT)</t>
  </si>
  <si>
    <t>Connect &amp; disconnect MG to OH/UG mains, switchboard or kiosk (NT)</t>
  </si>
  <si>
    <t>Connect &amp; disconnect MG to OH/UG mains, switchboard or kiosk (OT)</t>
  </si>
  <si>
    <t>Install &amp; remove HV LL Links or bonds (NT)</t>
  </si>
  <si>
    <t>Install &amp; remove HV LL Links or bonds (OT)</t>
  </si>
  <si>
    <t>Break &amp; remake LV bonds (NT)</t>
  </si>
  <si>
    <t>Break &amp; remake LV bonds (OT)</t>
  </si>
  <si>
    <t>Underground / Overhead Streetlights (NT)</t>
  </si>
  <si>
    <t>Underground / Overhead Distribution Mains (OT)</t>
  </si>
  <si>
    <t>Underground / Overhead Distribution Mains (NT)</t>
  </si>
  <si>
    <t>Underground Pillar / Pits (NT)</t>
  </si>
  <si>
    <t>Underground Pillar / Pits (OT)</t>
  </si>
  <si>
    <t>Underground Cable Test (NT)</t>
  </si>
  <si>
    <t>Underground Cable Test (OT)</t>
  </si>
  <si>
    <t>Safe Approach Clearances - De energisation of Mains (NT)</t>
  </si>
  <si>
    <t>Safe Approach Clearances - De energisation of Mains (OT)</t>
  </si>
  <si>
    <t>Safe Approach Clearances - Disable Auto Reclose (OT)</t>
  </si>
  <si>
    <t>Safe Approach Clearances - Disable Auto Reclose (NT)</t>
  </si>
  <si>
    <t>8.5 Provision of construction work by DSNP (NEW)</t>
  </si>
  <si>
    <t>Provision of construction work by DSNP</t>
  </si>
  <si>
    <t>Underground / Overhead Streetlights (OT)</t>
  </si>
  <si>
    <t>Outdoor Technician</t>
  </si>
  <si>
    <t>Pioneer Scheme Establishment</t>
  </si>
  <si>
    <t>4.3 Retailer Requested Distributer Planned Interruption -  Isolation Completed</t>
  </si>
  <si>
    <t>4.2 Retailer Requested Distributer Planned Interruption - Initial Visit</t>
  </si>
  <si>
    <t>4.5 Retailer Requested Distributer Planned Interruption - MC No Attendance</t>
  </si>
  <si>
    <t>$150.59 or $193.22</t>
  </si>
  <si>
    <t>Cost per event</t>
  </si>
  <si>
    <t>Underground Urban Residential Subdivision (Vacant Lots) - Per Lot - Next 30 Lots - Grade A</t>
  </si>
  <si>
    <t>Underground Urban Residential Subdivision (Vacant Lots) - Per Lot - Next 30 Lots - Grade B</t>
  </si>
  <si>
    <t>Underground Urban Residential Subdivision (Vacant Lots) - Per Lot - Next 30 Lots - Grade C</t>
  </si>
  <si>
    <t>Reinspection Customer Installation (per re-inspection CCEW)</t>
  </si>
  <si>
    <t>13.4 Re-inspection Customer Installation</t>
  </si>
  <si>
    <t>Per Light</t>
  </si>
  <si>
    <t>14.3 Provision of Training - Entry into Electrical Stations</t>
  </si>
  <si>
    <t>Inspect Installation (customers) per CCEW</t>
  </si>
  <si>
    <t>Per CCEW</t>
  </si>
  <si>
    <t>19. Terminations of Cable at electrical station - Distributer Required Performance (NEW)</t>
  </si>
  <si>
    <t xml:space="preserve">14.1 Provision of Training to ASP's for Network  Access </t>
  </si>
  <si>
    <t xml:space="preserve">Fee </t>
  </si>
  <si>
    <t xml:space="preserve">Provision of training - Entry  Electricial Stations </t>
  </si>
  <si>
    <t>13.1 Inspection of Construction Work (by Level 1 ASP's)</t>
  </si>
  <si>
    <t>PROPOSED LABOUR CLASS &amp; QUANTITY</t>
  </si>
  <si>
    <t>Connection Offer Service - Basic</t>
  </si>
  <si>
    <t>Access Permit Rescheduled (Outage Cancellation) - All</t>
  </si>
  <si>
    <t>Redundant Material Co-ordination</t>
  </si>
  <si>
    <t>Underground Commercial and Industrial or Rural Subdivisions (Vacant Lots) - Per Lot - Next 30 Lots - Grade A</t>
  </si>
  <si>
    <t>Underground Commercial and Industrial or Rural Subdivisions (Vacant Lots) - Per Lot - Next 30 Lots - Grade B</t>
  </si>
  <si>
    <t>Underground Commercial and Industrial or Rural Subdivisions (Vacant Lots) - Per Lot - Next 30 Lots - Grade C</t>
  </si>
  <si>
    <t>13.8 Inspection Customer Installation (NEW)</t>
  </si>
  <si>
    <t xml:space="preserve">Provision of Design Related Training for Design Complaince (Level 3 ASP's) </t>
  </si>
  <si>
    <t>Indoor Technician</t>
  </si>
  <si>
    <t>Retailer Requested Distributer Planned Interruption -  Isolation Completed - Additional Labour Required OT</t>
  </si>
  <si>
    <t>Retailer Requested Distributer Planned Interruption -  Isolation Completed - Additional Labour Required NT</t>
  </si>
  <si>
    <t>Fee / Month</t>
  </si>
  <si>
    <t>4.5 Rectification of contestable work (ASP Installed) (NEW)</t>
  </si>
  <si>
    <t>Reconnect - Vacant Premise</t>
  </si>
  <si>
    <t xml:space="preserve">Reconnect - Pole Top / Pillar Box </t>
  </si>
  <si>
    <t xml:space="preserve">Disconnect - Pole Top / Pillar Box </t>
  </si>
  <si>
    <t xml:space="preserve">Disconnect - Vacant Premise </t>
  </si>
  <si>
    <t>Disconnection - Technical Disconnection</t>
  </si>
  <si>
    <t xml:space="preserve">Disconnection - Complete </t>
  </si>
  <si>
    <t>Reconnection - Complete</t>
  </si>
  <si>
    <t>Reconnect - Technical Reconnection</t>
  </si>
  <si>
    <t xml:space="preserve">Disconnect / Reconnect - Vacant Premise - Separated into individual services </t>
  </si>
  <si>
    <t xml:space="preserve">Disconnect / Reconnect - Pole Top / Pillar - Separated into individual services </t>
  </si>
  <si>
    <t xml:space="preserve">Disconnect / Reconnect -  Complete -  Separated into individual services </t>
  </si>
  <si>
    <t xml:space="preserve">Disconnect / Reconnect - Technical Disconnection - Separated into individual services </t>
  </si>
  <si>
    <t>Disconnect / Reconnect - Site visit only</t>
  </si>
  <si>
    <t>Investigation, review &amp; implementation separated by Incident Category</t>
  </si>
  <si>
    <t>8.1 Work near electrical assets  - De energisation of Mains (NEW)</t>
  </si>
  <si>
    <t>8.2 Work near electrical assets - Disable Auto Reclose (NEW)</t>
  </si>
  <si>
    <r>
      <t xml:space="preserve">Sale of Approved Materials /  Equipment to ASP
</t>
    </r>
    <r>
      <rPr>
        <b/>
        <sz val="10"/>
        <color theme="1"/>
        <rFont val="Arial"/>
        <family val="2"/>
      </rPr>
      <t>For these jobs, materials &amp; other costs are charged at purchase price +  %</t>
    </r>
  </si>
  <si>
    <t>PROPOSED FEES ($FY19) - Ex GST</t>
  </si>
  <si>
    <r>
      <t>Generator Hire -</t>
    </r>
    <r>
      <rPr>
        <b/>
        <sz val="10"/>
        <rFont val="Arial"/>
        <family val="2"/>
      </rPr>
      <t xml:space="preserve"> Invoice cost + %</t>
    </r>
  </si>
  <si>
    <r>
      <t>Materials</t>
    </r>
    <r>
      <rPr>
        <b/>
        <sz val="10"/>
        <rFont val="Arial"/>
        <family val="2"/>
        <scheme val="minor"/>
      </rPr>
      <t xml:space="preserve"> </t>
    </r>
    <r>
      <rPr>
        <b/>
        <sz val="10"/>
        <rFont val="Arial"/>
        <family val="2"/>
      </rPr>
      <t>(Cost + %)</t>
    </r>
  </si>
  <si>
    <r>
      <t>Contractor</t>
    </r>
    <r>
      <rPr>
        <b/>
        <sz val="10"/>
        <color theme="1"/>
        <rFont val="Arial"/>
        <family val="2"/>
      </rPr>
      <t xml:space="preserve"> </t>
    </r>
    <r>
      <rPr>
        <b/>
        <sz val="10"/>
        <rFont val="Arial"/>
        <family val="2"/>
      </rPr>
      <t>(contractor costs + %)</t>
    </r>
  </si>
  <si>
    <t>Recloser (NT)</t>
  </si>
  <si>
    <t>Recloser (OT)</t>
  </si>
  <si>
    <t>Regulator (NT)</t>
  </si>
  <si>
    <t>Regulator (OT)</t>
  </si>
  <si>
    <t>Smart Switch (NT)</t>
  </si>
  <si>
    <t>Smart Switch (OT)</t>
  </si>
  <si>
    <t>Other - Specialised equipment (NT)</t>
  </si>
  <si>
    <t>Other - Specialised equipment (OT)</t>
  </si>
  <si>
    <t>Per Recloser</t>
  </si>
  <si>
    <t>Per Switch</t>
  </si>
  <si>
    <t>3.4 Commissioning - Other Network Equipment (NEW)</t>
  </si>
  <si>
    <t>Per Regulator Site</t>
  </si>
  <si>
    <t>15. Customer Requested Lighting Services (NEW)</t>
  </si>
  <si>
    <t>17.2 ASP  Authorisation Agreement</t>
  </si>
  <si>
    <t>Authorisation Agreement  - Initial</t>
  </si>
  <si>
    <t>Authorisation Agreement - Renewal</t>
  </si>
  <si>
    <t>Access Permit Recipient Training to ASPs (scheduled course)</t>
  </si>
  <si>
    <t>Access Permit Recipient Training to ASPs ( requested out of schedule course)</t>
  </si>
  <si>
    <t>Per Class</t>
  </si>
  <si>
    <t>Access Permit Recipient Training to ASPs ( requested out of schedule course) - Travel</t>
  </si>
  <si>
    <t>Access Permit Recipient Training to ASPs ( requested out of schedule course) - Accomodation &amp; Incidentals</t>
  </si>
  <si>
    <t xml:space="preserve">15.2 Provision of Luminaire Glare Shield </t>
  </si>
  <si>
    <t>Provision of Luminaire Glare Shield (customer requested)</t>
  </si>
  <si>
    <r>
      <t xml:space="preserve">Nightwatch </t>
    </r>
    <r>
      <rPr>
        <sz val="10"/>
        <rFont val="Arial"/>
        <family val="2"/>
      </rPr>
      <t xml:space="preserve">400W </t>
    </r>
  </si>
  <si>
    <r>
      <t>Nightwatch</t>
    </r>
    <r>
      <rPr>
        <sz val="6"/>
        <rFont val="Arial"/>
        <family val="2"/>
      </rPr>
      <t xml:space="preserve"> </t>
    </r>
    <r>
      <rPr>
        <sz val="10"/>
        <rFont val="Arial"/>
        <family val="2"/>
      </rPr>
      <t>250W</t>
    </r>
  </si>
  <si>
    <t>Usage as per S/L Tariffs</t>
  </si>
  <si>
    <t>Fee/ Month</t>
  </si>
  <si>
    <t>4. Connections under Chapter 5 of the NER (NEW)</t>
  </si>
  <si>
    <t>4.1 C. Design and construction of assets that are deemed non-contestable (generally as a result of safety, reliability or security reasons) and are undertaken by the DNSP.</t>
  </si>
  <si>
    <t>1.2 Part C. Part design and construction of connection assets where a customer requests that connection assets are designed and constructed to an increased standard (beyond that required by the distributors’ standards and policies), and where those works are designed and constructed by the distributor (as a result of safety, reliability or security reasons).</t>
  </si>
  <si>
    <t>2. Extensions (NEW)</t>
  </si>
  <si>
    <t>3.2 Part D. Any shared network enlargement/enhancement undertaken by a distributor where a customer requests that assets are designed and constructed to an increased standard (beyond that required by the distributors’ standards and policies).</t>
  </si>
  <si>
    <t>3. Augmentations (NEW)</t>
  </si>
  <si>
    <t>5. Reconnections / Disconnections</t>
  </si>
  <si>
    <t>1.1 Part A. Design and construction of customer funded premises connection assets, where a customer is unable to secure the service from the contestable market. The service will only be offered where it has been validated that there is no alternate supplier via Essential Energy’s ‘Provider of Last Resort process</t>
  </si>
  <si>
    <t>2.1 Part A. Design and construction of customer funded extensions,where a customer is unable to secure the service from the contestable market. The service will only be offered where it has been validated that there is no alternate supplier via Essential Energy’s ‘Provider of Last Resort process</t>
  </si>
  <si>
    <t>3.1 Part C. Design and construction of customer funded network augmentation, where a customer is unable to secure the service from the contestable market. The service will only be offered where it has been validated that there is no alternate supplier via Essential Energy’s ‘Provider of Last Resort process</t>
  </si>
  <si>
    <t>$2014/15 to $2015/16</t>
  </si>
  <si>
    <t>$2015/16 to $2016/17</t>
  </si>
  <si>
    <t>$2016/17 to $2017/18</t>
  </si>
  <si>
    <t>$2017-18 to $2018-19</t>
  </si>
  <si>
    <t>CPI</t>
  </si>
  <si>
    <t>2014-19 FEES - Ex GST</t>
  </si>
  <si>
    <t>2014-19 FEES ($1819) - Ex GST</t>
  </si>
  <si>
    <t>2014/15</t>
  </si>
  <si>
    <t>2015/16</t>
  </si>
  <si>
    <t>2016/17</t>
  </si>
  <si>
    <t>2018/19</t>
  </si>
  <si>
    <t>$82.00 or $98.40</t>
  </si>
  <si>
    <t>$143.34 or $183.92</t>
  </si>
  <si>
    <t>$147.05 or $188.69</t>
  </si>
  <si>
    <t>$155.21 or $199.15</t>
  </si>
  <si>
    <t>$88.08 or $105.70</t>
  </si>
  <si>
    <t>$150.23 or $192.77</t>
  </si>
  <si>
    <t>$151.83 or $194.83</t>
  </si>
  <si>
    <t>$153.53 or $196.99</t>
  </si>
  <si>
    <t>$27.67 per lot</t>
  </si>
  <si>
    <t>$29.72 per lot</t>
  </si>
  <si>
    <t>$171.72 or $183.92</t>
  </si>
  <si>
    <t>$176.18 or $188.69</t>
  </si>
  <si>
    <t>$180.41 or $193.22</t>
  </si>
  <si>
    <t>$185.95 or $199.15</t>
  </si>
  <si>
    <t>$179.98 or $192.77</t>
  </si>
  <si>
    <t>$181.91 or $194.83</t>
  </si>
  <si>
    <t>$183.93 or $196.99</t>
  </si>
  <si>
    <t>Essential Energy 2019-24 Proposed Non-Standard Connection Services Fees</t>
  </si>
  <si>
    <t>1. Non-Standard Connection Services (NEW)</t>
  </si>
  <si>
    <t>1.1 Part C. Inspection, Maintenance &amp; Testing of Customer Assets, where a customer is unable to secure the service from the contestable market. The service will only be offered where it has been validated that there is no alternate supplier via Essential Energy’s ‘Provider of Last Resort process.</t>
  </si>
  <si>
    <t>5.1 Disconnect / Reconnect - Vacant Premise</t>
  </si>
  <si>
    <t>5.2 Disconnect / Reconnect - Site visit only</t>
  </si>
  <si>
    <t xml:space="preserve">5.3 Disconnect / Reconnect - Pole Top / Pillar </t>
  </si>
  <si>
    <t>5.4 Disconnect / Reconnect -  Complete</t>
  </si>
  <si>
    <t>5.5 Disconnect / Reconnect - Technical Disconnection</t>
  </si>
  <si>
    <t>5.6 Reconnect - Outside of Normal Business  Hours</t>
  </si>
  <si>
    <t>5.7 Illegal Connections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</si>
</sst>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4" formatCode="_-&quot;$&quot;* #,##0.00_-;\-&quot;$&quot;* #,##0.00_-;_-&quot;$&quot;* &quot;-&quot;??_-;_-@_-"/>
    <numFmt numFmtId="164" formatCode="_(&quot;$&quot;* #,##0.00_);_(&quot;$&quot;* \(#,##0.00\);_(&quot;$&quot;* &quot;-&quot;??_);_(@_)"/>
    <numFmt numFmtId="165" formatCode="_(* #,##0.00_);_(* \(#,##0.00\);_(* &quot;-&quot;??_);_(@_)"/>
    <numFmt numFmtId="166" formatCode="#,##0\ ;\(#,##0\);\-\ "/>
    <numFmt numFmtId="167" formatCode="[$-C09]dd\-mmm\-yy;@"/>
    <numFmt numFmtId="168" formatCode="#,##0.00\ ;\(#,##0.00\);\-\ "/>
    <numFmt numFmtId="169" formatCode="&quot;$&quot;#,##0.00"/>
    <numFmt numFmtId="170" formatCode="0.0%"/>
    <numFmt numFmtId="171" formatCode="_-* #,##0.00_-;[Red]\(#,##0.00\)_-;_-* &quot;-&quot;??_-;_-@_-"/>
    <numFmt numFmtId="172" formatCode="_(&quot;$&quot;* #,##0_);_(&quot;$&quot;* \(#,##0\);_(&quot;$&quot;* &quot;-&quot;_);_(@_)"/>
    <numFmt numFmtId="173" formatCode="_(* #,##0_);_(* \(#,##0\);_(* &quot;-&quot;_);_(@_)"/>
    <numFmt numFmtId="174" formatCode="mm/dd/yy"/>
    <numFmt numFmtId="175" formatCode="_([$€-2]* #,##0.00_);_([$€-2]* \(#,##0.00\);_([$€-2]* &quot;-&quot;??_)"/>
    <numFmt numFmtId="176" formatCode="0_);[Red]\(0\)"/>
    <numFmt numFmtId="177" formatCode="#,##0.0_);\(#,##0.0\)"/>
    <numFmt numFmtId="178" formatCode="#,##0_ ;\-#,##0\ "/>
    <numFmt numFmtId="179" formatCode="#,##0;[Red]\(#,##0.0\)"/>
    <numFmt numFmtId="180" formatCode="#,##0_ ;[Red]\(#,##0\)\ "/>
    <numFmt numFmtId="181" formatCode="#,##0.00;\(#,##0.00\)"/>
    <numFmt numFmtId="182" formatCode="_)d\-mmm\-yy_)"/>
    <numFmt numFmtId="183" formatCode="_(#,##0.0_);\(#,##0.0\);_(&quot;-&quot;_)"/>
    <numFmt numFmtId="184" formatCode="_(###0_);\(###0\);_(###0_)"/>
    <numFmt numFmtId="185" formatCode="#,##0.0000_);[Red]\(#,##0.0000\)"/>
    <numFmt numFmtId="186" formatCode="#,##0.0"/>
  </numFmts>
  <fonts count="65">
    <font>
      <sz val="10"/>
      <color theme="1"/>
      <name val="Arial"/>
      <family val="2"/>
    </font>
    <font>
      <sz val="11"/>
      <color theme="1"/>
      <name val="Arial"/>
      <family val="2"/>
      <scheme val="minor"/>
    </font>
    <font>
      <sz val="10"/>
      <color theme="1"/>
      <name val="Arial"/>
      <family val="2"/>
    </font>
    <font>
      <sz val="11"/>
      <color theme="1"/>
      <name val="Arial"/>
      <family val="2"/>
      <scheme val="minor"/>
    </font>
    <font>
      <sz val="10"/>
      <name val="Arial"/>
      <family val="2"/>
    </font>
    <font>
      <sz val="11"/>
      <color theme="1"/>
      <name val="Arial"/>
      <family val="2"/>
    </font>
    <font>
      <sz val="11"/>
      <color indexed="8"/>
      <name val="Calibri"/>
      <family val="2"/>
    </font>
    <font>
      <sz val="8"/>
      <name val="Arial"/>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b/>
      <sz val="10"/>
      <name val="Arial"/>
      <family val="2"/>
      <scheme val="minor"/>
    </font>
    <font>
      <sz val="10"/>
      <name val="Arial"/>
      <family val="2"/>
      <scheme val="minor"/>
    </font>
    <font>
      <b/>
      <sz val="14"/>
      <name val="Arial"/>
      <family val="2"/>
      <scheme val="minor"/>
    </font>
    <font>
      <b/>
      <sz val="10"/>
      <name val="Arial"/>
      <family val="2"/>
      <scheme val="minor"/>
    </font>
    <font>
      <sz val="10"/>
      <name val="Arial"/>
      <family val="2"/>
      <scheme val="minor"/>
    </font>
    <font>
      <sz val="10"/>
      <name val="Arial"/>
      <family val="2"/>
    </font>
    <font>
      <b/>
      <sz val="14"/>
      <name val="Arial"/>
      <family val="2"/>
      <scheme val="minor"/>
    </font>
    <font>
      <b/>
      <sz val="10"/>
      <color theme="1"/>
      <name val="Arial"/>
      <family val="2"/>
    </font>
    <font>
      <sz val="6"/>
      <name val="Arial"/>
      <family val="2"/>
    </font>
    <font>
      <sz val="11"/>
      <name val="Arial"/>
      <family val="2"/>
    </font>
  </fonts>
  <fills count="40">
    <fill>
      <patternFill patternType="none"/>
    </fill>
    <fill>
      <patternFill patternType="gray125"/>
    </fill>
    <fill>
      <patternFill patternType="solid">
        <fgColor rgb="FFFFFFCC"/>
      </patternFill>
    </fill>
    <fill>
      <patternFill patternType="solid">
        <fgColor theme="1"/>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s>
  <borders count="3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334">
    <xf numFmtId="0" fontId="0" fillId="0" borderId="0"/>
    <xf numFmtId="0" fontId="3" fillId="0" borderId="0"/>
    <xf numFmtId="0" fontId="4" fillId="0" borderId="0"/>
    <xf numFmtId="165" fontId="2" fillId="0" borderId="0" applyFont="0" applyFill="0" applyBorder="0" applyAlignment="0" applyProtection="0"/>
    <xf numFmtId="165" fontId="2" fillId="0" borderId="0" applyFont="0" applyFill="0" applyBorder="0" applyAlignment="0" applyProtection="0"/>
    <xf numFmtId="165" fontId="5" fillId="0" borderId="0" applyFont="0" applyFill="0" applyBorder="0" applyAlignment="0" applyProtection="0"/>
    <xf numFmtId="165" fontId="4" fillId="0" borderId="0" applyFont="0" applyFill="0" applyBorder="0" applyAlignment="0" applyProtection="0"/>
    <xf numFmtId="165" fontId="5" fillId="0" borderId="0" applyFont="0" applyFill="0" applyBorder="0" applyAlignment="0" applyProtection="0"/>
    <xf numFmtId="164" fontId="4" fillId="0" borderId="0" applyFont="0" applyFill="0" applyBorder="0" applyAlignment="0" applyProtection="0"/>
    <xf numFmtId="0" fontId="4" fillId="0" borderId="0"/>
    <xf numFmtId="0" fontId="2" fillId="0" borderId="0"/>
    <xf numFmtId="0" fontId="4" fillId="0" borderId="0"/>
    <xf numFmtId="167" fontId="2" fillId="0" borderId="0"/>
    <xf numFmtId="0" fontId="2" fillId="0" borderId="0"/>
    <xf numFmtId="0" fontId="2" fillId="0" borderId="0"/>
    <xf numFmtId="0" fontId="2" fillId="0" borderId="0"/>
    <xf numFmtId="0" fontId="2" fillId="0" borderId="0"/>
    <xf numFmtId="0" fontId="3" fillId="2" borderId="1" applyNumberFormat="0" applyFont="0" applyAlignment="0" applyProtection="0"/>
    <xf numFmtId="9" fontId="5" fillId="0" borderId="0" applyFont="0" applyFill="0" applyBorder="0" applyAlignment="0" applyProtection="0"/>
    <xf numFmtId="9" fontId="4" fillId="0" borderId="0" applyFont="0" applyFill="0" applyBorder="0" applyAlignment="0" applyProtection="0"/>
    <xf numFmtId="0" fontId="5" fillId="0" borderId="0"/>
    <xf numFmtId="165" fontId="5" fillId="0" borderId="0" applyFont="0" applyFill="0" applyBorder="0" applyAlignment="0" applyProtection="0"/>
    <xf numFmtId="0" fontId="6" fillId="0" borderId="0"/>
    <xf numFmtId="165" fontId="3" fillId="0" borderId="0" applyFont="0" applyFill="0" applyBorder="0" applyAlignment="0" applyProtection="0"/>
    <xf numFmtId="0" fontId="5" fillId="0" borderId="0"/>
    <xf numFmtId="9" fontId="3" fillId="0" borderId="0" applyFont="0" applyFill="0" applyBorder="0" applyAlignment="0" applyProtection="0"/>
    <xf numFmtId="0" fontId="4" fillId="0" borderId="0"/>
    <xf numFmtId="0" fontId="4" fillId="0" borderId="0"/>
    <xf numFmtId="171" fontId="7" fillId="0" borderId="0"/>
    <xf numFmtId="171" fontId="7" fillId="0" borderId="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7"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5"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8" fillId="13" borderId="0" applyNumberFormat="0" applyBorder="0" applyAlignment="0" applyProtection="0"/>
    <xf numFmtId="0" fontId="8"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8" fillId="15" borderId="0" applyNumberFormat="0" applyBorder="0" applyAlignment="0" applyProtection="0"/>
    <xf numFmtId="0" fontId="8" fillId="20" borderId="0" applyNumberFormat="0" applyBorder="0" applyAlignment="0" applyProtection="0"/>
    <xf numFmtId="0" fontId="6" fillId="21" borderId="0" applyNumberFormat="0" applyBorder="0" applyAlignment="0" applyProtection="0"/>
    <xf numFmtId="0" fontId="6" fillId="12" borderId="0" applyNumberFormat="0" applyBorder="0" applyAlignment="0" applyProtection="0"/>
    <xf numFmtId="0" fontId="8" fillId="13" borderId="0" applyNumberFormat="0" applyBorder="0" applyAlignment="0" applyProtection="0"/>
    <xf numFmtId="0" fontId="8" fillId="11" borderId="0" applyNumberFormat="0" applyBorder="0" applyAlignment="0" applyProtection="0"/>
    <xf numFmtId="0" fontId="6" fillId="14" borderId="0" applyNumberFormat="0" applyBorder="0" applyAlignment="0" applyProtection="0"/>
    <xf numFmtId="0" fontId="6" fillId="22"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9" fillId="0" borderId="0"/>
    <xf numFmtId="172" fontId="10" fillId="0" borderId="0" applyFont="0" applyFill="0" applyBorder="0" applyAlignment="0" applyProtection="0"/>
    <xf numFmtId="0" fontId="11" fillId="24" borderId="0" applyNumberFormat="0" applyBorder="0" applyAlignment="0" applyProtection="0"/>
    <xf numFmtId="0" fontId="12" fillId="0" borderId="0" applyNumberFormat="0" applyFill="0" applyBorder="0" applyAlignment="0"/>
    <xf numFmtId="173" fontId="4" fillId="25" borderId="0" applyNumberFormat="0" applyFont="0" applyBorder="0" applyAlignment="0">
      <alignment horizontal="right"/>
    </xf>
    <xf numFmtId="173" fontId="4" fillId="25" borderId="0" applyNumberFormat="0" applyFont="0" applyBorder="0" applyAlignment="0">
      <alignment horizontal="right"/>
    </xf>
    <xf numFmtId="0" fontId="13" fillId="0" borderId="0" applyNumberFormat="0" applyFill="0" applyBorder="0" applyAlignment="0">
      <protection locked="0"/>
    </xf>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4" fillId="4" borderId="14" applyNumberFormat="0" applyAlignment="0" applyProtection="0"/>
    <xf numFmtId="0" fontId="15" fillId="26" borderId="15" applyNumberFormat="0" applyAlignment="0" applyProtection="0"/>
    <xf numFmtId="0" fontId="15" fillId="26" borderId="15" applyNumberFormat="0" applyAlignment="0" applyProtection="0"/>
    <xf numFmtId="0" fontId="15" fillId="26" borderId="15" applyNumberFormat="0" applyAlignment="0" applyProtection="0"/>
    <xf numFmtId="0" fontId="15" fillId="26" borderId="15" applyNumberFormat="0" applyAlignment="0" applyProtection="0"/>
    <xf numFmtId="173" fontId="4" fillId="0" borderId="0" applyFont="0" applyFill="0" applyBorder="0" applyAlignment="0" applyProtection="0"/>
    <xf numFmtId="0" fontId="16" fillId="0" borderId="0" applyFont="0" applyFill="0" applyBorder="0" applyAlignment="0" applyProtection="0"/>
    <xf numFmtId="0" fontId="4" fillId="0" borderId="0" applyFont="0" applyFill="0" applyBorder="0" applyAlignment="0" applyProtection="0"/>
    <xf numFmtId="165" fontId="2" fillId="0" borderId="0" applyFont="0" applyFill="0" applyBorder="0" applyAlignment="0" applyProtection="0"/>
    <xf numFmtId="165" fontId="4" fillId="0" borderId="0" applyFont="0" applyFill="0" applyBorder="0" applyAlignment="0" applyProtection="0"/>
    <xf numFmtId="3" fontId="17"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72" fontId="4" fillId="0" borderId="0" applyFont="0" applyFill="0" applyBorder="0" applyAlignment="0" applyProtection="0"/>
    <xf numFmtId="174" fontId="4" fillId="0" borderId="0" applyFont="0" applyFill="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175" fontId="6" fillId="0" borderId="0" applyFont="0" applyFill="0" applyBorder="0" applyAlignment="0" applyProtection="0"/>
    <xf numFmtId="0" fontId="19" fillId="0" borderId="0" applyNumberFormat="0" applyFill="0" applyBorder="0" applyAlignment="0" applyProtection="0"/>
    <xf numFmtId="176" fontId="4" fillId="0" borderId="0" applyFont="0" applyFill="0" applyBorder="0" applyAlignment="0" applyProtection="0"/>
    <xf numFmtId="0" fontId="20" fillId="0" borderId="0"/>
    <xf numFmtId="0" fontId="21" fillId="0" borderId="0"/>
    <xf numFmtId="0" fontId="22" fillId="30" borderId="0" applyNumberFormat="0" applyBorder="0" applyAlignment="0" applyProtection="0"/>
    <xf numFmtId="0" fontId="23" fillId="0" borderId="16" applyNumberFormat="0" applyFill="0" applyAlignment="0" applyProtection="0"/>
    <xf numFmtId="0" fontId="24" fillId="0" borderId="0" applyFill="0" applyBorder="0">
      <alignment vertical="center"/>
    </xf>
    <xf numFmtId="0" fontId="25" fillId="0" borderId="17" applyNumberFormat="0" applyFill="0" applyAlignment="0" applyProtection="0"/>
    <xf numFmtId="0" fontId="26" fillId="0" borderId="0" applyFill="0" applyBorder="0">
      <alignment vertical="center"/>
    </xf>
    <xf numFmtId="0" fontId="27" fillId="0" borderId="18" applyNumberFormat="0" applyFill="0" applyAlignment="0" applyProtection="0"/>
    <xf numFmtId="0" fontId="27" fillId="0" borderId="18" applyNumberFormat="0" applyFill="0" applyAlignment="0" applyProtection="0"/>
    <xf numFmtId="0" fontId="28" fillId="0" borderId="0" applyFill="0" applyBorder="0">
      <alignment vertical="center"/>
    </xf>
    <xf numFmtId="0" fontId="27" fillId="0" borderId="0" applyNumberFormat="0" applyFill="0" applyBorder="0" applyAlignment="0" applyProtection="0"/>
    <xf numFmtId="0" fontId="7" fillId="0" borderId="0" applyFill="0" applyBorder="0">
      <alignment vertical="center"/>
    </xf>
    <xf numFmtId="170" fontId="29" fillId="0" borderId="0"/>
    <xf numFmtId="0" fontId="30" fillId="0" borderId="0" applyNumberFormat="0" applyFill="0" applyBorder="0" applyAlignment="0" applyProtection="0">
      <alignment vertical="top"/>
      <protection locked="0"/>
    </xf>
    <xf numFmtId="0" fontId="31" fillId="0" borderId="0" applyNumberFormat="0" applyFill="0" applyBorder="0" applyAlignment="0" applyProtection="0"/>
    <xf numFmtId="0" fontId="32" fillId="0" borderId="0" applyFill="0" applyBorder="0">
      <alignment horizontal="center" vertical="center"/>
      <protection locked="0"/>
    </xf>
    <xf numFmtId="0" fontId="33" fillId="0" borderId="0" applyFill="0" applyBorder="0">
      <alignment horizontal="left" vertical="center"/>
      <protection locked="0"/>
    </xf>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0" fontId="34" fillId="5" borderId="14" applyNumberFormat="0" applyAlignment="0" applyProtection="0"/>
    <xf numFmtId="173" fontId="4" fillId="31" borderId="0" applyFont="0" applyBorder="0" applyAlignment="0">
      <alignment horizontal="right"/>
      <protection locked="0"/>
    </xf>
    <xf numFmtId="173" fontId="4" fillId="31" borderId="0" applyFont="0" applyBorder="0" applyAlignment="0">
      <alignment horizontal="right"/>
      <protection locked="0"/>
    </xf>
    <xf numFmtId="173" fontId="4" fillId="32" borderId="0" applyFont="0" applyBorder="0" applyAlignment="0">
      <alignment horizontal="right"/>
      <protection locked="0"/>
    </xf>
    <xf numFmtId="173" fontId="4" fillId="32" borderId="0" applyFont="0" applyBorder="0" applyAlignment="0">
      <alignment horizontal="right"/>
      <protection locked="0"/>
    </xf>
    <xf numFmtId="173" fontId="4" fillId="33" borderId="0" applyFont="0" applyBorder="0">
      <alignment horizontal="right"/>
      <protection locked="0"/>
    </xf>
    <xf numFmtId="173" fontId="4" fillId="33" borderId="0" applyFont="0" applyBorder="0">
      <alignment horizontal="right"/>
      <protection locked="0"/>
    </xf>
    <xf numFmtId="173" fontId="4" fillId="33" borderId="0" applyFont="0" applyBorder="0">
      <alignment horizontal="right"/>
      <protection locked="0"/>
    </xf>
    <xf numFmtId="173" fontId="4" fillId="33" borderId="0" applyFont="0" applyBorder="0">
      <alignment horizontal="right"/>
      <protection locked="0"/>
    </xf>
    <xf numFmtId="0" fontId="7" fillId="25" borderId="0"/>
    <xf numFmtId="0" fontId="35" fillId="0" borderId="19" applyNumberFormat="0" applyFill="0" applyAlignment="0" applyProtection="0"/>
    <xf numFmtId="177" fontId="36" fillId="0" borderId="0"/>
    <xf numFmtId="0" fontId="37" fillId="0" borderId="0" applyFill="0" applyBorder="0">
      <alignment horizontal="left" vertical="center"/>
    </xf>
    <xf numFmtId="0" fontId="38" fillId="9" borderId="0" applyNumberFormat="0" applyBorder="0" applyAlignment="0" applyProtection="0"/>
    <xf numFmtId="178" fontId="39" fillId="0" borderId="0"/>
    <xf numFmtId="0" fontId="4" fillId="0" borderId="0"/>
    <xf numFmtId="0" fontId="3" fillId="0" borderId="0"/>
    <xf numFmtId="0" fontId="4" fillId="0" borderId="0" applyFill="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4" fillId="0" borderId="0"/>
    <xf numFmtId="0" fontId="3" fillId="0" borderId="0"/>
    <xf numFmtId="0" fontId="3" fillId="0" borderId="0"/>
    <xf numFmtId="0" fontId="3" fillId="0" borderId="0"/>
    <xf numFmtId="0" fontId="4" fillId="0" borderId="0"/>
    <xf numFmtId="0" fontId="2" fillId="0" borderId="0"/>
    <xf numFmtId="0" fontId="3" fillId="0" borderId="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 fillId="6" borderId="20" applyNumberFormat="0" applyFon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0" fontId="40" fillId="4" borderId="21" applyNumberFormat="0" applyAlignment="0" applyProtection="0"/>
    <xf numFmtId="179" fontId="4" fillId="0" borderId="0" applyFill="0" applyBorder="0"/>
    <xf numFmtId="170" fontId="41" fillId="0" borderId="0"/>
    <xf numFmtId="0" fontId="28" fillId="0" borderId="0" applyFill="0" applyBorder="0">
      <alignment vertical="center"/>
    </xf>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180" fontId="42" fillId="0" borderId="12"/>
    <xf numFmtId="0" fontId="43" fillId="0" borderId="22">
      <alignment horizontal="center"/>
    </xf>
    <xf numFmtId="3" fontId="16" fillId="0" borderId="0" applyFont="0" applyFill="0" applyBorder="0" applyAlignment="0" applyProtection="0"/>
    <xf numFmtId="0" fontId="16" fillId="34" borderId="0" applyNumberFormat="0" applyFont="0" applyBorder="0" applyAlignment="0" applyProtection="0"/>
    <xf numFmtId="181" fontId="4" fillId="0" borderId="0"/>
    <xf numFmtId="182" fontId="7" fillId="0" borderId="0" applyFill="0" applyBorder="0">
      <alignment horizontal="right" vertical="center"/>
    </xf>
    <xf numFmtId="183" fontId="7" fillId="0" borderId="0" applyFill="0" applyBorder="0">
      <alignment horizontal="right" vertical="center"/>
    </xf>
    <xf numFmtId="184" fontId="7" fillId="0" borderId="0" applyFill="0" applyBorder="0">
      <alignment horizontal="right" vertical="center"/>
    </xf>
    <xf numFmtId="0" fontId="4" fillId="6" borderId="0" applyNumberFormat="0" applyFont="0" applyBorder="0" applyAlignment="0" applyProtection="0"/>
    <xf numFmtId="0" fontId="4" fillId="4" borderId="0" applyNumberFormat="0" applyFont="0" applyBorder="0" applyAlignment="0" applyProtection="0"/>
    <xf numFmtId="0" fontId="4" fillId="8" borderId="0" applyNumberFormat="0" applyFont="0" applyBorder="0" applyAlignment="0" applyProtection="0"/>
    <xf numFmtId="0" fontId="4" fillId="0" borderId="0" applyNumberFormat="0" applyFont="0" applyFill="0" applyBorder="0" applyAlignment="0" applyProtection="0"/>
    <xf numFmtId="0" fontId="4" fillId="8" borderId="0" applyNumberFormat="0" applyFont="0" applyBorder="0" applyAlignment="0" applyProtection="0"/>
    <xf numFmtId="0" fontId="4" fillId="0" borderId="0" applyNumberFormat="0" applyFont="0" applyFill="0" applyBorder="0" applyAlignment="0" applyProtection="0"/>
    <xf numFmtId="0" fontId="4" fillId="0" borderId="0" applyNumberFormat="0" applyFont="0" applyBorder="0" applyAlignment="0" applyProtection="0"/>
    <xf numFmtId="0" fontId="44" fillId="0" borderId="0" applyNumberFormat="0" applyFill="0" applyBorder="0" applyAlignment="0" applyProtection="0"/>
    <xf numFmtId="0" fontId="4" fillId="0" borderId="0"/>
    <xf numFmtId="0" fontId="4" fillId="0" borderId="0"/>
    <xf numFmtId="0" fontId="37" fillId="0" borderId="0"/>
    <xf numFmtId="0" fontId="45" fillId="0" borderId="0"/>
    <xf numFmtId="15" fontId="4" fillId="0" borderId="0"/>
    <xf numFmtId="10" fontId="4" fillId="0" borderId="0"/>
    <xf numFmtId="0" fontId="46" fillId="35" borderId="4" applyBorder="0" applyProtection="0">
      <alignment horizontal="centerContinuous" vertical="center"/>
    </xf>
    <xf numFmtId="0" fontId="46" fillId="35" borderId="4" applyBorder="0" applyProtection="0">
      <alignment horizontal="centerContinuous" vertical="center"/>
    </xf>
    <xf numFmtId="0" fontId="47" fillId="0" borderId="0" applyBorder="0" applyProtection="0">
      <alignment vertical="center"/>
    </xf>
    <xf numFmtId="0" fontId="48" fillId="0" borderId="0">
      <alignment horizontal="left"/>
    </xf>
    <xf numFmtId="0" fontId="48" fillId="0" borderId="7" applyFill="0" applyBorder="0" applyProtection="0">
      <alignment horizontal="left" vertical="top"/>
    </xf>
    <xf numFmtId="49" fontId="4" fillId="0" borderId="0" applyFont="0" applyFill="0" applyBorder="0" applyAlignment="0" applyProtection="0"/>
    <xf numFmtId="0" fontId="49" fillId="0" borderId="0"/>
    <xf numFmtId="0" fontId="50" fillId="0" borderId="0"/>
    <xf numFmtId="0" fontId="50" fillId="0" borderId="0"/>
    <xf numFmtId="0" fontId="49" fillId="0" borderId="0"/>
    <xf numFmtId="177" fontId="51" fillId="0" borderId="0"/>
    <xf numFmtId="0" fontId="44" fillId="0" borderId="0" applyNumberFormat="0" applyFill="0" applyBorder="0" applyAlignment="0" applyProtection="0"/>
    <xf numFmtId="0" fontId="52" fillId="0" borderId="0" applyFill="0" applyBorder="0">
      <alignment horizontal="left" vertical="center"/>
      <protection locked="0"/>
    </xf>
    <xf numFmtId="0" fontId="49" fillId="0" borderId="0"/>
    <xf numFmtId="0" fontId="53" fillId="0" borderId="0" applyFill="0" applyBorder="0">
      <alignment horizontal="left" vertical="center"/>
      <protection locked="0"/>
    </xf>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18" fillId="0" borderId="23" applyNumberFormat="0" applyFill="0" applyAlignment="0" applyProtection="0"/>
    <xf numFmtId="0" fontId="54" fillId="0" borderId="0" applyNumberFormat="0" applyFill="0" applyBorder="0" applyAlignment="0" applyProtection="0"/>
    <xf numFmtId="185" fontId="4" fillId="0" borderId="4" applyBorder="0" applyProtection="0">
      <alignment horizontal="right"/>
    </xf>
    <xf numFmtId="185" fontId="4" fillId="0" borderId="4" applyBorder="0" applyProtection="0">
      <alignment horizontal="right"/>
    </xf>
    <xf numFmtId="164" fontId="2" fillId="0" borderId="0" applyFont="0" applyFill="0" applyBorder="0" applyAlignment="0" applyProtection="0"/>
    <xf numFmtId="0" fontId="1" fillId="0" borderId="0"/>
    <xf numFmtId="9" fontId="2" fillId="0" borderId="0" applyFont="0" applyFill="0" applyBorder="0" applyAlignment="0" applyProtection="0"/>
  </cellStyleXfs>
  <cellXfs count="465">
    <xf numFmtId="0" fontId="0" fillId="0" borderId="0" xfId="0"/>
    <xf numFmtId="169" fontId="56" fillId="0" borderId="12" xfId="20" applyNumberFormat="1" applyFont="1" applyFill="1" applyBorder="1" applyAlignment="1">
      <alignment vertical="top"/>
    </xf>
    <xf numFmtId="169" fontId="55" fillId="0" borderId="12" xfId="20" applyNumberFormat="1" applyFont="1" applyFill="1" applyBorder="1" applyAlignment="1">
      <alignment vertical="top"/>
    </xf>
    <xf numFmtId="169" fontId="56" fillId="0" borderId="27" xfId="20" applyNumberFormat="1" applyFont="1" applyFill="1" applyBorder="1" applyAlignment="1">
      <alignment vertical="center"/>
    </xf>
    <xf numFmtId="0" fontId="55" fillId="0" borderId="27" xfId="20" applyFont="1" applyBorder="1" applyAlignment="1">
      <alignment vertical="top" wrapText="1"/>
    </xf>
    <xf numFmtId="0" fontId="55" fillId="0" borderId="12" xfId="20" applyFont="1" applyFill="1" applyBorder="1" applyAlignment="1">
      <alignment vertical="top" wrapText="1"/>
    </xf>
    <xf numFmtId="169" fontId="56" fillId="0" borderId="0" xfId="20" applyNumberFormat="1" applyFont="1" applyFill="1" applyBorder="1" applyAlignment="1">
      <alignment horizontal="center" vertical="top"/>
    </xf>
    <xf numFmtId="0" fontId="56" fillId="0" borderId="0" xfId="20" applyFont="1" applyAlignment="1">
      <alignment vertical="top"/>
    </xf>
    <xf numFmtId="0" fontId="4" fillId="0" borderId="0" xfId="0" applyFont="1"/>
    <xf numFmtId="0" fontId="56" fillId="0" borderId="0" xfId="20" applyFont="1" applyAlignment="1">
      <alignment horizontal="left" vertical="top"/>
    </xf>
    <xf numFmtId="0" fontId="55" fillId="37" borderId="27" xfId="2" applyFont="1" applyFill="1" applyBorder="1" applyAlignment="1">
      <alignment horizontal="left" vertical="top" wrapText="1"/>
    </xf>
    <xf numFmtId="0" fontId="55" fillId="37" borderId="2" xfId="2" applyFont="1" applyFill="1" applyBorder="1" applyAlignment="1">
      <alignment horizontal="left" vertical="top" wrapText="1"/>
    </xf>
    <xf numFmtId="0" fontId="55" fillId="37" borderId="25" xfId="2" applyFont="1" applyFill="1" applyBorder="1" applyAlignment="1">
      <alignment horizontal="left" vertical="top"/>
    </xf>
    <xf numFmtId="169" fontId="55" fillId="37" borderId="2" xfId="20" applyNumberFormat="1" applyFont="1" applyFill="1" applyBorder="1" applyAlignment="1">
      <alignment horizontal="center" vertical="top" wrapText="1"/>
    </xf>
    <xf numFmtId="0" fontId="56" fillId="0" borderId="0" xfId="20" applyFont="1" applyAlignment="1">
      <alignment vertical="top" wrapText="1"/>
    </xf>
    <xf numFmtId="0" fontId="55" fillId="36" borderId="10" xfId="2" applyFont="1" applyFill="1" applyBorder="1" applyAlignment="1">
      <alignment horizontal="center" vertical="top" wrapText="1"/>
    </xf>
    <xf numFmtId="0" fontId="55" fillId="36" borderId="24" xfId="2" applyFont="1" applyFill="1" applyBorder="1" applyAlignment="1">
      <alignment horizontal="center" vertical="top" wrapText="1"/>
    </xf>
    <xf numFmtId="174" fontId="55" fillId="38" borderId="24" xfId="20" applyNumberFormat="1" applyFont="1" applyFill="1" applyBorder="1" applyAlignment="1">
      <alignment horizontal="center" vertical="top" wrapText="1"/>
    </xf>
    <xf numFmtId="164" fontId="56" fillId="0" borderId="0" xfId="331" applyFont="1" applyAlignment="1">
      <alignment vertical="top"/>
    </xf>
    <xf numFmtId="164" fontId="56" fillId="0" borderId="12" xfId="331" applyFont="1" applyFill="1" applyBorder="1" applyAlignment="1">
      <alignment horizontal="center" vertical="top"/>
    </xf>
    <xf numFmtId="0" fontId="55" fillId="0" borderId="12" xfId="20" applyFont="1" applyBorder="1" applyAlignment="1">
      <alignment vertical="top" wrapText="1"/>
    </xf>
    <xf numFmtId="169" fontId="56" fillId="0" borderId="13" xfId="20" applyNumberFormat="1" applyFont="1" applyFill="1" applyBorder="1" applyAlignment="1">
      <alignment horizontal="center" vertical="top"/>
    </xf>
    <xf numFmtId="164" fontId="56" fillId="0" borderId="27" xfId="331" applyFont="1" applyFill="1" applyBorder="1" applyAlignment="1">
      <alignment horizontal="center" vertical="top"/>
    </xf>
    <xf numFmtId="164" fontId="56" fillId="0" borderId="13" xfId="331" applyFont="1" applyFill="1" applyBorder="1" applyAlignment="1">
      <alignment horizontal="center" vertical="top"/>
    </xf>
    <xf numFmtId="164" fontId="56" fillId="0" borderId="27" xfId="331" applyFont="1" applyFill="1" applyBorder="1" applyAlignment="1">
      <alignment horizontal="right" vertical="top"/>
    </xf>
    <xf numFmtId="0" fontId="55" fillId="0" borderId="26" xfId="20" applyFont="1" applyBorder="1" applyAlignment="1">
      <alignment vertical="top" wrapText="1"/>
    </xf>
    <xf numFmtId="164" fontId="56" fillId="0" borderId="12" xfId="331" applyFont="1" applyBorder="1" applyAlignment="1">
      <alignment vertical="top"/>
    </xf>
    <xf numFmtId="169" fontId="56" fillId="0" borderId="12" xfId="20" applyNumberFormat="1" applyFont="1" applyFill="1" applyBorder="1" applyAlignment="1">
      <alignment horizontal="center" vertical="top"/>
    </xf>
    <xf numFmtId="164" fontId="56" fillId="0" borderId="12" xfId="331" applyFont="1" applyFill="1" applyBorder="1" applyAlignment="1">
      <alignment horizontal="right" vertical="top"/>
    </xf>
    <xf numFmtId="164" fontId="56" fillId="0" borderId="13" xfId="331" applyFont="1" applyFill="1" applyBorder="1" applyAlignment="1">
      <alignment horizontal="right" vertical="top"/>
    </xf>
    <xf numFmtId="164" fontId="56" fillId="0" borderId="13" xfId="331" applyFont="1" applyBorder="1" applyAlignment="1">
      <alignment horizontal="center" vertical="top"/>
    </xf>
    <xf numFmtId="0" fontId="55" fillId="0" borderId="13" xfId="20" applyFont="1" applyBorder="1" applyAlignment="1">
      <alignment vertical="top" wrapText="1"/>
    </xf>
    <xf numFmtId="169" fontId="55" fillId="37" borderId="27" xfId="20" applyNumberFormat="1" applyFont="1" applyFill="1" applyBorder="1" applyAlignment="1">
      <alignment horizontal="center" vertical="top" wrapText="1"/>
    </xf>
    <xf numFmtId="0" fontId="56" fillId="0" borderId="27" xfId="20" applyFont="1" applyBorder="1" applyAlignment="1">
      <alignment vertical="center" wrapText="1"/>
    </xf>
    <xf numFmtId="169" fontId="56" fillId="0" borderId="27" xfId="20" applyNumberFormat="1" applyFont="1" applyBorder="1" applyAlignment="1">
      <alignment horizontal="center" vertical="center"/>
    </xf>
    <xf numFmtId="169" fontId="56" fillId="0" borderId="27" xfId="20" applyNumberFormat="1" applyFont="1" applyFill="1" applyBorder="1" applyAlignment="1">
      <alignment horizontal="center" vertical="center"/>
    </xf>
    <xf numFmtId="164" fontId="56" fillId="0" borderId="0" xfId="331" applyFont="1" applyAlignment="1">
      <alignment vertical="center"/>
    </xf>
    <xf numFmtId="164" fontId="56" fillId="0" borderId="27" xfId="331" applyFont="1" applyFill="1" applyBorder="1" applyAlignment="1">
      <alignment horizontal="center" vertical="center"/>
    </xf>
    <xf numFmtId="0" fontId="56" fillId="0" borderId="12" xfId="20" applyFont="1" applyBorder="1" applyAlignment="1">
      <alignment vertical="top" wrapText="1"/>
    </xf>
    <xf numFmtId="169" fontId="56" fillId="0" borderId="12" xfId="20" applyNumberFormat="1" applyFont="1" applyBorder="1" applyAlignment="1">
      <alignment horizontal="center" vertical="top"/>
    </xf>
    <xf numFmtId="169" fontId="56" fillId="0" borderId="27" xfId="20" applyNumberFormat="1" applyFont="1" applyFill="1" applyBorder="1" applyAlignment="1">
      <alignment horizontal="center" vertical="top"/>
    </xf>
    <xf numFmtId="0" fontId="55" fillId="0" borderId="4" xfId="20" applyFont="1" applyBorder="1" applyAlignment="1">
      <alignment vertical="top" wrapText="1"/>
    </xf>
    <xf numFmtId="0" fontId="56" fillId="0" borderId="5" xfId="20" applyFont="1" applyBorder="1" applyAlignment="1">
      <alignment vertical="top" wrapText="1"/>
    </xf>
    <xf numFmtId="169" fontId="56" fillId="0" borderId="5" xfId="20" applyNumberFormat="1" applyFont="1" applyBorder="1" applyAlignment="1">
      <alignment horizontal="center" vertical="top"/>
    </xf>
    <xf numFmtId="0" fontId="56" fillId="0" borderId="12" xfId="20" applyFont="1" applyBorder="1" applyAlignment="1">
      <alignment vertical="center" wrapText="1"/>
    </xf>
    <xf numFmtId="169" fontId="56" fillId="0" borderId="12" xfId="20" applyNumberFormat="1" applyFont="1" applyBorder="1" applyAlignment="1">
      <alignment horizontal="center" vertical="center"/>
    </xf>
    <xf numFmtId="169" fontId="56" fillId="0" borderId="12" xfId="20" applyNumberFormat="1" applyFont="1" applyFill="1" applyBorder="1" applyAlignment="1">
      <alignment horizontal="center" vertical="center"/>
    </xf>
    <xf numFmtId="0" fontId="56" fillId="0" borderId="13" xfId="20" applyFont="1" applyBorder="1" applyAlignment="1">
      <alignment vertical="top" wrapText="1"/>
    </xf>
    <xf numFmtId="169" fontId="56" fillId="0" borderId="13" xfId="20" applyNumberFormat="1" applyFont="1" applyBorder="1" applyAlignment="1">
      <alignment horizontal="center" vertical="top"/>
    </xf>
    <xf numFmtId="169" fontId="56" fillId="0" borderId="27" xfId="20" applyNumberFormat="1" applyFont="1" applyBorder="1" applyAlignment="1">
      <alignment horizontal="center" vertical="top"/>
    </xf>
    <xf numFmtId="164" fontId="56" fillId="0" borderId="27" xfId="331" applyFont="1" applyFill="1" applyBorder="1" applyAlignment="1">
      <alignment horizontal="right" vertical="center"/>
    </xf>
    <xf numFmtId="0" fontId="55" fillId="0" borderId="25" xfId="20" applyFont="1" applyBorder="1" applyAlignment="1">
      <alignment vertical="top" wrapText="1"/>
    </xf>
    <xf numFmtId="0" fontId="55" fillId="0" borderId="7" xfId="20" applyFont="1" applyBorder="1" applyAlignment="1">
      <alignment vertical="top" wrapText="1"/>
    </xf>
    <xf numFmtId="164" fontId="56" fillId="0" borderId="12" xfId="331" applyFont="1" applyFill="1" applyBorder="1" applyAlignment="1">
      <alignment horizontal="center" vertical="center"/>
    </xf>
    <xf numFmtId="10" fontId="56" fillId="0" borderId="12" xfId="331" applyNumberFormat="1" applyFont="1" applyFill="1" applyBorder="1" applyAlignment="1">
      <alignment horizontal="right" vertical="top"/>
    </xf>
    <xf numFmtId="164" fontId="56" fillId="0" borderId="12" xfId="331" applyFont="1" applyFill="1" applyBorder="1" applyAlignment="1">
      <alignment horizontal="right" vertical="center"/>
    </xf>
    <xf numFmtId="0" fontId="55" fillId="0" borderId="5" xfId="20" applyFont="1" applyBorder="1" applyAlignment="1">
      <alignment vertical="top" wrapText="1"/>
    </xf>
    <xf numFmtId="0" fontId="56" fillId="0" borderId="27" xfId="20" applyFont="1" applyBorder="1" applyAlignment="1">
      <alignment vertical="top" wrapText="1"/>
    </xf>
    <xf numFmtId="0" fontId="4" fillId="0" borderId="0" xfId="0" applyFont="1" applyAlignment="1">
      <alignment vertical="center"/>
    </xf>
    <xf numFmtId="169" fontId="56" fillId="0" borderId="13" xfId="20" applyNumberFormat="1" applyFont="1" applyBorder="1" applyAlignment="1">
      <alignment horizontal="center" vertical="center"/>
    </xf>
    <xf numFmtId="169" fontId="56" fillId="0" borderId="13" xfId="20" applyNumberFormat="1" applyFont="1" applyFill="1" applyBorder="1" applyAlignment="1">
      <alignment horizontal="center" vertical="center"/>
    </xf>
    <xf numFmtId="164" fontId="56" fillId="0" borderId="27" xfId="331" applyFont="1" applyBorder="1" applyAlignment="1">
      <alignment horizontal="center" vertical="center"/>
    </xf>
    <xf numFmtId="164" fontId="56" fillId="0" borderId="12" xfId="331" applyFont="1" applyBorder="1" applyAlignment="1">
      <alignment horizontal="center" vertical="center"/>
    </xf>
    <xf numFmtId="164" fontId="56" fillId="0" borderId="12" xfId="331" applyFont="1" applyBorder="1" applyAlignment="1">
      <alignment horizontal="center" vertical="top"/>
    </xf>
    <xf numFmtId="0" fontId="57" fillId="0" borderId="0" xfId="0" applyFont="1" applyAlignment="1">
      <alignment horizontal="center"/>
    </xf>
    <xf numFmtId="0" fontId="55" fillId="36" borderId="25" xfId="2" applyFont="1" applyFill="1" applyBorder="1" applyAlignment="1">
      <alignment horizontal="center" vertical="top" wrapText="1"/>
    </xf>
    <xf numFmtId="0" fontId="55" fillId="36" borderId="27" xfId="2" applyFont="1" applyFill="1" applyBorder="1" applyAlignment="1">
      <alignment horizontal="center" vertical="top" wrapText="1"/>
    </xf>
    <xf numFmtId="0" fontId="55" fillId="36" borderId="26" xfId="2" applyFont="1" applyFill="1" applyBorder="1" applyAlignment="1">
      <alignment horizontal="center" vertical="top" wrapText="1"/>
    </xf>
    <xf numFmtId="164" fontId="56" fillId="0" borderId="6" xfId="331" applyFont="1" applyBorder="1" applyAlignment="1">
      <alignment vertical="center"/>
    </xf>
    <xf numFmtId="164" fontId="56" fillId="0" borderId="6" xfId="331" applyFont="1" applyBorder="1" applyAlignment="1">
      <alignment vertical="top"/>
    </xf>
    <xf numFmtId="164" fontId="56" fillId="0" borderId="0" xfId="331" applyFont="1" applyAlignment="1">
      <alignment horizontal="center" vertical="center"/>
    </xf>
    <xf numFmtId="164" fontId="56" fillId="0" borderId="27" xfId="331" applyFont="1" applyBorder="1" applyAlignment="1">
      <alignment vertical="top"/>
    </xf>
    <xf numFmtId="164" fontId="56" fillId="0" borderId="27" xfId="331" applyFont="1" applyBorder="1" applyAlignment="1">
      <alignment horizontal="center" vertical="top"/>
    </xf>
    <xf numFmtId="186" fontId="56" fillId="0" borderId="27" xfId="331" applyNumberFormat="1" applyFont="1" applyBorder="1" applyAlignment="1">
      <alignment horizontal="center" vertical="top"/>
    </xf>
    <xf numFmtId="0" fontId="55" fillId="39" borderId="13" xfId="20" applyFont="1" applyFill="1" applyBorder="1" applyAlignment="1">
      <alignment vertical="top" wrapText="1"/>
    </xf>
    <xf numFmtId="0" fontId="56" fillId="39" borderId="13" xfId="20" applyFont="1" applyFill="1" applyBorder="1" applyAlignment="1">
      <alignment vertical="top" wrapText="1"/>
    </xf>
    <xf numFmtId="4" fontId="56" fillId="0" borderId="27" xfId="331" applyNumberFormat="1" applyFont="1" applyBorder="1" applyAlignment="1">
      <alignment horizontal="center" vertical="top"/>
    </xf>
    <xf numFmtId="4" fontId="56" fillId="0" borderId="13" xfId="331" applyNumberFormat="1" applyFont="1" applyBorder="1" applyAlignment="1">
      <alignment horizontal="center" vertical="top"/>
    </xf>
    <xf numFmtId="4" fontId="56" fillId="0" borderId="12" xfId="331" applyNumberFormat="1" applyFont="1" applyBorder="1" applyAlignment="1">
      <alignment horizontal="center" vertical="top"/>
    </xf>
    <xf numFmtId="0" fontId="55" fillId="0" borderId="27" xfId="20" applyFont="1" applyBorder="1" applyAlignment="1">
      <alignment vertical="center" wrapText="1"/>
    </xf>
    <xf numFmtId="4" fontId="56" fillId="0" borderId="27" xfId="331" applyNumberFormat="1" applyFont="1" applyBorder="1" applyAlignment="1">
      <alignment horizontal="center" vertical="center"/>
    </xf>
    <xf numFmtId="0" fontId="55" fillId="0" borderId="12" xfId="20" applyFont="1" applyBorder="1" applyAlignment="1">
      <alignment vertical="center" wrapText="1"/>
    </xf>
    <xf numFmtId="4" fontId="56" fillId="0" borderId="12" xfId="331" applyNumberFormat="1" applyFont="1" applyBorder="1" applyAlignment="1">
      <alignment horizontal="center" vertical="center"/>
    </xf>
    <xf numFmtId="0" fontId="55" fillId="0" borderId="13" xfId="20" applyFont="1" applyBorder="1" applyAlignment="1">
      <alignment vertical="center" wrapText="1"/>
    </xf>
    <xf numFmtId="0" fontId="56" fillId="0" borderId="13" xfId="20" applyFont="1" applyBorder="1" applyAlignment="1">
      <alignment vertical="center" wrapText="1"/>
    </xf>
    <xf numFmtId="164" fontId="56" fillId="0" borderId="13" xfId="331" applyFont="1" applyFill="1" applyBorder="1" applyAlignment="1">
      <alignment horizontal="right" vertical="center"/>
    </xf>
    <xf numFmtId="4" fontId="56" fillId="0" borderId="13" xfId="331" applyNumberFormat="1" applyFont="1" applyBorder="1" applyAlignment="1">
      <alignment horizontal="center" vertical="center"/>
    </xf>
    <xf numFmtId="0" fontId="55" fillId="39" borderId="12" xfId="20" applyFont="1" applyFill="1" applyBorder="1" applyAlignment="1">
      <alignment vertical="top" wrapText="1"/>
    </xf>
    <xf numFmtId="0" fontId="56" fillId="39" borderId="12" xfId="20" applyFont="1" applyFill="1" applyBorder="1" applyAlignment="1">
      <alignment vertical="top" wrapText="1"/>
    </xf>
    <xf numFmtId="0" fontId="56" fillId="0" borderId="27" xfId="20" applyFont="1" applyFill="1" applyBorder="1" applyAlignment="1">
      <alignment vertical="top" wrapText="1"/>
    </xf>
    <xf numFmtId="0" fontId="55" fillId="0" borderId="26" xfId="20" applyFont="1" applyBorder="1" applyAlignment="1">
      <alignment vertical="center" wrapText="1"/>
    </xf>
    <xf numFmtId="169" fontId="56" fillId="0" borderId="28" xfId="20" applyNumberFormat="1" applyFont="1" applyBorder="1" applyAlignment="1">
      <alignment horizontal="center" vertical="top"/>
    </xf>
    <xf numFmtId="169" fontId="56" fillId="0" borderId="6" xfId="20" applyNumberFormat="1" applyFont="1" applyBorder="1" applyAlignment="1">
      <alignment horizontal="center" vertical="top"/>
    </xf>
    <xf numFmtId="169" fontId="56" fillId="0" borderId="3" xfId="20" applyNumberFormat="1" applyFont="1" applyBorder="1" applyAlignment="1">
      <alignment horizontal="center" vertical="top"/>
    </xf>
    <xf numFmtId="0" fontId="58" fillId="0" borderId="0" xfId="20" applyFont="1" applyAlignment="1">
      <alignment horizontal="left" vertical="top"/>
    </xf>
    <xf numFmtId="169" fontId="59" fillId="0" borderId="0" xfId="20" applyNumberFormat="1" applyFont="1" applyFill="1" applyBorder="1" applyAlignment="1">
      <alignment horizontal="center" vertical="top"/>
    </xf>
    <xf numFmtId="0" fontId="59" fillId="0" borderId="0" xfId="20" applyFont="1" applyAlignment="1">
      <alignment vertical="top"/>
    </xf>
    <xf numFmtId="0" fontId="58" fillId="0" borderId="0" xfId="20" applyFont="1" applyFill="1" applyBorder="1" applyAlignment="1">
      <alignment horizontal="left" vertical="top"/>
    </xf>
    <xf numFmtId="0" fontId="60" fillId="0" borderId="0" xfId="0" applyFont="1"/>
    <xf numFmtId="0" fontId="61" fillId="0" borderId="0" xfId="0" applyFont="1" applyFill="1" applyBorder="1" applyAlignment="1">
      <alignment horizontal="center" vertical="top"/>
    </xf>
    <xf numFmtId="0" fontId="58" fillId="0" borderId="0" xfId="0" applyFont="1" applyFill="1" applyBorder="1" applyAlignment="1">
      <alignment horizontal="left" vertical="top"/>
    </xf>
    <xf numFmtId="0" fontId="59" fillId="0" borderId="0" xfId="1" applyFont="1" applyFill="1" applyBorder="1" applyAlignment="1">
      <alignment vertical="top"/>
    </xf>
    <xf numFmtId="0" fontId="59" fillId="0" borderId="0" xfId="20" applyFont="1" applyAlignment="1">
      <alignment horizontal="left" vertical="top"/>
    </xf>
    <xf numFmtId="0" fontId="59" fillId="0" borderId="0" xfId="20" applyFont="1" applyFill="1" applyBorder="1" applyAlignment="1">
      <alignment horizontal="left" vertical="top"/>
    </xf>
    <xf numFmtId="0" fontId="58" fillId="37" borderId="27" xfId="2" applyFont="1" applyFill="1" applyBorder="1" applyAlignment="1">
      <alignment horizontal="left" vertical="top" wrapText="1"/>
    </xf>
    <xf numFmtId="0" fontId="58" fillId="37" borderId="2" xfId="2" applyFont="1" applyFill="1" applyBorder="1" applyAlignment="1">
      <alignment horizontal="left" vertical="top" wrapText="1"/>
    </xf>
    <xf numFmtId="0" fontId="58" fillId="37" borderId="25" xfId="2" applyFont="1" applyFill="1" applyBorder="1" applyAlignment="1">
      <alignment horizontal="left" vertical="top"/>
    </xf>
    <xf numFmtId="169" fontId="58" fillId="37" borderId="2" xfId="20" applyNumberFormat="1" applyFont="1" applyFill="1" applyBorder="1" applyAlignment="1">
      <alignment horizontal="center" vertical="top" wrapText="1"/>
    </xf>
    <xf numFmtId="0" fontId="59" fillId="0" borderId="0" xfId="20" applyFont="1" applyAlignment="1">
      <alignment vertical="top" wrapText="1"/>
    </xf>
    <xf numFmtId="0" fontId="58" fillId="36" borderId="10" xfId="2" applyFont="1" applyFill="1" applyBorder="1" applyAlignment="1">
      <alignment horizontal="center" vertical="top" wrapText="1"/>
    </xf>
    <xf numFmtId="0" fontId="58" fillId="36" borderId="24" xfId="2" applyFont="1" applyFill="1" applyBorder="1" applyAlignment="1">
      <alignment horizontal="center" vertical="top" wrapText="1"/>
    </xf>
    <xf numFmtId="0" fontId="58" fillId="0" borderId="0" xfId="2" applyFont="1" applyFill="1" applyBorder="1" applyAlignment="1">
      <alignment horizontal="center" vertical="top" wrapText="1"/>
    </xf>
    <xf numFmtId="174" fontId="58" fillId="38" borderId="24" xfId="20" applyNumberFormat="1" applyFont="1" applyFill="1" applyBorder="1" applyAlignment="1">
      <alignment horizontal="center" vertical="top" wrapText="1"/>
    </xf>
    <xf numFmtId="0" fontId="58" fillId="0" borderId="27" xfId="20" applyFont="1" applyBorder="1" applyAlignment="1">
      <alignment vertical="top" wrapText="1"/>
    </xf>
    <xf numFmtId="0" fontId="58" fillId="0" borderId="28" xfId="20" applyFont="1" applyBorder="1" applyAlignment="1">
      <alignment vertical="top" wrapText="1"/>
    </xf>
    <xf numFmtId="169" fontId="59" fillId="0" borderId="27" xfId="20" applyNumberFormat="1" applyFont="1" applyFill="1" applyBorder="1" applyAlignment="1">
      <alignment horizontal="left" vertical="top"/>
    </xf>
    <xf numFmtId="166" fontId="59" fillId="0" borderId="28" xfId="20" applyNumberFormat="1" applyFont="1" applyFill="1" applyBorder="1" applyAlignment="1">
      <alignment horizontal="center" vertical="top"/>
    </xf>
    <xf numFmtId="166" fontId="59" fillId="0" borderId="8" xfId="20" applyNumberFormat="1" applyFont="1" applyFill="1" applyBorder="1" applyAlignment="1">
      <alignment horizontal="center" vertical="top"/>
    </xf>
    <xf numFmtId="164" fontId="59" fillId="0" borderId="0" xfId="331" applyFont="1" applyAlignment="1">
      <alignment vertical="top"/>
    </xf>
    <xf numFmtId="164" fontId="59" fillId="0" borderId="12" xfId="331" applyFont="1" applyFill="1" applyBorder="1" applyAlignment="1">
      <alignment horizontal="center" vertical="top"/>
    </xf>
    <xf numFmtId="0" fontId="59" fillId="0" borderId="25" xfId="20" applyFont="1" applyBorder="1" applyAlignment="1">
      <alignment horizontal="center" vertical="top" wrapText="1"/>
    </xf>
    <xf numFmtId="0" fontId="59" fillId="0" borderId="27" xfId="20" applyFont="1" applyBorder="1" applyAlignment="1">
      <alignment horizontal="center" vertical="top" wrapText="1"/>
    </xf>
    <xf numFmtId="0" fontId="59" fillId="0" borderId="0" xfId="20" applyFont="1" applyFill="1" applyBorder="1" applyAlignment="1">
      <alignment horizontal="center" vertical="top" wrapText="1"/>
    </xf>
    <xf numFmtId="164" fontId="59" fillId="0" borderId="12" xfId="331" applyNumberFormat="1" applyFont="1" applyFill="1" applyBorder="1" applyAlignment="1">
      <alignment horizontal="center" vertical="top"/>
    </xf>
    <xf numFmtId="0" fontId="58" fillId="0" borderId="12" xfId="20" applyFont="1" applyBorder="1" applyAlignment="1">
      <alignment vertical="top" wrapText="1"/>
    </xf>
    <xf numFmtId="0" fontId="58" fillId="0" borderId="6" xfId="20" applyFont="1" applyBorder="1" applyAlignment="1">
      <alignment vertical="top" wrapText="1"/>
    </xf>
    <xf numFmtId="169" fontId="59" fillId="0" borderId="12" xfId="20" applyNumberFormat="1" applyFont="1" applyFill="1" applyBorder="1" applyAlignment="1">
      <alignment horizontal="left" vertical="top"/>
    </xf>
    <xf numFmtId="166" fontId="59" fillId="0" borderId="6" xfId="20" applyNumberFormat="1" applyFont="1" applyFill="1" applyBorder="1" applyAlignment="1">
      <alignment horizontal="center" vertical="top"/>
    </xf>
    <xf numFmtId="0" fontId="59" fillId="0" borderId="7" xfId="20" applyFont="1" applyBorder="1" applyAlignment="1">
      <alignment horizontal="center" vertical="top" wrapText="1"/>
    </xf>
    <xf numFmtId="0" fontId="59" fillId="0" borderId="12" xfId="20" applyFont="1" applyBorder="1" applyAlignment="1">
      <alignment horizontal="center" vertical="top" wrapText="1"/>
    </xf>
    <xf numFmtId="169" fontId="59" fillId="0" borderId="13" xfId="20" applyNumberFormat="1" applyFont="1" applyFill="1" applyBorder="1" applyAlignment="1">
      <alignment horizontal="center" vertical="top"/>
    </xf>
    <xf numFmtId="166" fontId="59" fillId="0" borderId="3" xfId="20" applyNumberFormat="1" applyFont="1" applyBorder="1" applyAlignment="1">
      <alignment vertical="top"/>
    </xf>
    <xf numFmtId="164" fontId="59" fillId="0" borderId="13" xfId="331" applyFont="1" applyBorder="1" applyAlignment="1">
      <alignment vertical="top"/>
    </xf>
    <xf numFmtId="0" fontId="59" fillId="0" borderId="5" xfId="20" applyFont="1" applyBorder="1" applyAlignment="1">
      <alignment horizontal="center" vertical="top" wrapText="1"/>
    </xf>
    <xf numFmtId="0" fontId="59" fillId="0" borderId="13" xfId="20" applyFont="1" applyBorder="1" applyAlignment="1">
      <alignment horizontal="center" vertical="top" wrapText="1"/>
    </xf>
    <xf numFmtId="164" fontId="59" fillId="0" borderId="13" xfId="331" applyNumberFormat="1" applyFont="1" applyFill="1" applyBorder="1" applyAlignment="1">
      <alignment vertical="top"/>
    </xf>
    <xf numFmtId="166" fontId="59" fillId="0" borderId="27" xfId="20" applyNumberFormat="1" applyFont="1" applyFill="1" applyBorder="1" applyAlignment="1">
      <alignment horizontal="center" vertical="top"/>
    </xf>
    <xf numFmtId="164" fontId="59" fillId="0" borderId="27" xfId="331" applyFont="1" applyFill="1" applyBorder="1" applyAlignment="1">
      <alignment horizontal="center" vertical="top"/>
    </xf>
    <xf numFmtId="164" fontId="59" fillId="0" borderId="27" xfId="331" applyNumberFormat="1" applyFont="1" applyFill="1" applyBorder="1" applyAlignment="1">
      <alignment horizontal="center" vertical="top"/>
    </xf>
    <xf numFmtId="169" fontId="59" fillId="0" borderId="13" xfId="20" applyNumberFormat="1" applyFont="1" applyFill="1" applyBorder="1" applyAlignment="1">
      <alignment horizontal="left" vertical="top"/>
    </xf>
    <xf numFmtId="166" fontId="59" fillId="0" borderId="13" xfId="20" applyNumberFormat="1" applyFont="1" applyFill="1" applyBorder="1" applyAlignment="1">
      <alignment horizontal="center" vertical="top"/>
    </xf>
    <xf numFmtId="164" fontId="59" fillId="0" borderId="13" xfId="331" applyFont="1" applyFill="1" applyBorder="1" applyAlignment="1">
      <alignment horizontal="center" vertical="top"/>
    </xf>
    <xf numFmtId="164" fontId="59" fillId="0" borderId="13" xfId="331" applyNumberFormat="1" applyFont="1" applyFill="1" applyBorder="1" applyAlignment="1">
      <alignment horizontal="center" vertical="top"/>
    </xf>
    <xf numFmtId="0" fontId="58" fillId="0" borderId="26" xfId="20" applyFont="1" applyBorder="1" applyAlignment="1">
      <alignment vertical="top" wrapText="1"/>
    </xf>
    <xf numFmtId="0" fontId="58" fillId="0" borderId="0" xfId="20" applyFont="1" applyBorder="1" applyAlignment="1">
      <alignment vertical="top" wrapText="1"/>
    </xf>
    <xf numFmtId="166" fontId="59" fillId="0" borderId="12" xfId="20" applyNumberFormat="1" applyFont="1" applyFill="1" applyBorder="1" applyAlignment="1">
      <alignment horizontal="center" vertical="top"/>
    </xf>
    <xf numFmtId="166" fontId="59" fillId="0" borderId="3" xfId="20" applyNumberFormat="1" applyFont="1" applyFill="1" applyBorder="1" applyAlignment="1">
      <alignment horizontal="center" vertical="top"/>
    </xf>
    <xf numFmtId="166" fontId="59" fillId="0" borderId="13" xfId="20" applyNumberFormat="1" applyFont="1" applyBorder="1" applyAlignment="1">
      <alignment vertical="top"/>
    </xf>
    <xf numFmtId="166" fontId="59" fillId="0" borderId="12" xfId="20" applyNumberFormat="1" applyFont="1" applyBorder="1" applyAlignment="1">
      <alignment horizontal="center" vertical="top"/>
    </xf>
    <xf numFmtId="166" fontId="59" fillId="0" borderId="6" xfId="20" applyNumberFormat="1" applyFont="1" applyBorder="1" applyAlignment="1">
      <alignment horizontal="center" vertical="top"/>
    </xf>
    <xf numFmtId="164" fontId="59" fillId="0" borderId="12" xfId="331" applyNumberFormat="1" applyFont="1" applyFill="1" applyBorder="1" applyAlignment="1">
      <alignment vertical="top"/>
    </xf>
    <xf numFmtId="169" fontId="59" fillId="0" borderId="12" xfId="20" applyNumberFormat="1" applyFont="1" applyFill="1" applyBorder="1" applyAlignment="1">
      <alignment horizontal="center" vertical="top"/>
    </xf>
    <xf numFmtId="166" fontId="59" fillId="0" borderId="12" xfId="20" applyNumberFormat="1" applyFont="1" applyBorder="1" applyAlignment="1">
      <alignment vertical="top"/>
    </xf>
    <xf numFmtId="166" fontId="59" fillId="0" borderId="6" xfId="20" applyNumberFormat="1" applyFont="1" applyBorder="1" applyAlignment="1">
      <alignment vertical="top"/>
    </xf>
    <xf numFmtId="164" fontId="59" fillId="0" borderId="0" xfId="331" applyFont="1" applyBorder="1" applyAlignment="1">
      <alignment vertical="top"/>
    </xf>
    <xf numFmtId="164" fontId="59" fillId="0" borderId="13" xfId="331" applyFont="1" applyFill="1" applyBorder="1" applyAlignment="1">
      <alignment horizontal="right" vertical="top"/>
    </xf>
    <xf numFmtId="166" fontId="59" fillId="0" borderId="27" xfId="20" applyNumberFormat="1" applyFont="1" applyBorder="1" applyAlignment="1">
      <alignment horizontal="center" vertical="top"/>
    </xf>
    <xf numFmtId="166" fontId="59" fillId="0" borderId="28" xfId="20" applyNumberFormat="1" applyFont="1" applyBorder="1" applyAlignment="1">
      <alignment horizontal="center" vertical="top"/>
    </xf>
    <xf numFmtId="0" fontId="58" fillId="0" borderId="3" xfId="20" applyFont="1" applyBorder="1" applyAlignment="1">
      <alignment vertical="top" wrapText="1"/>
    </xf>
    <xf numFmtId="169" fontId="59" fillId="0" borderId="28" xfId="20" applyNumberFormat="1" applyFont="1" applyFill="1" applyBorder="1" applyAlignment="1">
      <alignment horizontal="left" vertical="top"/>
    </xf>
    <xf numFmtId="169" fontId="59" fillId="0" borderId="3" xfId="20" applyNumberFormat="1" applyFont="1" applyFill="1" applyBorder="1" applyAlignment="1">
      <alignment horizontal="left" vertical="top"/>
    </xf>
    <xf numFmtId="169" fontId="59" fillId="0" borderId="3" xfId="20" applyNumberFormat="1" applyFont="1" applyFill="1" applyBorder="1" applyAlignment="1">
      <alignment horizontal="center" vertical="top"/>
    </xf>
    <xf numFmtId="169" fontId="59" fillId="0" borderId="6" xfId="20" applyNumberFormat="1" applyFont="1" applyFill="1" applyBorder="1" applyAlignment="1">
      <alignment horizontal="left" vertical="top"/>
    </xf>
    <xf numFmtId="0" fontId="58" fillId="0" borderId="13" xfId="20" applyFont="1" applyBorder="1" applyAlignment="1">
      <alignment vertical="top" wrapText="1"/>
    </xf>
    <xf numFmtId="0" fontId="58" fillId="37" borderId="24" xfId="2" applyFont="1" applyFill="1" applyBorder="1" applyAlignment="1">
      <alignment horizontal="left" vertical="top" wrapText="1"/>
    </xf>
    <xf numFmtId="0" fontId="58" fillId="37" borderId="27" xfId="2" applyFont="1" applyFill="1" applyBorder="1" applyAlignment="1">
      <alignment horizontal="left" vertical="top"/>
    </xf>
    <xf numFmtId="169" fontId="58" fillId="37" borderId="27" xfId="20" applyNumberFormat="1" applyFont="1" applyFill="1" applyBorder="1" applyAlignment="1">
      <alignment horizontal="center" vertical="top" wrapText="1"/>
    </xf>
    <xf numFmtId="0" fontId="58" fillId="0" borderId="25" xfId="20" applyFont="1" applyBorder="1" applyAlignment="1">
      <alignment vertical="top" wrapText="1"/>
    </xf>
    <xf numFmtId="0" fontId="59" fillId="0" borderId="27" xfId="20" applyFont="1" applyBorder="1" applyAlignment="1">
      <alignment vertical="center" wrapText="1"/>
    </xf>
    <xf numFmtId="169" fontId="59" fillId="0" borderId="27" xfId="20" applyNumberFormat="1" applyFont="1" applyBorder="1" applyAlignment="1">
      <alignment horizontal="center" vertical="center"/>
    </xf>
    <xf numFmtId="169" fontId="59" fillId="0" borderId="27" xfId="20" applyNumberFormat="1" applyFont="1" applyFill="1" applyBorder="1" applyAlignment="1">
      <alignment horizontal="center" vertical="center"/>
    </xf>
    <xf numFmtId="164" fontId="59" fillId="0" borderId="0" xfId="331" applyFont="1" applyAlignment="1">
      <alignment vertical="center"/>
    </xf>
    <xf numFmtId="164" fontId="59" fillId="0" borderId="27" xfId="331" applyFont="1" applyFill="1" applyBorder="1" applyAlignment="1">
      <alignment horizontal="center" vertical="center"/>
    </xf>
    <xf numFmtId="0" fontId="59" fillId="0" borderId="27" xfId="20" applyFont="1" applyBorder="1" applyAlignment="1">
      <alignment horizontal="center" vertical="center" wrapText="1"/>
    </xf>
    <xf numFmtId="0" fontId="59" fillId="0" borderId="0" xfId="20" applyFont="1" applyFill="1" applyBorder="1" applyAlignment="1">
      <alignment horizontal="center" vertical="center" wrapText="1"/>
    </xf>
    <xf numFmtId="0" fontId="58" fillId="0" borderId="7" xfId="20" applyFont="1" applyBorder="1" applyAlignment="1">
      <alignment vertical="top" wrapText="1"/>
    </xf>
    <xf numFmtId="0" fontId="59" fillId="0" borderId="12" xfId="20" applyFont="1" applyBorder="1" applyAlignment="1">
      <alignment vertical="top" wrapText="1"/>
    </xf>
    <xf numFmtId="169" fontId="59" fillId="0" borderId="12" xfId="20" applyNumberFormat="1" applyFont="1" applyBorder="1" applyAlignment="1">
      <alignment horizontal="center" vertical="top"/>
    </xf>
    <xf numFmtId="169" fontId="59" fillId="0" borderId="7" xfId="20" applyNumberFormat="1" applyFont="1" applyBorder="1" applyAlignment="1">
      <alignment horizontal="center" vertical="top"/>
    </xf>
    <xf numFmtId="0" fontId="59" fillId="0" borderId="27" xfId="20" applyFont="1" applyBorder="1" applyAlignment="1">
      <alignment vertical="top" wrapText="1"/>
    </xf>
    <xf numFmtId="169" fontId="59" fillId="0" borderId="25" xfId="20" applyNumberFormat="1" applyFont="1" applyBorder="1" applyAlignment="1">
      <alignment horizontal="center" vertical="top"/>
    </xf>
    <xf numFmtId="169" fontId="59" fillId="0" borderId="27" xfId="20" applyNumberFormat="1" applyFont="1" applyFill="1" applyBorder="1" applyAlignment="1">
      <alignment horizontal="center" vertical="top"/>
    </xf>
    <xf numFmtId="0" fontId="58" fillId="0" borderId="5" xfId="20" applyFont="1" applyBorder="1" applyAlignment="1">
      <alignment vertical="top" wrapText="1"/>
    </xf>
    <xf numFmtId="0" fontId="59" fillId="0" borderId="13" xfId="20" applyFont="1" applyBorder="1" applyAlignment="1">
      <alignment vertical="top" wrapText="1"/>
    </xf>
    <xf numFmtId="169" fontId="59" fillId="0" borderId="5" xfId="20" applyNumberFormat="1" applyFont="1" applyBorder="1" applyAlignment="1">
      <alignment horizontal="center" vertical="top"/>
    </xf>
    <xf numFmtId="0" fontId="59" fillId="0" borderId="12" xfId="20" applyFont="1" applyBorder="1" applyAlignment="1">
      <alignment vertical="center" wrapText="1"/>
    </xf>
    <xf numFmtId="169" fontId="59" fillId="0" borderId="12" xfId="20" applyNumberFormat="1" applyFont="1" applyBorder="1" applyAlignment="1">
      <alignment horizontal="center" vertical="center"/>
    </xf>
    <xf numFmtId="169" fontId="59" fillId="0" borderId="12" xfId="20" applyNumberFormat="1" applyFont="1" applyFill="1" applyBorder="1" applyAlignment="1">
      <alignment horizontal="center" vertical="center"/>
    </xf>
    <xf numFmtId="164" fontId="59" fillId="0" borderId="27" xfId="331" applyFont="1" applyFill="1" applyBorder="1" applyAlignment="1">
      <alignment vertical="center"/>
    </xf>
    <xf numFmtId="0" fontId="59" fillId="0" borderId="12" xfId="20" applyFont="1" applyBorder="1" applyAlignment="1">
      <alignment horizontal="center" vertical="center" wrapText="1"/>
    </xf>
    <xf numFmtId="164" fontId="59" fillId="0" borderId="27" xfId="331" applyFont="1" applyFill="1" applyBorder="1" applyAlignment="1">
      <alignment vertical="top"/>
    </xf>
    <xf numFmtId="169" fontId="59" fillId="0" borderId="13" xfId="20" applyNumberFormat="1" applyFont="1" applyBorder="1" applyAlignment="1">
      <alignment horizontal="center" vertical="top"/>
    </xf>
    <xf numFmtId="164" fontId="59" fillId="0" borderId="13" xfId="331" applyFont="1" applyFill="1" applyBorder="1" applyAlignment="1">
      <alignment vertical="top"/>
    </xf>
    <xf numFmtId="0" fontId="59" fillId="0" borderId="28" xfId="20" applyFont="1" applyBorder="1" applyAlignment="1">
      <alignment vertical="top" wrapText="1"/>
    </xf>
    <xf numFmtId="169" fontId="59" fillId="0" borderId="27" xfId="20" applyNumberFormat="1" applyFont="1" applyBorder="1" applyAlignment="1">
      <alignment horizontal="center" vertical="top"/>
    </xf>
    <xf numFmtId="2" fontId="59" fillId="0" borderId="27" xfId="20" applyNumberFormat="1" applyFont="1" applyBorder="1" applyAlignment="1">
      <alignment horizontal="center" vertical="top" wrapText="1"/>
    </xf>
    <xf numFmtId="0" fontId="59" fillId="0" borderId="6" xfId="20" applyFont="1" applyBorder="1" applyAlignment="1">
      <alignment vertical="top" wrapText="1"/>
    </xf>
    <xf numFmtId="0" fontId="58" fillId="0" borderId="27" xfId="20" applyFont="1" applyBorder="1" applyAlignment="1">
      <alignment vertical="top"/>
    </xf>
    <xf numFmtId="0" fontId="59" fillId="0" borderId="27" xfId="20" applyFont="1" applyBorder="1" applyAlignment="1">
      <alignment horizontal="center" vertical="top"/>
    </xf>
    <xf numFmtId="0" fontId="59" fillId="0" borderId="0" xfId="20" applyFont="1" applyFill="1" applyBorder="1" applyAlignment="1">
      <alignment horizontal="center" vertical="top"/>
    </xf>
    <xf numFmtId="0" fontId="58" fillId="0" borderId="12" xfId="20" applyFont="1" applyBorder="1" applyAlignment="1">
      <alignment vertical="top"/>
    </xf>
    <xf numFmtId="0" fontId="59" fillId="0" borderId="12" xfId="20" applyFont="1" applyBorder="1" applyAlignment="1">
      <alignment horizontal="center" vertical="top"/>
    </xf>
    <xf numFmtId="0" fontId="58" fillId="0" borderId="13" xfId="20" applyFont="1" applyBorder="1" applyAlignment="1">
      <alignment vertical="top"/>
    </xf>
    <xf numFmtId="0" fontId="58" fillId="0" borderId="25" xfId="20" applyFont="1" applyBorder="1" applyAlignment="1">
      <alignment horizontal="left" vertical="top" wrapText="1"/>
    </xf>
    <xf numFmtId="0" fontId="58" fillId="0" borderId="5" xfId="20" applyFont="1" applyBorder="1" applyAlignment="1">
      <alignment horizontal="left" vertical="top" wrapText="1"/>
    </xf>
    <xf numFmtId="0" fontId="58" fillId="0" borderId="7" xfId="20" applyFont="1" applyBorder="1" applyAlignment="1">
      <alignment horizontal="left" vertical="top" wrapText="1"/>
    </xf>
    <xf numFmtId="0" fontId="59" fillId="0" borderId="27" xfId="20" applyFont="1" applyBorder="1" applyAlignment="1">
      <alignment horizontal="left" vertical="center" wrapText="1"/>
    </xf>
    <xf numFmtId="0" fontId="59" fillId="0" borderId="25" xfId="20" applyFont="1" applyBorder="1" applyAlignment="1">
      <alignment horizontal="center" vertical="center" wrapText="1"/>
    </xf>
    <xf numFmtId="0" fontId="59" fillId="0" borderId="12" xfId="20" applyFont="1" applyBorder="1" applyAlignment="1">
      <alignment horizontal="left" vertical="top" wrapText="1"/>
    </xf>
    <xf numFmtId="0" fontId="58" fillId="0" borderId="27" xfId="20" applyFont="1" applyFill="1" applyBorder="1" applyAlignment="1">
      <alignment vertical="top"/>
    </xf>
    <xf numFmtId="0" fontId="59" fillId="0" borderId="27" xfId="20" applyFont="1" applyFill="1" applyBorder="1" applyAlignment="1">
      <alignment vertical="top" wrapText="1"/>
    </xf>
    <xf numFmtId="0" fontId="58" fillId="0" borderId="12" xfId="20" applyFont="1" applyFill="1" applyBorder="1" applyAlignment="1">
      <alignment vertical="top"/>
    </xf>
    <xf numFmtId="0" fontId="59" fillId="0" borderId="12" xfId="20" applyFont="1" applyFill="1" applyBorder="1" applyAlignment="1">
      <alignment vertical="top" wrapText="1"/>
    </xf>
    <xf numFmtId="0" fontId="58" fillId="0" borderId="13" xfId="20" applyFont="1" applyFill="1" applyBorder="1" applyAlignment="1">
      <alignment vertical="top"/>
    </xf>
    <xf numFmtId="0" fontId="59" fillId="0" borderId="13" xfId="20" applyFont="1" applyFill="1" applyBorder="1" applyAlignment="1">
      <alignment vertical="top" wrapText="1"/>
    </xf>
    <xf numFmtId="0" fontId="59" fillId="0" borderId="13" xfId="20" applyFont="1" applyBorder="1" applyAlignment="1">
      <alignment horizontal="center" vertical="top"/>
    </xf>
    <xf numFmtId="0" fontId="58" fillId="37" borderId="2" xfId="2" applyFont="1" applyFill="1" applyBorder="1" applyAlignment="1">
      <alignment horizontal="left" vertical="top"/>
    </xf>
    <xf numFmtId="169" fontId="59" fillId="0" borderId="28" xfId="20" applyNumberFormat="1" applyFont="1" applyFill="1" applyBorder="1" applyAlignment="1">
      <alignment horizontal="center" vertical="top"/>
    </xf>
    <xf numFmtId="169" fontId="59" fillId="0" borderId="6" xfId="20" applyNumberFormat="1" applyFont="1" applyFill="1" applyBorder="1" applyAlignment="1">
      <alignment horizontal="center" vertical="top"/>
    </xf>
    <xf numFmtId="164" fontId="59" fillId="0" borderId="6" xfId="331" applyFont="1" applyFill="1" applyBorder="1" applyAlignment="1">
      <alignment horizontal="center" vertical="top"/>
    </xf>
    <xf numFmtId="169" fontId="59" fillId="0" borderId="27" xfId="20" applyNumberFormat="1" applyFont="1" applyFill="1" applyBorder="1" applyAlignment="1">
      <alignment horizontal="left" vertical="center"/>
    </xf>
    <xf numFmtId="169" fontId="59" fillId="0" borderId="28" xfId="20" applyNumberFormat="1" applyFont="1" applyFill="1" applyBorder="1" applyAlignment="1">
      <alignment horizontal="center" vertical="center"/>
    </xf>
    <xf numFmtId="164" fontId="59" fillId="0" borderId="3" xfId="331" applyFont="1" applyFill="1" applyBorder="1" applyAlignment="1">
      <alignment horizontal="center" vertical="top"/>
    </xf>
    <xf numFmtId="169" fontId="59" fillId="0" borderId="27" xfId="20" applyNumberFormat="1" applyFont="1" applyFill="1" applyBorder="1" applyAlignment="1">
      <alignment vertical="center"/>
    </xf>
    <xf numFmtId="169" fontId="59" fillId="0" borderId="13" xfId="20" applyNumberFormat="1" applyFont="1" applyFill="1" applyBorder="1" applyAlignment="1">
      <alignment vertical="top"/>
    </xf>
    <xf numFmtId="0" fontId="58" fillId="0" borderId="7" xfId="20" applyFont="1" applyFill="1" applyBorder="1" applyAlignment="1">
      <alignment vertical="top"/>
    </xf>
    <xf numFmtId="169" fontId="59" fillId="0" borderId="25" xfId="20" applyNumberFormat="1" applyFont="1" applyFill="1" applyBorder="1" applyAlignment="1">
      <alignment horizontal="center" vertical="top"/>
    </xf>
    <xf numFmtId="169" fontId="59" fillId="0" borderId="7" xfId="20" applyNumberFormat="1" applyFont="1" applyFill="1" applyBorder="1" applyAlignment="1">
      <alignment horizontal="center" vertical="top"/>
    </xf>
    <xf numFmtId="169" fontId="59" fillId="0" borderId="5" xfId="20" applyNumberFormat="1" applyFont="1" applyFill="1" applyBorder="1" applyAlignment="1">
      <alignment horizontal="center" vertical="top"/>
    </xf>
    <xf numFmtId="168" fontId="59" fillId="0" borderId="7" xfId="20" applyNumberFormat="1" applyFont="1" applyBorder="1" applyAlignment="1">
      <alignment horizontal="center" vertical="top"/>
    </xf>
    <xf numFmtId="168" fontId="59" fillId="0" borderId="25" xfId="20" applyNumberFormat="1" applyFont="1" applyBorder="1" applyAlignment="1">
      <alignment horizontal="center" vertical="top"/>
    </xf>
    <xf numFmtId="168" fontId="59" fillId="0" borderId="5" xfId="20" applyNumberFormat="1" applyFont="1" applyBorder="1" applyAlignment="1">
      <alignment horizontal="right" vertical="top"/>
    </xf>
    <xf numFmtId="166" fontId="59" fillId="0" borderId="13" xfId="20" applyNumberFormat="1" applyFont="1" applyBorder="1" applyAlignment="1">
      <alignment horizontal="right" vertical="top"/>
    </xf>
    <xf numFmtId="169" fontId="59" fillId="0" borderId="12" xfId="20" applyNumberFormat="1" applyFont="1" applyFill="1" applyBorder="1" applyAlignment="1">
      <alignment horizontal="left" vertical="center"/>
    </xf>
    <xf numFmtId="166" fontId="59" fillId="0" borderId="12" xfId="20" applyNumberFormat="1" applyFont="1" applyFill="1" applyBorder="1" applyAlignment="1">
      <alignment horizontal="center" vertical="center"/>
    </xf>
    <xf numFmtId="164" fontId="59" fillId="0" borderId="12" xfId="331" applyFont="1" applyFill="1" applyBorder="1" applyAlignment="1">
      <alignment horizontal="center" vertical="center"/>
    </xf>
    <xf numFmtId="169" fontId="59" fillId="0" borderId="27" xfId="20" applyNumberFormat="1" applyFont="1" applyFill="1" applyBorder="1" applyAlignment="1">
      <alignment vertical="top" wrapText="1"/>
    </xf>
    <xf numFmtId="10" fontId="59" fillId="0" borderId="27" xfId="331" applyNumberFormat="1" applyFont="1" applyFill="1" applyBorder="1" applyAlignment="1">
      <alignment vertical="top"/>
    </xf>
    <xf numFmtId="10" fontId="59" fillId="0" borderId="12" xfId="331" applyNumberFormat="1" applyFont="1" applyFill="1" applyBorder="1" applyAlignment="1">
      <alignment horizontal="right" vertical="top"/>
    </xf>
    <xf numFmtId="10" fontId="59" fillId="0" borderId="6" xfId="331" applyNumberFormat="1" applyFont="1" applyFill="1" applyBorder="1" applyAlignment="1">
      <alignment horizontal="right" vertical="top"/>
    </xf>
    <xf numFmtId="0" fontId="58" fillId="0" borderId="27" xfId="20" applyFont="1" applyFill="1" applyBorder="1" applyAlignment="1">
      <alignment vertical="top" wrapText="1"/>
    </xf>
    <xf numFmtId="169" fontId="59" fillId="0" borderId="27" xfId="20" applyNumberFormat="1" applyFont="1" applyFill="1" applyBorder="1" applyAlignment="1">
      <alignment vertical="top"/>
    </xf>
    <xf numFmtId="169" fontId="59" fillId="0" borderId="12" xfId="20" applyNumberFormat="1" applyFont="1" applyFill="1" applyBorder="1" applyAlignment="1">
      <alignment vertical="top"/>
    </xf>
    <xf numFmtId="169" fontId="58" fillId="0" borderId="12" xfId="20" applyNumberFormat="1" applyFont="1" applyFill="1" applyBorder="1" applyAlignment="1">
      <alignment vertical="top"/>
    </xf>
    <xf numFmtId="168" fontId="59" fillId="0" borderId="13" xfId="20" applyNumberFormat="1" applyFont="1" applyBorder="1" applyAlignment="1">
      <alignment horizontal="right" vertical="top"/>
    </xf>
    <xf numFmtId="10" fontId="59" fillId="0" borderId="13" xfId="331" applyNumberFormat="1" applyFont="1" applyFill="1" applyBorder="1" applyAlignment="1">
      <alignment horizontal="right" vertical="top"/>
    </xf>
    <xf numFmtId="0" fontId="58" fillId="0" borderId="26" xfId="20" applyFont="1" applyFill="1" applyBorder="1" applyAlignment="1">
      <alignment vertical="top" wrapText="1"/>
    </xf>
    <xf numFmtId="0" fontId="58" fillId="0" borderId="4" xfId="20" applyFont="1" applyBorder="1" applyAlignment="1">
      <alignment vertical="top" wrapText="1"/>
    </xf>
    <xf numFmtId="166" fontId="59" fillId="0" borderId="13" xfId="20" applyNumberFormat="1" applyFont="1" applyFill="1" applyBorder="1" applyAlignment="1">
      <alignment vertical="top"/>
    </xf>
    <xf numFmtId="0" fontId="58" fillId="37" borderId="9" xfId="2" applyFont="1" applyFill="1" applyBorder="1" applyAlignment="1">
      <alignment horizontal="left" vertical="top" wrapText="1"/>
    </xf>
    <xf numFmtId="0" fontId="58" fillId="37" borderId="10" xfId="2" applyFont="1" applyFill="1" applyBorder="1" applyAlignment="1">
      <alignment horizontal="left" vertical="top"/>
    </xf>
    <xf numFmtId="10" fontId="59" fillId="0" borderId="12" xfId="331" applyNumberFormat="1" applyFont="1" applyFill="1" applyBorder="1" applyAlignment="1">
      <alignment vertical="top"/>
    </xf>
    <xf numFmtId="169" fontId="59" fillId="0" borderId="12" xfId="20" applyNumberFormat="1" applyFont="1" applyFill="1" applyBorder="1" applyAlignment="1">
      <alignment vertical="center"/>
    </xf>
    <xf numFmtId="164" fontId="59" fillId="0" borderId="12" xfId="331" applyFont="1" applyFill="1" applyBorder="1" applyAlignment="1">
      <alignment vertical="center"/>
    </xf>
    <xf numFmtId="164" fontId="59" fillId="0" borderId="12" xfId="331" applyFont="1" applyFill="1" applyBorder="1" applyAlignment="1">
      <alignment vertical="top"/>
    </xf>
    <xf numFmtId="169" fontId="59" fillId="0" borderId="0" xfId="20" applyNumberFormat="1" applyFont="1" applyFill="1" applyBorder="1" applyAlignment="1">
      <alignment vertical="top"/>
    </xf>
    <xf numFmtId="169" fontId="59" fillId="0" borderId="0" xfId="20" applyNumberFormat="1" applyFont="1" applyBorder="1" applyAlignment="1">
      <alignment horizontal="center" vertical="top"/>
    </xf>
    <xf numFmtId="164" fontId="59" fillId="0" borderId="0" xfId="331" applyFont="1" applyFill="1" applyBorder="1" applyAlignment="1">
      <alignment vertical="top"/>
    </xf>
    <xf numFmtId="0" fontId="59" fillId="0" borderId="0" xfId="20" applyFont="1" applyBorder="1" applyAlignment="1">
      <alignment horizontal="center" vertical="top" wrapText="1"/>
    </xf>
    <xf numFmtId="164" fontId="59" fillId="0" borderId="3" xfId="331" applyFont="1" applyFill="1" applyBorder="1" applyAlignment="1">
      <alignment vertical="top"/>
    </xf>
    <xf numFmtId="0" fontId="58" fillId="37" borderId="24" xfId="2" applyFont="1" applyFill="1" applyBorder="1" applyAlignment="1">
      <alignment horizontal="left" vertical="top"/>
    </xf>
    <xf numFmtId="10" fontId="59" fillId="0" borderId="27" xfId="20" applyNumberFormat="1" applyFont="1" applyFill="1" applyBorder="1" applyAlignment="1">
      <alignment horizontal="right" vertical="center" wrapText="1"/>
    </xf>
    <xf numFmtId="10" fontId="59" fillId="0" borderId="12" xfId="20" applyNumberFormat="1" applyFont="1" applyBorder="1" applyAlignment="1">
      <alignment horizontal="right" vertical="top" wrapText="1"/>
    </xf>
    <xf numFmtId="169" fontId="59" fillId="0" borderId="25" xfId="20" applyNumberFormat="1" applyFont="1" applyBorder="1" applyAlignment="1">
      <alignment horizontal="center" vertical="center"/>
    </xf>
    <xf numFmtId="0" fontId="59" fillId="0" borderId="28" xfId="20" applyFont="1" applyBorder="1" applyAlignment="1">
      <alignment horizontal="center" vertical="center" wrapText="1"/>
    </xf>
    <xf numFmtId="0" fontId="59" fillId="0" borderId="6" xfId="20" applyFont="1" applyBorder="1" applyAlignment="1">
      <alignment horizontal="center" vertical="top" wrapText="1"/>
    </xf>
    <xf numFmtId="164" fontId="59" fillId="39" borderId="27" xfId="331" applyFont="1" applyFill="1" applyBorder="1" applyAlignment="1">
      <alignment vertical="center"/>
    </xf>
    <xf numFmtId="10" fontId="59" fillId="0" borderId="12" xfId="331" applyNumberFormat="1" applyFont="1" applyFill="1" applyBorder="1" applyAlignment="1">
      <alignment vertical="center"/>
    </xf>
    <xf numFmtId="169" fontId="58" fillId="0" borderId="13" xfId="20" applyNumberFormat="1" applyFont="1" applyFill="1" applyBorder="1" applyAlignment="1">
      <alignment vertical="top"/>
    </xf>
    <xf numFmtId="10" fontId="59" fillId="0" borderId="13" xfId="20" applyNumberFormat="1" applyFont="1" applyBorder="1" applyAlignment="1">
      <alignment horizontal="right" vertical="top" wrapText="1"/>
    </xf>
    <xf numFmtId="10" fontId="59" fillId="0" borderId="3" xfId="20" applyNumberFormat="1" applyFont="1" applyBorder="1" applyAlignment="1">
      <alignment horizontal="right" vertical="top" wrapText="1"/>
    </xf>
    <xf numFmtId="10" fontId="59" fillId="0" borderId="27" xfId="331" applyNumberFormat="1" applyFont="1" applyFill="1" applyBorder="1" applyAlignment="1">
      <alignment vertical="center"/>
    </xf>
    <xf numFmtId="0" fontId="58" fillId="0" borderId="12" xfId="20" applyFont="1" applyFill="1" applyBorder="1" applyAlignment="1">
      <alignment vertical="top" wrapText="1"/>
    </xf>
    <xf numFmtId="0" fontId="59" fillId="0" borderId="27" xfId="20" applyFont="1" applyFill="1" applyBorder="1" applyAlignment="1">
      <alignment horizontal="center" vertical="top" wrapText="1"/>
    </xf>
    <xf numFmtId="0" fontId="59" fillId="0" borderId="12" xfId="20" applyFont="1" applyFill="1" applyBorder="1" applyAlignment="1">
      <alignment horizontal="center" vertical="top" wrapText="1"/>
    </xf>
    <xf numFmtId="0" fontId="59" fillId="0" borderId="25" xfId="20" applyFont="1" applyBorder="1" applyAlignment="1">
      <alignment vertical="top" wrapText="1"/>
    </xf>
    <xf numFmtId="0" fontId="59" fillId="0" borderId="7" xfId="20" applyFont="1" applyBorder="1" applyAlignment="1">
      <alignment vertical="top" wrapText="1"/>
    </xf>
    <xf numFmtId="0" fontId="58" fillId="0" borderId="7" xfId="20" applyFont="1" applyFill="1" applyBorder="1" applyAlignment="1">
      <alignment vertical="top" wrapText="1"/>
    </xf>
    <xf numFmtId="169" fontId="58" fillId="0" borderId="7" xfId="20" applyNumberFormat="1" applyFont="1" applyFill="1" applyBorder="1" applyAlignment="1">
      <alignment vertical="top"/>
    </xf>
    <xf numFmtId="169" fontId="59" fillId="0" borderId="5" xfId="20" applyNumberFormat="1" applyFont="1" applyFill="1" applyBorder="1" applyAlignment="1">
      <alignment vertical="top"/>
    </xf>
    <xf numFmtId="0" fontId="59" fillId="0" borderId="27" xfId="20" applyFont="1" applyFill="1" applyBorder="1" applyAlignment="1">
      <alignment vertical="center" wrapText="1"/>
    </xf>
    <xf numFmtId="0" fontId="58" fillId="0" borderId="11" xfId="20" applyFont="1" applyFill="1" applyBorder="1" applyAlignment="1">
      <alignment vertical="top" wrapText="1"/>
    </xf>
    <xf numFmtId="0" fontId="59" fillId="0" borderId="27" xfId="20" applyFont="1" applyFill="1" applyBorder="1" applyAlignment="1">
      <alignment vertical="top"/>
    </xf>
    <xf numFmtId="164" fontId="59" fillId="0" borderId="0" xfId="331" applyFont="1" applyFill="1" applyAlignment="1">
      <alignment vertical="top"/>
    </xf>
    <xf numFmtId="0" fontId="59" fillId="0" borderId="12" xfId="20" applyFont="1" applyFill="1" applyBorder="1" applyAlignment="1">
      <alignment vertical="top"/>
    </xf>
    <xf numFmtId="0" fontId="59" fillId="0" borderId="13" xfId="20" applyFont="1" applyFill="1" applyBorder="1" applyAlignment="1">
      <alignment vertical="top"/>
    </xf>
    <xf numFmtId="0" fontId="58" fillId="0" borderId="13" xfId="20" applyFont="1" applyBorder="1" applyAlignment="1">
      <alignment horizontal="left" vertical="top" wrapText="1"/>
    </xf>
    <xf numFmtId="164" fontId="59" fillId="0" borderId="13" xfId="20" applyNumberFormat="1" applyFont="1" applyBorder="1" applyAlignment="1">
      <alignment horizontal="right" vertical="top" wrapText="1"/>
    </xf>
    <xf numFmtId="0" fontId="58" fillId="0" borderId="11" xfId="20" applyFont="1" applyBorder="1" applyAlignment="1">
      <alignment vertical="top" wrapText="1"/>
    </xf>
    <xf numFmtId="169" fontId="59" fillId="0" borderId="11" xfId="20" applyNumberFormat="1" applyFont="1" applyFill="1" applyBorder="1" applyAlignment="1">
      <alignment horizontal="left" vertical="center"/>
    </xf>
    <xf numFmtId="166" fontId="59" fillId="0" borderId="12" xfId="20" applyNumberFormat="1" applyFont="1" applyFill="1" applyBorder="1" applyAlignment="1">
      <alignment vertical="top"/>
    </xf>
    <xf numFmtId="164" fontId="59" fillId="0" borderId="3" xfId="331" applyFont="1" applyBorder="1" applyAlignment="1">
      <alignment vertical="top"/>
    </xf>
    <xf numFmtId="0" fontId="58" fillId="0" borderId="25" xfId="20" applyFont="1" applyFill="1" applyBorder="1" applyAlignment="1">
      <alignment horizontal="left" vertical="top" wrapText="1"/>
    </xf>
    <xf numFmtId="166" fontId="59" fillId="0" borderId="25" xfId="20" applyNumberFormat="1" applyFont="1" applyFill="1" applyBorder="1" applyAlignment="1">
      <alignment horizontal="center" vertical="center"/>
    </xf>
    <xf numFmtId="166" fontId="59" fillId="0" borderId="27" xfId="20" applyNumberFormat="1" applyFont="1" applyFill="1" applyBorder="1" applyAlignment="1">
      <alignment horizontal="center" vertical="center"/>
    </xf>
    <xf numFmtId="164" fontId="59" fillId="0" borderId="0" xfId="331" applyFont="1" applyFill="1" applyAlignment="1">
      <alignment vertical="center"/>
    </xf>
    <xf numFmtId="0" fontId="59" fillId="0" borderId="25" xfId="20" applyFont="1" applyFill="1" applyBorder="1" applyAlignment="1">
      <alignment horizontal="center" vertical="center" wrapText="1"/>
    </xf>
    <xf numFmtId="0" fontId="59" fillId="0" borderId="27" xfId="20" applyFont="1" applyFill="1" applyBorder="1" applyAlignment="1">
      <alignment horizontal="center" vertical="center" wrapText="1"/>
    </xf>
    <xf numFmtId="0" fontId="58" fillId="0" borderId="5" xfId="20" applyFont="1" applyFill="1" applyBorder="1" applyAlignment="1">
      <alignment vertical="top" wrapText="1"/>
    </xf>
    <xf numFmtId="166" fontId="59" fillId="0" borderId="5" xfId="20" applyNumberFormat="1" applyFont="1" applyFill="1" applyBorder="1" applyAlignment="1">
      <alignment horizontal="center" vertical="top"/>
    </xf>
    <xf numFmtId="0" fontId="59" fillId="0" borderId="5" xfId="20" applyFont="1" applyFill="1" applyBorder="1" applyAlignment="1">
      <alignment horizontal="center" vertical="top" wrapText="1"/>
    </xf>
    <xf numFmtId="0" fontId="59" fillId="0" borderId="13" xfId="20" applyFont="1" applyFill="1" applyBorder="1" applyAlignment="1">
      <alignment horizontal="center" vertical="top" wrapText="1"/>
    </xf>
    <xf numFmtId="0" fontId="58" fillId="0" borderId="25" xfId="20" applyFont="1" applyFill="1" applyBorder="1" applyAlignment="1">
      <alignment vertical="top" wrapText="1"/>
    </xf>
    <xf numFmtId="166" fontId="59" fillId="0" borderId="25" xfId="20" applyNumberFormat="1" applyFont="1" applyFill="1" applyBorder="1" applyAlignment="1">
      <alignment horizontal="center" vertical="top"/>
    </xf>
    <xf numFmtId="0" fontId="59" fillId="0" borderId="25" xfId="20" applyFont="1" applyFill="1" applyBorder="1" applyAlignment="1">
      <alignment horizontal="center" vertical="top" wrapText="1"/>
    </xf>
    <xf numFmtId="166" fontId="59" fillId="0" borderId="7" xfId="20" applyNumberFormat="1" applyFont="1" applyFill="1" applyBorder="1" applyAlignment="1">
      <alignment horizontal="center" vertical="top"/>
    </xf>
    <xf numFmtId="0" fontId="59" fillId="0" borderId="7" xfId="20" applyFont="1" applyFill="1" applyBorder="1" applyAlignment="1">
      <alignment horizontal="center" vertical="top" wrapText="1"/>
    </xf>
    <xf numFmtId="169" fontId="58" fillId="0" borderId="27" xfId="20" applyNumberFormat="1" applyFont="1" applyFill="1" applyBorder="1" applyAlignment="1">
      <alignment horizontal="left" vertical="center"/>
    </xf>
    <xf numFmtId="166" fontId="59" fillId="0" borderId="28" xfId="20" applyNumberFormat="1" applyFont="1" applyFill="1" applyBorder="1" applyAlignment="1">
      <alignment horizontal="center" vertical="center"/>
    </xf>
    <xf numFmtId="0" fontId="59" fillId="0" borderId="28" xfId="20" applyFont="1" applyFill="1" applyBorder="1" applyAlignment="1">
      <alignment horizontal="center" vertical="top" wrapText="1"/>
    </xf>
    <xf numFmtId="164" fontId="59" fillId="0" borderId="25" xfId="331" applyFont="1" applyFill="1" applyBorder="1" applyAlignment="1">
      <alignment horizontal="center" vertical="top"/>
    </xf>
    <xf numFmtId="0" fontId="59" fillId="0" borderId="6" xfId="20" applyFont="1" applyFill="1" applyBorder="1" applyAlignment="1">
      <alignment horizontal="center" vertical="top" wrapText="1"/>
    </xf>
    <xf numFmtId="164" fontId="59" fillId="0" borderId="7" xfId="331" applyFont="1" applyFill="1" applyBorder="1" applyAlignment="1">
      <alignment horizontal="center" vertical="top"/>
    </xf>
    <xf numFmtId="0" fontId="59" fillId="0" borderId="3" xfId="20" applyFont="1" applyFill="1" applyBorder="1" applyAlignment="1">
      <alignment horizontal="center" vertical="top" wrapText="1"/>
    </xf>
    <xf numFmtId="164" fontId="59" fillId="0" borderId="5" xfId="331" applyFont="1" applyFill="1" applyBorder="1" applyAlignment="1">
      <alignment horizontal="center" vertical="top"/>
    </xf>
    <xf numFmtId="0" fontId="60" fillId="0" borderId="0" xfId="0" applyFont="1" applyFill="1"/>
    <xf numFmtId="166" fontId="59" fillId="0" borderId="0" xfId="20" applyNumberFormat="1" applyFont="1" applyFill="1" applyBorder="1" applyAlignment="1">
      <alignment horizontal="center" vertical="center"/>
    </xf>
    <xf numFmtId="0" fontId="60" fillId="0" borderId="0" xfId="0" applyFont="1" applyAlignment="1">
      <alignment vertical="center"/>
    </xf>
    <xf numFmtId="0" fontId="59" fillId="0" borderId="7" xfId="20" applyFont="1" applyBorder="1" applyAlignment="1">
      <alignment horizontal="center" vertical="center" wrapText="1"/>
    </xf>
    <xf numFmtId="166" fontId="59" fillId="0" borderId="0" xfId="20" applyNumberFormat="1" applyFont="1" applyFill="1" applyBorder="1" applyAlignment="1">
      <alignment horizontal="center" vertical="top"/>
    </xf>
    <xf numFmtId="166" fontId="59" fillId="0" borderId="26" xfId="20" applyNumberFormat="1" applyFont="1" applyFill="1" applyBorder="1" applyAlignment="1">
      <alignment horizontal="center" vertical="top"/>
    </xf>
    <xf numFmtId="166" fontId="59" fillId="0" borderId="4" xfId="20" applyNumberFormat="1" applyFont="1" applyFill="1" applyBorder="1" applyAlignment="1">
      <alignment horizontal="center" vertical="top"/>
    </xf>
    <xf numFmtId="44" fontId="59" fillId="0" borderId="13" xfId="331" applyNumberFormat="1" applyFont="1" applyFill="1" applyBorder="1" applyAlignment="1">
      <alignment horizontal="center" vertical="top"/>
    </xf>
    <xf numFmtId="44" fontId="59" fillId="0" borderId="13" xfId="331" applyNumberFormat="1" applyFont="1" applyFill="1" applyBorder="1" applyAlignment="1">
      <alignment horizontal="right" vertical="top"/>
    </xf>
    <xf numFmtId="0" fontId="58" fillId="0" borderId="27" xfId="20" applyFont="1" applyBorder="1" applyAlignment="1">
      <alignment horizontal="left" vertical="center" wrapText="1"/>
    </xf>
    <xf numFmtId="164" fontId="59" fillId="0" borderId="0" xfId="331" applyFont="1" applyBorder="1" applyAlignment="1">
      <alignment horizontal="left" vertical="center"/>
    </xf>
    <xf numFmtId="164" fontId="59" fillId="0" borderId="27" xfId="331" applyFont="1" applyFill="1" applyBorder="1" applyAlignment="1">
      <alignment horizontal="left" vertical="center"/>
    </xf>
    <xf numFmtId="0" fontId="58" fillId="0" borderId="13" xfId="20" applyFont="1" applyBorder="1" applyAlignment="1">
      <alignment horizontal="left" vertical="center" wrapText="1"/>
    </xf>
    <xf numFmtId="0" fontId="59" fillId="0" borderId="13" xfId="20" applyFont="1" applyBorder="1" applyAlignment="1">
      <alignment horizontal="left" vertical="center" wrapText="1"/>
    </xf>
    <xf numFmtId="169" fontId="59" fillId="0" borderId="13" xfId="20" applyNumberFormat="1" applyFont="1" applyBorder="1" applyAlignment="1">
      <alignment horizontal="center" vertical="center"/>
    </xf>
    <xf numFmtId="169" fontId="59" fillId="0" borderId="13" xfId="20" applyNumberFormat="1" applyFont="1" applyFill="1" applyBorder="1" applyAlignment="1">
      <alignment horizontal="center" vertical="center"/>
    </xf>
    <xf numFmtId="164" fontId="59" fillId="0" borderId="4" xfId="331" applyFont="1" applyFill="1" applyBorder="1" applyAlignment="1">
      <alignment horizontal="center" vertical="top"/>
    </xf>
    <xf numFmtId="0" fontId="58" fillId="0" borderId="13" xfId="20" applyFont="1" applyFill="1" applyBorder="1" applyAlignment="1">
      <alignment vertical="top" wrapText="1"/>
    </xf>
    <xf numFmtId="0" fontId="59" fillId="0" borderId="12" xfId="20" applyFont="1" applyFill="1" applyBorder="1" applyAlignment="1">
      <alignment vertical="center" wrapText="1"/>
    </xf>
    <xf numFmtId="164" fontId="59" fillId="0" borderId="0" xfId="331" applyFont="1" applyBorder="1" applyAlignment="1">
      <alignment vertical="center"/>
    </xf>
    <xf numFmtId="164" fontId="59" fillId="0" borderId="0" xfId="331" applyFont="1" applyAlignment="1">
      <alignment horizontal="left" vertical="center"/>
    </xf>
    <xf numFmtId="0" fontId="59" fillId="0" borderId="0" xfId="20" applyFont="1" applyFill="1" applyBorder="1" applyAlignment="1">
      <alignment horizontal="left" vertical="center" wrapText="1"/>
    </xf>
    <xf numFmtId="0" fontId="58" fillId="0" borderId="0" xfId="20" applyFont="1" applyBorder="1" applyAlignment="1">
      <alignment horizontal="left" vertical="top" wrapText="1"/>
    </xf>
    <xf numFmtId="0" fontId="59" fillId="0" borderId="0" xfId="20" applyFont="1" applyBorder="1" applyAlignment="1">
      <alignment vertical="top" wrapText="1"/>
    </xf>
    <xf numFmtId="164" fontId="59" fillId="0" borderId="0" xfId="331" applyFont="1" applyFill="1" applyBorder="1" applyAlignment="1">
      <alignment horizontal="center" vertical="top"/>
    </xf>
    <xf numFmtId="0" fontId="58" fillId="0" borderId="0" xfId="20" applyFont="1" applyFill="1" applyBorder="1" applyAlignment="1">
      <alignment horizontal="left" vertical="top" wrapText="1"/>
    </xf>
    <xf numFmtId="10" fontId="59" fillId="0" borderId="0" xfId="331" applyNumberFormat="1" applyFont="1" applyFill="1" applyBorder="1" applyAlignment="1">
      <alignment horizontal="right" vertical="top"/>
    </xf>
    <xf numFmtId="0" fontId="60" fillId="0" borderId="0" xfId="0" applyFont="1" applyFill="1" applyBorder="1"/>
    <xf numFmtId="169" fontId="55" fillId="0" borderId="12" xfId="20" applyNumberFormat="1" applyFont="1" applyFill="1" applyBorder="1" applyAlignment="1">
      <alignment horizontal="left" vertical="top"/>
    </xf>
    <xf numFmtId="169" fontId="59" fillId="0" borderId="13" xfId="20" applyNumberFormat="1" applyFont="1" applyFill="1" applyBorder="1" applyAlignment="1">
      <alignment vertical="center"/>
    </xf>
    <xf numFmtId="0" fontId="59" fillId="0" borderId="13" xfId="20" applyFont="1" applyBorder="1" applyAlignment="1">
      <alignment horizontal="center" vertical="center" wrapText="1"/>
    </xf>
    <xf numFmtId="164" fontId="59" fillId="0" borderId="13" xfId="331" applyFont="1" applyFill="1" applyBorder="1" applyAlignment="1">
      <alignment vertical="center"/>
    </xf>
    <xf numFmtId="169" fontId="56" fillId="0" borderId="12" xfId="20" applyNumberFormat="1" applyFont="1" applyFill="1" applyBorder="1" applyAlignment="1">
      <alignment vertical="center"/>
    </xf>
    <xf numFmtId="0" fontId="56" fillId="0" borderId="12" xfId="20" applyFont="1" applyBorder="1" applyAlignment="1">
      <alignment horizontal="center" vertical="center" wrapText="1"/>
    </xf>
    <xf numFmtId="0" fontId="56" fillId="0" borderId="12" xfId="20" applyFont="1" applyFill="1" applyBorder="1" applyAlignment="1">
      <alignment vertical="top" wrapText="1"/>
    </xf>
    <xf numFmtId="0" fontId="58" fillId="0" borderId="12" xfId="20" applyFont="1" applyBorder="1" applyAlignment="1">
      <alignment horizontal="left" vertical="center" wrapText="1"/>
    </xf>
    <xf numFmtId="0" fontId="59" fillId="0" borderId="12" xfId="20" applyFont="1" applyBorder="1" applyAlignment="1">
      <alignment horizontal="left" vertical="center" wrapText="1"/>
    </xf>
    <xf numFmtId="164" fontId="59" fillId="0" borderId="0" xfId="331" applyFont="1" applyFill="1" applyBorder="1" applyAlignment="1">
      <alignment horizontal="center" vertical="center"/>
    </xf>
    <xf numFmtId="164" fontId="59" fillId="0" borderId="6" xfId="331" applyFont="1" applyFill="1" applyBorder="1" applyAlignment="1">
      <alignment horizontal="center" vertical="center"/>
    </xf>
    <xf numFmtId="0" fontId="56" fillId="0" borderId="27" xfId="20" applyFont="1" applyBorder="1" applyAlignment="1">
      <alignment horizontal="left" vertical="center" wrapText="1"/>
    </xf>
    <xf numFmtId="0" fontId="56" fillId="0" borderId="12" xfId="20" applyFont="1" applyBorder="1" applyAlignment="1">
      <alignment horizontal="left" vertical="center" wrapText="1"/>
    </xf>
    <xf numFmtId="0" fontId="56" fillId="0" borderId="7" xfId="20" applyFont="1" applyBorder="1" applyAlignment="1">
      <alignment horizontal="center" vertical="top" wrapText="1"/>
    </xf>
    <xf numFmtId="0" fontId="55" fillId="0" borderId="27" xfId="20" applyFont="1" applyBorder="1" applyAlignment="1">
      <alignment horizontal="left" vertical="center" wrapText="1"/>
    </xf>
    <xf numFmtId="169" fontId="55" fillId="0" borderId="13" xfId="20" applyNumberFormat="1" applyFont="1" applyFill="1" applyBorder="1" applyAlignment="1">
      <alignment vertical="top"/>
    </xf>
    <xf numFmtId="0" fontId="55" fillId="0" borderId="6" xfId="20" applyFont="1" applyBorder="1" applyAlignment="1">
      <alignment vertical="top" wrapText="1"/>
    </xf>
    <xf numFmtId="0" fontId="55" fillId="0" borderId="6" xfId="20" applyFont="1" applyFill="1" applyBorder="1" applyAlignment="1">
      <alignment vertical="top" wrapText="1"/>
    </xf>
    <xf numFmtId="0" fontId="55" fillId="0" borderId="3" xfId="20" applyFont="1" applyBorder="1" applyAlignment="1">
      <alignment vertical="top" wrapText="1"/>
    </xf>
    <xf numFmtId="0" fontId="55" fillId="0" borderId="27" xfId="20" applyFont="1" applyFill="1" applyBorder="1" applyAlignment="1">
      <alignment horizontal="left" vertical="center" wrapText="1"/>
    </xf>
    <xf numFmtId="0" fontId="55" fillId="0" borderId="11" xfId="20" applyFont="1" applyBorder="1" applyAlignment="1">
      <alignment vertical="top" wrapText="1"/>
    </xf>
    <xf numFmtId="174" fontId="55" fillId="38" borderId="27" xfId="20" applyNumberFormat="1" applyFont="1" applyFill="1" applyBorder="1" applyAlignment="1">
      <alignment horizontal="center" vertical="top" wrapText="1"/>
    </xf>
    <xf numFmtId="169" fontId="56" fillId="0" borderId="13" xfId="20" applyNumberFormat="1" applyFont="1" applyFill="1" applyBorder="1" applyAlignment="1">
      <alignment vertical="center"/>
    </xf>
    <xf numFmtId="164" fontId="56" fillId="0" borderId="13" xfId="331" applyFont="1" applyBorder="1" applyAlignment="1">
      <alignment horizontal="center" vertical="center"/>
    </xf>
    <xf numFmtId="164" fontId="56" fillId="0" borderId="26" xfId="331" applyFont="1" applyBorder="1" applyAlignment="1">
      <alignment vertical="center"/>
    </xf>
    <xf numFmtId="164" fontId="56" fillId="0" borderId="0" xfId="331" applyFont="1" applyBorder="1" applyAlignment="1">
      <alignment vertical="center"/>
    </xf>
    <xf numFmtId="164" fontId="56" fillId="0" borderId="6" xfId="331" applyFont="1" applyFill="1" applyBorder="1" applyAlignment="1">
      <alignment horizontal="center" vertical="center"/>
    </xf>
    <xf numFmtId="164" fontId="56" fillId="0" borderId="3" xfId="331" applyFont="1" applyFill="1" applyBorder="1" applyAlignment="1">
      <alignment horizontal="center" vertical="center"/>
    </xf>
    <xf numFmtId="164" fontId="56" fillId="0" borderId="13" xfId="331" applyFont="1" applyFill="1" applyBorder="1" applyAlignment="1">
      <alignment horizontal="center" vertical="center"/>
    </xf>
    <xf numFmtId="10" fontId="56" fillId="0" borderId="12" xfId="331" applyNumberFormat="1" applyFont="1" applyFill="1" applyBorder="1" applyAlignment="1">
      <alignment horizontal="right" vertical="center"/>
    </xf>
    <xf numFmtId="0" fontId="56" fillId="0" borderId="0" xfId="20" applyFont="1" applyFill="1" applyAlignment="1">
      <alignment vertical="top" wrapText="1"/>
    </xf>
    <xf numFmtId="0" fontId="55" fillId="0" borderId="0" xfId="2" applyFont="1" applyFill="1" applyBorder="1" applyAlignment="1">
      <alignment horizontal="left" vertical="top" wrapText="1"/>
    </xf>
    <xf numFmtId="0" fontId="55" fillId="0" borderId="12" xfId="2" applyFont="1" applyFill="1" applyBorder="1" applyAlignment="1">
      <alignment horizontal="left" vertical="top" wrapText="1"/>
    </xf>
    <xf numFmtId="169" fontId="56" fillId="0" borderId="12" xfId="20" applyNumberFormat="1" applyFont="1" applyFill="1" applyBorder="1" applyAlignment="1">
      <alignment horizontal="left" vertical="center"/>
    </xf>
    <xf numFmtId="0" fontId="55" fillId="0" borderId="26" xfId="2" applyFont="1" applyFill="1" applyBorder="1" applyAlignment="1">
      <alignment horizontal="left" vertical="top" wrapText="1"/>
    </xf>
    <xf numFmtId="0" fontId="55" fillId="0" borderId="4" xfId="2" applyFont="1" applyFill="1" applyBorder="1" applyAlignment="1">
      <alignment horizontal="left" vertical="top" wrapText="1"/>
    </xf>
    <xf numFmtId="0" fontId="55" fillId="0" borderId="7" xfId="2" applyFont="1" applyFill="1" applyBorder="1" applyAlignment="1">
      <alignment horizontal="left" vertical="top"/>
    </xf>
    <xf numFmtId="0" fontId="55" fillId="0" borderId="5" xfId="2" applyFont="1" applyFill="1" applyBorder="1" applyAlignment="1">
      <alignment horizontal="left" vertical="top"/>
    </xf>
    <xf numFmtId="169" fontId="55" fillId="0" borderId="12" xfId="20" applyNumberFormat="1" applyFont="1" applyFill="1" applyBorder="1" applyAlignment="1">
      <alignment horizontal="center" vertical="top" wrapText="1"/>
    </xf>
    <xf numFmtId="169" fontId="55" fillId="0" borderId="13" xfId="20" applyNumberFormat="1" applyFont="1" applyFill="1" applyBorder="1" applyAlignment="1">
      <alignment horizontal="center" vertical="top" wrapText="1"/>
    </xf>
    <xf numFmtId="169" fontId="55" fillId="0" borderId="7" xfId="20" applyNumberFormat="1" applyFont="1" applyFill="1" applyBorder="1" applyAlignment="1">
      <alignment horizontal="center" vertical="top" wrapText="1"/>
    </xf>
    <xf numFmtId="169" fontId="55" fillId="0" borderId="5" xfId="20" applyNumberFormat="1" applyFont="1" applyFill="1" applyBorder="1" applyAlignment="1">
      <alignment horizontal="center" vertical="top" wrapText="1"/>
    </xf>
    <xf numFmtId="174" fontId="55" fillId="0" borderId="12" xfId="20" applyNumberFormat="1" applyFont="1" applyFill="1" applyBorder="1" applyAlignment="1">
      <alignment horizontal="center" vertical="top" wrapText="1"/>
    </xf>
    <xf numFmtId="174" fontId="55" fillId="0" borderId="13" xfId="20" applyNumberFormat="1" applyFont="1" applyFill="1" applyBorder="1" applyAlignment="1">
      <alignment horizontal="center" vertical="top" wrapText="1"/>
    </xf>
    <xf numFmtId="0" fontId="55" fillId="0" borderId="12" xfId="2" applyFont="1" applyFill="1" applyBorder="1" applyAlignment="1">
      <alignment horizontal="center" vertical="top" wrapText="1"/>
    </xf>
    <xf numFmtId="0" fontId="55" fillId="0" borderId="13" xfId="2" applyFont="1" applyFill="1" applyBorder="1" applyAlignment="1">
      <alignment horizontal="center" vertical="top" wrapText="1"/>
    </xf>
    <xf numFmtId="0" fontId="55" fillId="0" borderId="7" xfId="2" applyFont="1" applyFill="1" applyBorder="1" applyAlignment="1">
      <alignment horizontal="center" vertical="top" wrapText="1"/>
    </xf>
    <xf numFmtId="0" fontId="55" fillId="0" borderId="5" xfId="2" applyFont="1" applyFill="1" applyBorder="1" applyAlignment="1">
      <alignment horizontal="center" vertical="top" wrapText="1"/>
    </xf>
    <xf numFmtId="174" fontId="55" fillId="0" borderId="7" xfId="20" applyNumberFormat="1" applyFont="1" applyFill="1" applyBorder="1" applyAlignment="1">
      <alignment horizontal="center" vertical="top" wrapText="1"/>
    </xf>
    <xf numFmtId="174" fontId="55" fillId="0" borderId="5" xfId="20" applyNumberFormat="1" applyFont="1" applyFill="1" applyBorder="1" applyAlignment="1">
      <alignment horizontal="center" vertical="top" wrapText="1"/>
    </xf>
    <xf numFmtId="169" fontId="56" fillId="0" borderId="25" xfId="20" applyNumberFormat="1" applyFont="1" applyFill="1" applyBorder="1" applyAlignment="1">
      <alignment horizontal="center" vertical="top" wrapText="1"/>
    </xf>
    <xf numFmtId="169" fontId="56" fillId="0" borderId="7" xfId="20" applyNumberFormat="1" applyFont="1" applyFill="1" applyBorder="1" applyAlignment="1">
      <alignment horizontal="center" vertical="top" wrapText="1"/>
    </xf>
    <xf numFmtId="169" fontId="56" fillId="0" borderId="27" xfId="20" applyNumberFormat="1" applyFont="1" applyFill="1" applyBorder="1" applyAlignment="1">
      <alignment horizontal="center" vertical="top" wrapText="1"/>
    </xf>
    <xf numFmtId="169" fontId="56" fillId="0" borderId="12" xfId="20" applyNumberFormat="1" applyFont="1" applyFill="1" applyBorder="1" applyAlignment="1">
      <alignment horizontal="center" vertical="top" wrapText="1"/>
    </xf>
    <xf numFmtId="0" fontId="56" fillId="0" borderId="25" xfId="2" applyFont="1" applyFill="1" applyBorder="1" applyAlignment="1">
      <alignment horizontal="left" vertical="top"/>
    </xf>
    <xf numFmtId="0" fontId="56" fillId="0" borderId="7" xfId="2" applyFont="1" applyFill="1" applyBorder="1" applyAlignment="1">
      <alignment horizontal="left" vertical="top"/>
    </xf>
    <xf numFmtId="0" fontId="56" fillId="0" borderId="25" xfId="2" applyFont="1" applyFill="1" applyBorder="1" applyAlignment="1">
      <alignment horizontal="center" vertical="top" wrapText="1"/>
    </xf>
    <xf numFmtId="0" fontId="56" fillId="0" borderId="27" xfId="2" applyFont="1" applyFill="1" applyBorder="1" applyAlignment="1">
      <alignment horizontal="center" vertical="top" wrapText="1"/>
    </xf>
    <xf numFmtId="0" fontId="56" fillId="0" borderId="7" xfId="2" applyFont="1" applyFill="1" applyBorder="1" applyAlignment="1">
      <alignment horizontal="center" vertical="top" wrapText="1"/>
    </xf>
    <xf numFmtId="0" fontId="56" fillId="0" borderId="12" xfId="2" applyFont="1" applyFill="1" applyBorder="1" applyAlignment="1">
      <alignment horizontal="center" vertical="top" wrapText="1"/>
    </xf>
    <xf numFmtId="169" fontId="55" fillId="0" borderId="12" xfId="20" applyNumberFormat="1" applyFont="1" applyFill="1" applyBorder="1" applyAlignment="1">
      <alignment vertical="center"/>
    </xf>
    <xf numFmtId="0" fontId="55" fillId="0" borderId="28" xfId="20" applyFont="1" applyBorder="1" applyAlignment="1">
      <alignment vertical="top" wrapText="1"/>
    </xf>
    <xf numFmtId="0" fontId="57" fillId="0" borderId="0" xfId="0" applyFont="1" applyAlignment="1">
      <alignment horizontal="center"/>
    </xf>
    <xf numFmtId="0" fontId="64" fillId="0" borderId="0" xfId="0" applyFont="1"/>
    <xf numFmtId="0" fontId="57" fillId="0" borderId="0" xfId="0" applyFont="1" applyFill="1" applyBorder="1" applyAlignment="1">
      <alignment horizontal="center" vertical="top"/>
    </xf>
    <xf numFmtId="10" fontId="64" fillId="0" borderId="0" xfId="0" applyNumberFormat="1" applyFont="1"/>
    <xf numFmtId="0" fontId="55" fillId="0" borderId="0" xfId="0" applyFont="1" applyFill="1" applyBorder="1" applyAlignment="1">
      <alignment horizontal="left" vertical="top"/>
    </xf>
    <xf numFmtId="0" fontId="56" fillId="0" borderId="0" xfId="1" applyFont="1" applyFill="1" applyBorder="1" applyAlignment="1">
      <alignment vertical="top"/>
    </xf>
    <xf numFmtId="164" fontId="56" fillId="0" borderId="12" xfId="331" applyNumberFormat="1" applyFont="1" applyFill="1" applyBorder="1" applyAlignment="1">
      <alignment horizontal="center" vertical="top"/>
    </xf>
    <xf numFmtId="164" fontId="56" fillId="0" borderId="13" xfId="331" applyNumberFormat="1" applyFont="1" applyFill="1" applyBorder="1" applyAlignment="1">
      <alignment vertical="top"/>
    </xf>
    <xf numFmtId="164" fontId="56" fillId="0" borderId="27" xfId="331" applyNumberFormat="1" applyFont="1" applyFill="1" applyBorder="1" applyAlignment="1">
      <alignment horizontal="center" vertical="top"/>
    </xf>
    <xf numFmtId="164" fontId="56" fillId="0" borderId="13" xfId="331" applyNumberFormat="1" applyFont="1" applyFill="1" applyBorder="1" applyAlignment="1">
      <alignment horizontal="center" vertical="top"/>
    </xf>
    <xf numFmtId="164" fontId="56" fillId="0" borderId="12" xfId="331" applyNumberFormat="1" applyFont="1" applyFill="1" applyBorder="1" applyAlignment="1">
      <alignment vertical="top"/>
    </xf>
    <xf numFmtId="164" fontId="56" fillId="0" borderId="27" xfId="331" applyFont="1" applyFill="1" applyBorder="1" applyAlignment="1">
      <alignment vertical="top"/>
    </xf>
    <xf numFmtId="164" fontId="56" fillId="0" borderId="13" xfId="331" applyFont="1" applyFill="1" applyBorder="1" applyAlignment="1">
      <alignment vertical="top"/>
    </xf>
    <xf numFmtId="164" fontId="56" fillId="0" borderId="6" xfId="331" applyFont="1" applyFill="1" applyBorder="1" applyAlignment="1">
      <alignment horizontal="center" vertical="top"/>
    </xf>
    <xf numFmtId="164" fontId="56" fillId="0" borderId="3" xfId="331" applyFont="1" applyFill="1" applyBorder="1" applyAlignment="1">
      <alignment horizontal="center" vertical="top"/>
    </xf>
    <xf numFmtId="164" fontId="56" fillId="0" borderId="27" xfId="331" applyFont="1" applyFill="1" applyBorder="1" applyAlignment="1">
      <alignment vertical="center"/>
    </xf>
    <xf numFmtId="164" fontId="56" fillId="0" borderId="13" xfId="331" applyFont="1" applyFill="1" applyBorder="1" applyAlignment="1">
      <alignment vertical="center"/>
    </xf>
    <xf numFmtId="164" fontId="56" fillId="0" borderId="12" xfId="331" applyFont="1" applyFill="1" applyBorder="1" applyAlignment="1">
      <alignment vertical="center"/>
    </xf>
    <xf numFmtId="10" fontId="56" fillId="0" borderId="6" xfId="331" applyNumberFormat="1" applyFont="1" applyFill="1" applyBorder="1" applyAlignment="1">
      <alignment horizontal="right" vertical="top"/>
    </xf>
    <xf numFmtId="10" fontId="56" fillId="0" borderId="13" xfId="331" applyNumberFormat="1" applyFont="1" applyFill="1" applyBorder="1" applyAlignment="1">
      <alignment horizontal="right" vertical="top"/>
    </xf>
    <xf numFmtId="10" fontId="56" fillId="0" borderId="12" xfId="331" applyNumberFormat="1" applyFont="1" applyFill="1" applyBorder="1" applyAlignment="1">
      <alignment vertical="top"/>
    </xf>
    <xf numFmtId="164" fontId="56" fillId="0" borderId="0" xfId="331" applyFont="1" applyFill="1" applyBorder="1" applyAlignment="1">
      <alignment vertical="top"/>
    </xf>
    <xf numFmtId="164" fontId="56" fillId="0" borderId="3" xfId="331" applyFont="1" applyFill="1" applyBorder="1" applyAlignment="1">
      <alignment vertical="top"/>
    </xf>
    <xf numFmtId="164" fontId="56" fillId="0" borderId="12" xfId="331" applyFont="1" applyFill="1" applyBorder="1" applyAlignment="1">
      <alignment vertical="top"/>
    </xf>
    <xf numFmtId="164" fontId="56" fillId="39" borderId="27" xfId="331" applyFont="1" applyFill="1" applyBorder="1" applyAlignment="1">
      <alignment vertical="center"/>
    </xf>
    <xf numFmtId="0" fontId="56" fillId="0" borderId="13" xfId="20" applyFont="1" applyBorder="1" applyAlignment="1">
      <alignment horizontal="center" vertical="top" wrapText="1"/>
    </xf>
    <xf numFmtId="10" fontId="56" fillId="0" borderId="13" xfId="20" applyNumberFormat="1" applyFont="1" applyBorder="1" applyAlignment="1">
      <alignment horizontal="right" vertical="top" wrapText="1"/>
    </xf>
    <xf numFmtId="10" fontId="56" fillId="0" borderId="3" xfId="20" applyNumberFormat="1" applyFont="1" applyBorder="1" applyAlignment="1">
      <alignment horizontal="right" vertical="top" wrapText="1"/>
    </xf>
    <xf numFmtId="169" fontId="56" fillId="0" borderId="12" xfId="331" applyNumberFormat="1" applyFont="1" applyFill="1" applyBorder="1" applyAlignment="1">
      <alignment horizontal="right" vertical="top"/>
    </xf>
    <xf numFmtId="169" fontId="56" fillId="0" borderId="13" xfId="331" applyNumberFormat="1" applyFont="1" applyFill="1" applyBorder="1" applyAlignment="1">
      <alignment horizontal="right" vertical="top"/>
    </xf>
    <xf numFmtId="0" fontId="55" fillId="0" borderId="13" xfId="20" applyFont="1" applyBorder="1" applyAlignment="1">
      <alignment horizontal="left" vertical="top" wrapText="1"/>
    </xf>
    <xf numFmtId="164" fontId="56" fillId="0" borderId="13" xfId="20" applyNumberFormat="1" applyFont="1" applyBorder="1" applyAlignment="1">
      <alignment horizontal="right" vertical="top" wrapText="1"/>
    </xf>
    <xf numFmtId="164" fontId="56" fillId="0" borderId="13" xfId="331" applyFont="1" applyBorder="1" applyAlignment="1">
      <alignment vertical="top"/>
    </xf>
    <xf numFmtId="164" fontId="56" fillId="0" borderId="3" xfId="331" applyFont="1" applyBorder="1" applyAlignment="1">
      <alignment vertical="top"/>
    </xf>
    <xf numFmtId="164" fontId="56" fillId="0" borderId="25" xfId="331" applyFont="1" applyFill="1" applyBorder="1" applyAlignment="1">
      <alignment horizontal="center" vertical="top"/>
    </xf>
    <xf numFmtId="164" fontId="56" fillId="0" borderId="7" xfId="331" applyFont="1" applyFill="1" applyBorder="1" applyAlignment="1">
      <alignment horizontal="center" vertical="top"/>
    </xf>
    <xf numFmtId="164" fontId="56" fillId="0" borderId="5" xfId="331" applyFont="1" applyFill="1" applyBorder="1" applyAlignment="1">
      <alignment horizontal="center" vertical="top"/>
    </xf>
    <xf numFmtId="44" fontId="56" fillId="0" borderId="13" xfId="331" applyNumberFormat="1" applyFont="1" applyFill="1" applyBorder="1" applyAlignment="1">
      <alignment horizontal="center" vertical="top"/>
    </xf>
    <xf numFmtId="44" fontId="56" fillId="0" borderId="13" xfId="331" applyNumberFormat="1" applyFont="1" applyFill="1" applyBorder="1" applyAlignment="1">
      <alignment horizontal="right" vertical="top"/>
    </xf>
    <xf numFmtId="164" fontId="56" fillId="0" borderId="0" xfId="331" applyFont="1" applyFill="1" applyBorder="1" applyAlignment="1">
      <alignment horizontal="center" vertical="center"/>
    </xf>
    <xf numFmtId="164" fontId="56" fillId="0" borderId="4" xfId="331" applyFont="1" applyFill="1" applyBorder="1" applyAlignment="1">
      <alignment horizontal="center" vertical="top"/>
    </xf>
    <xf numFmtId="164" fontId="56" fillId="0" borderId="27" xfId="331" applyFont="1" applyFill="1" applyBorder="1" applyAlignment="1">
      <alignment horizontal="left" vertical="center"/>
    </xf>
    <xf numFmtId="164" fontId="56" fillId="0" borderId="0" xfId="331" applyFont="1" applyFill="1" applyBorder="1" applyAlignment="1">
      <alignment horizontal="center" vertical="top"/>
    </xf>
    <xf numFmtId="10" fontId="56" fillId="0" borderId="0" xfId="331" applyNumberFormat="1" applyFont="1" applyFill="1" applyBorder="1" applyAlignment="1">
      <alignment horizontal="right" vertical="top"/>
    </xf>
    <xf numFmtId="10" fontId="56" fillId="0" borderId="0" xfId="333" applyNumberFormat="1" applyFont="1" applyAlignment="1">
      <alignment vertical="top"/>
    </xf>
    <xf numFmtId="0" fontId="57" fillId="0" borderId="0" xfId="0" applyFont="1" applyAlignment="1">
      <alignment horizontal="center"/>
    </xf>
    <xf numFmtId="0" fontId="58" fillId="3" borderId="29" xfId="20" applyFont="1" applyFill="1" applyBorder="1" applyAlignment="1">
      <alignment horizontal="center" vertical="top"/>
    </xf>
    <xf numFmtId="0" fontId="58" fillId="3" borderId="9" xfId="20" applyFont="1" applyFill="1" applyBorder="1" applyAlignment="1">
      <alignment horizontal="center" vertical="top"/>
    </xf>
    <xf numFmtId="0" fontId="61" fillId="0" borderId="0" xfId="0" applyFont="1" applyFill="1" applyBorder="1" applyAlignment="1">
      <alignment horizontal="center" vertical="top"/>
    </xf>
    <xf numFmtId="0" fontId="58" fillId="3" borderId="10" xfId="20" applyFont="1" applyFill="1" applyBorder="1" applyAlignment="1">
      <alignment horizontal="center" vertical="top"/>
    </xf>
    <xf numFmtId="0" fontId="58" fillId="0" borderId="27" xfId="20" applyFont="1" applyBorder="1" applyAlignment="1">
      <alignment horizontal="left" vertical="top" wrapText="1"/>
    </xf>
    <xf numFmtId="0" fontId="58" fillId="0" borderId="12" xfId="20" applyFont="1" applyBorder="1" applyAlignment="1">
      <alignment horizontal="left" vertical="top" wrapText="1"/>
    </xf>
    <xf numFmtId="0" fontId="58" fillId="0" borderId="27" xfId="20" applyFont="1" applyFill="1" applyBorder="1" applyAlignment="1">
      <alignment horizontal="left" vertical="top" wrapText="1"/>
    </xf>
    <xf numFmtId="0" fontId="58" fillId="0" borderId="12" xfId="20" applyFont="1" applyFill="1" applyBorder="1" applyAlignment="1">
      <alignment horizontal="left" vertical="top" wrapText="1"/>
    </xf>
    <xf numFmtId="0" fontId="58" fillId="3" borderId="4" xfId="20" applyFont="1" applyFill="1" applyBorder="1" applyAlignment="1">
      <alignment horizontal="center" vertical="top"/>
    </xf>
    <xf numFmtId="0" fontId="55" fillId="3" borderId="29" xfId="20" applyFont="1" applyFill="1" applyBorder="1" applyAlignment="1">
      <alignment horizontal="center" vertical="top"/>
    </xf>
    <xf numFmtId="0" fontId="55" fillId="3" borderId="9" xfId="20" applyFont="1" applyFill="1" applyBorder="1" applyAlignment="1">
      <alignment horizontal="center" vertical="top"/>
    </xf>
    <xf numFmtId="0" fontId="55" fillId="3" borderId="4" xfId="20" applyFont="1" applyFill="1" applyBorder="1" applyAlignment="1">
      <alignment horizontal="center" vertical="top"/>
    </xf>
    <xf numFmtId="0" fontId="57" fillId="0" borderId="0" xfId="0" applyFont="1" applyAlignment="1">
      <alignment horizontal="center"/>
    </xf>
    <xf numFmtId="0" fontId="55" fillId="3" borderId="10" xfId="20" applyFont="1" applyFill="1" applyBorder="1" applyAlignment="1">
      <alignment horizontal="center" vertical="top"/>
    </xf>
  </cellXfs>
  <cellStyles count="334">
    <cellStyle name=" 1" xfId="26" xr:uid="{00000000-0005-0000-0000-000000000000}"/>
    <cellStyle name="_Capex" xfId="27" xr:uid="{00000000-0005-0000-0000-000001000000}"/>
    <cellStyle name="_UED AMP 2009-14 Final 250309 Less PU" xfId="28" xr:uid="{00000000-0005-0000-0000-000002000000}"/>
    <cellStyle name="_UED AMP 2009-14 Final 250309 Less PU_1011 monthly" xfId="29" xr:uid="{00000000-0005-0000-0000-000003000000}"/>
    <cellStyle name="20% - Accent1 2" xfId="30" xr:uid="{00000000-0005-0000-0000-000004000000}"/>
    <cellStyle name="20% - Accent2 2" xfId="31" xr:uid="{00000000-0005-0000-0000-000005000000}"/>
    <cellStyle name="20% - Accent3 2" xfId="32" xr:uid="{00000000-0005-0000-0000-000006000000}"/>
    <cellStyle name="20% - Accent4 2" xfId="33" xr:uid="{00000000-0005-0000-0000-000007000000}"/>
    <cellStyle name="20% - Accent5 2" xfId="34" xr:uid="{00000000-0005-0000-0000-000008000000}"/>
    <cellStyle name="20% - Accent6 2" xfId="35" xr:uid="{00000000-0005-0000-0000-000009000000}"/>
    <cellStyle name="40% - Accent1 2" xfId="36" xr:uid="{00000000-0005-0000-0000-00000A000000}"/>
    <cellStyle name="40% - Accent2 2" xfId="37" xr:uid="{00000000-0005-0000-0000-00000B000000}"/>
    <cellStyle name="40% - Accent3 2" xfId="38" xr:uid="{00000000-0005-0000-0000-00000C000000}"/>
    <cellStyle name="40% - Accent4 2" xfId="39" xr:uid="{00000000-0005-0000-0000-00000D000000}"/>
    <cellStyle name="40% - Accent5 2" xfId="40" xr:uid="{00000000-0005-0000-0000-00000E000000}"/>
    <cellStyle name="40% - Accent6 2" xfId="41" xr:uid="{00000000-0005-0000-0000-00000F000000}"/>
    <cellStyle name="60% - Accent1 2" xfId="42" xr:uid="{00000000-0005-0000-0000-000010000000}"/>
    <cellStyle name="60% - Accent2 2" xfId="43" xr:uid="{00000000-0005-0000-0000-000011000000}"/>
    <cellStyle name="60% - Accent3 2" xfId="44" xr:uid="{00000000-0005-0000-0000-000012000000}"/>
    <cellStyle name="60% - Accent4 2" xfId="45" xr:uid="{00000000-0005-0000-0000-000013000000}"/>
    <cellStyle name="60% - Accent5 2" xfId="46" xr:uid="{00000000-0005-0000-0000-000014000000}"/>
    <cellStyle name="60% - Accent6 2" xfId="47" xr:uid="{00000000-0005-0000-0000-000015000000}"/>
    <cellStyle name="Accent1 - 20%" xfId="48" xr:uid="{00000000-0005-0000-0000-000016000000}"/>
    <cellStyle name="Accent1 - 40%" xfId="49" xr:uid="{00000000-0005-0000-0000-000017000000}"/>
    <cellStyle name="Accent1 - 60%" xfId="50" xr:uid="{00000000-0005-0000-0000-000018000000}"/>
    <cellStyle name="Accent1 2" xfId="51" xr:uid="{00000000-0005-0000-0000-000019000000}"/>
    <cellStyle name="Accent2 - 20%" xfId="52" xr:uid="{00000000-0005-0000-0000-00001A000000}"/>
    <cellStyle name="Accent2 - 40%" xfId="53" xr:uid="{00000000-0005-0000-0000-00001B000000}"/>
    <cellStyle name="Accent2 - 60%" xfId="54" xr:uid="{00000000-0005-0000-0000-00001C000000}"/>
    <cellStyle name="Accent2 2" xfId="55" xr:uid="{00000000-0005-0000-0000-00001D000000}"/>
    <cellStyle name="Accent3 - 20%" xfId="56" xr:uid="{00000000-0005-0000-0000-00001E000000}"/>
    <cellStyle name="Accent3 - 40%" xfId="57" xr:uid="{00000000-0005-0000-0000-00001F000000}"/>
    <cellStyle name="Accent3 - 60%" xfId="58" xr:uid="{00000000-0005-0000-0000-000020000000}"/>
    <cellStyle name="Accent3 2" xfId="59" xr:uid="{00000000-0005-0000-0000-000021000000}"/>
    <cellStyle name="Accent4 - 20%" xfId="60" xr:uid="{00000000-0005-0000-0000-000022000000}"/>
    <cellStyle name="Accent4 - 40%" xfId="61" xr:uid="{00000000-0005-0000-0000-000023000000}"/>
    <cellStyle name="Accent4 - 60%" xfId="62" xr:uid="{00000000-0005-0000-0000-000024000000}"/>
    <cellStyle name="Accent4 2" xfId="63" xr:uid="{00000000-0005-0000-0000-000025000000}"/>
    <cellStyle name="Accent5 - 20%" xfId="64" xr:uid="{00000000-0005-0000-0000-000026000000}"/>
    <cellStyle name="Accent5 - 40%" xfId="65" xr:uid="{00000000-0005-0000-0000-000027000000}"/>
    <cellStyle name="Accent5 - 60%" xfId="66" xr:uid="{00000000-0005-0000-0000-000028000000}"/>
    <cellStyle name="Accent5 2" xfId="67" xr:uid="{00000000-0005-0000-0000-000029000000}"/>
    <cellStyle name="Accent6 - 20%" xfId="68" xr:uid="{00000000-0005-0000-0000-00002A000000}"/>
    <cellStyle name="Accent6 - 40%" xfId="69" xr:uid="{00000000-0005-0000-0000-00002B000000}"/>
    <cellStyle name="Accent6 - 60%" xfId="70" xr:uid="{00000000-0005-0000-0000-00002C000000}"/>
    <cellStyle name="Accent6 2" xfId="71" xr:uid="{00000000-0005-0000-0000-00002D000000}"/>
    <cellStyle name="Agara" xfId="72" xr:uid="{00000000-0005-0000-0000-00002E000000}"/>
    <cellStyle name="B79812_.wvu.PrintTitlest" xfId="73" xr:uid="{00000000-0005-0000-0000-00002F000000}"/>
    <cellStyle name="Bad 2" xfId="74" xr:uid="{00000000-0005-0000-0000-000030000000}"/>
    <cellStyle name="Black" xfId="75" xr:uid="{00000000-0005-0000-0000-000031000000}"/>
    <cellStyle name="Blockout" xfId="76" xr:uid="{00000000-0005-0000-0000-000032000000}"/>
    <cellStyle name="Blockout 2" xfId="77" xr:uid="{00000000-0005-0000-0000-000033000000}"/>
    <cellStyle name="Blue" xfId="78" xr:uid="{00000000-0005-0000-0000-000034000000}"/>
    <cellStyle name="Calculation 2" xfId="79" xr:uid="{00000000-0005-0000-0000-000035000000}"/>
    <cellStyle name="Calculation 2 2" xfId="80" xr:uid="{00000000-0005-0000-0000-000036000000}"/>
    <cellStyle name="Calculation 2 2 2" xfId="81" xr:uid="{00000000-0005-0000-0000-000037000000}"/>
    <cellStyle name="Calculation 2 2 3" xfId="82" xr:uid="{00000000-0005-0000-0000-000038000000}"/>
    <cellStyle name="Calculation 2 3" xfId="83" xr:uid="{00000000-0005-0000-0000-000039000000}"/>
    <cellStyle name="Calculation 2 3 2" xfId="84" xr:uid="{00000000-0005-0000-0000-00003A000000}"/>
    <cellStyle name="Calculation 2 3 3" xfId="85" xr:uid="{00000000-0005-0000-0000-00003B000000}"/>
    <cellStyle name="Calculation 2 4" xfId="86" xr:uid="{00000000-0005-0000-0000-00003C000000}"/>
    <cellStyle name="Calculation 2 4 2" xfId="87" xr:uid="{00000000-0005-0000-0000-00003D000000}"/>
    <cellStyle name="Calculation 2 4 3" xfId="88" xr:uid="{00000000-0005-0000-0000-00003E000000}"/>
    <cellStyle name="Calculation 2 5" xfId="89" xr:uid="{00000000-0005-0000-0000-00003F000000}"/>
    <cellStyle name="Calculation 2 5 2" xfId="90" xr:uid="{00000000-0005-0000-0000-000040000000}"/>
    <cellStyle name="Calculation 2 5 3" xfId="91" xr:uid="{00000000-0005-0000-0000-000041000000}"/>
    <cellStyle name="Check Cell 2" xfId="92" xr:uid="{00000000-0005-0000-0000-000042000000}"/>
    <cellStyle name="Check Cell 2 2" xfId="93" xr:uid="{00000000-0005-0000-0000-000043000000}"/>
    <cellStyle name="Check Cell 2 2 2" xfId="94" xr:uid="{00000000-0005-0000-0000-000044000000}"/>
    <cellStyle name="Check Cell 2 2 2 2" xfId="95" xr:uid="{00000000-0005-0000-0000-000045000000}"/>
    <cellStyle name="Comma [0]7Z_87C" xfId="96" xr:uid="{00000000-0005-0000-0000-000046000000}"/>
    <cellStyle name="Comma 0" xfId="97" xr:uid="{00000000-0005-0000-0000-000047000000}"/>
    <cellStyle name="Comma 1" xfId="98" xr:uid="{00000000-0005-0000-0000-000048000000}"/>
    <cellStyle name="Comma 2" xfId="3" xr:uid="{00000000-0005-0000-0000-000049000000}"/>
    <cellStyle name="Comma 2 2" xfId="4" xr:uid="{00000000-0005-0000-0000-00004A000000}"/>
    <cellStyle name="Comma 2 2 2" xfId="99" xr:uid="{00000000-0005-0000-0000-00004B000000}"/>
    <cellStyle name="Comma 2 3" xfId="100" xr:uid="{00000000-0005-0000-0000-00004C000000}"/>
    <cellStyle name="Comma 3" xfId="5" xr:uid="{00000000-0005-0000-0000-00004D000000}"/>
    <cellStyle name="Comma 4" xfId="6" xr:uid="{00000000-0005-0000-0000-00004E000000}"/>
    <cellStyle name="Comma 5" xfId="7" xr:uid="{00000000-0005-0000-0000-00004F000000}"/>
    <cellStyle name="Comma 6" xfId="21" xr:uid="{00000000-0005-0000-0000-000050000000}"/>
    <cellStyle name="Comma 7" xfId="23" xr:uid="{00000000-0005-0000-0000-000051000000}"/>
    <cellStyle name="Comma0" xfId="101" xr:uid="{00000000-0005-0000-0000-000052000000}"/>
    <cellStyle name="Currency" xfId="331" builtinId="4"/>
    <cellStyle name="Currency 11" xfId="102" xr:uid="{00000000-0005-0000-0000-000054000000}"/>
    <cellStyle name="Currency 2" xfId="8" xr:uid="{00000000-0005-0000-0000-000055000000}"/>
    <cellStyle name="Currency 3" xfId="103" xr:uid="{00000000-0005-0000-0000-000056000000}"/>
    <cellStyle name="Currency 4" xfId="104" xr:uid="{00000000-0005-0000-0000-000057000000}"/>
    <cellStyle name="D4_B8B1_005004B79812_.wvu.PrintTitlest" xfId="105" xr:uid="{00000000-0005-0000-0000-000058000000}"/>
    <cellStyle name="Date" xfId="106" xr:uid="{00000000-0005-0000-0000-000059000000}"/>
    <cellStyle name="Emphasis 1" xfId="107" xr:uid="{00000000-0005-0000-0000-00005A000000}"/>
    <cellStyle name="Emphasis 2" xfId="108" xr:uid="{00000000-0005-0000-0000-00005B000000}"/>
    <cellStyle name="Emphasis 3" xfId="109" xr:uid="{00000000-0005-0000-0000-00005C000000}"/>
    <cellStyle name="Euro" xfId="110" xr:uid="{00000000-0005-0000-0000-00005D000000}"/>
    <cellStyle name="Explanatory Text 2" xfId="111" xr:uid="{00000000-0005-0000-0000-00005E000000}"/>
    <cellStyle name="Fixed" xfId="112" xr:uid="{00000000-0005-0000-0000-00005F000000}"/>
    <cellStyle name="Gilsans" xfId="113" xr:uid="{00000000-0005-0000-0000-000060000000}"/>
    <cellStyle name="Gilsansl" xfId="114" xr:uid="{00000000-0005-0000-0000-000061000000}"/>
    <cellStyle name="Good 2" xfId="115" xr:uid="{00000000-0005-0000-0000-000062000000}"/>
    <cellStyle name="Heading 1 2" xfId="116" xr:uid="{00000000-0005-0000-0000-000063000000}"/>
    <cellStyle name="Heading 1 3" xfId="117" xr:uid="{00000000-0005-0000-0000-000064000000}"/>
    <cellStyle name="Heading 2 2" xfId="118" xr:uid="{00000000-0005-0000-0000-000065000000}"/>
    <cellStyle name="Heading 2 3" xfId="119" xr:uid="{00000000-0005-0000-0000-000066000000}"/>
    <cellStyle name="Heading 3 2" xfId="120" xr:uid="{00000000-0005-0000-0000-000067000000}"/>
    <cellStyle name="Heading 3 2 2" xfId="121" xr:uid="{00000000-0005-0000-0000-000068000000}"/>
    <cellStyle name="Heading 3 3" xfId="122" xr:uid="{00000000-0005-0000-0000-000069000000}"/>
    <cellStyle name="Heading 4 2" xfId="123" xr:uid="{00000000-0005-0000-0000-00006A000000}"/>
    <cellStyle name="Heading 4 3" xfId="124" xr:uid="{00000000-0005-0000-0000-00006B000000}"/>
    <cellStyle name="Heading(4)" xfId="125" xr:uid="{00000000-0005-0000-0000-00006C000000}"/>
    <cellStyle name="Hyperlink 2" xfId="126" xr:uid="{00000000-0005-0000-0000-00006D000000}"/>
    <cellStyle name="Hyperlink 3" xfId="127" xr:uid="{00000000-0005-0000-0000-00006E000000}"/>
    <cellStyle name="Hyperlink Arrow" xfId="128" xr:uid="{00000000-0005-0000-0000-00006F000000}"/>
    <cellStyle name="Hyperlink Text" xfId="129" xr:uid="{00000000-0005-0000-0000-000070000000}"/>
    <cellStyle name="Input 2" xfId="130" xr:uid="{00000000-0005-0000-0000-000071000000}"/>
    <cellStyle name="Input 2 2" xfId="131" xr:uid="{00000000-0005-0000-0000-000072000000}"/>
    <cellStyle name="Input 2 2 2" xfId="132" xr:uid="{00000000-0005-0000-0000-000073000000}"/>
    <cellStyle name="Input 2 2 3" xfId="133" xr:uid="{00000000-0005-0000-0000-000074000000}"/>
    <cellStyle name="Input 2 3" xfId="134" xr:uid="{00000000-0005-0000-0000-000075000000}"/>
    <cellStyle name="Input 2 3 2" xfId="135" xr:uid="{00000000-0005-0000-0000-000076000000}"/>
    <cellStyle name="Input 2 3 3" xfId="136" xr:uid="{00000000-0005-0000-0000-000077000000}"/>
    <cellStyle name="Input 2 4" xfId="137" xr:uid="{00000000-0005-0000-0000-000078000000}"/>
    <cellStyle name="Input 2 4 2" xfId="138" xr:uid="{00000000-0005-0000-0000-000079000000}"/>
    <cellStyle name="Input 2 4 3" xfId="139" xr:uid="{00000000-0005-0000-0000-00007A000000}"/>
    <cellStyle name="Input 2 5" xfId="140" xr:uid="{00000000-0005-0000-0000-00007B000000}"/>
    <cellStyle name="Input 2 5 2" xfId="141" xr:uid="{00000000-0005-0000-0000-00007C000000}"/>
    <cellStyle name="Input 2 5 3" xfId="142" xr:uid="{00000000-0005-0000-0000-00007D000000}"/>
    <cellStyle name="Input1" xfId="143" xr:uid="{00000000-0005-0000-0000-00007E000000}"/>
    <cellStyle name="Input1 2" xfId="144" xr:uid="{00000000-0005-0000-0000-00007F000000}"/>
    <cellStyle name="Input1 3" xfId="145" xr:uid="{00000000-0005-0000-0000-000080000000}"/>
    <cellStyle name="Input1 4" xfId="146" xr:uid="{00000000-0005-0000-0000-000081000000}"/>
    <cellStyle name="Input3" xfId="147" xr:uid="{00000000-0005-0000-0000-000082000000}"/>
    <cellStyle name="Input3 2" xfId="148" xr:uid="{00000000-0005-0000-0000-000083000000}"/>
    <cellStyle name="Input3 3" xfId="149" xr:uid="{00000000-0005-0000-0000-000084000000}"/>
    <cellStyle name="Input3 4" xfId="150" xr:uid="{00000000-0005-0000-0000-000085000000}"/>
    <cellStyle name="Lines" xfId="151" xr:uid="{00000000-0005-0000-0000-000086000000}"/>
    <cellStyle name="Linked Cell 2" xfId="152" xr:uid="{00000000-0005-0000-0000-000087000000}"/>
    <cellStyle name="Mine" xfId="153" xr:uid="{00000000-0005-0000-0000-000088000000}"/>
    <cellStyle name="Model Name" xfId="154" xr:uid="{00000000-0005-0000-0000-000089000000}"/>
    <cellStyle name="Neutral 2" xfId="155" xr:uid="{00000000-0005-0000-0000-00008A000000}"/>
    <cellStyle name="Normal" xfId="0" builtinId="0"/>
    <cellStyle name="Normal - Style1" xfId="156" xr:uid="{00000000-0005-0000-0000-00008C000000}"/>
    <cellStyle name="Normal 10" xfId="157" xr:uid="{00000000-0005-0000-0000-00008D000000}"/>
    <cellStyle name="Normal 11" xfId="158" xr:uid="{00000000-0005-0000-0000-00008E000000}"/>
    <cellStyle name="Normal 114" xfId="159" xr:uid="{00000000-0005-0000-0000-00008F000000}"/>
    <cellStyle name="Normal 12" xfId="160" xr:uid="{00000000-0005-0000-0000-000090000000}"/>
    <cellStyle name="Normal 13" xfId="161" xr:uid="{00000000-0005-0000-0000-000091000000}"/>
    <cellStyle name="Normal 13 2" xfId="162" xr:uid="{00000000-0005-0000-0000-000092000000}"/>
    <cellStyle name="Normal 14" xfId="163" xr:uid="{00000000-0005-0000-0000-000093000000}"/>
    <cellStyle name="Normal 14 2" xfId="164" xr:uid="{00000000-0005-0000-0000-000094000000}"/>
    <cellStyle name="Normal 143" xfId="165" xr:uid="{00000000-0005-0000-0000-000095000000}"/>
    <cellStyle name="Normal 144" xfId="166" xr:uid="{00000000-0005-0000-0000-000096000000}"/>
    <cellStyle name="Normal 147" xfId="167" xr:uid="{00000000-0005-0000-0000-000097000000}"/>
    <cellStyle name="Normal 148" xfId="168" xr:uid="{00000000-0005-0000-0000-000098000000}"/>
    <cellStyle name="Normal 149" xfId="169" xr:uid="{00000000-0005-0000-0000-000099000000}"/>
    <cellStyle name="Normal 15" xfId="24" xr:uid="{00000000-0005-0000-0000-00009A000000}"/>
    <cellStyle name="Normal 150" xfId="170" xr:uid="{00000000-0005-0000-0000-00009B000000}"/>
    <cellStyle name="Normal 151" xfId="171" xr:uid="{00000000-0005-0000-0000-00009C000000}"/>
    <cellStyle name="Normal 152" xfId="172" xr:uid="{00000000-0005-0000-0000-00009D000000}"/>
    <cellStyle name="Normal 153" xfId="173" xr:uid="{00000000-0005-0000-0000-00009E000000}"/>
    <cellStyle name="Normal 154" xfId="174" xr:uid="{00000000-0005-0000-0000-00009F000000}"/>
    <cellStyle name="Normal 155" xfId="175" xr:uid="{00000000-0005-0000-0000-0000A0000000}"/>
    <cellStyle name="Normal 156" xfId="176" xr:uid="{00000000-0005-0000-0000-0000A1000000}"/>
    <cellStyle name="Normal 161" xfId="177" xr:uid="{00000000-0005-0000-0000-0000A2000000}"/>
    <cellStyle name="Normal 162" xfId="178" xr:uid="{00000000-0005-0000-0000-0000A3000000}"/>
    <cellStyle name="Normal 163" xfId="179" xr:uid="{00000000-0005-0000-0000-0000A4000000}"/>
    <cellStyle name="Normal 164" xfId="180" xr:uid="{00000000-0005-0000-0000-0000A5000000}"/>
    <cellStyle name="Normal 169" xfId="181" xr:uid="{00000000-0005-0000-0000-0000A6000000}"/>
    <cellStyle name="Normal 170" xfId="182" xr:uid="{00000000-0005-0000-0000-0000A7000000}"/>
    <cellStyle name="Normal 171" xfId="183" xr:uid="{00000000-0005-0000-0000-0000A8000000}"/>
    <cellStyle name="Normal 172" xfId="184" xr:uid="{00000000-0005-0000-0000-0000A9000000}"/>
    <cellStyle name="Normal 177" xfId="185" xr:uid="{00000000-0005-0000-0000-0000AA000000}"/>
    <cellStyle name="Normal 178" xfId="186" xr:uid="{00000000-0005-0000-0000-0000AB000000}"/>
    <cellStyle name="Normal 179" xfId="187" xr:uid="{00000000-0005-0000-0000-0000AC000000}"/>
    <cellStyle name="Normal 180" xfId="188" xr:uid="{00000000-0005-0000-0000-0000AD000000}"/>
    <cellStyle name="Normal 181" xfId="189" xr:uid="{00000000-0005-0000-0000-0000AE000000}"/>
    <cellStyle name="Normal 182" xfId="190" xr:uid="{00000000-0005-0000-0000-0000AF000000}"/>
    <cellStyle name="Normal 183" xfId="191" xr:uid="{00000000-0005-0000-0000-0000B0000000}"/>
    <cellStyle name="Normal 184" xfId="192" xr:uid="{00000000-0005-0000-0000-0000B1000000}"/>
    <cellStyle name="Normal 185" xfId="193" xr:uid="{00000000-0005-0000-0000-0000B2000000}"/>
    <cellStyle name="Normal 186" xfId="194" xr:uid="{00000000-0005-0000-0000-0000B3000000}"/>
    <cellStyle name="Normal 187" xfId="195" xr:uid="{00000000-0005-0000-0000-0000B4000000}"/>
    <cellStyle name="Normal 188" xfId="196" xr:uid="{00000000-0005-0000-0000-0000B5000000}"/>
    <cellStyle name="Normal 189" xfId="197" xr:uid="{00000000-0005-0000-0000-0000B6000000}"/>
    <cellStyle name="Normal 190" xfId="198" xr:uid="{00000000-0005-0000-0000-0000B7000000}"/>
    <cellStyle name="Normal 192" xfId="199" xr:uid="{00000000-0005-0000-0000-0000B8000000}"/>
    <cellStyle name="Normal 193" xfId="200" xr:uid="{00000000-0005-0000-0000-0000B9000000}"/>
    <cellStyle name="Normal 196" xfId="201" xr:uid="{00000000-0005-0000-0000-0000BA000000}"/>
    <cellStyle name="Normal 197" xfId="202" xr:uid="{00000000-0005-0000-0000-0000BB000000}"/>
    <cellStyle name="Normal 198" xfId="203" xr:uid="{00000000-0005-0000-0000-0000BC000000}"/>
    <cellStyle name="Normal 199" xfId="204" xr:uid="{00000000-0005-0000-0000-0000BD000000}"/>
    <cellStyle name="Normal 2" xfId="1" xr:uid="{00000000-0005-0000-0000-0000BE000000}"/>
    <cellStyle name="Normal 2 2" xfId="2" xr:uid="{00000000-0005-0000-0000-0000BF000000}"/>
    <cellStyle name="Normal 2 2 2" xfId="9" xr:uid="{00000000-0005-0000-0000-0000C0000000}"/>
    <cellStyle name="Normal 2 3" xfId="205" xr:uid="{00000000-0005-0000-0000-0000C1000000}"/>
    <cellStyle name="Normal 2 4" xfId="206" xr:uid="{00000000-0005-0000-0000-0000C2000000}"/>
    <cellStyle name="Normal 2 5" xfId="332" xr:uid="{00000000-0005-0000-0000-0000C3000000}"/>
    <cellStyle name="Normal 20" xfId="207" xr:uid="{00000000-0005-0000-0000-0000C4000000}"/>
    <cellStyle name="Normal 200" xfId="208" xr:uid="{00000000-0005-0000-0000-0000C5000000}"/>
    <cellStyle name="Normal 201" xfId="209" xr:uid="{00000000-0005-0000-0000-0000C6000000}"/>
    <cellStyle name="Normal 202" xfId="210" xr:uid="{00000000-0005-0000-0000-0000C7000000}"/>
    <cellStyle name="Normal 203" xfId="211" xr:uid="{00000000-0005-0000-0000-0000C8000000}"/>
    <cellStyle name="Normal 204" xfId="212" xr:uid="{00000000-0005-0000-0000-0000C9000000}"/>
    <cellStyle name="Normal 205" xfId="213" xr:uid="{00000000-0005-0000-0000-0000CA000000}"/>
    <cellStyle name="Normal 207" xfId="214" xr:uid="{00000000-0005-0000-0000-0000CB000000}"/>
    <cellStyle name="Normal 208" xfId="215" xr:uid="{00000000-0005-0000-0000-0000CC000000}"/>
    <cellStyle name="Normal 209" xfId="216" xr:uid="{00000000-0005-0000-0000-0000CD000000}"/>
    <cellStyle name="Normal 210" xfId="217" xr:uid="{00000000-0005-0000-0000-0000CE000000}"/>
    <cellStyle name="Normal 211" xfId="218" xr:uid="{00000000-0005-0000-0000-0000CF000000}"/>
    <cellStyle name="Normal 212" xfId="219" xr:uid="{00000000-0005-0000-0000-0000D0000000}"/>
    <cellStyle name="Normal 213" xfId="220" xr:uid="{00000000-0005-0000-0000-0000D1000000}"/>
    <cellStyle name="Normal 214" xfId="221" xr:uid="{00000000-0005-0000-0000-0000D2000000}"/>
    <cellStyle name="Normal 215" xfId="222" xr:uid="{00000000-0005-0000-0000-0000D3000000}"/>
    <cellStyle name="Normal 216" xfId="223" xr:uid="{00000000-0005-0000-0000-0000D4000000}"/>
    <cellStyle name="Normal 3" xfId="10" xr:uid="{00000000-0005-0000-0000-0000D5000000}"/>
    <cellStyle name="Normal 3 2" xfId="224" xr:uid="{00000000-0005-0000-0000-0000D6000000}"/>
    <cellStyle name="Normal 37" xfId="225" xr:uid="{00000000-0005-0000-0000-0000D7000000}"/>
    <cellStyle name="Normal 38" xfId="226" xr:uid="{00000000-0005-0000-0000-0000D8000000}"/>
    <cellStyle name="Normal 39" xfId="227" xr:uid="{00000000-0005-0000-0000-0000D9000000}"/>
    <cellStyle name="Normal 4" xfId="11" xr:uid="{00000000-0005-0000-0000-0000DA000000}"/>
    <cellStyle name="Normal 4 2" xfId="228" xr:uid="{00000000-0005-0000-0000-0000DB000000}"/>
    <cellStyle name="Normal 4 2 2" xfId="229" xr:uid="{00000000-0005-0000-0000-0000DC000000}"/>
    <cellStyle name="Normal 40" xfId="230" xr:uid="{00000000-0005-0000-0000-0000DD000000}"/>
    <cellStyle name="Normal 5" xfId="12" xr:uid="{00000000-0005-0000-0000-0000DE000000}"/>
    <cellStyle name="Normal 5 2" xfId="22" xr:uid="{00000000-0005-0000-0000-0000DF000000}"/>
    <cellStyle name="Normal 6" xfId="13" xr:uid="{00000000-0005-0000-0000-0000E0000000}"/>
    <cellStyle name="Normal 6 2" xfId="14" xr:uid="{00000000-0005-0000-0000-0000E1000000}"/>
    <cellStyle name="Normal 6 2 2" xfId="231" xr:uid="{00000000-0005-0000-0000-0000E2000000}"/>
    <cellStyle name="Normal 7" xfId="15" xr:uid="{00000000-0005-0000-0000-0000E3000000}"/>
    <cellStyle name="Normal 8" xfId="16" xr:uid="{00000000-0005-0000-0000-0000E4000000}"/>
    <cellStyle name="Normal 8 2" xfId="232" xr:uid="{00000000-0005-0000-0000-0000E5000000}"/>
    <cellStyle name="Normal 9" xfId="20" xr:uid="{00000000-0005-0000-0000-0000E6000000}"/>
    <cellStyle name="Note 2" xfId="17" xr:uid="{00000000-0005-0000-0000-0000E7000000}"/>
    <cellStyle name="Note 2 2" xfId="233" xr:uid="{00000000-0005-0000-0000-0000E8000000}"/>
    <cellStyle name="Note 2 2 2" xfId="234" xr:uid="{00000000-0005-0000-0000-0000E9000000}"/>
    <cellStyle name="Note 2 3" xfId="235" xr:uid="{00000000-0005-0000-0000-0000EA000000}"/>
    <cellStyle name="Note 2 3 2" xfId="236" xr:uid="{00000000-0005-0000-0000-0000EB000000}"/>
    <cellStyle name="Note 2 4" xfId="237" xr:uid="{00000000-0005-0000-0000-0000EC000000}"/>
    <cellStyle name="Note 2 4 2" xfId="238" xr:uid="{00000000-0005-0000-0000-0000ED000000}"/>
    <cellStyle name="Note 2 5" xfId="239" xr:uid="{00000000-0005-0000-0000-0000EE000000}"/>
    <cellStyle name="Note 2 5 2" xfId="240" xr:uid="{00000000-0005-0000-0000-0000EF000000}"/>
    <cellStyle name="Note 2 6" xfId="241" xr:uid="{00000000-0005-0000-0000-0000F0000000}"/>
    <cellStyle name="Note 2 6 2" xfId="242" xr:uid="{00000000-0005-0000-0000-0000F1000000}"/>
    <cellStyle name="Output 2" xfId="243" xr:uid="{00000000-0005-0000-0000-0000F2000000}"/>
    <cellStyle name="Output 2 2" xfId="244" xr:uid="{00000000-0005-0000-0000-0000F3000000}"/>
    <cellStyle name="Output 2 2 2" xfId="245" xr:uid="{00000000-0005-0000-0000-0000F4000000}"/>
    <cellStyle name="Output 2 2 3" xfId="246" xr:uid="{00000000-0005-0000-0000-0000F5000000}"/>
    <cellStyle name="Output 2 3" xfId="247" xr:uid="{00000000-0005-0000-0000-0000F6000000}"/>
    <cellStyle name="Output 2 3 2" xfId="248" xr:uid="{00000000-0005-0000-0000-0000F7000000}"/>
    <cellStyle name="Output 2 3 3" xfId="249" xr:uid="{00000000-0005-0000-0000-0000F8000000}"/>
    <cellStyle name="Output 2 4" xfId="250" xr:uid="{00000000-0005-0000-0000-0000F9000000}"/>
    <cellStyle name="Output 2 4 2" xfId="251" xr:uid="{00000000-0005-0000-0000-0000FA000000}"/>
    <cellStyle name="Output 2 4 3" xfId="252" xr:uid="{00000000-0005-0000-0000-0000FB000000}"/>
    <cellStyle name="Output 2 5" xfId="253" xr:uid="{00000000-0005-0000-0000-0000FC000000}"/>
    <cellStyle name="Output 2 5 2" xfId="254" xr:uid="{00000000-0005-0000-0000-0000FD000000}"/>
    <cellStyle name="Output 2 5 3" xfId="255" xr:uid="{00000000-0005-0000-0000-0000FE000000}"/>
    <cellStyle name="Output 2 6" xfId="256" xr:uid="{00000000-0005-0000-0000-0000FF000000}"/>
    <cellStyle name="Output 2 6 2" xfId="257" xr:uid="{00000000-0005-0000-0000-000000010000}"/>
    <cellStyle name="Output 2 6 3" xfId="258" xr:uid="{00000000-0005-0000-0000-000001010000}"/>
    <cellStyle name="Output 2 7" xfId="259" xr:uid="{00000000-0005-0000-0000-000002010000}"/>
    <cellStyle name="Output 2 7 2" xfId="260" xr:uid="{00000000-0005-0000-0000-000003010000}"/>
    <cellStyle name="Output 2 7 3" xfId="261" xr:uid="{00000000-0005-0000-0000-000004010000}"/>
    <cellStyle name="Output 2 8" xfId="262" xr:uid="{00000000-0005-0000-0000-000005010000}"/>
    <cellStyle name="Output 2 9" xfId="263" xr:uid="{00000000-0005-0000-0000-000006010000}"/>
    <cellStyle name="Percent" xfId="333" builtinId="5"/>
    <cellStyle name="Percent [2]" xfId="264" xr:uid="{00000000-0005-0000-0000-000007010000}"/>
    <cellStyle name="Percent 2" xfId="18" xr:uid="{00000000-0005-0000-0000-000008010000}"/>
    <cellStyle name="Percent 3" xfId="19" xr:uid="{00000000-0005-0000-0000-000009010000}"/>
    <cellStyle name="Percent 4" xfId="25" xr:uid="{00000000-0005-0000-0000-00000A010000}"/>
    <cellStyle name="Percentage" xfId="265" xr:uid="{00000000-0005-0000-0000-00000B010000}"/>
    <cellStyle name="Period Title" xfId="266" xr:uid="{00000000-0005-0000-0000-00000C010000}"/>
    <cellStyle name="PSChar" xfId="267" xr:uid="{00000000-0005-0000-0000-00000D010000}"/>
    <cellStyle name="PSDate" xfId="268" xr:uid="{00000000-0005-0000-0000-00000E010000}"/>
    <cellStyle name="PSDec" xfId="269" xr:uid="{00000000-0005-0000-0000-00000F010000}"/>
    <cellStyle name="PSDetail" xfId="270" xr:uid="{00000000-0005-0000-0000-000010010000}"/>
    <cellStyle name="PSHeading" xfId="271" xr:uid="{00000000-0005-0000-0000-000011010000}"/>
    <cellStyle name="PSInt" xfId="272" xr:uid="{00000000-0005-0000-0000-000012010000}"/>
    <cellStyle name="PSSpacer" xfId="273" xr:uid="{00000000-0005-0000-0000-000013010000}"/>
    <cellStyle name="Ratio" xfId="274" xr:uid="{00000000-0005-0000-0000-000014010000}"/>
    <cellStyle name="Right Date" xfId="275" xr:uid="{00000000-0005-0000-0000-000015010000}"/>
    <cellStyle name="Right Number" xfId="276" xr:uid="{00000000-0005-0000-0000-000016010000}"/>
    <cellStyle name="Right Year" xfId="277" xr:uid="{00000000-0005-0000-0000-000017010000}"/>
    <cellStyle name="SAPError" xfId="278" xr:uid="{00000000-0005-0000-0000-000018010000}"/>
    <cellStyle name="SAPKey" xfId="279" xr:uid="{00000000-0005-0000-0000-000019010000}"/>
    <cellStyle name="SAPLocked" xfId="280" xr:uid="{00000000-0005-0000-0000-00001A010000}"/>
    <cellStyle name="SAPOutput" xfId="281" xr:uid="{00000000-0005-0000-0000-00001B010000}"/>
    <cellStyle name="SAPSpace" xfId="282" xr:uid="{00000000-0005-0000-0000-00001C010000}"/>
    <cellStyle name="SAPText" xfId="283" xr:uid="{00000000-0005-0000-0000-00001D010000}"/>
    <cellStyle name="SAPUnLocked" xfId="284" xr:uid="{00000000-0005-0000-0000-00001E010000}"/>
    <cellStyle name="Sheet Title" xfId="285" xr:uid="{00000000-0005-0000-0000-00001F010000}"/>
    <cellStyle name="Style 1" xfId="286" xr:uid="{00000000-0005-0000-0000-000020010000}"/>
    <cellStyle name="Style 1 2" xfId="287" xr:uid="{00000000-0005-0000-0000-000021010000}"/>
    <cellStyle name="Style2" xfId="288" xr:uid="{00000000-0005-0000-0000-000022010000}"/>
    <cellStyle name="Style3" xfId="289" xr:uid="{00000000-0005-0000-0000-000023010000}"/>
    <cellStyle name="Style4" xfId="290" xr:uid="{00000000-0005-0000-0000-000024010000}"/>
    <cellStyle name="Style5" xfId="291" xr:uid="{00000000-0005-0000-0000-000025010000}"/>
    <cellStyle name="Table Head Green" xfId="292" xr:uid="{00000000-0005-0000-0000-000026010000}"/>
    <cellStyle name="Table Head Green 2" xfId="293" xr:uid="{00000000-0005-0000-0000-000027010000}"/>
    <cellStyle name="Table Head_pldt" xfId="294" xr:uid="{00000000-0005-0000-0000-000028010000}"/>
    <cellStyle name="Table Source" xfId="295" xr:uid="{00000000-0005-0000-0000-000029010000}"/>
    <cellStyle name="Table Units" xfId="296" xr:uid="{00000000-0005-0000-0000-00002A010000}"/>
    <cellStyle name="Text" xfId="297" xr:uid="{00000000-0005-0000-0000-00002B010000}"/>
    <cellStyle name="Text 2" xfId="298" xr:uid="{00000000-0005-0000-0000-00002C010000}"/>
    <cellStyle name="Text Head 1" xfId="299" xr:uid="{00000000-0005-0000-0000-00002D010000}"/>
    <cellStyle name="Text Head 2" xfId="300" xr:uid="{00000000-0005-0000-0000-00002E010000}"/>
    <cellStyle name="Text Indent 2" xfId="301" xr:uid="{00000000-0005-0000-0000-00002F010000}"/>
    <cellStyle name="Theirs" xfId="302" xr:uid="{00000000-0005-0000-0000-000030010000}"/>
    <cellStyle name="Title 2" xfId="303" xr:uid="{00000000-0005-0000-0000-000031010000}"/>
    <cellStyle name="TOC 1" xfId="304" xr:uid="{00000000-0005-0000-0000-000032010000}"/>
    <cellStyle name="TOC 2" xfId="305" xr:uid="{00000000-0005-0000-0000-000033010000}"/>
    <cellStyle name="TOC 3" xfId="306" xr:uid="{00000000-0005-0000-0000-000034010000}"/>
    <cellStyle name="Total 2" xfId="307" xr:uid="{00000000-0005-0000-0000-000035010000}"/>
    <cellStyle name="Total 2 2" xfId="308" xr:uid="{00000000-0005-0000-0000-000036010000}"/>
    <cellStyle name="Total 2 2 2" xfId="309" xr:uid="{00000000-0005-0000-0000-000037010000}"/>
    <cellStyle name="Total 2 2 3" xfId="310" xr:uid="{00000000-0005-0000-0000-000038010000}"/>
    <cellStyle name="Total 2 3" xfId="311" xr:uid="{00000000-0005-0000-0000-000039010000}"/>
    <cellStyle name="Total 2 3 2" xfId="312" xr:uid="{00000000-0005-0000-0000-00003A010000}"/>
    <cellStyle name="Total 2 3 3" xfId="313" xr:uid="{00000000-0005-0000-0000-00003B010000}"/>
    <cellStyle name="Total 2 4" xfId="314" xr:uid="{00000000-0005-0000-0000-00003C010000}"/>
    <cellStyle name="Total 2 4 2" xfId="315" xr:uid="{00000000-0005-0000-0000-00003D010000}"/>
    <cellStyle name="Total 2 4 3" xfId="316" xr:uid="{00000000-0005-0000-0000-00003E010000}"/>
    <cellStyle name="Total 2 5" xfId="317" xr:uid="{00000000-0005-0000-0000-00003F010000}"/>
    <cellStyle name="Total 2 5 2" xfId="318" xr:uid="{00000000-0005-0000-0000-000040010000}"/>
    <cellStyle name="Total 2 5 3" xfId="319" xr:uid="{00000000-0005-0000-0000-000041010000}"/>
    <cellStyle name="Total 2 6" xfId="320" xr:uid="{00000000-0005-0000-0000-000042010000}"/>
    <cellStyle name="Total 2 6 2" xfId="321" xr:uid="{00000000-0005-0000-0000-000043010000}"/>
    <cellStyle name="Total 2 6 3" xfId="322" xr:uid="{00000000-0005-0000-0000-000044010000}"/>
    <cellStyle name="Total 2 7" xfId="323" xr:uid="{00000000-0005-0000-0000-000045010000}"/>
    <cellStyle name="Total 2 7 2" xfId="324" xr:uid="{00000000-0005-0000-0000-000046010000}"/>
    <cellStyle name="Total 2 7 3" xfId="325" xr:uid="{00000000-0005-0000-0000-000047010000}"/>
    <cellStyle name="Total 2 8" xfId="326" xr:uid="{00000000-0005-0000-0000-000048010000}"/>
    <cellStyle name="Total 2 9" xfId="327" xr:uid="{00000000-0005-0000-0000-000049010000}"/>
    <cellStyle name="Warning Text 2" xfId="328" xr:uid="{00000000-0005-0000-0000-00004A010000}"/>
    <cellStyle name="year" xfId="329" xr:uid="{00000000-0005-0000-0000-00004B010000}"/>
    <cellStyle name="year 2" xfId="330" xr:uid="{00000000-0005-0000-0000-00004C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Essential Energy">
  <a:themeElements>
    <a:clrScheme name="Essential Energy">
      <a:dk1>
        <a:srgbClr val="F58025"/>
      </a:dk1>
      <a:lt1>
        <a:sysClr val="window" lastClr="FFFFFF"/>
      </a:lt1>
      <a:dk2>
        <a:srgbClr val="4D4D4F"/>
      </a:dk2>
      <a:lt2>
        <a:srgbClr val="F58025"/>
      </a:lt2>
      <a:accent1>
        <a:srgbClr val="006A71"/>
      </a:accent1>
      <a:accent2>
        <a:srgbClr val="77957D"/>
      </a:accent2>
      <a:accent3>
        <a:srgbClr val="5D87A1"/>
      </a:accent3>
      <a:accent4>
        <a:srgbClr val="84373C"/>
      </a:accent4>
      <a:accent5>
        <a:srgbClr val="807F83"/>
      </a:accent5>
      <a:accent6>
        <a:srgbClr val="FAB819"/>
      </a:accent6>
      <a:hlink>
        <a:srgbClr val="000000"/>
      </a:hlink>
      <a:folHlink>
        <a:srgbClr val="4D4D4F"/>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D429"/>
  <sheetViews>
    <sheetView tabSelected="1" topLeftCell="F1" zoomScale="80" zoomScaleNormal="80" zoomScaleSheetLayoutView="80" workbookViewId="0">
      <selection activeCell="P14" sqref="P14"/>
    </sheetView>
  </sheetViews>
  <sheetFormatPr defaultColWidth="9.109375" defaultRowHeight="13.2"/>
  <cols>
    <col min="1" max="1" width="2.5546875" style="98" customWidth="1"/>
    <col min="2" max="2" width="26.5546875" style="98" customWidth="1"/>
    <col min="3" max="3" width="58.33203125" style="98" customWidth="1"/>
    <col min="4" max="4" width="49.21875" style="98" customWidth="1"/>
    <col min="5" max="5" width="19.33203125" style="98" customWidth="1"/>
    <col min="6" max="6" width="15" style="98" customWidth="1"/>
    <col min="7" max="11" width="13.88671875" style="8" hidden="1" customWidth="1"/>
    <col min="12" max="12" width="2.109375" style="8" customWidth="1"/>
    <col min="13" max="13" width="19.109375" style="8" customWidth="1"/>
    <col min="14" max="16" width="21.44140625" style="8" customWidth="1"/>
    <col min="17" max="17" width="21.6640625" style="8" customWidth="1"/>
    <col min="18" max="18" width="2.109375" style="98" customWidth="1"/>
    <col min="19" max="19" width="11.109375" style="98" customWidth="1"/>
    <col min="20" max="20" width="12" style="98" customWidth="1"/>
    <col min="21" max="21" width="12.109375" style="98" customWidth="1"/>
    <col min="22" max="22" width="11.44140625" style="98" customWidth="1"/>
    <col min="23" max="23" width="12" style="98" customWidth="1"/>
    <col min="24" max="24" width="12.33203125" style="98" customWidth="1"/>
    <col min="25" max="25" width="1.88671875" style="342" customWidth="1"/>
    <col min="26" max="30" width="14" style="98" customWidth="1"/>
    <col min="31" max="16384" width="9.109375" style="98"/>
  </cols>
  <sheetData>
    <row r="1" spans="2:30" ht="13.8">
      <c r="B1" s="94"/>
      <c r="C1" s="94"/>
      <c r="D1" s="95"/>
      <c r="E1" s="96"/>
      <c r="F1" s="96"/>
      <c r="G1" s="7"/>
      <c r="H1" s="7"/>
      <c r="I1" s="7"/>
      <c r="J1" s="7"/>
      <c r="K1" s="7"/>
      <c r="N1" s="406" t="s">
        <v>392</v>
      </c>
      <c r="O1" s="406" t="s">
        <v>393</v>
      </c>
      <c r="P1" s="406" t="s">
        <v>394</v>
      </c>
      <c r="Q1" s="406" t="s">
        <v>395</v>
      </c>
      <c r="R1" s="96"/>
      <c r="S1" s="94"/>
      <c r="T1" s="94"/>
      <c r="U1" s="94"/>
      <c r="V1" s="94"/>
      <c r="W1" s="94"/>
      <c r="X1" s="94"/>
      <c r="Y1" s="97"/>
      <c r="Z1" s="96"/>
      <c r="AA1" s="96"/>
      <c r="AB1" s="96"/>
      <c r="AC1" s="96"/>
      <c r="AD1" s="96"/>
    </row>
    <row r="2" spans="2:30" ht="18" customHeight="1">
      <c r="B2" s="453" t="s">
        <v>136</v>
      </c>
      <c r="C2" s="453"/>
      <c r="D2" s="453"/>
      <c r="E2" s="453"/>
      <c r="F2" s="453"/>
      <c r="G2" s="407"/>
      <c r="H2" s="407"/>
      <c r="I2" s="407"/>
      <c r="J2" s="407"/>
      <c r="K2" s="407"/>
      <c r="M2" s="8" t="s">
        <v>396</v>
      </c>
      <c r="N2" s="408">
        <v>2.4879227053139941E-2</v>
      </c>
      <c r="O2" s="408">
        <v>1.5083667216592156E-2</v>
      </c>
      <c r="P2" s="408">
        <v>1.2769909449732886E-2</v>
      </c>
      <c r="Q2" s="408">
        <v>1.95E-2</v>
      </c>
      <c r="R2" s="99"/>
      <c r="S2" s="99"/>
      <c r="T2" s="99"/>
      <c r="U2" s="99"/>
      <c r="V2" s="99"/>
      <c r="W2" s="99"/>
      <c r="X2" s="99"/>
      <c r="Y2" s="99"/>
      <c r="Z2" s="99"/>
      <c r="AA2" s="99"/>
      <c r="AB2" s="99"/>
      <c r="AC2" s="99"/>
      <c r="AD2" s="99"/>
    </row>
    <row r="3" spans="2:30">
      <c r="B3" s="100"/>
      <c r="C3" s="100"/>
      <c r="D3" s="100"/>
      <c r="E3" s="100"/>
      <c r="F3" s="100"/>
      <c r="G3" s="409"/>
      <c r="H3" s="409"/>
      <c r="I3" s="409"/>
      <c r="J3" s="410"/>
      <c r="K3" s="410"/>
      <c r="M3" s="409"/>
      <c r="N3" s="409"/>
      <c r="O3" s="409"/>
      <c r="P3" s="410"/>
      <c r="Q3" s="410"/>
      <c r="R3" s="100"/>
      <c r="S3" s="100"/>
      <c r="T3" s="100"/>
      <c r="U3" s="100"/>
      <c r="V3" s="100"/>
      <c r="W3" s="100"/>
      <c r="X3" s="100"/>
      <c r="Y3" s="100"/>
      <c r="Z3" s="100"/>
      <c r="AA3" s="100"/>
      <c r="AB3" s="100"/>
      <c r="AC3" s="101"/>
      <c r="AD3" s="101"/>
    </row>
    <row r="4" spans="2:30">
      <c r="B4" s="102"/>
      <c r="C4" s="102"/>
      <c r="D4" s="95"/>
      <c r="E4" s="96"/>
      <c r="F4" s="96"/>
      <c r="G4" s="460" t="s">
        <v>397</v>
      </c>
      <c r="H4" s="460"/>
      <c r="I4" s="460"/>
      <c r="J4" s="460"/>
      <c r="K4" s="461"/>
      <c r="M4" s="460" t="s">
        <v>398</v>
      </c>
      <c r="N4" s="460"/>
      <c r="O4" s="460"/>
      <c r="P4" s="460"/>
      <c r="Q4" s="461"/>
      <c r="R4" s="96"/>
      <c r="S4" s="459" t="s">
        <v>320</v>
      </c>
      <c r="T4" s="459"/>
      <c r="U4" s="459"/>
      <c r="V4" s="459"/>
      <c r="W4" s="459"/>
      <c r="X4" s="459"/>
      <c r="Y4" s="103"/>
      <c r="Z4" s="451" t="s">
        <v>351</v>
      </c>
      <c r="AA4" s="451"/>
      <c r="AB4" s="451"/>
      <c r="AC4" s="451"/>
      <c r="AD4" s="452"/>
    </row>
    <row r="5" spans="2:30" ht="27.75" customHeight="1">
      <c r="B5" s="104" t="s">
        <v>39</v>
      </c>
      <c r="C5" s="105" t="s">
        <v>2</v>
      </c>
      <c r="D5" s="106" t="s">
        <v>3</v>
      </c>
      <c r="E5" s="107" t="s">
        <v>69</v>
      </c>
      <c r="F5" s="107" t="s">
        <v>4</v>
      </c>
      <c r="G5" s="17" t="s">
        <v>399</v>
      </c>
      <c r="H5" s="17" t="s">
        <v>400</v>
      </c>
      <c r="I5" s="17" t="s">
        <v>401</v>
      </c>
      <c r="J5" s="17" t="s">
        <v>0</v>
      </c>
      <c r="K5" s="17" t="s">
        <v>402</v>
      </c>
      <c r="M5" s="17" t="s">
        <v>399</v>
      </c>
      <c r="N5" s="17" t="s">
        <v>400</v>
      </c>
      <c r="O5" s="17" t="s">
        <v>401</v>
      </c>
      <c r="P5" s="17" t="s">
        <v>0</v>
      </c>
      <c r="Q5" s="17" t="s">
        <v>402</v>
      </c>
      <c r="R5" s="108"/>
      <c r="S5" s="109" t="s">
        <v>223</v>
      </c>
      <c r="T5" s="109" t="s">
        <v>224</v>
      </c>
      <c r="U5" s="109" t="s">
        <v>225</v>
      </c>
      <c r="V5" s="109" t="s">
        <v>226</v>
      </c>
      <c r="W5" s="109" t="s">
        <v>227</v>
      </c>
      <c r="X5" s="110" t="s">
        <v>228</v>
      </c>
      <c r="Y5" s="111"/>
      <c r="Z5" s="112" t="s">
        <v>19</v>
      </c>
      <c r="AA5" s="112" t="s">
        <v>131</v>
      </c>
      <c r="AB5" s="112" t="s">
        <v>132</v>
      </c>
      <c r="AC5" s="112" t="s">
        <v>133</v>
      </c>
      <c r="AD5" s="112" t="s">
        <v>134</v>
      </c>
    </row>
    <row r="6" spans="2:30">
      <c r="B6" s="113" t="s">
        <v>146</v>
      </c>
      <c r="C6" s="404" t="s">
        <v>154</v>
      </c>
      <c r="D6" s="115" t="s">
        <v>40</v>
      </c>
      <c r="E6" s="116" t="s">
        <v>5</v>
      </c>
      <c r="F6" s="117" t="s">
        <v>1</v>
      </c>
      <c r="G6" s="411">
        <v>162.97999999999999</v>
      </c>
      <c r="H6" s="411">
        <v>430.02</v>
      </c>
      <c r="I6" s="411">
        <v>441.18</v>
      </c>
      <c r="J6" s="411">
        <v>451.77</v>
      </c>
      <c r="K6" s="411">
        <v>465.64</v>
      </c>
      <c r="M6" s="411">
        <f>G6*(1+$AA$2)*(1+$AB$2)*(1+$AC$2)*(1+$AD$2)</f>
        <v>162.97999999999999</v>
      </c>
      <c r="N6" s="411">
        <f>H6*(1+$AB$2)*(1+$AC$2)*(1+$AD$2)</f>
        <v>430.02</v>
      </c>
      <c r="O6" s="411">
        <f>I6*(1+$AC$2)*(1+$AD$2)</f>
        <v>441.18</v>
      </c>
      <c r="P6" s="411">
        <f>J6*(1+$AD$2)</f>
        <v>451.77</v>
      </c>
      <c r="Q6" s="411">
        <f>K6</f>
        <v>465.64</v>
      </c>
      <c r="R6" s="118"/>
      <c r="S6" s="120"/>
      <c r="T6" s="120"/>
      <c r="U6" s="120">
        <v>3</v>
      </c>
      <c r="V6" s="120"/>
      <c r="W6" s="120"/>
      <c r="X6" s="121"/>
      <c r="Y6" s="122"/>
      <c r="Z6" s="123">
        <v>535.75038960641621</v>
      </c>
      <c r="AA6" s="123">
        <v>535.75038960641621</v>
      </c>
      <c r="AB6" s="123">
        <v>541.64364389208663</v>
      </c>
      <c r="AC6" s="123">
        <v>554.17294466259841</v>
      </c>
      <c r="AD6" s="123">
        <v>572.88879078000627</v>
      </c>
    </row>
    <row r="7" spans="2:30">
      <c r="B7" s="124"/>
      <c r="C7" s="125"/>
      <c r="D7" s="126" t="s">
        <v>41</v>
      </c>
      <c r="E7" s="127" t="s">
        <v>5</v>
      </c>
      <c r="F7" s="127" t="s">
        <v>1</v>
      </c>
      <c r="G7" s="411">
        <v>244.98</v>
      </c>
      <c r="H7" s="411">
        <v>573.36</v>
      </c>
      <c r="I7" s="411">
        <v>588.23</v>
      </c>
      <c r="J7" s="411">
        <v>602.36</v>
      </c>
      <c r="K7" s="411">
        <v>620.86</v>
      </c>
      <c r="M7" s="411">
        <f t="shared" ref="M7:M9" si="0">G7*(1+$AA$2)*(1+$AB$2)*(1+$AC$2)*(1+$AD$2)</f>
        <v>244.98</v>
      </c>
      <c r="N7" s="411">
        <f t="shared" ref="N7:N9" si="1">H7*(1+$AB$2)*(1+$AC$2)*(1+$AD$2)</f>
        <v>573.36</v>
      </c>
      <c r="O7" s="411">
        <f t="shared" ref="O7:O9" si="2">I7*(1+$AC$2)*(1+$AD$2)</f>
        <v>588.23</v>
      </c>
      <c r="P7" s="411">
        <f t="shared" ref="P7:P9" si="3">J7*(1+$AD$2)</f>
        <v>602.36</v>
      </c>
      <c r="Q7" s="411">
        <f t="shared" ref="Q7:Q9" si="4">K7</f>
        <v>620.86</v>
      </c>
      <c r="R7" s="118"/>
      <c r="S7" s="128"/>
      <c r="T7" s="128"/>
      <c r="U7" s="128">
        <v>4</v>
      </c>
      <c r="V7" s="128"/>
      <c r="W7" s="128"/>
      <c r="X7" s="129"/>
      <c r="Y7" s="122"/>
      <c r="Z7" s="123">
        <v>714.33385280855487</v>
      </c>
      <c r="AA7" s="123">
        <v>714.33385280855487</v>
      </c>
      <c r="AB7" s="123">
        <v>722.19152518944873</v>
      </c>
      <c r="AC7" s="123">
        <v>738.89725955013114</v>
      </c>
      <c r="AD7" s="123">
        <v>763.85172104000821</v>
      </c>
    </row>
    <row r="8" spans="2:30">
      <c r="B8" s="124"/>
      <c r="C8" s="125"/>
      <c r="D8" s="126" t="s">
        <v>42</v>
      </c>
      <c r="E8" s="127" t="s">
        <v>5</v>
      </c>
      <c r="F8" s="127" t="s">
        <v>1</v>
      </c>
      <c r="G8" s="411">
        <v>407.95</v>
      </c>
      <c r="H8" s="411">
        <v>1003.38</v>
      </c>
      <c r="I8" s="411">
        <v>1029.4100000000001</v>
      </c>
      <c r="J8" s="411">
        <v>1054.1300000000001</v>
      </c>
      <c r="K8" s="411">
        <v>1086.5</v>
      </c>
      <c r="M8" s="411">
        <f t="shared" si="0"/>
        <v>407.95</v>
      </c>
      <c r="N8" s="411">
        <f t="shared" si="1"/>
        <v>1003.38</v>
      </c>
      <c r="O8" s="411">
        <f t="shared" si="2"/>
        <v>1029.4100000000001</v>
      </c>
      <c r="P8" s="411">
        <f t="shared" si="3"/>
        <v>1054.1300000000001</v>
      </c>
      <c r="Q8" s="411">
        <f t="shared" si="4"/>
        <v>1086.5</v>
      </c>
      <c r="R8" s="118"/>
      <c r="S8" s="128"/>
      <c r="T8" s="128"/>
      <c r="U8" s="128">
        <v>7</v>
      </c>
      <c r="V8" s="128"/>
      <c r="W8" s="128"/>
      <c r="X8" s="129"/>
      <c r="Y8" s="122"/>
      <c r="Z8" s="123">
        <v>1250.0842424149707</v>
      </c>
      <c r="AA8" s="123">
        <v>1250.0842424149707</v>
      </c>
      <c r="AB8" s="123">
        <v>1263.835169081535</v>
      </c>
      <c r="AC8" s="123">
        <v>1293.0702042127291</v>
      </c>
      <c r="AD8" s="123">
        <v>1336.7405118200145</v>
      </c>
    </row>
    <row r="9" spans="2:30">
      <c r="B9" s="124"/>
      <c r="C9" s="125"/>
      <c r="D9" s="126" t="s">
        <v>43</v>
      </c>
      <c r="E9" s="127" t="s">
        <v>5</v>
      </c>
      <c r="F9" s="127" t="s">
        <v>1</v>
      </c>
      <c r="G9" s="411">
        <v>489.95</v>
      </c>
      <c r="H9" s="411">
        <v>1290.06</v>
      </c>
      <c r="I9" s="411">
        <v>1323.53</v>
      </c>
      <c r="J9" s="411">
        <v>1355.31</v>
      </c>
      <c r="K9" s="411">
        <v>1396.93</v>
      </c>
      <c r="M9" s="411">
        <f t="shared" si="0"/>
        <v>489.95</v>
      </c>
      <c r="N9" s="411">
        <f t="shared" si="1"/>
        <v>1290.06</v>
      </c>
      <c r="O9" s="411">
        <f t="shared" si="2"/>
        <v>1323.53</v>
      </c>
      <c r="P9" s="411">
        <f t="shared" si="3"/>
        <v>1355.31</v>
      </c>
      <c r="Q9" s="411">
        <f t="shared" si="4"/>
        <v>1396.93</v>
      </c>
      <c r="R9" s="118"/>
      <c r="S9" s="128"/>
      <c r="T9" s="128"/>
      <c r="U9" s="128">
        <v>9</v>
      </c>
      <c r="V9" s="128"/>
      <c r="W9" s="128"/>
      <c r="X9" s="129"/>
      <c r="Y9" s="122"/>
      <c r="Z9" s="123">
        <v>1607.2511688192483</v>
      </c>
      <c r="AA9" s="123">
        <v>1607.2511688192483</v>
      </c>
      <c r="AB9" s="123">
        <v>1624.9309316762599</v>
      </c>
      <c r="AC9" s="123">
        <v>1662.518833987795</v>
      </c>
      <c r="AD9" s="123">
        <v>1718.6663723400188</v>
      </c>
    </row>
    <row r="10" spans="2:30">
      <c r="B10" s="124"/>
      <c r="C10" s="125"/>
      <c r="D10" s="130"/>
      <c r="E10" s="131"/>
      <c r="F10" s="131"/>
      <c r="G10" s="412"/>
      <c r="H10" s="412"/>
      <c r="I10" s="412"/>
      <c r="J10" s="412"/>
      <c r="K10" s="412"/>
      <c r="M10" s="412"/>
      <c r="N10" s="412"/>
      <c r="O10" s="412"/>
      <c r="P10" s="412"/>
      <c r="Q10" s="412"/>
      <c r="R10" s="118"/>
      <c r="S10" s="133"/>
      <c r="T10" s="133"/>
      <c r="U10" s="133"/>
      <c r="V10" s="133"/>
      <c r="W10" s="133"/>
      <c r="X10" s="134"/>
      <c r="Y10" s="122"/>
      <c r="Z10" s="135"/>
      <c r="AA10" s="135"/>
      <c r="AB10" s="135"/>
      <c r="AC10" s="135"/>
      <c r="AD10" s="135"/>
    </row>
    <row r="11" spans="2:30">
      <c r="B11" s="124"/>
      <c r="C11" s="125"/>
      <c r="D11" s="115" t="s">
        <v>44</v>
      </c>
      <c r="E11" s="136" t="s">
        <v>5</v>
      </c>
      <c r="F11" s="136" t="s">
        <v>66</v>
      </c>
      <c r="G11" s="413">
        <v>82</v>
      </c>
      <c r="H11" s="413">
        <v>143.34</v>
      </c>
      <c r="I11" s="413">
        <v>147.05000000000001</v>
      </c>
      <c r="J11" s="413">
        <v>150.59</v>
      </c>
      <c r="K11" s="413">
        <v>155.21</v>
      </c>
      <c r="M11" s="411">
        <f t="shared" ref="M11" si="5">G11*(1+$AA$2)*(1+$AB$2)*(1+$AC$2)*(1+$AD$2)</f>
        <v>82</v>
      </c>
      <c r="N11" s="411">
        <f t="shared" ref="N11" si="6">H11*(1+$AB$2)*(1+$AC$2)*(1+$AD$2)</f>
        <v>143.34</v>
      </c>
      <c r="O11" s="411">
        <f t="shared" ref="O11" si="7">I11*(1+$AC$2)*(1+$AD$2)</f>
        <v>147.05000000000001</v>
      </c>
      <c r="P11" s="411">
        <f t="shared" ref="P11" si="8">J11*(1+$AD$2)</f>
        <v>150.59</v>
      </c>
      <c r="Q11" s="411">
        <f t="shared" ref="Q11" si="9">K11</f>
        <v>155.21</v>
      </c>
      <c r="R11" s="118"/>
      <c r="S11" s="120"/>
      <c r="T11" s="120"/>
      <c r="U11" s="120" t="s">
        <v>265</v>
      </c>
      <c r="V11" s="120"/>
      <c r="W11" s="120"/>
      <c r="X11" s="121"/>
      <c r="Y11" s="122"/>
      <c r="Z11" s="138">
        <v>178.58346320213872</v>
      </c>
      <c r="AA11" s="138">
        <v>178.58346320213872</v>
      </c>
      <c r="AB11" s="138">
        <v>180.54788129736218</v>
      </c>
      <c r="AC11" s="138">
        <v>184.72431488753278</v>
      </c>
      <c r="AD11" s="138">
        <v>190.96293026000205</v>
      </c>
    </row>
    <row r="12" spans="2:30">
      <c r="B12" s="124"/>
      <c r="C12" s="125"/>
      <c r="D12" s="139"/>
      <c r="E12" s="140"/>
      <c r="F12" s="140"/>
      <c r="G12" s="414"/>
      <c r="H12" s="414"/>
      <c r="I12" s="414"/>
      <c r="J12" s="414"/>
      <c r="K12" s="414"/>
      <c r="M12" s="414"/>
      <c r="N12" s="414"/>
      <c r="O12" s="414"/>
      <c r="P12" s="414"/>
      <c r="Q12" s="414"/>
      <c r="R12" s="118"/>
      <c r="S12" s="133"/>
      <c r="T12" s="133"/>
      <c r="U12" s="133"/>
      <c r="V12" s="133"/>
      <c r="W12" s="133"/>
      <c r="X12" s="134"/>
      <c r="Y12" s="122"/>
      <c r="Z12" s="142"/>
      <c r="AA12" s="142"/>
      <c r="AB12" s="142"/>
      <c r="AC12" s="142"/>
      <c r="AD12" s="142"/>
    </row>
    <row r="13" spans="2:30">
      <c r="B13" s="124"/>
      <c r="C13" s="125"/>
      <c r="D13" s="115" t="s">
        <v>45</v>
      </c>
      <c r="E13" s="136" t="s">
        <v>11</v>
      </c>
      <c r="F13" s="136" t="s">
        <v>66</v>
      </c>
      <c r="G13" s="413">
        <v>82</v>
      </c>
      <c r="H13" s="413">
        <v>143.34</v>
      </c>
      <c r="I13" s="413">
        <v>147.05000000000001</v>
      </c>
      <c r="J13" s="413">
        <v>150.59</v>
      </c>
      <c r="K13" s="413">
        <v>155.21</v>
      </c>
      <c r="M13" s="411">
        <f t="shared" ref="M13" si="10">G13*(1+$AA$2)*(1+$AB$2)*(1+$AC$2)*(1+$AD$2)</f>
        <v>82</v>
      </c>
      <c r="N13" s="411">
        <f t="shared" ref="N13" si="11">H13*(1+$AB$2)*(1+$AC$2)*(1+$AD$2)</f>
        <v>143.34</v>
      </c>
      <c r="O13" s="411">
        <f t="shared" ref="O13" si="12">I13*(1+$AC$2)*(1+$AD$2)</f>
        <v>147.05000000000001</v>
      </c>
      <c r="P13" s="411">
        <f t="shared" ref="P13" si="13">J13*(1+$AD$2)</f>
        <v>150.59</v>
      </c>
      <c r="Q13" s="411">
        <f t="shared" ref="Q13" si="14">K13</f>
        <v>155.21</v>
      </c>
      <c r="R13" s="118"/>
      <c r="S13" s="120"/>
      <c r="T13" s="120"/>
      <c r="U13" s="120" t="s">
        <v>265</v>
      </c>
      <c r="V13" s="120"/>
      <c r="W13" s="120"/>
      <c r="X13" s="121"/>
      <c r="Y13" s="122"/>
      <c r="Z13" s="138">
        <v>178.58346320213872</v>
      </c>
      <c r="AA13" s="138">
        <v>178.58346320213872</v>
      </c>
      <c r="AB13" s="138">
        <v>180.54788129736218</v>
      </c>
      <c r="AC13" s="138">
        <v>184.72431488753278</v>
      </c>
      <c r="AD13" s="138">
        <v>190.96293026000205</v>
      </c>
    </row>
    <row r="14" spans="2:30">
      <c r="B14" s="124"/>
      <c r="C14" s="125"/>
      <c r="D14" s="139"/>
      <c r="E14" s="140"/>
      <c r="F14" s="140"/>
      <c r="G14" s="414"/>
      <c r="H14" s="414"/>
      <c r="I14" s="414"/>
      <c r="J14" s="414"/>
      <c r="K14" s="414"/>
      <c r="M14" s="414"/>
      <c r="N14" s="414"/>
      <c r="O14" s="414"/>
      <c r="P14" s="414"/>
      <c r="Q14" s="414"/>
      <c r="R14" s="118"/>
      <c r="S14" s="133"/>
      <c r="T14" s="133"/>
      <c r="U14" s="133"/>
      <c r="V14" s="133"/>
      <c r="W14" s="133"/>
      <c r="X14" s="134"/>
      <c r="Y14" s="122"/>
      <c r="Z14" s="142"/>
      <c r="AA14" s="142"/>
      <c r="AB14" s="142"/>
      <c r="AC14" s="142"/>
      <c r="AD14" s="142"/>
    </row>
    <row r="15" spans="2:30">
      <c r="B15" s="124"/>
      <c r="C15" s="125"/>
      <c r="D15" s="115" t="s">
        <v>49</v>
      </c>
      <c r="E15" s="136" t="s">
        <v>5</v>
      </c>
      <c r="F15" s="136" t="s">
        <v>66</v>
      </c>
      <c r="G15" s="413">
        <v>82</v>
      </c>
      <c r="H15" s="413">
        <v>143.34</v>
      </c>
      <c r="I15" s="413">
        <v>147.05000000000001</v>
      </c>
      <c r="J15" s="413">
        <v>150.59</v>
      </c>
      <c r="K15" s="413">
        <v>155.21</v>
      </c>
      <c r="M15" s="411">
        <f t="shared" ref="M15" si="15">G15*(1+$AA$2)*(1+$AB$2)*(1+$AC$2)*(1+$AD$2)</f>
        <v>82</v>
      </c>
      <c r="N15" s="411">
        <f t="shared" ref="N15" si="16">H15*(1+$AB$2)*(1+$AC$2)*(1+$AD$2)</f>
        <v>143.34</v>
      </c>
      <c r="O15" s="411">
        <f t="shared" ref="O15" si="17">I15*(1+$AC$2)*(1+$AD$2)</f>
        <v>147.05000000000001</v>
      </c>
      <c r="P15" s="411">
        <f t="shared" ref="P15" si="18">J15*(1+$AD$2)</f>
        <v>150.59</v>
      </c>
      <c r="Q15" s="411">
        <f t="shared" ref="Q15" si="19">K15</f>
        <v>155.21</v>
      </c>
      <c r="R15" s="118"/>
      <c r="S15" s="120"/>
      <c r="T15" s="120"/>
      <c r="U15" s="120" t="s">
        <v>265</v>
      </c>
      <c r="V15" s="120"/>
      <c r="W15" s="120"/>
      <c r="X15" s="121"/>
      <c r="Y15" s="122"/>
      <c r="Z15" s="138">
        <v>178.58346320213872</v>
      </c>
      <c r="AA15" s="138">
        <v>178.58346320213872</v>
      </c>
      <c r="AB15" s="138">
        <v>180.54788129736218</v>
      </c>
      <c r="AC15" s="138">
        <v>184.72431488753278</v>
      </c>
      <c r="AD15" s="138">
        <v>190.96293026000205</v>
      </c>
    </row>
    <row r="16" spans="2:30">
      <c r="B16" s="124"/>
      <c r="C16" s="125"/>
      <c r="D16" s="139"/>
      <c r="E16" s="140"/>
      <c r="F16" s="140"/>
      <c r="G16" s="414"/>
      <c r="H16" s="414"/>
      <c r="I16" s="414"/>
      <c r="J16" s="414"/>
      <c r="K16" s="414"/>
      <c r="M16" s="414"/>
      <c r="N16" s="414"/>
      <c r="O16" s="414"/>
      <c r="P16" s="414"/>
      <c r="Q16" s="414"/>
      <c r="R16" s="118"/>
      <c r="S16" s="133"/>
      <c r="T16" s="133"/>
      <c r="U16" s="133"/>
      <c r="V16" s="133"/>
      <c r="W16" s="133"/>
      <c r="X16" s="134"/>
      <c r="Y16" s="122"/>
      <c r="Z16" s="142"/>
      <c r="AA16" s="142"/>
      <c r="AB16" s="142"/>
      <c r="AC16" s="142"/>
      <c r="AD16" s="142"/>
    </row>
    <row r="17" spans="2:30">
      <c r="B17" s="124"/>
      <c r="C17" s="125"/>
      <c r="D17" s="126" t="s">
        <v>50</v>
      </c>
      <c r="E17" s="136" t="s">
        <v>5</v>
      </c>
      <c r="F17" s="136" t="s">
        <v>66</v>
      </c>
      <c r="G17" s="413" t="s">
        <v>403</v>
      </c>
      <c r="H17" s="413" t="s">
        <v>404</v>
      </c>
      <c r="I17" s="413" t="s">
        <v>405</v>
      </c>
      <c r="J17" s="413" t="s">
        <v>304</v>
      </c>
      <c r="K17" s="413" t="s">
        <v>406</v>
      </c>
      <c r="M17" s="411" t="s">
        <v>407</v>
      </c>
      <c r="N17" s="411" t="s">
        <v>408</v>
      </c>
      <c r="O17" s="411" t="s">
        <v>409</v>
      </c>
      <c r="P17" s="411" t="s">
        <v>410</v>
      </c>
      <c r="Q17" s="411" t="str">
        <f t="shared" ref="Q17" si="20">K17</f>
        <v>$155.21 or $199.15</v>
      </c>
      <c r="R17" s="118"/>
      <c r="S17" s="128"/>
      <c r="T17" s="128"/>
      <c r="U17" s="128" t="s">
        <v>265</v>
      </c>
      <c r="V17" s="128"/>
      <c r="W17" s="128"/>
      <c r="X17" s="129"/>
      <c r="Y17" s="122"/>
      <c r="Z17" s="138">
        <v>178.58346320213872</v>
      </c>
      <c r="AA17" s="138">
        <v>178.58346320213872</v>
      </c>
      <c r="AB17" s="138">
        <v>180.54788129736218</v>
      </c>
      <c r="AC17" s="138">
        <v>184.72431488753278</v>
      </c>
      <c r="AD17" s="138">
        <v>190.96293026000205</v>
      </c>
    </row>
    <row r="18" spans="2:30">
      <c r="B18" s="124"/>
      <c r="C18" s="125"/>
      <c r="D18" s="139"/>
      <c r="E18" s="140"/>
      <c r="F18" s="140"/>
      <c r="G18" s="414"/>
      <c r="H18" s="414"/>
      <c r="I18" s="414"/>
      <c r="J18" s="414"/>
      <c r="K18" s="414"/>
      <c r="M18" s="414"/>
      <c r="N18" s="414"/>
      <c r="O18" s="414"/>
      <c r="P18" s="414"/>
      <c r="Q18" s="414"/>
      <c r="R18" s="118"/>
      <c r="S18" s="128"/>
      <c r="T18" s="128"/>
      <c r="U18" s="128"/>
      <c r="V18" s="128"/>
      <c r="W18" s="128"/>
      <c r="X18" s="129"/>
      <c r="Y18" s="122"/>
      <c r="Z18" s="142"/>
      <c r="AA18" s="142"/>
      <c r="AB18" s="142"/>
      <c r="AC18" s="142"/>
      <c r="AD18" s="142"/>
    </row>
    <row r="19" spans="2:30">
      <c r="B19" s="124"/>
      <c r="C19" s="143" t="s">
        <v>155</v>
      </c>
      <c r="D19" s="115" t="s">
        <v>40</v>
      </c>
      <c r="E19" s="136" t="s">
        <v>5</v>
      </c>
      <c r="F19" s="116" t="s">
        <v>1</v>
      </c>
      <c r="G19" s="413">
        <v>82</v>
      </c>
      <c r="H19" s="413">
        <v>286.68</v>
      </c>
      <c r="I19" s="413">
        <v>294.12</v>
      </c>
      <c r="J19" s="413">
        <v>301.18</v>
      </c>
      <c r="K19" s="413">
        <v>310.43</v>
      </c>
      <c r="M19" s="411">
        <f t="shared" ref="M19:M22" si="21">G19*(1+$AA$2)*(1+$AB$2)*(1+$AC$2)*(1+$AD$2)</f>
        <v>82</v>
      </c>
      <c r="N19" s="411">
        <f t="shared" ref="N19:N22" si="22">H19*(1+$AB$2)*(1+$AC$2)*(1+$AD$2)</f>
        <v>286.68</v>
      </c>
      <c r="O19" s="411">
        <f t="shared" ref="O19:O22" si="23">I19*(1+$AC$2)*(1+$AD$2)</f>
        <v>294.12</v>
      </c>
      <c r="P19" s="411">
        <f t="shared" ref="P19:P22" si="24">J19*(1+$AD$2)</f>
        <v>301.18</v>
      </c>
      <c r="Q19" s="411">
        <f t="shared" ref="Q19:Q22" si="25">K19</f>
        <v>310.43</v>
      </c>
      <c r="R19" s="118"/>
      <c r="S19" s="120"/>
      <c r="T19" s="120"/>
      <c r="U19" s="120">
        <v>2</v>
      </c>
      <c r="V19" s="120"/>
      <c r="W19" s="120"/>
      <c r="X19" s="121"/>
      <c r="Y19" s="122"/>
      <c r="Z19" s="138">
        <v>357.16692640427738</v>
      </c>
      <c r="AA19" s="138">
        <v>357.16692640427738</v>
      </c>
      <c r="AB19" s="138">
        <v>361.09576259472436</v>
      </c>
      <c r="AC19" s="138">
        <v>369.44862977506551</v>
      </c>
      <c r="AD19" s="138">
        <v>381.92586052000405</v>
      </c>
    </row>
    <row r="20" spans="2:30">
      <c r="B20" s="124"/>
      <c r="C20" s="144"/>
      <c r="D20" s="126" t="s">
        <v>41</v>
      </c>
      <c r="E20" s="145" t="s">
        <v>5</v>
      </c>
      <c r="F20" s="127" t="s">
        <v>1</v>
      </c>
      <c r="G20" s="411">
        <v>162.97999999999999</v>
      </c>
      <c r="H20" s="411">
        <v>430.02</v>
      </c>
      <c r="I20" s="411">
        <v>441.18</v>
      </c>
      <c r="J20" s="411">
        <v>451.77</v>
      </c>
      <c r="K20" s="411">
        <v>465.64</v>
      </c>
      <c r="M20" s="411">
        <f t="shared" si="21"/>
        <v>162.97999999999999</v>
      </c>
      <c r="N20" s="411">
        <f t="shared" si="22"/>
        <v>430.02</v>
      </c>
      <c r="O20" s="411">
        <f t="shared" si="23"/>
        <v>441.18</v>
      </c>
      <c r="P20" s="411">
        <f t="shared" si="24"/>
        <v>451.77</v>
      </c>
      <c r="Q20" s="411">
        <f t="shared" si="25"/>
        <v>465.64</v>
      </c>
      <c r="R20" s="118"/>
      <c r="S20" s="128"/>
      <c r="T20" s="128"/>
      <c r="U20" s="128">
        <v>3</v>
      </c>
      <c r="V20" s="128"/>
      <c r="W20" s="128"/>
      <c r="X20" s="129"/>
      <c r="Y20" s="122"/>
      <c r="Z20" s="123">
        <v>535.75038960641609</v>
      </c>
      <c r="AA20" s="123">
        <v>535.75038960641609</v>
      </c>
      <c r="AB20" s="123">
        <v>541.64364389208663</v>
      </c>
      <c r="AC20" s="123">
        <v>554.17294466259818</v>
      </c>
      <c r="AD20" s="123">
        <v>572.88879078000616</v>
      </c>
    </row>
    <row r="21" spans="2:30">
      <c r="B21" s="124"/>
      <c r="C21" s="144"/>
      <c r="D21" s="126" t="s">
        <v>42</v>
      </c>
      <c r="E21" s="145" t="s">
        <v>5</v>
      </c>
      <c r="F21" s="127" t="s">
        <v>1</v>
      </c>
      <c r="G21" s="411">
        <v>244.98</v>
      </c>
      <c r="H21" s="411">
        <v>716.7</v>
      </c>
      <c r="I21" s="411">
        <v>735.29</v>
      </c>
      <c r="J21" s="411">
        <v>752.95</v>
      </c>
      <c r="K21" s="411">
        <v>776.07</v>
      </c>
      <c r="M21" s="411">
        <f t="shared" si="21"/>
        <v>244.98</v>
      </c>
      <c r="N21" s="411">
        <f t="shared" si="22"/>
        <v>716.7</v>
      </c>
      <c r="O21" s="411">
        <f t="shared" si="23"/>
        <v>735.29</v>
      </c>
      <c r="P21" s="411">
        <f t="shared" si="24"/>
        <v>752.95</v>
      </c>
      <c r="Q21" s="411">
        <f t="shared" si="25"/>
        <v>776.07</v>
      </c>
      <c r="R21" s="118"/>
      <c r="S21" s="128"/>
      <c r="T21" s="128"/>
      <c r="U21" s="128">
        <v>5</v>
      </c>
      <c r="V21" s="128"/>
      <c r="W21" s="128"/>
      <c r="X21" s="129"/>
      <c r="Y21" s="122"/>
      <c r="Z21" s="123">
        <v>892.91731601069364</v>
      </c>
      <c r="AA21" s="123">
        <v>892.91731601069364</v>
      </c>
      <c r="AB21" s="123">
        <v>902.73940648681116</v>
      </c>
      <c r="AC21" s="123">
        <v>923.62157443766409</v>
      </c>
      <c r="AD21" s="123">
        <v>954.81465130001061</v>
      </c>
    </row>
    <row r="22" spans="2:30">
      <c r="B22" s="124"/>
      <c r="C22" s="144"/>
      <c r="D22" s="126" t="s">
        <v>43</v>
      </c>
      <c r="E22" s="145" t="s">
        <v>5</v>
      </c>
      <c r="F22" s="127" t="s">
        <v>1</v>
      </c>
      <c r="G22" s="411">
        <v>325.95</v>
      </c>
      <c r="H22" s="411">
        <v>860.04</v>
      </c>
      <c r="I22" s="411">
        <v>882.35</v>
      </c>
      <c r="J22" s="411">
        <v>903.54</v>
      </c>
      <c r="K22" s="411">
        <v>931.29</v>
      </c>
      <c r="M22" s="411">
        <f t="shared" si="21"/>
        <v>325.95</v>
      </c>
      <c r="N22" s="411">
        <f t="shared" si="22"/>
        <v>860.04</v>
      </c>
      <c r="O22" s="411">
        <f t="shared" si="23"/>
        <v>882.35</v>
      </c>
      <c r="P22" s="411">
        <f t="shared" si="24"/>
        <v>903.54</v>
      </c>
      <c r="Q22" s="411">
        <f t="shared" si="25"/>
        <v>931.29</v>
      </c>
      <c r="R22" s="118"/>
      <c r="S22" s="128"/>
      <c r="T22" s="128"/>
      <c r="U22" s="128">
        <v>6</v>
      </c>
      <c r="V22" s="128"/>
      <c r="W22" s="128"/>
      <c r="X22" s="129"/>
      <c r="Y22" s="122"/>
      <c r="Z22" s="123">
        <v>1071.5007792128322</v>
      </c>
      <c r="AA22" s="123">
        <v>1071.5007792128322</v>
      </c>
      <c r="AB22" s="123">
        <v>1083.2872877841733</v>
      </c>
      <c r="AC22" s="123">
        <v>1108.3458893251964</v>
      </c>
      <c r="AD22" s="123">
        <v>1145.7775815600123</v>
      </c>
    </row>
    <row r="23" spans="2:30">
      <c r="B23" s="124"/>
      <c r="C23" s="144"/>
      <c r="D23" s="130"/>
      <c r="E23" s="140"/>
      <c r="F23" s="146"/>
      <c r="G23" s="414"/>
      <c r="H23" s="414"/>
      <c r="I23" s="414"/>
      <c r="J23" s="414"/>
      <c r="K23" s="414"/>
      <c r="M23" s="414"/>
      <c r="N23" s="414"/>
      <c r="O23" s="414"/>
      <c r="P23" s="414"/>
      <c r="Q23" s="414"/>
      <c r="R23" s="118"/>
      <c r="S23" s="133"/>
      <c r="T23" s="133"/>
      <c r="U23" s="133"/>
      <c r="V23" s="133"/>
      <c r="W23" s="133"/>
      <c r="X23" s="134"/>
      <c r="Y23" s="122"/>
      <c r="Z23" s="142"/>
      <c r="AA23" s="142"/>
      <c r="AB23" s="142"/>
      <c r="AC23" s="142"/>
      <c r="AD23" s="142"/>
    </row>
    <row r="24" spans="2:30">
      <c r="B24" s="124"/>
      <c r="C24" s="144"/>
      <c r="D24" s="115" t="s">
        <v>46</v>
      </c>
      <c r="E24" s="136" t="s">
        <v>5</v>
      </c>
      <c r="F24" s="116" t="s">
        <v>1</v>
      </c>
      <c r="G24" s="413">
        <v>82</v>
      </c>
      <c r="H24" s="413">
        <v>286.68</v>
      </c>
      <c r="I24" s="413">
        <v>294.12</v>
      </c>
      <c r="J24" s="413">
        <v>301.18</v>
      </c>
      <c r="K24" s="413">
        <v>310.43</v>
      </c>
      <c r="M24" s="411">
        <f t="shared" ref="M24:M26" si="26">G24*(1+$AA$2)*(1+$AB$2)*(1+$AC$2)*(1+$AD$2)</f>
        <v>82</v>
      </c>
      <c r="N24" s="411">
        <f t="shared" ref="N24:N26" si="27">H24*(1+$AB$2)*(1+$AC$2)*(1+$AD$2)</f>
        <v>286.68</v>
      </c>
      <c r="O24" s="411">
        <f t="shared" ref="O24:O26" si="28">I24*(1+$AC$2)*(1+$AD$2)</f>
        <v>294.12</v>
      </c>
      <c r="P24" s="411">
        <f t="shared" ref="P24:P26" si="29">J24*(1+$AD$2)</f>
        <v>301.18</v>
      </c>
      <c r="Q24" s="411">
        <f t="shared" ref="Q24:Q26" si="30">K24</f>
        <v>310.43</v>
      </c>
      <c r="R24" s="118"/>
      <c r="S24" s="120"/>
      <c r="T24" s="120"/>
      <c r="U24" s="120">
        <v>2</v>
      </c>
      <c r="V24" s="120"/>
      <c r="W24" s="120"/>
      <c r="X24" s="121"/>
      <c r="Y24" s="122"/>
      <c r="Z24" s="138">
        <v>357.16692640427738</v>
      </c>
      <c r="AA24" s="138">
        <v>357.16692640427738</v>
      </c>
      <c r="AB24" s="138">
        <v>361.09576259472436</v>
      </c>
      <c r="AC24" s="138">
        <v>369.44862977506551</v>
      </c>
      <c r="AD24" s="138">
        <v>381.92586052000405</v>
      </c>
    </row>
    <row r="25" spans="2:30">
      <c r="B25" s="124"/>
      <c r="C25" s="144"/>
      <c r="D25" s="126" t="s">
        <v>47</v>
      </c>
      <c r="E25" s="145" t="s">
        <v>5</v>
      </c>
      <c r="F25" s="127" t="s">
        <v>1</v>
      </c>
      <c r="G25" s="411">
        <v>162.97999999999999</v>
      </c>
      <c r="H25" s="411">
        <v>430.02</v>
      </c>
      <c r="I25" s="411">
        <v>441.18</v>
      </c>
      <c r="J25" s="411">
        <v>451.77</v>
      </c>
      <c r="K25" s="411">
        <v>465.64</v>
      </c>
      <c r="M25" s="411">
        <f t="shared" si="26"/>
        <v>162.97999999999999</v>
      </c>
      <c r="N25" s="411">
        <f t="shared" si="27"/>
        <v>430.02</v>
      </c>
      <c r="O25" s="411">
        <f t="shared" si="28"/>
        <v>441.18</v>
      </c>
      <c r="P25" s="411">
        <f t="shared" si="29"/>
        <v>451.77</v>
      </c>
      <c r="Q25" s="411">
        <f t="shared" si="30"/>
        <v>465.64</v>
      </c>
      <c r="R25" s="118"/>
      <c r="S25" s="128"/>
      <c r="T25" s="128"/>
      <c r="U25" s="128">
        <v>3</v>
      </c>
      <c r="V25" s="128"/>
      <c r="W25" s="128"/>
      <c r="X25" s="129"/>
      <c r="Y25" s="122"/>
      <c r="Z25" s="123">
        <v>535.75038960641609</v>
      </c>
      <c r="AA25" s="123">
        <v>535.75038960641609</v>
      </c>
      <c r="AB25" s="123">
        <v>541.64364389208663</v>
      </c>
      <c r="AC25" s="123">
        <v>554.17294466259818</v>
      </c>
      <c r="AD25" s="123">
        <v>572.88879078000616</v>
      </c>
    </row>
    <row r="26" spans="2:30">
      <c r="B26" s="124"/>
      <c r="C26" s="144"/>
      <c r="D26" s="126" t="s">
        <v>48</v>
      </c>
      <c r="E26" s="145" t="s">
        <v>5</v>
      </c>
      <c r="F26" s="127" t="s">
        <v>1</v>
      </c>
      <c r="G26" s="411">
        <v>244.98</v>
      </c>
      <c r="H26" s="411">
        <v>716.7</v>
      </c>
      <c r="I26" s="411">
        <v>735.29</v>
      </c>
      <c r="J26" s="411">
        <v>752.95</v>
      </c>
      <c r="K26" s="411">
        <v>776.07</v>
      </c>
      <c r="M26" s="411">
        <f t="shared" si="26"/>
        <v>244.98</v>
      </c>
      <c r="N26" s="411">
        <f t="shared" si="27"/>
        <v>716.7</v>
      </c>
      <c r="O26" s="411">
        <f t="shared" si="28"/>
        <v>735.29</v>
      </c>
      <c r="P26" s="411">
        <f t="shared" si="29"/>
        <v>752.95</v>
      </c>
      <c r="Q26" s="411">
        <f t="shared" si="30"/>
        <v>776.07</v>
      </c>
      <c r="R26" s="118"/>
      <c r="S26" s="128"/>
      <c r="T26" s="128"/>
      <c r="U26" s="128">
        <v>5</v>
      </c>
      <c r="V26" s="128"/>
      <c r="W26" s="128"/>
      <c r="X26" s="129"/>
      <c r="Y26" s="122"/>
      <c r="Z26" s="123">
        <v>892.91731601069364</v>
      </c>
      <c r="AA26" s="123">
        <v>892.91731601069364</v>
      </c>
      <c r="AB26" s="123">
        <v>902.73940648681116</v>
      </c>
      <c r="AC26" s="123">
        <v>923.62157443766409</v>
      </c>
      <c r="AD26" s="123">
        <v>954.81465130001061</v>
      </c>
    </row>
    <row r="27" spans="2:30">
      <c r="B27" s="124"/>
      <c r="C27" s="144"/>
      <c r="D27" s="139"/>
      <c r="E27" s="140"/>
      <c r="F27" s="146"/>
      <c r="G27" s="414"/>
      <c r="H27" s="414"/>
      <c r="I27" s="414"/>
      <c r="J27" s="414"/>
      <c r="K27" s="414"/>
      <c r="M27" s="414"/>
      <c r="N27" s="414"/>
      <c r="O27" s="414"/>
      <c r="P27" s="414"/>
      <c r="Q27" s="414"/>
      <c r="R27" s="118"/>
      <c r="S27" s="133"/>
      <c r="T27" s="133"/>
      <c r="U27" s="133"/>
      <c r="V27" s="133"/>
      <c r="W27" s="133"/>
      <c r="X27" s="134"/>
      <c r="Y27" s="122"/>
      <c r="Z27" s="142"/>
      <c r="AA27" s="142"/>
      <c r="AB27" s="142"/>
      <c r="AC27" s="142"/>
      <c r="AD27" s="142"/>
    </row>
    <row r="28" spans="2:30">
      <c r="B28" s="124"/>
      <c r="C28" s="144"/>
      <c r="D28" s="115" t="s">
        <v>52</v>
      </c>
      <c r="E28" s="145" t="s">
        <v>5</v>
      </c>
      <c r="F28" s="127" t="s">
        <v>1</v>
      </c>
      <c r="G28" s="411">
        <v>162.97999999999999</v>
      </c>
      <c r="H28" s="411">
        <v>430.02</v>
      </c>
      <c r="I28" s="411">
        <v>441.18</v>
      </c>
      <c r="J28" s="411">
        <v>451.77</v>
      </c>
      <c r="K28" s="411">
        <v>465.64</v>
      </c>
      <c r="M28" s="411">
        <f t="shared" ref="M28:M30" si="31">G28*(1+$AA$2)*(1+$AB$2)*(1+$AC$2)*(1+$AD$2)</f>
        <v>162.97999999999999</v>
      </c>
      <c r="N28" s="411">
        <f t="shared" ref="N28:N30" si="32">H28*(1+$AB$2)*(1+$AC$2)*(1+$AD$2)</f>
        <v>430.02</v>
      </c>
      <c r="O28" s="411">
        <f t="shared" ref="O28:O30" si="33">I28*(1+$AC$2)*(1+$AD$2)</f>
        <v>441.18</v>
      </c>
      <c r="P28" s="411">
        <f t="shared" ref="P28:P30" si="34">J28*(1+$AD$2)</f>
        <v>451.77</v>
      </c>
      <c r="Q28" s="411">
        <f t="shared" ref="Q28:Q30" si="35">K28</f>
        <v>465.64</v>
      </c>
      <c r="R28" s="118"/>
      <c r="S28" s="128"/>
      <c r="T28" s="128"/>
      <c r="U28" s="128">
        <v>3</v>
      </c>
      <c r="V28" s="128"/>
      <c r="W28" s="128"/>
      <c r="X28" s="129"/>
      <c r="Y28" s="122"/>
      <c r="Z28" s="123">
        <v>535.75038960641609</v>
      </c>
      <c r="AA28" s="123">
        <v>535.75038960641609</v>
      </c>
      <c r="AB28" s="123">
        <v>541.64364389208663</v>
      </c>
      <c r="AC28" s="123">
        <v>554.17294466259818</v>
      </c>
      <c r="AD28" s="123">
        <v>572.88879078000616</v>
      </c>
    </row>
    <row r="29" spans="2:30">
      <c r="B29" s="124"/>
      <c r="C29" s="144"/>
      <c r="D29" s="126" t="s">
        <v>53</v>
      </c>
      <c r="E29" s="145" t="s">
        <v>5</v>
      </c>
      <c r="F29" s="127" t="s">
        <v>1</v>
      </c>
      <c r="G29" s="411">
        <v>244.98</v>
      </c>
      <c r="H29" s="411">
        <v>573.36</v>
      </c>
      <c r="I29" s="411">
        <v>588.23</v>
      </c>
      <c r="J29" s="411">
        <v>602.36</v>
      </c>
      <c r="K29" s="411">
        <v>620.86</v>
      </c>
      <c r="M29" s="411">
        <f t="shared" si="31"/>
        <v>244.98</v>
      </c>
      <c r="N29" s="411">
        <f t="shared" si="32"/>
        <v>573.36</v>
      </c>
      <c r="O29" s="411">
        <f t="shared" si="33"/>
        <v>588.23</v>
      </c>
      <c r="P29" s="411">
        <f t="shared" si="34"/>
        <v>602.36</v>
      </c>
      <c r="Q29" s="411">
        <f t="shared" si="35"/>
        <v>620.86</v>
      </c>
      <c r="R29" s="118"/>
      <c r="S29" s="128"/>
      <c r="T29" s="128"/>
      <c r="U29" s="128">
        <v>4</v>
      </c>
      <c r="V29" s="128"/>
      <c r="W29" s="128"/>
      <c r="X29" s="129"/>
      <c r="Y29" s="122"/>
      <c r="Z29" s="123">
        <v>714.33385280855487</v>
      </c>
      <c r="AA29" s="123">
        <v>714.33385280855487</v>
      </c>
      <c r="AB29" s="123">
        <v>722.19152518944873</v>
      </c>
      <c r="AC29" s="123">
        <v>738.89725955013114</v>
      </c>
      <c r="AD29" s="123">
        <v>763.85172104000821</v>
      </c>
    </row>
    <row r="30" spans="2:30">
      <c r="B30" s="124"/>
      <c r="C30" s="144"/>
      <c r="D30" s="126" t="s">
        <v>54</v>
      </c>
      <c r="E30" s="145" t="s">
        <v>5</v>
      </c>
      <c r="F30" s="127" t="s">
        <v>1</v>
      </c>
      <c r="G30" s="411">
        <v>489.95</v>
      </c>
      <c r="H30" s="411">
        <v>860.04</v>
      </c>
      <c r="I30" s="411">
        <v>882.35</v>
      </c>
      <c r="J30" s="411">
        <v>903.54</v>
      </c>
      <c r="K30" s="411">
        <v>931.29</v>
      </c>
      <c r="M30" s="411">
        <f t="shared" si="31"/>
        <v>489.95</v>
      </c>
      <c r="N30" s="411">
        <f t="shared" si="32"/>
        <v>860.04</v>
      </c>
      <c r="O30" s="411">
        <f t="shared" si="33"/>
        <v>882.35</v>
      </c>
      <c r="P30" s="411">
        <f t="shared" si="34"/>
        <v>903.54</v>
      </c>
      <c r="Q30" s="411">
        <f t="shared" si="35"/>
        <v>931.29</v>
      </c>
      <c r="R30" s="118"/>
      <c r="S30" s="128"/>
      <c r="T30" s="128"/>
      <c r="U30" s="128">
        <v>6</v>
      </c>
      <c r="V30" s="128"/>
      <c r="W30" s="128"/>
      <c r="X30" s="129"/>
      <c r="Y30" s="122"/>
      <c r="Z30" s="123">
        <v>1071.5007792128322</v>
      </c>
      <c r="AA30" s="123">
        <v>1071.5007792128322</v>
      </c>
      <c r="AB30" s="123">
        <v>1083.2872877841733</v>
      </c>
      <c r="AC30" s="123">
        <v>1108.3458893251964</v>
      </c>
      <c r="AD30" s="123">
        <v>1145.7775815600123</v>
      </c>
    </row>
    <row r="31" spans="2:30">
      <c r="B31" s="124"/>
      <c r="C31" s="144"/>
      <c r="D31" s="139"/>
      <c r="E31" s="140"/>
      <c r="F31" s="146"/>
      <c r="G31" s="414"/>
      <c r="H31" s="414"/>
      <c r="I31" s="414"/>
      <c r="J31" s="414"/>
      <c r="K31" s="414"/>
      <c r="M31" s="414"/>
      <c r="N31" s="414"/>
      <c r="O31" s="414"/>
      <c r="P31" s="414"/>
      <c r="Q31" s="414"/>
      <c r="R31" s="118"/>
      <c r="S31" s="133"/>
      <c r="T31" s="133"/>
      <c r="U31" s="133"/>
      <c r="V31" s="133"/>
      <c r="W31" s="133"/>
      <c r="X31" s="134"/>
      <c r="Y31" s="122"/>
      <c r="Z31" s="142"/>
      <c r="AA31" s="142"/>
      <c r="AB31" s="142"/>
      <c r="AC31" s="142"/>
      <c r="AD31" s="142"/>
    </row>
    <row r="32" spans="2:30">
      <c r="B32" s="124"/>
      <c r="C32" s="144"/>
      <c r="D32" s="115" t="s">
        <v>55</v>
      </c>
      <c r="E32" s="136" t="s">
        <v>5</v>
      </c>
      <c r="F32" s="116" t="s">
        <v>66</v>
      </c>
      <c r="G32" s="413">
        <v>98.4</v>
      </c>
      <c r="H32" s="413">
        <v>143.34</v>
      </c>
      <c r="I32" s="413">
        <v>147.05000000000001</v>
      </c>
      <c r="J32" s="413">
        <v>150.59</v>
      </c>
      <c r="K32" s="413">
        <v>155.21</v>
      </c>
      <c r="M32" s="411">
        <f t="shared" ref="M32" si="36">G32*(1+$AA$2)*(1+$AB$2)*(1+$AC$2)*(1+$AD$2)</f>
        <v>98.4</v>
      </c>
      <c r="N32" s="411">
        <f t="shared" ref="N32" si="37">H32*(1+$AB$2)*(1+$AC$2)*(1+$AD$2)</f>
        <v>143.34</v>
      </c>
      <c r="O32" s="411">
        <f t="shared" ref="O32" si="38">I32*(1+$AC$2)*(1+$AD$2)</f>
        <v>147.05000000000001</v>
      </c>
      <c r="P32" s="411">
        <f t="shared" ref="P32" si="39">J32*(1+$AD$2)</f>
        <v>150.59</v>
      </c>
      <c r="Q32" s="411">
        <f t="shared" ref="Q32" si="40">K32</f>
        <v>155.21</v>
      </c>
      <c r="R32" s="118"/>
      <c r="S32" s="120"/>
      <c r="T32" s="120"/>
      <c r="U32" s="120" t="s">
        <v>265</v>
      </c>
      <c r="V32" s="120"/>
      <c r="W32" s="120"/>
      <c r="X32" s="121"/>
      <c r="Y32" s="122"/>
      <c r="Z32" s="138">
        <v>178.58346320213872</v>
      </c>
      <c r="AA32" s="138">
        <v>178.58346320213872</v>
      </c>
      <c r="AB32" s="138">
        <v>180.54788129736218</v>
      </c>
      <c r="AC32" s="138">
        <v>184.72431488753278</v>
      </c>
      <c r="AD32" s="138">
        <v>190.96293026000205</v>
      </c>
    </row>
    <row r="33" spans="2:30">
      <c r="B33" s="124"/>
      <c r="C33" s="144"/>
      <c r="D33" s="139"/>
      <c r="E33" s="140"/>
      <c r="F33" s="146"/>
      <c r="G33" s="411"/>
      <c r="H33" s="411"/>
      <c r="I33" s="411"/>
      <c r="J33" s="411"/>
      <c r="K33" s="411"/>
      <c r="M33" s="411"/>
      <c r="N33" s="411"/>
      <c r="O33" s="411"/>
      <c r="P33" s="411"/>
      <c r="Q33" s="411"/>
      <c r="R33" s="118"/>
      <c r="S33" s="128"/>
      <c r="T33" s="128"/>
      <c r="U33" s="128"/>
      <c r="V33" s="128"/>
      <c r="W33" s="128"/>
      <c r="X33" s="129"/>
      <c r="Y33" s="122"/>
      <c r="Z33" s="123"/>
      <c r="AA33" s="123"/>
      <c r="AB33" s="123"/>
      <c r="AC33" s="123"/>
      <c r="AD33" s="123"/>
    </row>
    <row r="34" spans="2:30">
      <c r="B34" s="124"/>
      <c r="C34" s="144"/>
      <c r="D34" s="126" t="s">
        <v>50</v>
      </c>
      <c r="E34" s="136" t="s">
        <v>5</v>
      </c>
      <c r="F34" s="116" t="s">
        <v>66</v>
      </c>
      <c r="G34" s="413" t="s">
        <v>403</v>
      </c>
      <c r="H34" s="413" t="s">
        <v>404</v>
      </c>
      <c r="I34" s="413" t="s">
        <v>405</v>
      </c>
      <c r="J34" s="413" t="s">
        <v>304</v>
      </c>
      <c r="K34" s="413" t="s">
        <v>406</v>
      </c>
      <c r="M34" s="411" t="s">
        <v>407</v>
      </c>
      <c r="N34" s="411" t="s">
        <v>408</v>
      </c>
      <c r="O34" s="411" t="s">
        <v>409</v>
      </c>
      <c r="P34" s="411" t="s">
        <v>410</v>
      </c>
      <c r="Q34" s="411" t="str">
        <f t="shared" ref="Q34" si="41">K34</f>
        <v>$155.21 or $199.15</v>
      </c>
      <c r="R34" s="118"/>
      <c r="S34" s="120"/>
      <c r="T34" s="120"/>
      <c r="U34" s="120" t="s">
        <v>265</v>
      </c>
      <c r="V34" s="120"/>
      <c r="W34" s="120"/>
      <c r="X34" s="121"/>
      <c r="Y34" s="122"/>
      <c r="Z34" s="138">
        <v>178.58346320213872</v>
      </c>
      <c r="AA34" s="138">
        <v>178.58346320213872</v>
      </c>
      <c r="AB34" s="138">
        <v>180.54788129736218</v>
      </c>
      <c r="AC34" s="138">
        <v>184.72431488753278</v>
      </c>
      <c r="AD34" s="138">
        <v>190.96293026000205</v>
      </c>
    </row>
    <row r="35" spans="2:30">
      <c r="B35" s="124"/>
      <c r="C35" s="144"/>
      <c r="D35" s="139"/>
      <c r="E35" s="140"/>
      <c r="F35" s="146"/>
      <c r="G35" s="414"/>
      <c r="H35" s="414"/>
      <c r="I35" s="414"/>
      <c r="J35" s="414"/>
      <c r="K35" s="414"/>
      <c r="M35" s="414"/>
      <c r="N35" s="414"/>
      <c r="O35" s="414"/>
      <c r="P35" s="414"/>
      <c r="Q35" s="414"/>
      <c r="R35" s="118"/>
      <c r="S35" s="133"/>
      <c r="T35" s="133"/>
      <c r="U35" s="133"/>
      <c r="V35" s="133"/>
      <c r="W35" s="133"/>
      <c r="X35" s="134"/>
      <c r="Y35" s="122"/>
      <c r="Z35" s="142"/>
      <c r="AA35" s="142"/>
      <c r="AB35" s="142"/>
      <c r="AC35" s="142"/>
      <c r="AD35" s="142"/>
    </row>
    <row r="36" spans="2:30">
      <c r="B36" s="124"/>
      <c r="C36" s="114" t="s">
        <v>147</v>
      </c>
      <c r="D36" s="115" t="s">
        <v>51</v>
      </c>
      <c r="E36" s="136" t="s">
        <v>5</v>
      </c>
      <c r="F36" s="116" t="s">
        <v>66</v>
      </c>
      <c r="G36" s="413">
        <v>82</v>
      </c>
      <c r="H36" s="413">
        <v>143.34</v>
      </c>
      <c r="I36" s="413">
        <v>147.05000000000001</v>
      </c>
      <c r="J36" s="413">
        <v>150.59</v>
      </c>
      <c r="K36" s="413">
        <v>155.21</v>
      </c>
      <c r="M36" s="411">
        <f t="shared" ref="M36" si="42">G36*(1+$AA$2)*(1+$AB$2)*(1+$AC$2)*(1+$AD$2)</f>
        <v>82</v>
      </c>
      <c r="N36" s="411">
        <f t="shared" ref="N36" si="43">H36*(1+$AB$2)*(1+$AC$2)*(1+$AD$2)</f>
        <v>143.34</v>
      </c>
      <c r="O36" s="411">
        <f t="shared" ref="O36" si="44">I36*(1+$AC$2)*(1+$AD$2)</f>
        <v>147.05000000000001</v>
      </c>
      <c r="P36" s="411">
        <f t="shared" ref="P36" si="45">J36*(1+$AD$2)</f>
        <v>150.59</v>
      </c>
      <c r="Q36" s="411">
        <f t="shared" ref="Q36" si="46">K36</f>
        <v>155.21</v>
      </c>
      <c r="R36" s="118"/>
      <c r="S36" s="120"/>
      <c r="T36" s="120"/>
      <c r="U36" s="120" t="s">
        <v>265</v>
      </c>
      <c r="V36" s="120"/>
      <c r="W36" s="120"/>
      <c r="X36" s="121"/>
      <c r="Y36" s="122"/>
      <c r="Z36" s="138">
        <v>178.58346320213872</v>
      </c>
      <c r="AA36" s="138">
        <v>178.58346320213872</v>
      </c>
      <c r="AB36" s="138">
        <v>180.54788129736218</v>
      </c>
      <c r="AC36" s="138">
        <v>184.72431488753278</v>
      </c>
      <c r="AD36" s="138">
        <v>190.96293026000205</v>
      </c>
    </row>
    <row r="37" spans="2:30">
      <c r="B37" s="124"/>
      <c r="C37" s="125"/>
      <c r="D37" s="139"/>
      <c r="E37" s="140"/>
      <c r="F37" s="146"/>
      <c r="G37" s="414"/>
      <c r="H37" s="414"/>
      <c r="I37" s="414"/>
      <c r="J37" s="414"/>
      <c r="K37" s="414"/>
      <c r="M37" s="414"/>
      <c r="N37" s="414"/>
      <c r="O37" s="414"/>
      <c r="P37" s="414"/>
      <c r="Q37" s="414"/>
      <c r="R37" s="118"/>
      <c r="S37" s="133"/>
      <c r="T37" s="133"/>
      <c r="U37" s="133"/>
      <c r="V37" s="133"/>
      <c r="W37" s="133"/>
      <c r="X37" s="134"/>
      <c r="Y37" s="122"/>
      <c r="Z37" s="142"/>
      <c r="AA37" s="142"/>
      <c r="AB37" s="142"/>
      <c r="AC37" s="142"/>
      <c r="AD37" s="142"/>
    </row>
    <row r="38" spans="2:30">
      <c r="B38" s="124"/>
      <c r="C38" s="125"/>
      <c r="D38" s="115" t="s">
        <v>44</v>
      </c>
      <c r="E38" s="145" t="s">
        <v>5</v>
      </c>
      <c r="F38" s="127" t="s">
        <v>66</v>
      </c>
      <c r="G38" s="411">
        <v>82</v>
      </c>
      <c r="H38" s="411">
        <v>143.34</v>
      </c>
      <c r="I38" s="411">
        <v>147.05000000000001</v>
      </c>
      <c r="J38" s="411">
        <v>150.59</v>
      </c>
      <c r="K38" s="411">
        <v>155.21</v>
      </c>
      <c r="M38" s="411">
        <f t="shared" ref="M38" si="47">G38*(1+$AA$2)*(1+$AB$2)*(1+$AC$2)*(1+$AD$2)</f>
        <v>82</v>
      </c>
      <c r="N38" s="411">
        <f t="shared" ref="N38" si="48">H38*(1+$AB$2)*(1+$AC$2)*(1+$AD$2)</f>
        <v>143.34</v>
      </c>
      <c r="O38" s="411">
        <f t="shared" ref="O38" si="49">I38*(1+$AC$2)*(1+$AD$2)</f>
        <v>147.05000000000001</v>
      </c>
      <c r="P38" s="411">
        <f t="shared" ref="P38" si="50">J38*(1+$AD$2)</f>
        <v>150.59</v>
      </c>
      <c r="Q38" s="411">
        <f t="shared" ref="Q38" si="51">K38</f>
        <v>155.21</v>
      </c>
      <c r="R38" s="118"/>
      <c r="S38" s="128"/>
      <c r="T38" s="128"/>
      <c r="U38" s="128" t="s">
        <v>265</v>
      </c>
      <c r="V38" s="128"/>
      <c r="W38" s="128"/>
      <c r="X38" s="129"/>
      <c r="Y38" s="122"/>
      <c r="Z38" s="123">
        <v>178.58346320213872</v>
      </c>
      <c r="AA38" s="123">
        <v>178.58346320213872</v>
      </c>
      <c r="AB38" s="123">
        <v>180.54788129736218</v>
      </c>
      <c r="AC38" s="123">
        <v>184.72431488753278</v>
      </c>
      <c r="AD38" s="123">
        <v>190.96293026000205</v>
      </c>
    </row>
    <row r="39" spans="2:30">
      <c r="B39" s="124"/>
      <c r="C39" s="125"/>
      <c r="D39" s="130"/>
      <c r="E39" s="147"/>
      <c r="F39" s="147"/>
      <c r="G39" s="412"/>
      <c r="H39" s="412"/>
      <c r="I39" s="412"/>
      <c r="J39" s="412"/>
      <c r="K39" s="412"/>
      <c r="M39" s="412"/>
      <c r="N39" s="412"/>
      <c r="O39" s="412"/>
      <c r="P39" s="412"/>
      <c r="Q39" s="412"/>
      <c r="R39" s="118"/>
      <c r="S39" s="133"/>
      <c r="T39" s="133"/>
      <c r="U39" s="133"/>
      <c r="V39" s="133"/>
      <c r="W39" s="133"/>
      <c r="X39" s="134"/>
      <c r="Y39" s="122"/>
      <c r="Z39" s="135"/>
      <c r="AA39" s="135"/>
      <c r="AB39" s="135"/>
      <c r="AC39" s="135"/>
      <c r="AD39" s="135"/>
    </row>
    <row r="40" spans="2:30">
      <c r="B40" s="124"/>
      <c r="C40" s="125"/>
      <c r="D40" s="126" t="s">
        <v>45</v>
      </c>
      <c r="E40" s="148" t="s">
        <v>5</v>
      </c>
      <c r="F40" s="149" t="s">
        <v>66</v>
      </c>
      <c r="G40" s="415">
        <v>82</v>
      </c>
      <c r="H40" s="415">
        <v>143.34</v>
      </c>
      <c r="I40" s="415">
        <v>147.05000000000001</v>
      </c>
      <c r="J40" s="415">
        <v>150.59</v>
      </c>
      <c r="K40" s="415">
        <v>155.21</v>
      </c>
      <c r="M40" s="411">
        <f t="shared" ref="M40" si="52">G40*(1+$AA$2)*(1+$AB$2)*(1+$AC$2)*(1+$AD$2)</f>
        <v>82</v>
      </c>
      <c r="N40" s="411">
        <f t="shared" ref="N40" si="53">H40*(1+$AB$2)*(1+$AC$2)*(1+$AD$2)</f>
        <v>143.34</v>
      </c>
      <c r="O40" s="411">
        <f t="shared" ref="O40" si="54">I40*(1+$AC$2)*(1+$AD$2)</f>
        <v>147.05000000000001</v>
      </c>
      <c r="P40" s="411">
        <f t="shared" ref="P40" si="55">J40*(1+$AD$2)</f>
        <v>150.59</v>
      </c>
      <c r="Q40" s="411">
        <f t="shared" ref="Q40" si="56">K40</f>
        <v>155.21</v>
      </c>
      <c r="R40" s="118"/>
      <c r="S40" s="128"/>
      <c r="T40" s="128"/>
      <c r="U40" s="128" t="s">
        <v>265</v>
      </c>
      <c r="V40" s="128"/>
      <c r="W40" s="128"/>
      <c r="X40" s="129"/>
      <c r="Y40" s="122"/>
      <c r="Z40" s="150">
        <v>178.58346320213872</v>
      </c>
      <c r="AA40" s="150">
        <v>178.58346320213872</v>
      </c>
      <c r="AB40" s="150">
        <v>180.54788129736218</v>
      </c>
      <c r="AC40" s="150">
        <v>184.72431488753278</v>
      </c>
      <c r="AD40" s="150">
        <v>190.96293026000205</v>
      </c>
    </row>
    <row r="41" spans="2:30">
      <c r="B41" s="124"/>
      <c r="C41" s="125"/>
      <c r="D41" s="151"/>
      <c r="E41" s="152"/>
      <c r="F41" s="153"/>
      <c r="G41" s="415"/>
      <c r="H41" s="415"/>
      <c r="I41" s="415"/>
      <c r="J41" s="415"/>
      <c r="K41" s="415"/>
      <c r="M41" s="415"/>
      <c r="N41" s="415"/>
      <c r="O41" s="415"/>
      <c r="P41" s="415"/>
      <c r="Q41" s="415"/>
      <c r="R41" s="118"/>
      <c r="S41" s="128"/>
      <c r="T41" s="128"/>
      <c r="U41" s="128"/>
      <c r="V41" s="128"/>
      <c r="W41" s="128"/>
      <c r="X41" s="129"/>
      <c r="Y41" s="122"/>
      <c r="Z41" s="150"/>
      <c r="AA41" s="150"/>
      <c r="AB41" s="150"/>
      <c r="AC41" s="150"/>
      <c r="AD41" s="150"/>
    </row>
    <row r="42" spans="2:30">
      <c r="B42" s="124"/>
      <c r="C42" s="125"/>
      <c r="D42" s="115" t="s">
        <v>49</v>
      </c>
      <c r="E42" s="136" t="s">
        <v>5</v>
      </c>
      <c r="F42" s="116" t="s">
        <v>66</v>
      </c>
      <c r="G42" s="413">
        <v>98.4</v>
      </c>
      <c r="H42" s="413">
        <v>183.92</v>
      </c>
      <c r="I42" s="413">
        <v>188.69</v>
      </c>
      <c r="J42" s="413">
        <v>193.22</v>
      </c>
      <c r="K42" s="413">
        <v>199.15</v>
      </c>
      <c r="M42" s="411">
        <f t="shared" ref="M42" si="57">G42*(1+$AA$2)*(1+$AB$2)*(1+$AC$2)*(1+$AD$2)</f>
        <v>98.4</v>
      </c>
      <c r="N42" s="411">
        <f t="shared" ref="N42" si="58">H42*(1+$AB$2)*(1+$AC$2)*(1+$AD$2)</f>
        <v>183.92</v>
      </c>
      <c r="O42" s="411">
        <f t="shared" ref="O42" si="59">I42*(1+$AC$2)*(1+$AD$2)</f>
        <v>188.69</v>
      </c>
      <c r="P42" s="411">
        <f t="shared" ref="P42" si="60">J42*(1+$AD$2)</f>
        <v>193.22</v>
      </c>
      <c r="Q42" s="411">
        <f t="shared" ref="Q42" si="61">K42</f>
        <v>199.15</v>
      </c>
      <c r="R42" s="118"/>
      <c r="S42" s="120"/>
      <c r="T42" s="120"/>
      <c r="U42" s="120" t="s">
        <v>265</v>
      </c>
      <c r="V42" s="120"/>
      <c r="W42" s="120"/>
      <c r="X42" s="121"/>
      <c r="Y42" s="122"/>
      <c r="Z42" s="138">
        <v>178.58346320213872</v>
      </c>
      <c r="AA42" s="138">
        <v>178.58346320213872</v>
      </c>
      <c r="AB42" s="138">
        <v>180.54788129736218</v>
      </c>
      <c r="AC42" s="138">
        <v>184.72431488753278</v>
      </c>
      <c r="AD42" s="138">
        <v>190.96293026000205</v>
      </c>
    </row>
    <row r="43" spans="2:30">
      <c r="B43" s="124"/>
      <c r="C43" s="125"/>
      <c r="D43" s="139"/>
      <c r="E43" s="140"/>
      <c r="F43" s="146"/>
      <c r="G43" s="414"/>
      <c r="H43" s="414"/>
      <c r="I43" s="414"/>
      <c r="J43" s="414"/>
      <c r="K43" s="414"/>
      <c r="M43" s="414"/>
      <c r="N43" s="414"/>
      <c r="O43" s="414"/>
      <c r="P43" s="414"/>
      <c r="Q43" s="414"/>
      <c r="R43" s="118"/>
      <c r="S43" s="133"/>
      <c r="T43" s="133"/>
      <c r="U43" s="133"/>
      <c r="V43" s="133"/>
      <c r="W43" s="133"/>
      <c r="X43" s="134"/>
      <c r="Y43" s="122"/>
      <c r="Z43" s="142"/>
      <c r="AA43" s="142"/>
      <c r="AB43" s="142"/>
      <c r="AC43" s="142"/>
      <c r="AD43" s="142"/>
    </row>
    <row r="44" spans="2:30">
      <c r="B44" s="124"/>
      <c r="C44" s="125"/>
      <c r="D44" s="126" t="s">
        <v>50</v>
      </c>
      <c r="E44" s="136" t="s">
        <v>5</v>
      </c>
      <c r="F44" s="116" t="s">
        <v>66</v>
      </c>
      <c r="G44" s="413" t="s">
        <v>403</v>
      </c>
      <c r="H44" s="413" t="s">
        <v>404</v>
      </c>
      <c r="I44" s="413" t="s">
        <v>405</v>
      </c>
      <c r="J44" s="413" t="s">
        <v>304</v>
      </c>
      <c r="K44" s="413" t="s">
        <v>406</v>
      </c>
      <c r="M44" s="411" t="s">
        <v>407</v>
      </c>
      <c r="N44" s="411" t="s">
        <v>408</v>
      </c>
      <c r="O44" s="411" t="s">
        <v>409</v>
      </c>
      <c r="P44" s="411" t="s">
        <v>410</v>
      </c>
      <c r="Q44" s="411" t="str">
        <f t="shared" ref="Q44" si="62">K44</f>
        <v>$155.21 or $199.15</v>
      </c>
      <c r="R44" s="118"/>
      <c r="S44" s="128"/>
      <c r="T44" s="128"/>
      <c r="U44" s="128" t="s">
        <v>265</v>
      </c>
      <c r="V44" s="128"/>
      <c r="W44" s="128"/>
      <c r="X44" s="129"/>
      <c r="Y44" s="122"/>
      <c r="Z44" s="123">
        <v>178.58346320213872</v>
      </c>
      <c r="AA44" s="123">
        <v>178.58346320213872</v>
      </c>
      <c r="AB44" s="123">
        <v>180.54788129736218</v>
      </c>
      <c r="AC44" s="123">
        <v>184.72431488753278</v>
      </c>
      <c r="AD44" s="123">
        <v>190.96293026000205</v>
      </c>
    </row>
    <row r="45" spans="2:30">
      <c r="B45" s="124"/>
      <c r="C45" s="125"/>
      <c r="D45" s="151"/>
      <c r="E45" s="147"/>
      <c r="F45" s="147"/>
      <c r="G45" s="415"/>
      <c r="H45" s="415"/>
      <c r="I45" s="415"/>
      <c r="J45" s="415"/>
      <c r="K45" s="415"/>
      <c r="M45" s="415"/>
      <c r="N45" s="415"/>
      <c r="O45" s="415"/>
      <c r="P45" s="415"/>
      <c r="Q45" s="415"/>
      <c r="R45" s="118"/>
      <c r="S45" s="128"/>
      <c r="T45" s="128"/>
      <c r="U45" s="128"/>
      <c r="V45" s="128"/>
      <c r="W45" s="128"/>
      <c r="X45" s="129"/>
      <c r="Y45" s="122"/>
      <c r="Z45" s="150"/>
      <c r="AA45" s="150"/>
      <c r="AB45" s="150"/>
      <c r="AC45" s="150"/>
      <c r="AD45" s="150"/>
    </row>
    <row r="46" spans="2:30">
      <c r="B46" s="124"/>
      <c r="C46" s="114" t="s">
        <v>156</v>
      </c>
      <c r="D46" s="115" t="s">
        <v>51</v>
      </c>
      <c r="E46" s="145" t="s">
        <v>5</v>
      </c>
      <c r="F46" s="127" t="s">
        <v>66</v>
      </c>
      <c r="G46" s="413">
        <v>0</v>
      </c>
      <c r="H46" s="413">
        <v>0</v>
      </c>
      <c r="I46" s="413">
        <v>0</v>
      </c>
      <c r="J46" s="413">
        <v>0</v>
      </c>
      <c r="K46" s="413">
        <v>0</v>
      </c>
      <c r="M46" s="411">
        <f t="shared" ref="M46" si="63">G46*(1+$AA$2)*(1+$AB$2)*(1+$AC$2)*(1+$AD$2)</f>
        <v>0</v>
      </c>
      <c r="N46" s="411">
        <f t="shared" ref="N46" si="64">H46*(1+$AB$2)*(1+$AC$2)*(1+$AD$2)</f>
        <v>0</v>
      </c>
      <c r="O46" s="411">
        <f t="shared" ref="O46" si="65">I46*(1+$AC$2)*(1+$AD$2)</f>
        <v>0</v>
      </c>
      <c r="P46" s="411">
        <f t="shared" ref="P46" si="66">J46*(1+$AD$2)</f>
        <v>0</v>
      </c>
      <c r="Q46" s="411">
        <f t="shared" ref="Q46" si="67">K46</f>
        <v>0</v>
      </c>
      <c r="R46" s="154"/>
      <c r="S46" s="120"/>
      <c r="T46" s="120"/>
      <c r="U46" s="120" t="s">
        <v>265</v>
      </c>
      <c r="V46" s="120"/>
      <c r="W46" s="120"/>
      <c r="X46" s="121"/>
      <c r="Y46" s="122"/>
      <c r="Z46" s="138">
        <v>178.58346320213872</v>
      </c>
      <c r="AA46" s="138">
        <v>178.58346320213872</v>
      </c>
      <c r="AB46" s="138">
        <v>180.54788129736218</v>
      </c>
      <c r="AC46" s="138">
        <v>184.72431488753278</v>
      </c>
      <c r="AD46" s="138">
        <v>190.96293026000205</v>
      </c>
    </row>
    <row r="47" spans="2:30">
      <c r="B47" s="124"/>
      <c r="C47" s="125"/>
      <c r="D47" s="139"/>
      <c r="E47" s="140"/>
      <c r="F47" s="140"/>
      <c r="G47" s="414"/>
      <c r="H47" s="414"/>
      <c r="I47" s="414"/>
      <c r="J47" s="414"/>
      <c r="K47" s="414"/>
      <c r="M47" s="414"/>
      <c r="N47" s="414"/>
      <c r="O47" s="414"/>
      <c r="P47" s="414"/>
      <c r="Q47" s="414"/>
      <c r="R47" s="154"/>
      <c r="S47" s="133"/>
      <c r="T47" s="133"/>
      <c r="U47" s="133"/>
      <c r="V47" s="133"/>
      <c r="W47" s="133"/>
      <c r="X47" s="134"/>
      <c r="Y47" s="122"/>
      <c r="Z47" s="142"/>
      <c r="AA47" s="142"/>
      <c r="AB47" s="142"/>
      <c r="AC47" s="142"/>
      <c r="AD47" s="142"/>
    </row>
    <row r="48" spans="2:30">
      <c r="B48" s="124"/>
      <c r="C48" s="125"/>
      <c r="D48" s="115" t="s">
        <v>44</v>
      </c>
      <c r="E48" s="145" t="s">
        <v>5</v>
      </c>
      <c r="F48" s="127" t="s">
        <v>66</v>
      </c>
      <c r="G48" s="413">
        <v>0</v>
      </c>
      <c r="H48" s="413">
        <v>0</v>
      </c>
      <c r="I48" s="413">
        <v>0</v>
      </c>
      <c r="J48" s="413">
        <v>0</v>
      </c>
      <c r="K48" s="413">
        <v>0</v>
      </c>
      <c r="M48" s="411">
        <f t="shared" ref="M48" si="68">G48*(1+$AA$2)*(1+$AB$2)*(1+$AC$2)*(1+$AD$2)</f>
        <v>0</v>
      </c>
      <c r="N48" s="411">
        <f t="shared" ref="N48" si="69">H48*(1+$AB$2)*(1+$AC$2)*(1+$AD$2)</f>
        <v>0</v>
      </c>
      <c r="O48" s="411">
        <f t="shared" ref="O48" si="70">I48*(1+$AC$2)*(1+$AD$2)</f>
        <v>0</v>
      </c>
      <c r="P48" s="411">
        <f t="shared" ref="P48" si="71">J48*(1+$AD$2)</f>
        <v>0</v>
      </c>
      <c r="Q48" s="411">
        <f t="shared" ref="Q48" si="72">K48</f>
        <v>0</v>
      </c>
      <c r="R48" s="154"/>
      <c r="S48" s="120"/>
      <c r="T48" s="120"/>
      <c r="U48" s="120" t="s">
        <v>265</v>
      </c>
      <c r="V48" s="120"/>
      <c r="W48" s="120"/>
      <c r="X48" s="121"/>
      <c r="Y48" s="122"/>
      <c r="Z48" s="138">
        <v>178.58346320213872</v>
      </c>
      <c r="AA48" s="138">
        <v>178.58346320213872</v>
      </c>
      <c r="AB48" s="138">
        <v>180.54788129736218</v>
      </c>
      <c r="AC48" s="138">
        <v>184.72431488753278</v>
      </c>
      <c r="AD48" s="138">
        <v>190.96293026000205</v>
      </c>
    </row>
    <row r="49" spans="2:30">
      <c r="B49" s="124"/>
      <c r="C49" s="125"/>
      <c r="D49" s="130"/>
      <c r="E49" s="147"/>
      <c r="F49" s="147"/>
      <c r="G49" s="412"/>
      <c r="H49" s="412"/>
      <c r="I49" s="412"/>
      <c r="J49" s="412"/>
      <c r="K49" s="412"/>
      <c r="M49" s="412"/>
      <c r="N49" s="412"/>
      <c r="O49" s="412"/>
      <c r="P49" s="412"/>
      <c r="Q49" s="412"/>
      <c r="R49" s="154"/>
      <c r="S49" s="133"/>
      <c r="T49" s="133"/>
      <c r="U49" s="133"/>
      <c r="V49" s="133"/>
      <c r="W49" s="133"/>
      <c r="X49" s="134"/>
      <c r="Y49" s="122"/>
      <c r="Z49" s="135"/>
      <c r="AA49" s="135"/>
      <c r="AB49" s="135"/>
      <c r="AC49" s="135"/>
      <c r="AD49" s="135"/>
    </row>
    <row r="50" spans="2:30">
      <c r="B50" s="124"/>
      <c r="C50" s="125"/>
      <c r="D50" s="126" t="s">
        <v>45</v>
      </c>
      <c r="E50" s="156" t="s">
        <v>5</v>
      </c>
      <c r="F50" s="157" t="s">
        <v>66</v>
      </c>
      <c r="G50" s="415">
        <v>0</v>
      </c>
      <c r="H50" s="415">
        <v>0</v>
      </c>
      <c r="I50" s="415">
        <v>0</v>
      </c>
      <c r="J50" s="415">
        <v>0</v>
      </c>
      <c r="K50" s="415">
        <v>0</v>
      </c>
      <c r="M50" s="411">
        <f t="shared" ref="M50" si="73">G50*(1+$AA$2)*(1+$AB$2)*(1+$AC$2)*(1+$AD$2)</f>
        <v>0</v>
      </c>
      <c r="N50" s="411">
        <f t="shared" ref="N50" si="74">H50*(1+$AB$2)*(1+$AC$2)*(1+$AD$2)</f>
        <v>0</v>
      </c>
      <c r="O50" s="411">
        <f t="shared" ref="O50" si="75">I50*(1+$AC$2)*(1+$AD$2)</f>
        <v>0</v>
      </c>
      <c r="P50" s="411">
        <f t="shared" ref="P50" si="76">J50*(1+$AD$2)</f>
        <v>0</v>
      </c>
      <c r="Q50" s="411">
        <f t="shared" ref="Q50" si="77">K50</f>
        <v>0</v>
      </c>
      <c r="R50" s="154"/>
      <c r="S50" s="128"/>
      <c r="T50" s="128"/>
      <c r="U50" s="128" t="s">
        <v>265</v>
      </c>
      <c r="V50" s="128"/>
      <c r="W50" s="128"/>
      <c r="X50" s="129"/>
      <c r="Y50" s="122"/>
      <c r="Z50" s="150">
        <v>178.58346320213872</v>
      </c>
      <c r="AA50" s="150">
        <v>178.58346320213872</v>
      </c>
      <c r="AB50" s="150">
        <v>180.54788129736218</v>
      </c>
      <c r="AC50" s="150">
        <v>184.72431488753278</v>
      </c>
      <c r="AD50" s="150">
        <v>190.96293026000205</v>
      </c>
    </row>
    <row r="51" spans="2:30">
      <c r="B51" s="124"/>
      <c r="C51" s="125"/>
      <c r="D51" s="151"/>
      <c r="E51" s="147"/>
      <c r="F51" s="131"/>
      <c r="G51" s="415"/>
      <c r="H51" s="415"/>
      <c r="I51" s="415"/>
      <c r="J51" s="415"/>
      <c r="K51" s="415"/>
      <c r="M51" s="415"/>
      <c r="N51" s="415"/>
      <c r="O51" s="415"/>
      <c r="P51" s="415"/>
      <c r="Q51" s="415"/>
      <c r="R51" s="154"/>
      <c r="S51" s="128"/>
      <c r="T51" s="128"/>
      <c r="U51" s="128"/>
      <c r="V51" s="128"/>
      <c r="W51" s="128"/>
      <c r="X51" s="129"/>
      <c r="Y51" s="122"/>
      <c r="Z51" s="150"/>
      <c r="AA51" s="150"/>
      <c r="AB51" s="150"/>
      <c r="AC51" s="150"/>
      <c r="AD51" s="150"/>
    </row>
    <row r="52" spans="2:30">
      <c r="B52" s="124"/>
      <c r="C52" s="125"/>
      <c r="D52" s="115" t="s">
        <v>49</v>
      </c>
      <c r="E52" s="145" t="s">
        <v>5</v>
      </c>
      <c r="F52" s="127" t="s">
        <v>66</v>
      </c>
      <c r="G52" s="413">
        <v>0</v>
      </c>
      <c r="H52" s="413">
        <v>0</v>
      </c>
      <c r="I52" s="413">
        <v>0</v>
      </c>
      <c r="J52" s="413">
        <v>0</v>
      </c>
      <c r="K52" s="413">
        <v>0</v>
      </c>
      <c r="M52" s="411">
        <f t="shared" ref="M52" si="78">G52*(1+$AA$2)*(1+$AB$2)*(1+$AC$2)*(1+$AD$2)</f>
        <v>0</v>
      </c>
      <c r="N52" s="411">
        <f t="shared" ref="N52" si="79">H52*(1+$AB$2)*(1+$AC$2)*(1+$AD$2)</f>
        <v>0</v>
      </c>
      <c r="O52" s="411">
        <f t="shared" ref="O52" si="80">I52*(1+$AC$2)*(1+$AD$2)</f>
        <v>0</v>
      </c>
      <c r="P52" s="411">
        <f t="shared" ref="P52" si="81">J52*(1+$AD$2)</f>
        <v>0</v>
      </c>
      <c r="Q52" s="411">
        <f t="shared" ref="Q52" si="82">K52</f>
        <v>0</v>
      </c>
      <c r="R52" s="154"/>
      <c r="S52" s="120"/>
      <c r="T52" s="120"/>
      <c r="U52" s="120" t="s">
        <v>265</v>
      </c>
      <c r="V52" s="120"/>
      <c r="W52" s="120"/>
      <c r="X52" s="121"/>
      <c r="Y52" s="122"/>
      <c r="Z52" s="138">
        <v>178.58346320213872</v>
      </c>
      <c r="AA52" s="138">
        <v>178.58346320213872</v>
      </c>
      <c r="AB52" s="138">
        <v>180.54788129736218</v>
      </c>
      <c r="AC52" s="138">
        <v>184.72431488753278</v>
      </c>
      <c r="AD52" s="138">
        <v>190.96293026000205</v>
      </c>
    </row>
    <row r="53" spans="2:30">
      <c r="B53" s="124"/>
      <c r="C53" s="125"/>
      <c r="D53" s="139"/>
      <c r="E53" s="140"/>
      <c r="F53" s="140"/>
      <c r="G53" s="414"/>
      <c r="H53" s="414"/>
      <c r="I53" s="414"/>
      <c r="J53" s="414"/>
      <c r="K53" s="414"/>
      <c r="M53" s="414"/>
      <c r="N53" s="414"/>
      <c r="O53" s="414"/>
      <c r="P53" s="414"/>
      <c r="Q53" s="414"/>
      <c r="R53" s="154"/>
      <c r="S53" s="133"/>
      <c r="T53" s="133"/>
      <c r="U53" s="133"/>
      <c r="V53" s="133"/>
      <c r="W53" s="133"/>
      <c r="X53" s="134"/>
      <c r="Y53" s="122"/>
      <c r="Z53" s="142"/>
      <c r="AA53" s="142"/>
      <c r="AB53" s="142"/>
      <c r="AC53" s="142"/>
      <c r="AD53" s="142"/>
    </row>
    <row r="54" spans="2:30">
      <c r="B54" s="124"/>
      <c r="C54" s="125"/>
      <c r="D54" s="126" t="s">
        <v>50</v>
      </c>
      <c r="E54" s="145" t="s">
        <v>5</v>
      </c>
      <c r="F54" s="127" t="s">
        <v>66</v>
      </c>
      <c r="G54" s="411">
        <v>0</v>
      </c>
      <c r="H54" s="411">
        <v>0</v>
      </c>
      <c r="I54" s="411">
        <v>0</v>
      </c>
      <c r="J54" s="411">
        <v>0</v>
      </c>
      <c r="K54" s="411">
        <v>0</v>
      </c>
      <c r="M54" s="411">
        <f t="shared" ref="M54" si="83">G54*(1+$AA$2)*(1+$AB$2)*(1+$AC$2)*(1+$AD$2)</f>
        <v>0</v>
      </c>
      <c r="N54" s="411">
        <f t="shared" ref="N54" si="84">H54*(1+$AB$2)*(1+$AC$2)*(1+$AD$2)</f>
        <v>0</v>
      </c>
      <c r="O54" s="411">
        <f t="shared" ref="O54" si="85">I54*(1+$AC$2)*(1+$AD$2)</f>
        <v>0</v>
      </c>
      <c r="P54" s="411">
        <f t="shared" ref="P54" si="86">J54*(1+$AD$2)</f>
        <v>0</v>
      </c>
      <c r="Q54" s="411">
        <f t="shared" ref="Q54" si="87">K54</f>
        <v>0</v>
      </c>
      <c r="R54" s="154"/>
      <c r="S54" s="128"/>
      <c r="T54" s="128"/>
      <c r="U54" s="128" t="s">
        <v>265</v>
      </c>
      <c r="V54" s="128"/>
      <c r="W54" s="128"/>
      <c r="X54" s="129"/>
      <c r="Y54" s="122"/>
      <c r="Z54" s="123">
        <v>178.58346320213872</v>
      </c>
      <c r="AA54" s="123">
        <v>178.58346320213872</v>
      </c>
      <c r="AB54" s="123">
        <v>180.54788129736218</v>
      </c>
      <c r="AC54" s="123">
        <v>184.72431488753278</v>
      </c>
      <c r="AD54" s="123">
        <v>190.96293026000205</v>
      </c>
    </row>
    <row r="55" spans="2:30">
      <c r="B55" s="124"/>
      <c r="C55" s="125"/>
      <c r="D55" s="130"/>
      <c r="E55" s="147"/>
      <c r="F55" s="147"/>
      <c r="G55" s="412"/>
      <c r="H55" s="412"/>
      <c r="I55" s="412"/>
      <c r="J55" s="412"/>
      <c r="K55" s="412"/>
      <c r="M55" s="412"/>
      <c r="N55" s="412"/>
      <c r="O55" s="412"/>
      <c r="P55" s="412"/>
      <c r="Q55" s="412"/>
      <c r="R55" s="154"/>
      <c r="S55" s="128"/>
      <c r="T55" s="128"/>
      <c r="U55" s="128"/>
      <c r="V55" s="128"/>
      <c r="W55" s="128"/>
      <c r="X55" s="129"/>
      <c r="Y55" s="122"/>
      <c r="Z55" s="135"/>
      <c r="AA55" s="135"/>
      <c r="AB55" s="135"/>
      <c r="AC55" s="135"/>
      <c r="AD55" s="135"/>
    </row>
    <row r="56" spans="2:30">
      <c r="B56" s="124"/>
      <c r="C56" s="114" t="s">
        <v>157</v>
      </c>
      <c r="D56" s="115" t="s">
        <v>40</v>
      </c>
      <c r="E56" s="145" t="s">
        <v>5</v>
      </c>
      <c r="F56" s="145" t="s">
        <v>1</v>
      </c>
      <c r="G56" s="411">
        <v>197.83</v>
      </c>
      <c r="H56" s="411">
        <v>369.06</v>
      </c>
      <c r="I56" s="411">
        <v>378.64</v>
      </c>
      <c r="J56" s="411">
        <v>387.73</v>
      </c>
      <c r="K56" s="411">
        <v>399.64</v>
      </c>
      <c r="M56" s="411">
        <f t="shared" ref="M56:M59" si="88">G56*(1+$AA$2)*(1+$AB$2)*(1+$AC$2)*(1+$AD$2)</f>
        <v>197.83</v>
      </c>
      <c r="N56" s="411">
        <f t="shared" ref="N56:N59" si="89">H56*(1+$AB$2)*(1+$AC$2)*(1+$AD$2)</f>
        <v>369.06</v>
      </c>
      <c r="O56" s="411">
        <f t="shared" ref="O56:O59" si="90">I56*(1+$AC$2)*(1+$AD$2)</f>
        <v>378.64</v>
      </c>
      <c r="P56" s="411">
        <f t="shared" ref="P56:P59" si="91">J56*(1+$AD$2)</f>
        <v>387.73</v>
      </c>
      <c r="Q56" s="411">
        <f t="shared" ref="Q56:Q59" si="92">K56</f>
        <v>399.64</v>
      </c>
      <c r="R56" s="118"/>
      <c r="S56" s="121">
        <v>4</v>
      </c>
      <c r="T56" s="121"/>
      <c r="U56" s="121"/>
      <c r="V56" s="121"/>
      <c r="W56" s="121"/>
      <c r="X56" s="121"/>
      <c r="Y56" s="122"/>
      <c r="Z56" s="123">
        <v>510.12718200255745</v>
      </c>
      <c r="AA56" s="123">
        <v>510.12718200255745</v>
      </c>
      <c r="AB56" s="123">
        <v>515.73858100458551</v>
      </c>
      <c r="AC56" s="123">
        <v>527.66864586038355</v>
      </c>
      <c r="AD56" s="123">
        <v>545.48937361698074</v>
      </c>
    </row>
    <row r="57" spans="2:30">
      <c r="B57" s="124"/>
      <c r="C57" s="125"/>
      <c r="D57" s="126" t="s">
        <v>41</v>
      </c>
      <c r="E57" s="145" t="s">
        <v>5</v>
      </c>
      <c r="F57" s="145" t="s">
        <v>1</v>
      </c>
      <c r="G57" s="411">
        <v>264.45</v>
      </c>
      <c r="H57" s="411">
        <v>461.33</v>
      </c>
      <c r="I57" s="411">
        <v>473.3</v>
      </c>
      <c r="J57" s="411">
        <v>484.66</v>
      </c>
      <c r="K57" s="411">
        <v>499.55</v>
      </c>
      <c r="M57" s="411">
        <f t="shared" si="88"/>
        <v>264.45</v>
      </c>
      <c r="N57" s="411">
        <f t="shared" si="89"/>
        <v>461.33</v>
      </c>
      <c r="O57" s="411">
        <f t="shared" si="90"/>
        <v>473.3</v>
      </c>
      <c r="P57" s="411">
        <f t="shared" si="91"/>
        <v>484.66</v>
      </c>
      <c r="Q57" s="411">
        <f t="shared" si="92"/>
        <v>499.55</v>
      </c>
      <c r="R57" s="118"/>
      <c r="S57" s="129">
        <v>5</v>
      </c>
      <c r="T57" s="129"/>
      <c r="U57" s="129"/>
      <c r="V57" s="129"/>
      <c r="W57" s="129"/>
      <c r="X57" s="129"/>
      <c r="Y57" s="122"/>
      <c r="Z57" s="123">
        <v>637.65897750319664</v>
      </c>
      <c r="AA57" s="123">
        <v>637.65897750319664</v>
      </c>
      <c r="AB57" s="123">
        <v>644.67322625573172</v>
      </c>
      <c r="AC57" s="123">
        <v>659.58580732547932</v>
      </c>
      <c r="AD57" s="123">
        <v>681.86171702122579</v>
      </c>
    </row>
    <row r="58" spans="2:30">
      <c r="B58" s="124"/>
      <c r="C58" s="125"/>
      <c r="D58" s="126" t="s">
        <v>42</v>
      </c>
      <c r="E58" s="145" t="s">
        <v>5</v>
      </c>
      <c r="F58" s="145" t="s">
        <v>1</v>
      </c>
      <c r="G58" s="411">
        <v>330.05</v>
      </c>
      <c r="H58" s="411">
        <v>645.86</v>
      </c>
      <c r="I58" s="411">
        <v>662.61</v>
      </c>
      <c r="J58" s="411">
        <v>678.52</v>
      </c>
      <c r="K58" s="411">
        <v>699.36</v>
      </c>
      <c r="M58" s="411">
        <f t="shared" si="88"/>
        <v>330.05</v>
      </c>
      <c r="N58" s="411">
        <f t="shared" si="89"/>
        <v>645.86</v>
      </c>
      <c r="O58" s="411">
        <f t="shared" si="90"/>
        <v>662.61</v>
      </c>
      <c r="P58" s="411">
        <f t="shared" si="91"/>
        <v>678.52</v>
      </c>
      <c r="Q58" s="411">
        <f t="shared" si="92"/>
        <v>699.36</v>
      </c>
      <c r="R58" s="118"/>
      <c r="S58" s="129">
        <v>7</v>
      </c>
      <c r="T58" s="129"/>
      <c r="U58" s="129"/>
      <c r="V58" s="129"/>
      <c r="W58" s="129"/>
      <c r="X58" s="129"/>
      <c r="Y58" s="122"/>
      <c r="Z58" s="123">
        <v>892.72256850447536</v>
      </c>
      <c r="AA58" s="123">
        <v>892.72256850447536</v>
      </c>
      <c r="AB58" s="123">
        <v>902.54251675802459</v>
      </c>
      <c r="AC58" s="123">
        <v>923.42013025567098</v>
      </c>
      <c r="AD58" s="123">
        <v>954.60640382971621</v>
      </c>
    </row>
    <row r="59" spans="2:30">
      <c r="B59" s="124"/>
      <c r="C59" s="125"/>
      <c r="D59" s="126" t="s">
        <v>43</v>
      </c>
      <c r="E59" s="145" t="s">
        <v>5</v>
      </c>
      <c r="F59" s="145" t="s">
        <v>1</v>
      </c>
      <c r="G59" s="411">
        <v>396.68</v>
      </c>
      <c r="H59" s="411">
        <v>738.12</v>
      </c>
      <c r="I59" s="411">
        <v>757.27</v>
      </c>
      <c r="J59" s="411">
        <v>775.46</v>
      </c>
      <c r="K59" s="411">
        <v>799.27</v>
      </c>
      <c r="M59" s="411">
        <f t="shared" si="88"/>
        <v>396.68</v>
      </c>
      <c r="N59" s="411">
        <f t="shared" si="89"/>
        <v>738.12</v>
      </c>
      <c r="O59" s="411">
        <f t="shared" si="90"/>
        <v>757.27</v>
      </c>
      <c r="P59" s="411">
        <f t="shared" si="91"/>
        <v>775.46</v>
      </c>
      <c r="Q59" s="411">
        <f t="shared" si="92"/>
        <v>799.27</v>
      </c>
      <c r="R59" s="118"/>
      <c r="S59" s="129">
        <v>8</v>
      </c>
      <c r="T59" s="129"/>
      <c r="U59" s="129"/>
      <c r="V59" s="129"/>
      <c r="W59" s="129"/>
      <c r="X59" s="129"/>
      <c r="Y59" s="122"/>
      <c r="Z59" s="123">
        <v>1020.2543640051149</v>
      </c>
      <c r="AA59" s="123">
        <v>1020.2543640051149</v>
      </c>
      <c r="AB59" s="123">
        <v>1031.477162009171</v>
      </c>
      <c r="AC59" s="123">
        <v>1055.3372917207671</v>
      </c>
      <c r="AD59" s="123">
        <v>1090.9787472339615</v>
      </c>
    </row>
    <row r="60" spans="2:30">
      <c r="B60" s="124"/>
      <c r="C60" s="125"/>
      <c r="D60" s="139"/>
      <c r="E60" s="145"/>
      <c r="F60" s="145"/>
      <c r="G60" s="411"/>
      <c r="H60" s="411"/>
      <c r="I60" s="411"/>
      <c r="J60" s="411"/>
      <c r="K60" s="411"/>
      <c r="M60" s="411"/>
      <c r="N60" s="411"/>
      <c r="O60" s="411"/>
      <c r="P60" s="411"/>
      <c r="Q60" s="411"/>
      <c r="R60" s="118"/>
      <c r="S60" s="134"/>
      <c r="T60" s="134"/>
      <c r="U60" s="134"/>
      <c r="V60" s="134"/>
      <c r="W60" s="134"/>
      <c r="X60" s="134"/>
      <c r="Y60" s="122"/>
      <c r="Z60" s="123"/>
      <c r="AA60" s="123"/>
      <c r="AB60" s="123"/>
      <c r="AC60" s="123"/>
      <c r="AD60" s="123"/>
    </row>
    <row r="61" spans="2:30">
      <c r="B61" s="124"/>
      <c r="C61" s="125"/>
      <c r="D61" s="115" t="s">
        <v>46</v>
      </c>
      <c r="E61" s="136" t="s">
        <v>5</v>
      </c>
      <c r="F61" s="136" t="s">
        <v>1</v>
      </c>
      <c r="G61" s="413">
        <v>197.83</v>
      </c>
      <c r="H61" s="413">
        <v>369.06</v>
      </c>
      <c r="I61" s="413">
        <v>378.64</v>
      </c>
      <c r="J61" s="413">
        <v>387.73</v>
      </c>
      <c r="K61" s="413">
        <v>399.64</v>
      </c>
      <c r="M61" s="411">
        <f t="shared" ref="M61:M63" si="93">G61*(1+$AA$2)*(1+$AB$2)*(1+$AC$2)*(1+$AD$2)</f>
        <v>197.83</v>
      </c>
      <c r="N61" s="411">
        <f t="shared" ref="N61:N63" si="94">H61*(1+$AB$2)*(1+$AC$2)*(1+$AD$2)</f>
        <v>369.06</v>
      </c>
      <c r="O61" s="411">
        <f t="shared" ref="O61:O63" si="95">I61*(1+$AC$2)*(1+$AD$2)</f>
        <v>378.64</v>
      </c>
      <c r="P61" s="411">
        <f t="shared" ref="P61:P63" si="96">J61*(1+$AD$2)</f>
        <v>387.73</v>
      </c>
      <c r="Q61" s="411">
        <f t="shared" ref="Q61:Q63" si="97">K61</f>
        <v>399.64</v>
      </c>
      <c r="R61" s="118"/>
      <c r="S61" s="121">
        <v>4</v>
      </c>
      <c r="T61" s="121"/>
      <c r="U61" s="121"/>
      <c r="V61" s="121"/>
      <c r="W61" s="121"/>
      <c r="X61" s="121"/>
      <c r="Y61" s="122"/>
      <c r="Z61" s="138">
        <v>510.12718200255745</v>
      </c>
      <c r="AA61" s="138">
        <v>510.12718200255745</v>
      </c>
      <c r="AB61" s="138">
        <v>515.73858100458551</v>
      </c>
      <c r="AC61" s="138">
        <v>527.66864586038355</v>
      </c>
      <c r="AD61" s="138">
        <v>545.48937361698074</v>
      </c>
    </row>
    <row r="62" spans="2:30">
      <c r="B62" s="124"/>
      <c r="C62" s="125"/>
      <c r="D62" s="126" t="s">
        <v>47</v>
      </c>
      <c r="E62" s="145" t="s">
        <v>5</v>
      </c>
      <c r="F62" s="145" t="s">
        <v>1</v>
      </c>
      <c r="G62" s="411">
        <v>264.45</v>
      </c>
      <c r="H62" s="411">
        <v>461.33</v>
      </c>
      <c r="I62" s="411">
        <v>473.3</v>
      </c>
      <c r="J62" s="411">
        <v>484.66</v>
      </c>
      <c r="K62" s="411">
        <v>499.55</v>
      </c>
      <c r="M62" s="411">
        <f t="shared" si="93"/>
        <v>264.45</v>
      </c>
      <c r="N62" s="411">
        <f t="shared" si="94"/>
        <v>461.33</v>
      </c>
      <c r="O62" s="411">
        <f t="shared" si="95"/>
        <v>473.3</v>
      </c>
      <c r="P62" s="411">
        <f t="shared" si="96"/>
        <v>484.66</v>
      </c>
      <c r="Q62" s="411">
        <f t="shared" si="97"/>
        <v>499.55</v>
      </c>
      <c r="R62" s="118"/>
      <c r="S62" s="129">
        <v>5</v>
      </c>
      <c r="T62" s="129"/>
      <c r="U62" s="129"/>
      <c r="V62" s="129"/>
      <c r="W62" s="129"/>
      <c r="X62" s="129"/>
      <c r="Y62" s="122"/>
      <c r="Z62" s="123">
        <v>637.65897750319664</v>
      </c>
      <c r="AA62" s="123">
        <v>637.65897750319664</v>
      </c>
      <c r="AB62" s="123">
        <v>644.67322625573172</v>
      </c>
      <c r="AC62" s="123">
        <v>659.58580732547932</v>
      </c>
      <c r="AD62" s="123">
        <v>681.86171702122579</v>
      </c>
    </row>
    <row r="63" spans="2:30">
      <c r="B63" s="124"/>
      <c r="C63" s="125"/>
      <c r="D63" s="126" t="s">
        <v>48</v>
      </c>
      <c r="E63" s="145" t="s">
        <v>5</v>
      </c>
      <c r="F63" s="145" t="s">
        <v>1</v>
      </c>
      <c r="G63" s="411">
        <v>396.68</v>
      </c>
      <c r="H63" s="411">
        <v>830.39</v>
      </c>
      <c r="I63" s="411">
        <v>851.93</v>
      </c>
      <c r="J63" s="411">
        <v>872.39</v>
      </c>
      <c r="K63" s="411">
        <v>899.18</v>
      </c>
      <c r="M63" s="411">
        <f t="shared" si="93"/>
        <v>396.68</v>
      </c>
      <c r="N63" s="411">
        <f t="shared" si="94"/>
        <v>830.39</v>
      </c>
      <c r="O63" s="411">
        <f t="shared" si="95"/>
        <v>851.93</v>
      </c>
      <c r="P63" s="411">
        <f t="shared" si="96"/>
        <v>872.39</v>
      </c>
      <c r="Q63" s="411">
        <f t="shared" si="97"/>
        <v>899.18</v>
      </c>
      <c r="R63" s="118"/>
      <c r="S63" s="129">
        <v>9</v>
      </c>
      <c r="T63" s="129"/>
      <c r="U63" s="129"/>
      <c r="V63" s="129"/>
      <c r="W63" s="129"/>
      <c r="X63" s="129"/>
      <c r="Y63" s="122"/>
      <c r="Z63" s="123">
        <v>1147.7861595057539</v>
      </c>
      <c r="AA63" s="123">
        <v>1147.7861595057539</v>
      </c>
      <c r="AB63" s="123">
        <v>1160.4118072603173</v>
      </c>
      <c r="AC63" s="123">
        <v>1187.2544531858628</v>
      </c>
      <c r="AD63" s="123">
        <v>1227.3510906382064</v>
      </c>
    </row>
    <row r="64" spans="2:30">
      <c r="B64" s="124"/>
      <c r="C64" s="125"/>
      <c r="D64" s="139"/>
      <c r="E64" s="140"/>
      <c r="F64" s="140"/>
      <c r="G64" s="414"/>
      <c r="H64" s="414"/>
      <c r="I64" s="414"/>
      <c r="J64" s="414"/>
      <c r="K64" s="414"/>
      <c r="M64" s="414"/>
      <c r="N64" s="414"/>
      <c r="O64" s="414"/>
      <c r="P64" s="414"/>
      <c r="Q64" s="414"/>
      <c r="R64" s="118"/>
      <c r="S64" s="134"/>
      <c r="T64" s="134"/>
      <c r="U64" s="134"/>
      <c r="V64" s="134"/>
      <c r="W64" s="134"/>
      <c r="X64" s="134"/>
      <c r="Y64" s="122"/>
      <c r="Z64" s="142"/>
      <c r="AA64" s="142"/>
      <c r="AB64" s="142"/>
      <c r="AC64" s="142"/>
      <c r="AD64" s="142"/>
    </row>
    <row r="65" spans="2:30">
      <c r="B65" s="124"/>
      <c r="C65" s="125"/>
      <c r="D65" s="126" t="s">
        <v>45</v>
      </c>
      <c r="E65" s="145" t="s">
        <v>5</v>
      </c>
      <c r="F65" s="145" t="s">
        <v>66</v>
      </c>
      <c r="G65" s="411">
        <v>65.599999999999994</v>
      </c>
      <c r="H65" s="411">
        <v>92.27</v>
      </c>
      <c r="I65" s="411">
        <v>94.66</v>
      </c>
      <c r="J65" s="411">
        <v>96.94</v>
      </c>
      <c r="K65" s="411">
        <v>99.91</v>
      </c>
      <c r="M65" s="411">
        <f t="shared" ref="M65" si="98">G65*(1+$AA$2)*(1+$AB$2)*(1+$AC$2)*(1+$AD$2)</f>
        <v>65.599999999999994</v>
      </c>
      <c r="N65" s="411">
        <f t="shared" ref="N65" si="99">H65*(1+$AB$2)*(1+$AC$2)*(1+$AD$2)</f>
        <v>92.27</v>
      </c>
      <c r="O65" s="411">
        <f t="shared" ref="O65" si="100">I65*(1+$AC$2)*(1+$AD$2)</f>
        <v>94.66</v>
      </c>
      <c r="P65" s="411">
        <f t="shared" ref="P65" si="101">J65*(1+$AD$2)</f>
        <v>96.94</v>
      </c>
      <c r="Q65" s="411">
        <f t="shared" ref="Q65" si="102">K65</f>
        <v>99.91</v>
      </c>
      <c r="R65" s="118"/>
      <c r="S65" s="121" t="s">
        <v>265</v>
      </c>
      <c r="T65" s="121"/>
      <c r="U65" s="121"/>
      <c r="V65" s="121"/>
      <c r="W65" s="121"/>
      <c r="X65" s="121"/>
      <c r="Y65" s="122"/>
      <c r="Z65" s="123">
        <v>127.53179550063933</v>
      </c>
      <c r="AA65" s="123">
        <v>127.53179550063933</v>
      </c>
      <c r="AB65" s="123">
        <v>128.93464525114635</v>
      </c>
      <c r="AC65" s="123">
        <v>131.91716146509589</v>
      </c>
      <c r="AD65" s="123">
        <v>136.37234340424516</v>
      </c>
    </row>
    <row r="66" spans="2:30">
      <c r="B66" s="124"/>
      <c r="C66" s="125"/>
      <c r="D66" s="151"/>
      <c r="E66" s="145"/>
      <c r="F66" s="145"/>
      <c r="G66" s="411"/>
      <c r="H66" s="411"/>
      <c r="I66" s="411"/>
      <c r="J66" s="411"/>
      <c r="K66" s="411"/>
      <c r="M66" s="411"/>
      <c r="N66" s="411"/>
      <c r="O66" s="411"/>
      <c r="P66" s="411"/>
      <c r="Q66" s="411"/>
      <c r="R66" s="118"/>
      <c r="S66" s="134"/>
      <c r="T66" s="134"/>
      <c r="U66" s="134"/>
      <c r="V66" s="134"/>
      <c r="W66" s="134"/>
      <c r="X66" s="134"/>
      <c r="Y66" s="122"/>
      <c r="Z66" s="123"/>
      <c r="AA66" s="123"/>
      <c r="AB66" s="123"/>
      <c r="AC66" s="123"/>
      <c r="AD66" s="123"/>
    </row>
    <row r="67" spans="2:30">
      <c r="B67" s="124"/>
      <c r="C67" s="125"/>
      <c r="D67" s="115" t="s">
        <v>49</v>
      </c>
      <c r="E67" s="136" t="s">
        <v>5</v>
      </c>
      <c r="F67" s="136" t="s">
        <v>66</v>
      </c>
      <c r="G67" s="413">
        <v>65.599999999999994</v>
      </c>
      <c r="H67" s="413">
        <v>92.27</v>
      </c>
      <c r="I67" s="413">
        <v>94.66</v>
      </c>
      <c r="J67" s="413">
        <v>96.94</v>
      </c>
      <c r="K67" s="413">
        <v>99.91</v>
      </c>
      <c r="M67" s="411">
        <f t="shared" ref="M67" si="103">G67*(1+$AA$2)*(1+$AB$2)*(1+$AC$2)*(1+$AD$2)</f>
        <v>65.599999999999994</v>
      </c>
      <c r="N67" s="411">
        <f t="shared" ref="N67" si="104">H67*(1+$AB$2)*(1+$AC$2)*(1+$AD$2)</f>
        <v>92.27</v>
      </c>
      <c r="O67" s="411">
        <f t="shared" ref="O67" si="105">I67*(1+$AC$2)*(1+$AD$2)</f>
        <v>94.66</v>
      </c>
      <c r="P67" s="411">
        <f t="shared" ref="P67" si="106">J67*(1+$AD$2)</f>
        <v>96.94</v>
      </c>
      <c r="Q67" s="411">
        <f t="shared" ref="Q67" si="107">K67</f>
        <v>99.91</v>
      </c>
      <c r="R67" s="118"/>
      <c r="S67" s="129" t="s">
        <v>265</v>
      </c>
      <c r="T67" s="129"/>
      <c r="U67" s="129"/>
      <c r="V67" s="129"/>
      <c r="W67" s="129"/>
      <c r="X67" s="129"/>
      <c r="Y67" s="122"/>
      <c r="Z67" s="138">
        <v>127.53179550063933</v>
      </c>
      <c r="AA67" s="138">
        <v>127.53179550063933</v>
      </c>
      <c r="AB67" s="138">
        <v>128.93464525114635</v>
      </c>
      <c r="AC67" s="138">
        <v>131.91716146509589</v>
      </c>
      <c r="AD67" s="138">
        <v>136.37234340424516</v>
      </c>
    </row>
    <row r="68" spans="2:30">
      <c r="B68" s="124"/>
      <c r="C68" s="125"/>
      <c r="D68" s="139"/>
      <c r="E68" s="140"/>
      <c r="F68" s="140"/>
      <c r="G68" s="414"/>
      <c r="H68" s="414"/>
      <c r="I68" s="414"/>
      <c r="J68" s="414"/>
      <c r="K68" s="414"/>
      <c r="M68" s="414"/>
      <c r="N68" s="414"/>
      <c r="O68" s="414"/>
      <c r="P68" s="414"/>
      <c r="Q68" s="414"/>
      <c r="R68" s="118"/>
      <c r="S68" s="129"/>
      <c r="T68" s="129"/>
      <c r="U68" s="129"/>
      <c r="V68" s="129"/>
      <c r="W68" s="129"/>
      <c r="X68" s="129"/>
      <c r="Y68" s="122"/>
      <c r="Z68" s="142"/>
      <c r="AA68" s="142"/>
      <c r="AB68" s="142"/>
      <c r="AC68" s="142"/>
      <c r="AD68" s="142"/>
    </row>
    <row r="69" spans="2:30">
      <c r="B69" s="124"/>
      <c r="C69" s="125"/>
      <c r="D69" s="126" t="s">
        <v>50</v>
      </c>
      <c r="E69" s="136" t="s">
        <v>5</v>
      </c>
      <c r="F69" s="136" t="s">
        <v>66</v>
      </c>
      <c r="G69" s="413">
        <v>65.599999999999994</v>
      </c>
      <c r="H69" s="413">
        <v>92.27</v>
      </c>
      <c r="I69" s="413">
        <v>94.66</v>
      </c>
      <c r="J69" s="413">
        <v>96.94</v>
      </c>
      <c r="K69" s="413">
        <v>99.91</v>
      </c>
      <c r="M69" s="411">
        <f t="shared" ref="M69" si="108">G69*(1+$AA$2)*(1+$AB$2)*(1+$AC$2)*(1+$AD$2)</f>
        <v>65.599999999999994</v>
      </c>
      <c r="N69" s="411">
        <f t="shared" ref="N69" si="109">H69*(1+$AB$2)*(1+$AC$2)*(1+$AD$2)</f>
        <v>92.27</v>
      </c>
      <c r="O69" s="411">
        <f t="shared" ref="O69" si="110">I69*(1+$AC$2)*(1+$AD$2)</f>
        <v>94.66</v>
      </c>
      <c r="P69" s="411">
        <f t="shared" ref="P69" si="111">J69*(1+$AD$2)</f>
        <v>96.94</v>
      </c>
      <c r="Q69" s="411">
        <f t="shared" ref="Q69" si="112">K69</f>
        <v>99.91</v>
      </c>
      <c r="R69" s="118"/>
      <c r="S69" s="121" t="s">
        <v>265</v>
      </c>
      <c r="T69" s="121"/>
      <c r="U69" s="121"/>
      <c r="V69" s="121"/>
      <c r="W69" s="121"/>
      <c r="X69" s="121"/>
      <c r="Y69" s="122"/>
      <c r="Z69" s="138">
        <v>127.53179550063933</v>
      </c>
      <c r="AA69" s="138">
        <v>127.53179550063933</v>
      </c>
      <c r="AB69" s="138">
        <v>128.93464525114635</v>
      </c>
      <c r="AC69" s="138">
        <v>131.91716146509589</v>
      </c>
      <c r="AD69" s="138">
        <v>136.37234340424516</v>
      </c>
    </row>
    <row r="70" spans="2:30">
      <c r="B70" s="124"/>
      <c r="C70" s="158"/>
      <c r="D70" s="151"/>
      <c r="E70" s="148"/>
      <c r="F70" s="148"/>
      <c r="G70" s="414"/>
      <c r="H70" s="414"/>
      <c r="I70" s="414"/>
      <c r="J70" s="414"/>
      <c r="K70" s="414"/>
      <c r="M70" s="414"/>
      <c r="N70" s="414"/>
      <c r="O70" s="414"/>
      <c r="P70" s="414"/>
      <c r="Q70" s="414"/>
      <c r="R70" s="118"/>
      <c r="S70" s="134"/>
      <c r="T70" s="134"/>
      <c r="U70" s="134"/>
      <c r="V70" s="134"/>
      <c r="W70" s="134"/>
      <c r="X70" s="134"/>
      <c r="Y70" s="122"/>
      <c r="Z70" s="142"/>
      <c r="AA70" s="142"/>
      <c r="AB70" s="142"/>
      <c r="AC70" s="142"/>
      <c r="AD70" s="142"/>
    </row>
    <row r="71" spans="2:30">
      <c r="B71" s="124"/>
      <c r="C71" s="114" t="s">
        <v>148</v>
      </c>
      <c r="D71" s="159" t="s">
        <v>51</v>
      </c>
      <c r="E71" s="136" t="s">
        <v>5</v>
      </c>
      <c r="F71" s="136" t="s">
        <v>68</v>
      </c>
      <c r="G71" s="413">
        <v>0</v>
      </c>
      <c r="H71" s="413">
        <v>0</v>
      </c>
      <c r="I71" s="413">
        <v>0</v>
      </c>
      <c r="J71" s="413">
        <v>0</v>
      </c>
      <c r="K71" s="413">
        <v>0</v>
      </c>
      <c r="M71" s="411">
        <f t="shared" ref="M71" si="113">G71*(1+$AA$2)*(1+$AB$2)*(1+$AC$2)*(1+$AD$2)</f>
        <v>0</v>
      </c>
      <c r="N71" s="411">
        <f t="shared" ref="N71" si="114">H71*(1+$AB$2)*(1+$AC$2)*(1+$AD$2)</f>
        <v>0</v>
      </c>
      <c r="O71" s="411">
        <f t="shared" ref="O71" si="115">I71*(1+$AC$2)*(1+$AD$2)</f>
        <v>0</v>
      </c>
      <c r="P71" s="411">
        <f t="shared" ref="P71" si="116">J71*(1+$AD$2)</f>
        <v>0</v>
      </c>
      <c r="Q71" s="411">
        <f t="shared" ref="Q71" si="117">K71</f>
        <v>0</v>
      </c>
      <c r="R71" s="118"/>
      <c r="S71" s="121"/>
      <c r="T71" s="121"/>
      <c r="U71" s="121"/>
      <c r="V71" s="121"/>
      <c r="W71" s="121" t="s">
        <v>265</v>
      </c>
      <c r="X71" s="121"/>
      <c r="Y71" s="122"/>
      <c r="Z71" s="138">
        <v>239.25091780307636</v>
      </c>
      <c r="AA71" s="138">
        <v>239.25091780307636</v>
      </c>
      <c r="AB71" s="138">
        <v>241.50729023119337</v>
      </c>
      <c r="AC71" s="138">
        <v>246.30443072976442</v>
      </c>
      <c r="AD71" s="138">
        <v>253.47023710789438</v>
      </c>
    </row>
    <row r="72" spans="2:30">
      <c r="B72" s="124"/>
      <c r="C72" s="125"/>
      <c r="D72" s="160"/>
      <c r="E72" s="140"/>
      <c r="F72" s="140"/>
      <c r="G72" s="414"/>
      <c r="H72" s="414"/>
      <c r="I72" s="414"/>
      <c r="J72" s="414"/>
      <c r="K72" s="414"/>
      <c r="M72" s="414"/>
      <c r="N72" s="414"/>
      <c r="O72" s="414"/>
      <c r="P72" s="414"/>
      <c r="Q72" s="414"/>
      <c r="R72" s="118"/>
      <c r="S72" s="134"/>
      <c r="T72" s="134"/>
      <c r="U72" s="134"/>
      <c r="V72" s="134"/>
      <c r="W72" s="134"/>
      <c r="X72" s="134"/>
      <c r="Y72" s="122"/>
      <c r="Z72" s="142"/>
      <c r="AA72" s="142"/>
      <c r="AB72" s="142"/>
      <c r="AC72" s="142"/>
      <c r="AD72" s="142"/>
    </row>
    <row r="73" spans="2:30">
      <c r="B73" s="124"/>
      <c r="C73" s="125"/>
      <c r="D73" s="159" t="s">
        <v>44</v>
      </c>
      <c r="E73" s="136" t="s">
        <v>5</v>
      </c>
      <c r="F73" s="136" t="s">
        <v>66</v>
      </c>
      <c r="G73" s="413">
        <v>0</v>
      </c>
      <c r="H73" s="413">
        <v>0</v>
      </c>
      <c r="I73" s="413">
        <v>0</v>
      </c>
      <c r="J73" s="413">
        <v>0</v>
      </c>
      <c r="K73" s="413">
        <v>0</v>
      </c>
      <c r="M73" s="411">
        <f t="shared" ref="M73" si="118">G73*(1+$AA$2)*(1+$AB$2)*(1+$AC$2)*(1+$AD$2)</f>
        <v>0</v>
      </c>
      <c r="N73" s="411">
        <f t="shared" ref="N73" si="119">H73*(1+$AB$2)*(1+$AC$2)*(1+$AD$2)</f>
        <v>0</v>
      </c>
      <c r="O73" s="411">
        <f t="shared" ref="O73" si="120">I73*(1+$AC$2)*(1+$AD$2)</f>
        <v>0</v>
      </c>
      <c r="P73" s="411">
        <f t="shared" ref="P73" si="121">J73*(1+$AD$2)</f>
        <v>0</v>
      </c>
      <c r="Q73" s="411">
        <f t="shared" ref="Q73" si="122">K73</f>
        <v>0</v>
      </c>
      <c r="R73" s="118"/>
      <c r="S73" s="121"/>
      <c r="T73" s="121"/>
      <c r="U73" s="121"/>
      <c r="V73" s="121"/>
      <c r="W73" s="121" t="s">
        <v>265</v>
      </c>
      <c r="X73" s="121"/>
      <c r="Y73" s="122"/>
      <c r="Z73" s="138">
        <v>239.25091780307636</v>
      </c>
      <c r="AA73" s="138">
        <v>239.25091780307636</v>
      </c>
      <c r="AB73" s="138">
        <v>241.50729023119337</v>
      </c>
      <c r="AC73" s="138">
        <v>246.30443072976442</v>
      </c>
      <c r="AD73" s="138">
        <v>253.47023710789438</v>
      </c>
    </row>
    <row r="74" spans="2:30">
      <c r="B74" s="124"/>
      <c r="C74" s="125"/>
      <c r="D74" s="161"/>
      <c r="E74" s="140"/>
      <c r="F74" s="140"/>
      <c r="G74" s="414"/>
      <c r="H74" s="414"/>
      <c r="I74" s="414"/>
      <c r="J74" s="414"/>
      <c r="K74" s="414"/>
      <c r="M74" s="414"/>
      <c r="N74" s="414"/>
      <c r="O74" s="414"/>
      <c r="P74" s="414"/>
      <c r="Q74" s="414"/>
      <c r="R74" s="118"/>
      <c r="S74" s="134"/>
      <c r="T74" s="134"/>
      <c r="U74" s="134"/>
      <c r="V74" s="134"/>
      <c r="W74" s="134"/>
      <c r="X74" s="134"/>
      <c r="Y74" s="122"/>
      <c r="Z74" s="142"/>
      <c r="AA74" s="142"/>
      <c r="AB74" s="142"/>
      <c r="AC74" s="142"/>
      <c r="AD74" s="142"/>
    </row>
    <row r="75" spans="2:30">
      <c r="B75" s="124"/>
      <c r="C75" s="125"/>
      <c r="D75" s="126" t="s">
        <v>45</v>
      </c>
      <c r="E75" s="145" t="s">
        <v>5</v>
      </c>
      <c r="F75" s="145" t="s">
        <v>66</v>
      </c>
      <c r="G75" s="411">
        <v>0</v>
      </c>
      <c r="H75" s="411">
        <v>0</v>
      </c>
      <c r="I75" s="411">
        <v>0</v>
      </c>
      <c r="J75" s="411">
        <v>0</v>
      </c>
      <c r="K75" s="411">
        <v>0</v>
      </c>
      <c r="M75" s="411">
        <f t="shared" ref="M75" si="123">G75*(1+$AA$2)*(1+$AB$2)*(1+$AC$2)*(1+$AD$2)</f>
        <v>0</v>
      </c>
      <c r="N75" s="411">
        <f t="shared" ref="N75" si="124">H75*(1+$AB$2)*(1+$AC$2)*(1+$AD$2)</f>
        <v>0</v>
      </c>
      <c r="O75" s="411">
        <f t="shared" ref="O75" si="125">I75*(1+$AC$2)*(1+$AD$2)</f>
        <v>0</v>
      </c>
      <c r="P75" s="411">
        <f t="shared" ref="P75" si="126">J75*(1+$AD$2)</f>
        <v>0</v>
      </c>
      <c r="Q75" s="411">
        <f t="shared" ref="Q75" si="127">K75</f>
        <v>0</v>
      </c>
      <c r="R75" s="118"/>
      <c r="S75" s="129"/>
      <c r="T75" s="129"/>
      <c r="U75" s="129"/>
      <c r="V75" s="129"/>
      <c r="W75" s="129" t="s">
        <v>265</v>
      </c>
      <c r="X75" s="129"/>
      <c r="Y75" s="122"/>
      <c r="Z75" s="123">
        <v>239.25091780307636</v>
      </c>
      <c r="AA75" s="123">
        <v>239.25091780307636</v>
      </c>
      <c r="AB75" s="123">
        <v>241.50729023119337</v>
      </c>
      <c r="AC75" s="123">
        <v>246.30443072976442</v>
      </c>
      <c r="AD75" s="123">
        <v>253.47023710789438</v>
      </c>
    </row>
    <row r="76" spans="2:30">
      <c r="B76" s="124"/>
      <c r="C76" s="125"/>
      <c r="D76" s="151"/>
      <c r="E76" s="145"/>
      <c r="F76" s="145"/>
      <c r="G76" s="411"/>
      <c r="H76" s="411"/>
      <c r="I76" s="411"/>
      <c r="J76" s="411"/>
      <c r="K76" s="411"/>
      <c r="M76" s="411"/>
      <c r="N76" s="411"/>
      <c r="O76" s="411"/>
      <c r="P76" s="411"/>
      <c r="Q76" s="411"/>
      <c r="R76" s="118"/>
      <c r="S76" s="129"/>
      <c r="T76" s="129"/>
      <c r="U76" s="129"/>
      <c r="V76" s="129"/>
      <c r="W76" s="129"/>
      <c r="X76" s="129"/>
      <c r="Y76" s="122"/>
      <c r="Z76" s="123"/>
      <c r="AA76" s="123"/>
      <c r="AB76" s="123"/>
      <c r="AC76" s="123"/>
      <c r="AD76" s="123"/>
    </row>
    <row r="77" spans="2:30">
      <c r="B77" s="124"/>
      <c r="C77" s="125"/>
      <c r="D77" s="159" t="s">
        <v>49</v>
      </c>
      <c r="E77" s="136" t="s">
        <v>5</v>
      </c>
      <c r="F77" s="136" t="s">
        <v>66</v>
      </c>
      <c r="G77" s="413">
        <v>0</v>
      </c>
      <c r="H77" s="413">
        <v>0</v>
      </c>
      <c r="I77" s="413">
        <v>0</v>
      </c>
      <c r="J77" s="413">
        <v>0</v>
      </c>
      <c r="K77" s="413">
        <v>0</v>
      </c>
      <c r="M77" s="411">
        <f t="shared" ref="M77" si="128">G77*(1+$AA$2)*(1+$AB$2)*(1+$AC$2)*(1+$AD$2)</f>
        <v>0</v>
      </c>
      <c r="N77" s="411">
        <f t="shared" ref="N77" si="129">H77*(1+$AB$2)*(1+$AC$2)*(1+$AD$2)</f>
        <v>0</v>
      </c>
      <c r="O77" s="411">
        <f t="shared" ref="O77" si="130">I77*(1+$AC$2)*(1+$AD$2)</f>
        <v>0</v>
      </c>
      <c r="P77" s="411">
        <f t="shared" ref="P77" si="131">J77*(1+$AD$2)</f>
        <v>0</v>
      </c>
      <c r="Q77" s="411">
        <f t="shared" ref="Q77" si="132">K77</f>
        <v>0</v>
      </c>
      <c r="R77" s="118"/>
      <c r="S77" s="121"/>
      <c r="T77" s="121"/>
      <c r="U77" s="121"/>
      <c r="V77" s="121"/>
      <c r="W77" s="121" t="s">
        <v>265</v>
      </c>
      <c r="X77" s="121"/>
      <c r="Y77" s="122"/>
      <c r="Z77" s="138">
        <v>239.25091780307636</v>
      </c>
      <c r="AA77" s="138">
        <v>239.25091780307636</v>
      </c>
      <c r="AB77" s="138">
        <v>241.50729023119337</v>
      </c>
      <c r="AC77" s="138">
        <v>246.30443072976442</v>
      </c>
      <c r="AD77" s="138">
        <v>253.47023710789438</v>
      </c>
    </row>
    <row r="78" spans="2:30">
      <c r="B78" s="124"/>
      <c r="C78" s="125"/>
      <c r="D78" s="160"/>
      <c r="E78" s="140"/>
      <c r="F78" s="140"/>
      <c r="G78" s="414"/>
      <c r="H78" s="414"/>
      <c r="I78" s="414"/>
      <c r="J78" s="414"/>
      <c r="K78" s="414"/>
      <c r="M78" s="414"/>
      <c r="N78" s="414"/>
      <c r="O78" s="414"/>
      <c r="P78" s="414"/>
      <c r="Q78" s="414"/>
      <c r="R78" s="118"/>
      <c r="S78" s="134"/>
      <c r="T78" s="134"/>
      <c r="U78" s="134"/>
      <c r="V78" s="134"/>
      <c r="W78" s="134"/>
      <c r="X78" s="134"/>
      <c r="Y78" s="122"/>
      <c r="Z78" s="142"/>
      <c r="AA78" s="142"/>
      <c r="AB78" s="142"/>
      <c r="AC78" s="142"/>
      <c r="AD78" s="142"/>
    </row>
    <row r="79" spans="2:30">
      <c r="B79" s="124"/>
      <c r="C79" s="125"/>
      <c r="D79" s="162" t="s">
        <v>50</v>
      </c>
      <c r="E79" s="136" t="s">
        <v>5</v>
      </c>
      <c r="F79" s="136" t="s">
        <v>66</v>
      </c>
      <c r="G79" s="413">
        <v>0</v>
      </c>
      <c r="H79" s="413">
        <v>0</v>
      </c>
      <c r="I79" s="413">
        <v>0</v>
      </c>
      <c r="J79" s="413">
        <v>0</v>
      </c>
      <c r="K79" s="413">
        <v>0</v>
      </c>
      <c r="M79" s="411">
        <f t="shared" ref="M79" si="133">G79*(1+$AA$2)*(1+$AB$2)*(1+$AC$2)*(1+$AD$2)</f>
        <v>0</v>
      </c>
      <c r="N79" s="411">
        <f t="shared" ref="N79" si="134">H79*(1+$AB$2)*(1+$AC$2)*(1+$AD$2)</f>
        <v>0</v>
      </c>
      <c r="O79" s="411">
        <f t="shared" ref="O79" si="135">I79*(1+$AC$2)*(1+$AD$2)</f>
        <v>0</v>
      </c>
      <c r="P79" s="411">
        <f t="shared" ref="P79" si="136">J79*(1+$AD$2)</f>
        <v>0</v>
      </c>
      <c r="Q79" s="411">
        <f t="shared" ref="Q79" si="137">K79</f>
        <v>0</v>
      </c>
      <c r="R79" s="118"/>
      <c r="S79" s="129"/>
      <c r="T79" s="129"/>
      <c r="U79" s="129"/>
      <c r="V79" s="129"/>
      <c r="W79" s="129" t="s">
        <v>265</v>
      </c>
      <c r="X79" s="129"/>
      <c r="Y79" s="122"/>
      <c r="Z79" s="138">
        <v>239.25091780307636</v>
      </c>
      <c r="AA79" s="138">
        <v>239.25091780307636</v>
      </c>
      <c r="AB79" s="138">
        <v>241.50729023119337</v>
      </c>
      <c r="AC79" s="138">
        <v>246.30443072976442</v>
      </c>
      <c r="AD79" s="138">
        <v>253.47023710789438</v>
      </c>
    </row>
    <row r="80" spans="2:30">
      <c r="B80" s="163"/>
      <c r="C80" s="158"/>
      <c r="D80" s="161"/>
      <c r="E80" s="140"/>
      <c r="F80" s="140"/>
      <c r="G80" s="414"/>
      <c r="H80" s="414"/>
      <c r="I80" s="414"/>
      <c r="J80" s="414"/>
      <c r="K80" s="414"/>
      <c r="M80" s="414"/>
      <c r="N80" s="414"/>
      <c r="O80" s="414"/>
      <c r="P80" s="414"/>
      <c r="Q80" s="414"/>
      <c r="R80" s="118"/>
      <c r="S80" s="134"/>
      <c r="T80" s="134"/>
      <c r="U80" s="134"/>
      <c r="V80" s="134"/>
      <c r="W80" s="134"/>
      <c r="X80" s="134"/>
      <c r="Y80" s="122"/>
      <c r="Z80" s="142"/>
      <c r="AA80" s="142"/>
      <c r="AB80" s="142"/>
      <c r="AC80" s="142"/>
      <c r="AD80" s="142"/>
    </row>
    <row r="82" spans="2:30">
      <c r="B82" s="102"/>
      <c r="C82" s="102"/>
      <c r="D82" s="95"/>
      <c r="E82" s="96"/>
      <c r="F82" s="96"/>
      <c r="G82" s="460" t="s">
        <v>397</v>
      </c>
      <c r="H82" s="460"/>
      <c r="I82" s="460"/>
      <c r="J82" s="460"/>
      <c r="K82" s="461"/>
      <c r="M82" s="460" t="s">
        <v>398</v>
      </c>
      <c r="N82" s="460"/>
      <c r="O82" s="460"/>
      <c r="P82" s="460"/>
      <c r="Q82" s="461"/>
      <c r="R82" s="96"/>
      <c r="S82" s="454" t="s">
        <v>229</v>
      </c>
      <c r="T82" s="451"/>
      <c r="U82" s="451"/>
      <c r="V82" s="451"/>
      <c r="W82" s="451"/>
      <c r="X82" s="452"/>
      <c r="Y82" s="103"/>
      <c r="Z82" s="451" t="s">
        <v>351</v>
      </c>
      <c r="AA82" s="451"/>
      <c r="AB82" s="451"/>
      <c r="AC82" s="451"/>
      <c r="AD82" s="452"/>
    </row>
    <row r="83" spans="2:30" ht="30" customHeight="1">
      <c r="B83" s="104" t="s">
        <v>39</v>
      </c>
      <c r="C83" s="164" t="s">
        <v>2</v>
      </c>
      <c r="D83" s="165" t="s">
        <v>3</v>
      </c>
      <c r="E83" s="107" t="s">
        <v>69</v>
      </c>
      <c r="F83" s="166" t="s">
        <v>4</v>
      </c>
      <c r="G83" s="17" t="s">
        <v>399</v>
      </c>
      <c r="H83" s="17" t="s">
        <v>400</v>
      </c>
      <c r="I83" s="17" t="s">
        <v>401</v>
      </c>
      <c r="J83" s="17" t="s">
        <v>0</v>
      </c>
      <c r="K83" s="17" t="s">
        <v>402</v>
      </c>
      <c r="M83" s="17" t="s">
        <v>399</v>
      </c>
      <c r="N83" s="17" t="s">
        <v>400</v>
      </c>
      <c r="O83" s="17" t="s">
        <v>401</v>
      </c>
      <c r="P83" s="17" t="s">
        <v>0</v>
      </c>
      <c r="Q83" s="17" t="s">
        <v>402</v>
      </c>
      <c r="R83" s="108"/>
      <c r="S83" s="109" t="s">
        <v>223</v>
      </c>
      <c r="T83" s="109" t="s">
        <v>224</v>
      </c>
      <c r="U83" s="109" t="s">
        <v>225</v>
      </c>
      <c r="V83" s="109" t="s">
        <v>226</v>
      </c>
      <c r="W83" s="109" t="s">
        <v>227</v>
      </c>
      <c r="X83" s="110" t="s">
        <v>228</v>
      </c>
      <c r="Y83" s="111"/>
      <c r="Z83" s="112" t="s">
        <v>19</v>
      </c>
      <c r="AA83" s="112" t="s">
        <v>131</v>
      </c>
      <c r="AB83" s="112" t="s">
        <v>132</v>
      </c>
      <c r="AC83" s="112" t="s">
        <v>133</v>
      </c>
      <c r="AD83" s="112" t="s">
        <v>134</v>
      </c>
    </row>
    <row r="84" spans="2:30">
      <c r="B84" s="113" t="s">
        <v>149</v>
      </c>
      <c r="C84" s="167" t="s">
        <v>150</v>
      </c>
      <c r="D84" s="168" t="s">
        <v>20</v>
      </c>
      <c r="E84" s="169" t="s">
        <v>5</v>
      </c>
      <c r="F84" s="170" t="s">
        <v>66</v>
      </c>
      <c r="G84" s="22">
        <v>0</v>
      </c>
      <c r="H84" s="22">
        <v>171.72</v>
      </c>
      <c r="I84" s="22">
        <v>176.18</v>
      </c>
      <c r="J84" s="22">
        <v>180.41</v>
      </c>
      <c r="K84" s="22">
        <v>185.95</v>
      </c>
      <c r="M84" s="411">
        <f t="shared" ref="M84:M85" si="138">G84*(1+$AA$2)*(1+$AB$2)*(1+$AC$2)*(1+$AD$2)</f>
        <v>0</v>
      </c>
      <c r="N84" s="411">
        <f t="shared" ref="N84:N85" si="139">H84*(1+$AB$2)*(1+$AC$2)*(1+$AD$2)</f>
        <v>171.72</v>
      </c>
      <c r="O84" s="411">
        <f t="shared" ref="O84:O85" si="140">I84*(1+$AC$2)*(1+$AD$2)</f>
        <v>176.18</v>
      </c>
      <c r="P84" s="411">
        <f t="shared" ref="P84:P85" si="141">J84*(1+$AD$2)</f>
        <v>180.41</v>
      </c>
      <c r="Q84" s="411">
        <f t="shared" ref="Q84:Q85" si="142">K84</f>
        <v>185.95</v>
      </c>
      <c r="R84" s="171"/>
      <c r="S84" s="173"/>
      <c r="T84" s="173"/>
      <c r="U84" s="173"/>
      <c r="V84" s="173" t="s">
        <v>265</v>
      </c>
      <c r="W84" s="173"/>
      <c r="X84" s="173"/>
      <c r="Y84" s="174"/>
      <c r="Z84" s="137">
        <v>212.70961481276012</v>
      </c>
      <c r="AA84" s="137">
        <v>212.70961481276012</v>
      </c>
      <c r="AB84" s="137">
        <v>214.67403290798364</v>
      </c>
      <c r="AC84" s="137">
        <v>218.85046649815422</v>
      </c>
      <c r="AD84" s="137">
        <v>225.08908187062349</v>
      </c>
    </row>
    <row r="85" spans="2:30">
      <c r="B85" s="124"/>
      <c r="C85" s="175"/>
      <c r="D85" s="176" t="s">
        <v>21</v>
      </c>
      <c r="E85" s="177" t="s">
        <v>5</v>
      </c>
      <c r="F85" s="151" t="s">
        <v>66</v>
      </c>
      <c r="G85" s="19">
        <v>0</v>
      </c>
      <c r="H85" s="19">
        <v>183.92</v>
      </c>
      <c r="I85" s="19">
        <v>188.69</v>
      </c>
      <c r="J85" s="19">
        <v>193.22</v>
      </c>
      <c r="K85" s="19">
        <v>199.15</v>
      </c>
      <c r="M85" s="411">
        <f t="shared" si="138"/>
        <v>0</v>
      </c>
      <c r="N85" s="411">
        <f t="shared" si="139"/>
        <v>183.92</v>
      </c>
      <c r="O85" s="411">
        <f t="shared" si="140"/>
        <v>188.69</v>
      </c>
      <c r="P85" s="411">
        <f t="shared" si="141"/>
        <v>193.22</v>
      </c>
      <c r="Q85" s="411">
        <f t="shared" si="142"/>
        <v>199.15</v>
      </c>
      <c r="R85" s="118"/>
      <c r="S85" s="129"/>
      <c r="T85" s="129"/>
      <c r="U85" s="129"/>
      <c r="V85" s="129"/>
      <c r="W85" s="129" t="s">
        <v>265</v>
      </c>
      <c r="X85" s="129"/>
      <c r="Y85" s="122"/>
      <c r="Z85" s="119">
        <v>239.25091780307636</v>
      </c>
      <c r="AA85" s="119">
        <v>239.25091780307636</v>
      </c>
      <c r="AB85" s="119">
        <v>241.50729023119337</v>
      </c>
      <c r="AC85" s="119">
        <v>246.30443072976442</v>
      </c>
      <c r="AD85" s="119">
        <v>253.47023710789438</v>
      </c>
    </row>
    <row r="86" spans="2:30">
      <c r="B86" s="124"/>
      <c r="C86" s="175"/>
      <c r="D86" s="176"/>
      <c r="E86" s="178"/>
      <c r="F86" s="151"/>
      <c r="G86" s="23"/>
      <c r="H86" s="23"/>
      <c r="I86" s="23"/>
      <c r="J86" s="23"/>
      <c r="K86" s="23"/>
      <c r="M86" s="23"/>
      <c r="N86" s="23"/>
      <c r="O86" s="23"/>
      <c r="P86" s="23"/>
      <c r="Q86" s="23"/>
      <c r="R86" s="118"/>
      <c r="S86" s="133"/>
      <c r="T86" s="133"/>
      <c r="U86" s="133"/>
      <c r="V86" s="133"/>
      <c r="W86" s="133"/>
      <c r="X86" s="134"/>
      <c r="Y86" s="122"/>
      <c r="Z86" s="141"/>
      <c r="AA86" s="141"/>
      <c r="AB86" s="141"/>
      <c r="AC86" s="141"/>
      <c r="AD86" s="141"/>
    </row>
    <row r="87" spans="2:30">
      <c r="B87" s="124"/>
      <c r="C87" s="167" t="s">
        <v>151</v>
      </c>
      <c r="D87" s="179" t="s">
        <v>22</v>
      </c>
      <c r="E87" s="180" t="s">
        <v>70</v>
      </c>
      <c r="F87" s="181" t="s">
        <v>66</v>
      </c>
      <c r="G87" s="22">
        <v>0</v>
      </c>
      <c r="H87" s="22">
        <v>171.72</v>
      </c>
      <c r="I87" s="22">
        <v>176.18</v>
      </c>
      <c r="J87" s="22">
        <v>180.41</v>
      </c>
      <c r="K87" s="22">
        <v>185.95</v>
      </c>
      <c r="M87" s="411">
        <f t="shared" ref="M87:M88" si="143">G87*(1+$AA$2)*(1+$AB$2)*(1+$AC$2)*(1+$AD$2)</f>
        <v>0</v>
      </c>
      <c r="N87" s="411">
        <f t="shared" ref="N87:N88" si="144">H87*(1+$AB$2)*(1+$AC$2)*(1+$AD$2)</f>
        <v>171.72</v>
      </c>
      <c r="O87" s="411">
        <f t="shared" ref="O87:O88" si="145">I87*(1+$AC$2)*(1+$AD$2)</f>
        <v>176.18</v>
      </c>
      <c r="P87" s="411">
        <f t="shared" ref="P87:P88" si="146">J87*(1+$AD$2)</f>
        <v>180.41</v>
      </c>
      <c r="Q87" s="411">
        <f t="shared" ref="Q87:Q88" si="147">K87</f>
        <v>185.95</v>
      </c>
      <c r="R87" s="154"/>
      <c r="S87" s="128"/>
      <c r="T87" s="128"/>
      <c r="U87" s="128"/>
      <c r="V87" s="128" t="s">
        <v>265</v>
      </c>
      <c r="W87" s="128"/>
      <c r="X87" s="129"/>
      <c r="Y87" s="122"/>
      <c r="Z87" s="137">
        <v>212.70961481276012</v>
      </c>
      <c r="AA87" s="137">
        <v>212.70961481276012</v>
      </c>
      <c r="AB87" s="137">
        <v>214.67403290798364</v>
      </c>
      <c r="AC87" s="137">
        <v>218.85046649815422</v>
      </c>
      <c r="AD87" s="137">
        <v>225.08908187062349</v>
      </c>
    </row>
    <row r="88" spans="2:30">
      <c r="B88" s="124"/>
      <c r="C88" s="175"/>
      <c r="D88" s="176" t="s">
        <v>23</v>
      </c>
      <c r="E88" s="178" t="s">
        <v>70</v>
      </c>
      <c r="F88" s="151" t="s">
        <v>66</v>
      </c>
      <c r="G88" s="19">
        <v>0</v>
      </c>
      <c r="H88" s="19">
        <v>183.92</v>
      </c>
      <c r="I88" s="19">
        <v>188.69</v>
      </c>
      <c r="J88" s="19">
        <v>193.22</v>
      </c>
      <c r="K88" s="19">
        <v>199.15</v>
      </c>
      <c r="M88" s="411">
        <f t="shared" si="143"/>
        <v>0</v>
      </c>
      <c r="N88" s="411">
        <f t="shared" si="144"/>
        <v>183.92</v>
      </c>
      <c r="O88" s="411">
        <f t="shared" si="145"/>
        <v>188.69</v>
      </c>
      <c r="P88" s="411">
        <f t="shared" si="146"/>
        <v>193.22</v>
      </c>
      <c r="Q88" s="411">
        <f t="shared" si="147"/>
        <v>199.15</v>
      </c>
      <c r="R88" s="154"/>
      <c r="S88" s="128"/>
      <c r="T88" s="128"/>
      <c r="U88" s="128"/>
      <c r="V88" s="128"/>
      <c r="W88" s="128" t="s">
        <v>265</v>
      </c>
      <c r="X88" s="129"/>
      <c r="Y88" s="122"/>
      <c r="Z88" s="119">
        <v>239.25091780307636</v>
      </c>
      <c r="AA88" s="119">
        <v>239.25091780307636</v>
      </c>
      <c r="AB88" s="119">
        <v>241.50729023119337</v>
      </c>
      <c r="AC88" s="119">
        <v>246.30443072976442</v>
      </c>
      <c r="AD88" s="119">
        <v>253.47023710789438</v>
      </c>
    </row>
    <row r="89" spans="2:30">
      <c r="B89" s="124"/>
      <c r="C89" s="182"/>
      <c r="D89" s="183"/>
      <c r="E89" s="184"/>
      <c r="F89" s="130"/>
      <c r="G89" s="23"/>
      <c r="H89" s="23"/>
      <c r="I89" s="23"/>
      <c r="J89" s="23"/>
      <c r="K89" s="23"/>
      <c r="M89" s="23"/>
      <c r="N89" s="23"/>
      <c r="O89" s="23"/>
      <c r="P89" s="23"/>
      <c r="Q89" s="23"/>
      <c r="R89" s="154"/>
      <c r="S89" s="133"/>
      <c r="T89" s="133"/>
      <c r="U89" s="133"/>
      <c r="V89" s="133"/>
      <c r="W89" s="133"/>
      <c r="X89" s="134"/>
      <c r="Y89" s="122"/>
      <c r="Z89" s="141"/>
      <c r="AA89" s="141"/>
      <c r="AB89" s="141"/>
      <c r="AC89" s="141"/>
      <c r="AD89" s="141"/>
    </row>
    <row r="90" spans="2:30">
      <c r="B90" s="124"/>
      <c r="C90" s="124" t="s">
        <v>152</v>
      </c>
      <c r="D90" s="185" t="s">
        <v>71</v>
      </c>
      <c r="E90" s="186" t="s">
        <v>6</v>
      </c>
      <c r="F90" s="187" t="s">
        <v>66</v>
      </c>
      <c r="G90" s="416">
        <v>0</v>
      </c>
      <c r="H90" s="416">
        <v>143.34</v>
      </c>
      <c r="I90" s="416">
        <v>147.05000000000001</v>
      </c>
      <c r="J90" s="416">
        <v>150.59</v>
      </c>
      <c r="K90" s="416">
        <v>155.21</v>
      </c>
      <c r="M90" s="411">
        <f t="shared" ref="M90" si="148">G90*(1+$AA$2)*(1+$AB$2)*(1+$AC$2)*(1+$AD$2)</f>
        <v>0</v>
      </c>
      <c r="N90" s="411">
        <f t="shared" ref="N90" si="149">H90*(1+$AB$2)*(1+$AC$2)*(1+$AD$2)</f>
        <v>143.34</v>
      </c>
      <c r="O90" s="411">
        <f t="shared" ref="O90" si="150">I90*(1+$AC$2)*(1+$AD$2)</f>
        <v>147.05000000000001</v>
      </c>
      <c r="P90" s="411">
        <f t="shared" ref="P90" si="151">J90*(1+$AD$2)</f>
        <v>150.59</v>
      </c>
      <c r="Q90" s="411">
        <f t="shared" ref="Q90" si="152">K90</f>
        <v>155.21</v>
      </c>
      <c r="R90" s="171"/>
      <c r="S90" s="189"/>
      <c r="T90" s="189"/>
      <c r="U90" s="189" t="s">
        <v>265</v>
      </c>
      <c r="V90" s="189"/>
      <c r="W90" s="189"/>
      <c r="X90" s="189"/>
      <c r="Y90" s="174"/>
      <c r="Z90" s="190">
        <v>178.58346320213872</v>
      </c>
      <c r="AA90" s="190">
        <v>178.58346320213872</v>
      </c>
      <c r="AB90" s="190">
        <v>180.54788129736218</v>
      </c>
      <c r="AC90" s="190">
        <v>184.72431488753278</v>
      </c>
      <c r="AD90" s="190">
        <v>190.96293026000205</v>
      </c>
    </row>
    <row r="91" spans="2:30">
      <c r="B91" s="124"/>
      <c r="C91" s="163"/>
      <c r="D91" s="183"/>
      <c r="E91" s="191"/>
      <c r="F91" s="130"/>
      <c r="G91" s="417"/>
      <c r="H91" s="417"/>
      <c r="I91" s="417"/>
      <c r="J91" s="417"/>
      <c r="K91" s="417"/>
      <c r="M91" s="417"/>
      <c r="N91" s="417"/>
      <c r="O91" s="417"/>
      <c r="P91" s="417"/>
      <c r="Q91" s="417"/>
      <c r="R91" s="118"/>
      <c r="S91" s="134"/>
      <c r="T91" s="134"/>
      <c r="U91" s="134"/>
      <c r="V91" s="134"/>
      <c r="W91" s="134"/>
      <c r="X91" s="134"/>
      <c r="Y91" s="122"/>
      <c r="Z91" s="192"/>
      <c r="AA91" s="192"/>
      <c r="AB91" s="192"/>
      <c r="AC91" s="192"/>
      <c r="AD91" s="192"/>
    </row>
    <row r="92" spans="2:30">
      <c r="B92" s="124"/>
      <c r="C92" s="113" t="s">
        <v>153</v>
      </c>
      <c r="D92" s="193" t="s">
        <v>321</v>
      </c>
      <c r="E92" s="194" t="s">
        <v>17</v>
      </c>
      <c r="F92" s="181" t="s">
        <v>1</v>
      </c>
      <c r="G92" s="22">
        <v>0</v>
      </c>
      <c r="H92" s="22">
        <v>23.07</v>
      </c>
      <c r="I92" s="22">
        <v>23.66</v>
      </c>
      <c r="J92" s="22">
        <v>24.23</v>
      </c>
      <c r="K92" s="22">
        <v>24.98</v>
      </c>
      <c r="M92" s="411">
        <f t="shared" ref="M92:M93" si="153">G92*(1+$AA$2)*(1+$AB$2)*(1+$AC$2)*(1+$AD$2)</f>
        <v>0</v>
      </c>
      <c r="N92" s="411">
        <f t="shared" ref="N92:N93" si="154">H92*(1+$AB$2)*(1+$AC$2)*(1+$AD$2)</f>
        <v>23.07</v>
      </c>
      <c r="O92" s="411">
        <f t="shared" ref="O92:O93" si="155">I92*(1+$AC$2)*(1+$AD$2)</f>
        <v>23.66</v>
      </c>
      <c r="P92" s="411">
        <f t="shared" ref="P92:P93" si="156">J92*(1+$AD$2)</f>
        <v>24.23</v>
      </c>
      <c r="Q92" s="411">
        <f t="shared" ref="Q92:Q93" si="157">K92</f>
        <v>24.98</v>
      </c>
      <c r="R92" s="154"/>
      <c r="S92" s="195">
        <v>0.25</v>
      </c>
      <c r="T92" s="121"/>
      <c r="U92" s="121"/>
      <c r="V92" s="121"/>
      <c r="W92" s="121"/>
      <c r="X92" s="121"/>
      <c r="Y92" s="122"/>
      <c r="Z92" s="137">
        <v>31.882948875159833</v>
      </c>
      <c r="AA92" s="137">
        <v>31.882948875159833</v>
      </c>
      <c r="AB92" s="137">
        <v>32.233661312786587</v>
      </c>
      <c r="AC92" s="137">
        <v>32.979290366273972</v>
      </c>
      <c r="AD92" s="137">
        <v>34.093085851061289</v>
      </c>
    </row>
    <row r="93" spans="2:30">
      <c r="B93" s="124"/>
      <c r="C93" s="124"/>
      <c r="D93" s="196" t="s">
        <v>56</v>
      </c>
      <c r="E93" s="177" t="s">
        <v>17</v>
      </c>
      <c r="F93" s="151" t="s">
        <v>66</v>
      </c>
      <c r="G93" s="19">
        <v>0</v>
      </c>
      <c r="H93" s="19">
        <v>143.34</v>
      </c>
      <c r="I93" s="19">
        <v>147.05000000000001</v>
      </c>
      <c r="J93" s="19">
        <v>150.59</v>
      </c>
      <c r="K93" s="19">
        <v>155.21</v>
      </c>
      <c r="M93" s="411">
        <f t="shared" si="153"/>
        <v>0</v>
      </c>
      <c r="N93" s="411">
        <f t="shared" si="154"/>
        <v>143.34</v>
      </c>
      <c r="O93" s="411">
        <f t="shared" si="155"/>
        <v>147.05000000000001</v>
      </c>
      <c r="P93" s="411">
        <f t="shared" si="156"/>
        <v>150.59</v>
      </c>
      <c r="Q93" s="411">
        <f t="shared" si="157"/>
        <v>155.21</v>
      </c>
      <c r="R93" s="154"/>
      <c r="S93" s="129"/>
      <c r="T93" s="129"/>
      <c r="U93" s="129">
        <v>1</v>
      </c>
      <c r="V93" s="129"/>
      <c r="W93" s="129"/>
      <c r="X93" s="129"/>
      <c r="Y93" s="122"/>
      <c r="Z93" s="119">
        <v>178.58346320213872</v>
      </c>
      <c r="AA93" s="119">
        <v>178.58346320213872</v>
      </c>
      <c r="AB93" s="119">
        <v>180.54788129736218</v>
      </c>
      <c r="AC93" s="119">
        <v>184.72431488753278</v>
      </c>
      <c r="AD93" s="119">
        <v>190.96293026000205</v>
      </c>
    </row>
    <row r="94" spans="2:30">
      <c r="B94" s="124"/>
      <c r="C94" s="124"/>
      <c r="D94" s="196"/>
      <c r="E94" s="178"/>
      <c r="F94" s="151"/>
      <c r="G94" s="23"/>
      <c r="H94" s="23"/>
      <c r="I94" s="23"/>
      <c r="J94" s="23"/>
      <c r="K94" s="23"/>
      <c r="M94" s="23"/>
      <c r="N94" s="23"/>
      <c r="O94" s="23"/>
      <c r="P94" s="23"/>
      <c r="Q94" s="23"/>
      <c r="R94" s="154"/>
      <c r="S94" s="129"/>
      <c r="T94" s="129"/>
      <c r="U94" s="129"/>
      <c r="V94" s="129"/>
      <c r="W94" s="129"/>
      <c r="X94" s="129"/>
      <c r="Y94" s="122"/>
      <c r="Z94" s="141"/>
      <c r="AA94" s="141"/>
      <c r="AB94" s="141"/>
      <c r="AC94" s="141"/>
      <c r="AD94" s="141"/>
    </row>
    <row r="95" spans="2:30" ht="13.5" customHeight="1">
      <c r="B95" s="124"/>
      <c r="C95" s="197" t="s">
        <v>158</v>
      </c>
      <c r="D95" s="193" t="s">
        <v>57</v>
      </c>
      <c r="E95" s="180" t="s">
        <v>5</v>
      </c>
      <c r="F95" s="181" t="s">
        <v>66</v>
      </c>
      <c r="G95" s="22">
        <v>0</v>
      </c>
      <c r="H95" s="22">
        <v>183.92</v>
      </c>
      <c r="I95" s="22">
        <v>188.69</v>
      </c>
      <c r="J95" s="22">
        <v>193.22</v>
      </c>
      <c r="K95" s="22">
        <v>199.15</v>
      </c>
      <c r="M95" s="411">
        <f t="shared" ref="M95" si="158">G95*(1+$AA$2)*(1+$AB$2)*(1+$AC$2)*(1+$AD$2)</f>
        <v>0</v>
      </c>
      <c r="N95" s="411">
        <f t="shared" ref="N95" si="159">H95*(1+$AB$2)*(1+$AC$2)*(1+$AD$2)</f>
        <v>183.92</v>
      </c>
      <c r="O95" s="411">
        <f t="shared" ref="O95" si="160">I95*(1+$AC$2)*(1+$AD$2)</f>
        <v>188.69</v>
      </c>
      <c r="P95" s="411">
        <f t="shared" ref="P95" si="161">J95*(1+$AD$2)</f>
        <v>193.22</v>
      </c>
      <c r="Q95" s="411">
        <f t="shared" ref="Q95" si="162">K95</f>
        <v>199.15</v>
      </c>
      <c r="R95" s="154"/>
      <c r="S95" s="198"/>
      <c r="T95" s="198"/>
      <c r="U95" s="198"/>
      <c r="V95" s="198"/>
      <c r="W95" s="198" t="s">
        <v>265</v>
      </c>
      <c r="X95" s="198"/>
      <c r="Y95" s="199"/>
      <c r="Z95" s="137">
        <v>239.25091780307636</v>
      </c>
      <c r="AA95" s="137">
        <v>239.25091780307636</v>
      </c>
      <c r="AB95" s="137">
        <v>241.50729023119337</v>
      </c>
      <c r="AC95" s="137">
        <v>246.30443072976442</v>
      </c>
      <c r="AD95" s="137">
        <v>253.47023710789438</v>
      </c>
    </row>
    <row r="96" spans="2:30" ht="12.75" customHeight="1">
      <c r="B96" s="124"/>
      <c r="C96" s="200"/>
      <c r="D96" s="196" t="s">
        <v>159</v>
      </c>
      <c r="E96" s="178" t="s">
        <v>5</v>
      </c>
      <c r="F96" s="151" t="s">
        <v>66</v>
      </c>
      <c r="G96" s="19"/>
      <c r="H96" s="19"/>
      <c r="I96" s="19"/>
      <c r="J96" s="19"/>
      <c r="K96" s="19"/>
      <c r="M96" s="19"/>
      <c r="N96" s="19"/>
      <c r="O96" s="19"/>
      <c r="P96" s="19"/>
      <c r="Q96" s="19"/>
      <c r="R96" s="154"/>
      <c r="S96" s="201"/>
      <c r="T96" s="201"/>
      <c r="U96" s="201"/>
      <c r="V96" s="201" t="s">
        <v>265</v>
      </c>
      <c r="W96" s="201"/>
      <c r="X96" s="201"/>
      <c r="Y96" s="199"/>
      <c r="Z96" s="119">
        <v>212.70961481276012</v>
      </c>
      <c r="AA96" s="119">
        <v>212.70961481276012</v>
      </c>
      <c r="AB96" s="119">
        <v>214.67403290798364</v>
      </c>
      <c r="AC96" s="119">
        <v>218.85046649815422</v>
      </c>
      <c r="AD96" s="119">
        <v>225.08908187062349</v>
      </c>
    </row>
    <row r="97" spans="2:30">
      <c r="B97" s="124"/>
      <c r="C97" s="202"/>
      <c r="D97" s="196"/>
      <c r="E97" s="178"/>
      <c r="F97" s="151"/>
      <c r="G97" s="19"/>
      <c r="H97" s="19"/>
      <c r="I97" s="19"/>
      <c r="J97" s="19"/>
      <c r="K97" s="19"/>
      <c r="M97" s="19"/>
      <c r="N97" s="19"/>
      <c r="O97" s="19"/>
      <c r="P97" s="19"/>
      <c r="Q97" s="19"/>
      <c r="R97" s="154"/>
      <c r="S97" s="201"/>
      <c r="T97" s="201"/>
      <c r="U97" s="201"/>
      <c r="V97" s="201"/>
      <c r="W97" s="201"/>
      <c r="X97" s="201"/>
      <c r="Y97" s="199"/>
      <c r="Z97" s="119"/>
      <c r="AA97" s="119"/>
      <c r="AB97" s="119"/>
      <c r="AC97" s="119"/>
      <c r="AD97" s="119"/>
    </row>
    <row r="98" spans="2:30" ht="13.5" customHeight="1">
      <c r="B98" s="124"/>
      <c r="C98" s="203" t="s">
        <v>160</v>
      </c>
      <c r="D98" s="179" t="s">
        <v>24</v>
      </c>
      <c r="E98" s="180" t="s">
        <v>6</v>
      </c>
      <c r="F98" s="181" t="s">
        <v>66</v>
      </c>
      <c r="G98" s="22">
        <v>0</v>
      </c>
      <c r="H98" s="22">
        <v>0</v>
      </c>
      <c r="I98" s="22">
        <v>0</v>
      </c>
      <c r="J98" s="22">
        <v>0</v>
      </c>
      <c r="K98" s="22">
        <v>0</v>
      </c>
      <c r="M98" s="411">
        <f t="shared" ref="M98" si="163">G98*(1+$AA$2)*(1+$AB$2)*(1+$AC$2)*(1+$AD$2)</f>
        <v>0</v>
      </c>
      <c r="N98" s="411">
        <f t="shared" ref="N98" si="164">H98*(1+$AB$2)*(1+$AC$2)*(1+$AD$2)</f>
        <v>0</v>
      </c>
      <c r="O98" s="411">
        <f t="shared" ref="O98" si="165">I98*(1+$AC$2)*(1+$AD$2)</f>
        <v>0</v>
      </c>
      <c r="P98" s="411">
        <f t="shared" ref="P98" si="166">J98*(1+$AD$2)</f>
        <v>0</v>
      </c>
      <c r="Q98" s="411">
        <f t="shared" ref="Q98" si="167">K98</f>
        <v>0</v>
      </c>
      <c r="R98" s="118"/>
      <c r="S98" s="120"/>
      <c r="T98" s="120"/>
      <c r="U98" s="120"/>
      <c r="V98" s="120" t="s">
        <v>265</v>
      </c>
      <c r="W98" s="120"/>
      <c r="X98" s="121"/>
      <c r="Y98" s="122"/>
      <c r="Z98" s="137">
        <v>212.70961481276012</v>
      </c>
      <c r="AA98" s="137">
        <v>212.70961481276012</v>
      </c>
      <c r="AB98" s="137">
        <v>214.67403290798364</v>
      </c>
      <c r="AC98" s="137">
        <v>218.85046649815422</v>
      </c>
      <c r="AD98" s="137">
        <v>225.08908187062349</v>
      </c>
    </row>
    <row r="99" spans="2:30" ht="12.75" customHeight="1">
      <c r="B99" s="124"/>
      <c r="C99" s="204"/>
      <c r="D99" s="176"/>
      <c r="E99" s="178"/>
      <c r="F99" s="151"/>
      <c r="G99" s="23"/>
      <c r="H99" s="23"/>
      <c r="I99" s="23"/>
      <c r="J99" s="23"/>
      <c r="K99" s="23"/>
      <c r="M99" s="23"/>
      <c r="N99" s="23"/>
      <c r="O99" s="23"/>
      <c r="P99" s="23"/>
      <c r="Q99" s="23"/>
      <c r="R99" s="118"/>
      <c r="S99" s="133"/>
      <c r="T99" s="133"/>
      <c r="U99" s="133"/>
      <c r="V99" s="133"/>
      <c r="W99" s="133"/>
      <c r="X99" s="134"/>
      <c r="Y99" s="122"/>
      <c r="Z99" s="141"/>
      <c r="AA99" s="141"/>
      <c r="AB99" s="141"/>
      <c r="AC99" s="141"/>
      <c r="AD99" s="141"/>
    </row>
    <row r="100" spans="2:30">
      <c r="B100" s="124"/>
      <c r="C100" s="205" t="s">
        <v>161</v>
      </c>
      <c r="D100" s="206" t="s">
        <v>25</v>
      </c>
      <c r="E100" s="169" t="s">
        <v>5</v>
      </c>
      <c r="F100" s="169" t="s">
        <v>66</v>
      </c>
      <c r="G100" s="22">
        <v>0</v>
      </c>
      <c r="H100" s="22">
        <v>0</v>
      </c>
      <c r="I100" s="22">
        <v>0</v>
      </c>
      <c r="J100" s="22">
        <v>0</v>
      </c>
      <c r="K100" s="22">
        <v>0</v>
      </c>
      <c r="M100" s="411">
        <f t="shared" ref="M100" si="168">G100*(1+$AA$2)*(1+$AB$2)*(1+$AC$2)*(1+$AD$2)</f>
        <v>0</v>
      </c>
      <c r="N100" s="411">
        <f t="shared" ref="N100" si="169">H100*(1+$AB$2)*(1+$AC$2)*(1+$AD$2)</f>
        <v>0</v>
      </c>
      <c r="O100" s="411">
        <f t="shared" ref="O100" si="170">I100*(1+$AC$2)*(1+$AD$2)</f>
        <v>0</v>
      </c>
      <c r="P100" s="411">
        <f t="shared" ref="P100" si="171">J100*(1+$AD$2)</f>
        <v>0</v>
      </c>
      <c r="Q100" s="411">
        <f t="shared" ref="Q100" si="172">K100</f>
        <v>0</v>
      </c>
      <c r="R100" s="171"/>
      <c r="S100" s="207"/>
      <c r="T100" s="207"/>
      <c r="U100" s="207"/>
      <c r="V100" s="207" t="s">
        <v>265</v>
      </c>
      <c r="W100" s="207"/>
      <c r="X100" s="173"/>
      <c r="Y100" s="174"/>
      <c r="Z100" s="137">
        <v>212.70961481276012</v>
      </c>
      <c r="AA100" s="137">
        <v>212.70961481276012</v>
      </c>
      <c r="AB100" s="137">
        <v>214.67403290798364</v>
      </c>
      <c r="AC100" s="137">
        <v>218.85046649815422</v>
      </c>
      <c r="AD100" s="137">
        <v>225.08908187062349</v>
      </c>
    </row>
    <row r="101" spans="2:30">
      <c r="B101" s="124"/>
      <c r="C101" s="205"/>
      <c r="D101" s="208"/>
      <c r="E101" s="191"/>
      <c r="F101" s="191"/>
      <c r="G101" s="23"/>
      <c r="H101" s="23"/>
      <c r="I101" s="23"/>
      <c r="J101" s="23"/>
      <c r="K101" s="23"/>
      <c r="M101" s="23"/>
      <c r="N101" s="23"/>
      <c r="O101" s="23"/>
      <c r="P101" s="23"/>
      <c r="Q101" s="23"/>
      <c r="R101" s="118"/>
      <c r="S101" s="133"/>
      <c r="T101" s="133"/>
      <c r="U101" s="133"/>
      <c r="V101" s="133"/>
      <c r="W101" s="133"/>
      <c r="X101" s="134"/>
      <c r="Y101" s="122"/>
      <c r="Z101" s="141"/>
      <c r="AA101" s="141"/>
      <c r="AB101" s="141"/>
      <c r="AC101" s="141"/>
      <c r="AD101" s="141"/>
    </row>
    <row r="102" spans="2:30" ht="13.5" customHeight="1">
      <c r="B102" s="124"/>
      <c r="C102" s="209" t="s">
        <v>162</v>
      </c>
      <c r="D102" s="210" t="s">
        <v>300</v>
      </c>
      <c r="E102" s="194" t="s">
        <v>5</v>
      </c>
      <c r="F102" s="194" t="s">
        <v>1</v>
      </c>
      <c r="G102" s="19">
        <v>0</v>
      </c>
      <c r="H102" s="19">
        <v>0</v>
      </c>
      <c r="I102" s="19">
        <v>0</v>
      </c>
      <c r="J102" s="19">
        <v>0</v>
      </c>
      <c r="K102" s="19">
        <v>0</v>
      </c>
      <c r="M102" s="411">
        <f t="shared" ref="M102:M103" si="173">G102*(1+$AA$2)*(1+$AB$2)*(1+$AC$2)*(1+$AD$2)</f>
        <v>0</v>
      </c>
      <c r="N102" s="411">
        <f t="shared" ref="N102:N103" si="174">H102*(1+$AB$2)*(1+$AC$2)*(1+$AD$2)</f>
        <v>0</v>
      </c>
      <c r="O102" s="411">
        <f t="shared" ref="O102:O103" si="175">I102*(1+$AC$2)*(1+$AD$2)</f>
        <v>0</v>
      </c>
      <c r="P102" s="411">
        <f t="shared" ref="P102:P103" si="176">J102*(1+$AD$2)</f>
        <v>0</v>
      </c>
      <c r="Q102" s="411">
        <f t="shared" ref="Q102:Q103" si="177">K102</f>
        <v>0</v>
      </c>
      <c r="R102" s="154"/>
      <c r="S102" s="198">
        <v>1</v>
      </c>
      <c r="T102" s="198"/>
      <c r="U102" s="198"/>
      <c r="V102" s="198"/>
      <c r="W102" s="198"/>
      <c r="X102" s="198"/>
      <c r="Y102" s="199"/>
      <c r="Z102" s="119">
        <v>127.53179550063933</v>
      </c>
      <c r="AA102" s="119">
        <v>127.53179550063933</v>
      </c>
      <c r="AB102" s="119">
        <v>128.93464525114635</v>
      </c>
      <c r="AC102" s="119">
        <v>131.91716146509589</v>
      </c>
      <c r="AD102" s="119">
        <v>136.37234340424516</v>
      </c>
    </row>
    <row r="103" spans="2:30" ht="13.5" customHeight="1">
      <c r="B103" s="124"/>
      <c r="C103" s="211"/>
      <c r="D103" s="212" t="s">
        <v>26</v>
      </c>
      <c r="E103" s="177" t="s">
        <v>5</v>
      </c>
      <c r="F103" s="177" t="s">
        <v>1</v>
      </c>
      <c r="G103" s="19">
        <v>0</v>
      </c>
      <c r="H103" s="19">
        <v>0</v>
      </c>
      <c r="I103" s="19">
        <v>0</v>
      </c>
      <c r="J103" s="19">
        <v>0</v>
      </c>
      <c r="K103" s="19">
        <v>0</v>
      </c>
      <c r="M103" s="411">
        <f t="shared" si="173"/>
        <v>0</v>
      </c>
      <c r="N103" s="411">
        <f t="shared" si="174"/>
        <v>0</v>
      </c>
      <c r="O103" s="411">
        <f t="shared" si="175"/>
        <v>0</v>
      </c>
      <c r="P103" s="411">
        <f t="shared" si="176"/>
        <v>0</v>
      </c>
      <c r="Q103" s="411">
        <f t="shared" si="177"/>
        <v>0</v>
      </c>
      <c r="R103" s="154"/>
      <c r="S103" s="201">
        <v>1</v>
      </c>
      <c r="T103" s="201"/>
      <c r="U103" s="201"/>
      <c r="V103" s="201"/>
      <c r="W103" s="201"/>
      <c r="X103" s="201"/>
      <c r="Y103" s="199"/>
      <c r="Z103" s="119">
        <v>127.53179550063933</v>
      </c>
      <c r="AA103" s="119">
        <v>127.53179550063933</v>
      </c>
      <c r="AB103" s="119">
        <v>128.93464525114635</v>
      </c>
      <c r="AC103" s="119">
        <v>131.91716146509589</v>
      </c>
      <c r="AD103" s="119">
        <v>136.37234340424516</v>
      </c>
    </row>
    <row r="104" spans="2:30" ht="11.25" customHeight="1">
      <c r="B104" s="163"/>
      <c r="C104" s="213"/>
      <c r="D104" s="214"/>
      <c r="E104" s="191"/>
      <c r="F104" s="191"/>
      <c r="G104" s="23"/>
      <c r="H104" s="23"/>
      <c r="I104" s="23"/>
      <c r="J104" s="23"/>
      <c r="K104" s="23"/>
      <c r="M104" s="23"/>
      <c r="N104" s="23"/>
      <c r="O104" s="23"/>
      <c r="P104" s="23"/>
      <c r="Q104" s="23"/>
      <c r="R104" s="154"/>
      <c r="S104" s="215"/>
      <c r="T104" s="215"/>
      <c r="U104" s="215"/>
      <c r="V104" s="215"/>
      <c r="W104" s="215"/>
      <c r="X104" s="215"/>
      <c r="Y104" s="199"/>
      <c r="Z104" s="141"/>
      <c r="AA104" s="141"/>
      <c r="AB104" s="141"/>
      <c r="AC104" s="141"/>
      <c r="AD104" s="141"/>
    </row>
    <row r="106" spans="2:30">
      <c r="B106" s="102"/>
      <c r="C106" s="102"/>
      <c r="D106" s="95"/>
      <c r="E106" s="96"/>
      <c r="F106" s="96"/>
      <c r="G106" s="460" t="s">
        <v>397</v>
      </c>
      <c r="H106" s="460"/>
      <c r="I106" s="460"/>
      <c r="J106" s="460"/>
      <c r="K106" s="461"/>
      <c r="M106" s="460" t="s">
        <v>398</v>
      </c>
      <c r="N106" s="460"/>
      <c r="O106" s="460"/>
      <c r="P106" s="460"/>
      <c r="Q106" s="461"/>
      <c r="R106" s="96"/>
      <c r="S106" s="454" t="s">
        <v>229</v>
      </c>
      <c r="T106" s="451"/>
      <c r="U106" s="451"/>
      <c r="V106" s="451"/>
      <c r="W106" s="451"/>
      <c r="X106" s="452"/>
      <c r="Y106" s="103"/>
      <c r="Z106" s="451" t="s">
        <v>351</v>
      </c>
      <c r="AA106" s="451"/>
      <c r="AB106" s="451"/>
      <c r="AC106" s="451"/>
      <c r="AD106" s="452"/>
    </row>
    <row r="107" spans="2:30" ht="25.5" customHeight="1">
      <c r="B107" s="104" t="s">
        <v>39</v>
      </c>
      <c r="C107" s="105" t="s">
        <v>2</v>
      </c>
      <c r="D107" s="216" t="s">
        <v>3</v>
      </c>
      <c r="E107" s="107" t="s">
        <v>69</v>
      </c>
      <c r="F107" s="107" t="s">
        <v>4</v>
      </c>
      <c r="G107" s="17" t="s">
        <v>399</v>
      </c>
      <c r="H107" s="17" t="s">
        <v>400</v>
      </c>
      <c r="I107" s="17" t="s">
        <v>401</v>
      </c>
      <c r="J107" s="17" t="s">
        <v>0</v>
      </c>
      <c r="K107" s="17" t="s">
        <v>402</v>
      </c>
      <c r="M107" s="17" t="s">
        <v>399</v>
      </c>
      <c r="N107" s="17" t="s">
        <v>400</v>
      </c>
      <c r="O107" s="17" t="s">
        <v>401</v>
      </c>
      <c r="P107" s="17" t="s">
        <v>0</v>
      </c>
      <c r="Q107" s="17" t="s">
        <v>402</v>
      </c>
      <c r="R107" s="108"/>
      <c r="S107" s="109" t="s">
        <v>223</v>
      </c>
      <c r="T107" s="109" t="s">
        <v>224</v>
      </c>
      <c r="U107" s="109" t="s">
        <v>225</v>
      </c>
      <c r="V107" s="109" t="s">
        <v>226</v>
      </c>
      <c r="W107" s="109" t="s">
        <v>227</v>
      </c>
      <c r="X107" s="110" t="s">
        <v>228</v>
      </c>
      <c r="Y107" s="111"/>
      <c r="Z107" s="112" t="s">
        <v>19</v>
      </c>
      <c r="AA107" s="112" t="s">
        <v>131</v>
      </c>
      <c r="AB107" s="112" t="s">
        <v>132</v>
      </c>
      <c r="AC107" s="112" t="s">
        <v>133</v>
      </c>
      <c r="AD107" s="112" t="s">
        <v>134</v>
      </c>
    </row>
    <row r="108" spans="2:30" ht="12.75" customHeight="1">
      <c r="B108" s="113" t="s">
        <v>163</v>
      </c>
      <c r="C108" s="114" t="s">
        <v>164</v>
      </c>
      <c r="D108" s="159" t="s">
        <v>269</v>
      </c>
      <c r="E108" s="181" t="s">
        <v>12</v>
      </c>
      <c r="F108" s="217" t="s">
        <v>1</v>
      </c>
      <c r="G108" s="22" t="s">
        <v>411</v>
      </c>
      <c r="H108" s="22">
        <v>2390.9</v>
      </c>
      <c r="I108" s="22">
        <v>2452.9299999999998</v>
      </c>
      <c r="J108" s="22">
        <v>2511.83</v>
      </c>
      <c r="K108" s="22">
        <v>2588.98</v>
      </c>
      <c r="M108" s="411" t="e">
        <f t="shared" ref="M108:M109" si="178">G108*(1+$AA$2)*(1+$AB$2)*(1+$AC$2)*(1+$AD$2)</f>
        <v>#VALUE!</v>
      </c>
      <c r="N108" s="411">
        <f t="shared" ref="N108:N109" si="179">H108*(1+$AB$2)*(1+$AC$2)*(1+$AD$2)</f>
        <v>2390.9</v>
      </c>
      <c r="O108" s="411">
        <f t="shared" ref="O108:O109" si="180">I108*(1+$AC$2)*(1+$AD$2)</f>
        <v>2452.9299999999998</v>
      </c>
      <c r="P108" s="411">
        <f t="shared" ref="P108:P109" si="181">J108*(1+$AD$2)</f>
        <v>2511.83</v>
      </c>
      <c r="Q108" s="411">
        <f t="shared" ref="Q108:Q109" si="182">K108</f>
        <v>2588.98</v>
      </c>
      <c r="R108" s="118"/>
      <c r="S108" s="121"/>
      <c r="T108" s="121"/>
      <c r="U108" s="121">
        <v>2</v>
      </c>
      <c r="V108" s="121"/>
      <c r="W108" s="121"/>
      <c r="X108" s="121">
        <v>10</v>
      </c>
      <c r="Y108" s="122"/>
      <c r="Z108" s="137">
        <v>1734.7839945591843</v>
      </c>
      <c r="AA108" s="137">
        <v>1734.7839945591843</v>
      </c>
      <c r="AB108" s="137">
        <v>1750.8635171576002</v>
      </c>
      <c r="AC108" s="137">
        <v>1785.0492429240348</v>
      </c>
      <c r="AD108" s="137">
        <v>1836.1147249150426</v>
      </c>
    </row>
    <row r="109" spans="2:30" ht="12.75" customHeight="1">
      <c r="B109" s="124"/>
      <c r="C109" s="125"/>
      <c r="D109" s="162" t="s">
        <v>270</v>
      </c>
      <c r="E109" s="151" t="s">
        <v>12</v>
      </c>
      <c r="F109" s="218" t="s">
        <v>1</v>
      </c>
      <c r="G109" s="19">
        <v>0</v>
      </c>
      <c r="H109" s="19">
        <v>0</v>
      </c>
      <c r="I109" s="19">
        <v>0</v>
      </c>
      <c r="J109" s="19">
        <v>0</v>
      </c>
      <c r="K109" s="19">
        <v>0</v>
      </c>
      <c r="M109" s="411">
        <f t="shared" si="178"/>
        <v>0</v>
      </c>
      <c r="N109" s="411">
        <f t="shared" si="179"/>
        <v>0</v>
      </c>
      <c r="O109" s="411">
        <f t="shared" si="180"/>
        <v>0</v>
      </c>
      <c r="P109" s="411">
        <f t="shared" si="181"/>
        <v>0</v>
      </c>
      <c r="Q109" s="411">
        <f t="shared" si="182"/>
        <v>0</v>
      </c>
      <c r="R109" s="118"/>
      <c r="S109" s="129"/>
      <c r="T109" s="129"/>
      <c r="U109" s="129">
        <v>2</v>
      </c>
      <c r="V109" s="129"/>
      <c r="W109" s="129"/>
      <c r="X109" s="129">
        <v>10</v>
      </c>
      <c r="Y109" s="122"/>
      <c r="Z109" s="119">
        <v>2635.5157096783382</v>
      </c>
      <c r="AA109" s="119">
        <v>2635.5157096783382</v>
      </c>
      <c r="AB109" s="119">
        <v>2661.5032811430651</v>
      </c>
      <c r="AC109" s="119">
        <v>2716.7539259300106</v>
      </c>
      <c r="AD109" s="119">
        <v>2799.2854721559388</v>
      </c>
    </row>
    <row r="110" spans="2:30">
      <c r="B110" s="124"/>
      <c r="C110" s="125"/>
      <c r="D110" s="160"/>
      <c r="E110" s="130"/>
      <c r="F110" s="161"/>
      <c r="G110" s="23"/>
      <c r="H110" s="23"/>
      <c r="I110" s="23"/>
      <c r="J110" s="23"/>
      <c r="K110" s="23"/>
      <c r="M110" s="23"/>
      <c r="N110" s="23"/>
      <c r="O110" s="23"/>
      <c r="P110" s="23"/>
      <c r="Q110" s="23"/>
      <c r="R110" s="118"/>
      <c r="S110" s="134"/>
      <c r="T110" s="134"/>
      <c r="U110" s="134"/>
      <c r="V110" s="134"/>
      <c r="W110" s="134"/>
      <c r="X110" s="134"/>
      <c r="Y110" s="122"/>
      <c r="Z110" s="141"/>
      <c r="AA110" s="141"/>
      <c r="AB110" s="141"/>
      <c r="AC110" s="141"/>
      <c r="AD110" s="141"/>
    </row>
    <row r="111" spans="2:30">
      <c r="B111" s="124"/>
      <c r="C111" s="125"/>
      <c r="D111" s="159" t="s">
        <v>272</v>
      </c>
      <c r="E111" s="181" t="s">
        <v>12</v>
      </c>
      <c r="F111" s="217" t="s">
        <v>1</v>
      </c>
      <c r="G111" s="22">
        <v>908.15</v>
      </c>
      <c r="H111" s="22">
        <v>2390.9</v>
      </c>
      <c r="I111" s="22">
        <v>2452.9299999999998</v>
      </c>
      <c r="J111" s="22">
        <v>2511.83</v>
      </c>
      <c r="K111" s="22">
        <v>2588.98</v>
      </c>
      <c r="M111" s="411">
        <f t="shared" ref="M111:M112" si="183">G111*(1+$AA$2)*(1+$AB$2)*(1+$AC$2)*(1+$AD$2)</f>
        <v>908.15</v>
      </c>
      <c r="N111" s="411">
        <f t="shared" ref="N111:N112" si="184">H111*(1+$AB$2)*(1+$AC$2)*(1+$AD$2)</f>
        <v>2390.9</v>
      </c>
      <c r="O111" s="411">
        <f t="shared" ref="O111:O112" si="185">I111*(1+$AC$2)*(1+$AD$2)</f>
        <v>2452.9299999999998</v>
      </c>
      <c r="P111" s="411">
        <f t="shared" ref="P111:P112" si="186">J111*(1+$AD$2)</f>
        <v>2511.83</v>
      </c>
      <c r="Q111" s="411">
        <f t="shared" ref="Q111:Q112" si="187">K111</f>
        <v>2588.98</v>
      </c>
      <c r="R111" s="118"/>
      <c r="S111" s="121"/>
      <c r="T111" s="121"/>
      <c r="U111" s="121">
        <v>2</v>
      </c>
      <c r="V111" s="121"/>
      <c r="W111" s="121"/>
      <c r="X111" s="121">
        <v>10</v>
      </c>
      <c r="Y111" s="122"/>
      <c r="Z111" s="137">
        <v>1734.7839945591843</v>
      </c>
      <c r="AA111" s="137">
        <v>1734.7839945591843</v>
      </c>
      <c r="AB111" s="137">
        <v>1750.8635171576002</v>
      </c>
      <c r="AC111" s="137">
        <v>1785.0492429240348</v>
      </c>
      <c r="AD111" s="137">
        <v>1836.1147249150426</v>
      </c>
    </row>
    <row r="112" spans="2:30">
      <c r="B112" s="124"/>
      <c r="C112" s="125"/>
      <c r="D112" s="162" t="s">
        <v>271</v>
      </c>
      <c r="E112" s="151" t="s">
        <v>12</v>
      </c>
      <c r="F112" s="218" t="s">
        <v>1</v>
      </c>
      <c r="G112" s="19">
        <v>0</v>
      </c>
      <c r="H112" s="19">
        <v>0</v>
      </c>
      <c r="I112" s="19">
        <v>0</v>
      </c>
      <c r="J112" s="19">
        <v>0</v>
      </c>
      <c r="K112" s="19">
        <v>0</v>
      </c>
      <c r="M112" s="411">
        <f t="shared" si="183"/>
        <v>0</v>
      </c>
      <c r="N112" s="411">
        <f t="shared" si="184"/>
        <v>0</v>
      </c>
      <c r="O112" s="411">
        <f t="shared" si="185"/>
        <v>0</v>
      </c>
      <c r="P112" s="411">
        <f t="shared" si="186"/>
        <v>0</v>
      </c>
      <c r="Q112" s="411">
        <f t="shared" si="187"/>
        <v>0</v>
      </c>
      <c r="R112" s="118"/>
      <c r="S112" s="129"/>
      <c r="T112" s="129"/>
      <c r="U112" s="129">
        <v>2</v>
      </c>
      <c r="V112" s="129"/>
      <c r="W112" s="129"/>
      <c r="X112" s="129">
        <v>10</v>
      </c>
      <c r="Y112" s="122"/>
      <c r="Z112" s="119">
        <v>2635.5157096783382</v>
      </c>
      <c r="AA112" s="119">
        <v>2635.5157096783382</v>
      </c>
      <c r="AB112" s="119">
        <v>2661.5032811430651</v>
      </c>
      <c r="AC112" s="119">
        <v>2716.7539259300106</v>
      </c>
      <c r="AD112" s="119">
        <v>2799.2854721559388</v>
      </c>
    </row>
    <row r="113" spans="2:30">
      <c r="B113" s="124"/>
      <c r="C113" s="125"/>
      <c r="D113" s="161"/>
      <c r="E113" s="130"/>
      <c r="F113" s="161"/>
      <c r="G113" s="23"/>
      <c r="H113" s="23"/>
      <c r="I113" s="23"/>
      <c r="J113" s="23"/>
      <c r="K113" s="23"/>
      <c r="M113" s="23"/>
      <c r="N113" s="23"/>
      <c r="O113" s="23"/>
      <c r="P113" s="23"/>
      <c r="Q113" s="23"/>
      <c r="R113" s="118"/>
      <c r="S113" s="134"/>
      <c r="T113" s="134"/>
      <c r="U113" s="134"/>
      <c r="V113" s="134"/>
      <c r="W113" s="134"/>
      <c r="X113" s="134"/>
      <c r="Y113" s="122"/>
      <c r="Z113" s="141"/>
      <c r="AA113" s="141"/>
      <c r="AB113" s="141"/>
      <c r="AC113" s="141"/>
      <c r="AD113" s="141"/>
    </row>
    <row r="114" spans="2:30">
      <c r="B114" s="124"/>
      <c r="C114" s="125"/>
      <c r="D114" s="126" t="s">
        <v>274</v>
      </c>
      <c r="E114" s="151" t="s">
        <v>12</v>
      </c>
      <c r="F114" s="218" t="s">
        <v>1</v>
      </c>
      <c r="G114" s="19">
        <v>908.15</v>
      </c>
      <c r="H114" s="19">
        <v>2390.9</v>
      </c>
      <c r="I114" s="19">
        <v>2452.9299999999998</v>
      </c>
      <c r="J114" s="19">
        <v>2511.83</v>
      </c>
      <c r="K114" s="19">
        <v>2588.98</v>
      </c>
      <c r="M114" s="411">
        <f t="shared" ref="M114:M115" si="188">G114*(1+$AA$2)*(1+$AB$2)*(1+$AC$2)*(1+$AD$2)</f>
        <v>908.15</v>
      </c>
      <c r="N114" s="411">
        <f t="shared" ref="N114:N115" si="189">H114*(1+$AB$2)*(1+$AC$2)*(1+$AD$2)</f>
        <v>2390.9</v>
      </c>
      <c r="O114" s="411">
        <f t="shared" ref="O114:O115" si="190">I114*(1+$AC$2)*(1+$AD$2)</f>
        <v>2452.9299999999998</v>
      </c>
      <c r="P114" s="411">
        <f t="shared" ref="P114:P115" si="191">J114*(1+$AD$2)</f>
        <v>2511.83</v>
      </c>
      <c r="Q114" s="411">
        <f t="shared" ref="Q114:Q115" si="192">K114</f>
        <v>2588.98</v>
      </c>
      <c r="R114" s="118"/>
      <c r="S114" s="121"/>
      <c r="T114" s="121"/>
      <c r="U114" s="121">
        <v>2</v>
      </c>
      <c r="V114" s="121"/>
      <c r="W114" s="121"/>
      <c r="X114" s="121">
        <v>10</v>
      </c>
      <c r="Y114" s="122"/>
      <c r="Z114" s="119">
        <v>1734.7839945591843</v>
      </c>
      <c r="AA114" s="119">
        <v>1734.7839945591843</v>
      </c>
      <c r="AB114" s="119">
        <v>1750.8635171576002</v>
      </c>
      <c r="AC114" s="119">
        <v>1785.0492429240348</v>
      </c>
      <c r="AD114" s="119">
        <v>1836.1147249150426</v>
      </c>
    </row>
    <row r="115" spans="2:30">
      <c r="B115" s="124"/>
      <c r="C115" s="125"/>
      <c r="D115" s="126" t="s">
        <v>273</v>
      </c>
      <c r="E115" s="151" t="s">
        <v>12</v>
      </c>
      <c r="F115" s="218" t="s">
        <v>1</v>
      </c>
      <c r="G115" s="19">
        <v>0</v>
      </c>
      <c r="H115" s="19">
        <v>0</v>
      </c>
      <c r="I115" s="19">
        <v>0</v>
      </c>
      <c r="J115" s="19">
        <v>0</v>
      </c>
      <c r="K115" s="19">
        <v>0</v>
      </c>
      <c r="M115" s="411">
        <f t="shared" si="188"/>
        <v>0</v>
      </c>
      <c r="N115" s="411">
        <f t="shared" si="189"/>
        <v>0</v>
      </c>
      <c r="O115" s="411">
        <f t="shared" si="190"/>
        <v>0</v>
      </c>
      <c r="P115" s="411">
        <f t="shared" si="191"/>
        <v>0</v>
      </c>
      <c r="Q115" s="411">
        <f t="shared" si="192"/>
        <v>0</v>
      </c>
      <c r="R115" s="118"/>
      <c r="S115" s="129"/>
      <c r="T115" s="129"/>
      <c r="U115" s="129">
        <v>2</v>
      </c>
      <c r="V115" s="129"/>
      <c r="W115" s="129"/>
      <c r="X115" s="129">
        <v>10</v>
      </c>
      <c r="Y115" s="122"/>
      <c r="Z115" s="119">
        <v>2635.5157096783382</v>
      </c>
      <c r="AA115" s="119">
        <v>2635.5157096783382</v>
      </c>
      <c r="AB115" s="119">
        <v>2661.5032811430651</v>
      </c>
      <c r="AC115" s="119">
        <v>2716.7539259300106</v>
      </c>
      <c r="AD115" s="119">
        <v>2799.2854721559388</v>
      </c>
    </row>
    <row r="116" spans="2:30">
      <c r="B116" s="124"/>
      <c r="C116" s="125"/>
      <c r="D116" s="151"/>
      <c r="E116" s="151"/>
      <c r="F116" s="218"/>
      <c r="G116" s="19"/>
      <c r="H116" s="19"/>
      <c r="I116" s="19"/>
      <c r="J116" s="19"/>
      <c r="K116" s="19"/>
      <c r="M116" s="19"/>
      <c r="N116" s="19"/>
      <c r="O116" s="19"/>
      <c r="P116" s="19"/>
      <c r="Q116" s="19"/>
      <c r="R116" s="118"/>
      <c r="S116" s="134"/>
      <c r="T116" s="134"/>
      <c r="U116" s="134"/>
      <c r="V116" s="134"/>
      <c r="W116" s="134"/>
      <c r="X116" s="134"/>
      <c r="Y116" s="122"/>
      <c r="Z116" s="119"/>
      <c r="AA116" s="119"/>
      <c r="AB116" s="119"/>
      <c r="AC116" s="119"/>
      <c r="AD116" s="119"/>
    </row>
    <row r="117" spans="2:30">
      <c r="B117" s="124"/>
      <c r="C117" s="125"/>
      <c r="D117" s="159" t="s">
        <v>275</v>
      </c>
      <c r="E117" s="181" t="s">
        <v>12</v>
      </c>
      <c r="F117" s="181" t="s">
        <v>1</v>
      </c>
      <c r="G117" s="22">
        <v>908.15</v>
      </c>
      <c r="H117" s="22">
        <v>2390.9</v>
      </c>
      <c r="I117" s="22">
        <v>2452.9299999999998</v>
      </c>
      <c r="J117" s="22">
        <v>2511.83</v>
      </c>
      <c r="K117" s="22">
        <v>2588.98</v>
      </c>
      <c r="M117" s="411">
        <f t="shared" ref="M117:M118" si="193">G117*(1+$AA$2)*(1+$AB$2)*(1+$AC$2)*(1+$AD$2)</f>
        <v>908.15</v>
      </c>
      <c r="N117" s="411">
        <f t="shared" ref="N117:N118" si="194">H117*(1+$AB$2)*(1+$AC$2)*(1+$AD$2)</f>
        <v>2390.9</v>
      </c>
      <c r="O117" s="411">
        <f t="shared" ref="O117:O118" si="195">I117*(1+$AC$2)*(1+$AD$2)</f>
        <v>2452.9299999999998</v>
      </c>
      <c r="P117" s="411">
        <f t="shared" ref="P117:P118" si="196">J117*(1+$AD$2)</f>
        <v>2511.83</v>
      </c>
      <c r="Q117" s="411">
        <f t="shared" ref="Q117:Q118" si="197">K117</f>
        <v>2588.98</v>
      </c>
      <c r="R117" s="118"/>
      <c r="S117" s="121"/>
      <c r="T117" s="121"/>
      <c r="U117" s="121">
        <v>2</v>
      </c>
      <c r="V117" s="121"/>
      <c r="W117" s="121"/>
      <c r="X117" s="121">
        <v>10</v>
      </c>
      <c r="Y117" s="122"/>
      <c r="Z117" s="137">
        <v>1734.7839945591843</v>
      </c>
      <c r="AA117" s="137">
        <v>1734.7839945591843</v>
      </c>
      <c r="AB117" s="137">
        <v>1750.8635171576002</v>
      </c>
      <c r="AC117" s="137">
        <v>1785.0492429240348</v>
      </c>
      <c r="AD117" s="137">
        <v>1836.1147249150426</v>
      </c>
    </row>
    <row r="118" spans="2:30">
      <c r="B118" s="124"/>
      <c r="C118" s="125"/>
      <c r="D118" s="162" t="s">
        <v>276</v>
      </c>
      <c r="E118" s="151" t="s">
        <v>12</v>
      </c>
      <c r="F118" s="218" t="s">
        <v>1</v>
      </c>
      <c r="G118" s="19">
        <v>0</v>
      </c>
      <c r="H118" s="19">
        <v>0</v>
      </c>
      <c r="I118" s="19">
        <v>0</v>
      </c>
      <c r="J118" s="19">
        <v>0</v>
      </c>
      <c r="K118" s="19">
        <v>0</v>
      </c>
      <c r="M118" s="411">
        <f t="shared" si="193"/>
        <v>0</v>
      </c>
      <c r="N118" s="411">
        <f t="shared" si="194"/>
        <v>0</v>
      </c>
      <c r="O118" s="411">
        <f t="shared" si="195"/>
        <v>0</v>
      </c>
      <c r="P118" s="411">
        <f t="shared" si="196"/>
        <v>0</v>
      </c>
      <c r="Q118" s="411">
        <f t="shared" si="197"/>
        <v>0</v>
      </c>
      <c r="R118" s="118"/>
      <c r="S118" s="129"/>
      <c r="T118" s="129"/>
      <c r="U118" s="129">
        <v>2</v>
      </c>
      <c r="V118" s="129"/>
      <c r="W118" s="129"/>
      <c r="X118" s="129">
        <v>10</v>
      </c>
      <c r="Y118" s="122"/>
      <c r="Z118" s="119">
        <v>2635.5157096783382</v>
      </c>
      <c r="AA118" s="119">
        <v>2635.5157096783382</v>
      </c>
      <c r="AB118" s="119">
        <v>2661.5032811430651</v>
      </c>
      <c r="AC118" s="119">
        <v>2716.7539259300106</v>
      </c>
      <c r="AD118" s="119">
        <v>2799.2854721559388</v>
      </c>
    </row>
    <row r="119" spans="2:30">
      <c r="B119" s="124"/>
      <c r="C119" s="125"/>
      <c r="D119" s="160"/>
      <c r="E119" s="151"/>
      <c r="F119" s="218"/>
      <c r="G119" s="19"/>
      <c r="H119" s="19"/>
      <c r="I119" s="19"/>
      <c r="J119" s="19"/>
      <c r="K119" s="19"/>
      <c r="M119" s="19"/>
      <c r="N119" s="19"/>
      <c r="O119" s="19"/>
      <c r="P119" s="19"/>
      <c r="Q119" s="19"/>
      <c r="R119" s="118"/>
      <c r="S119" s="134"/>
      <c r="T119" s="134"/>
      <c r="U119" s="134"/>
      <c r="V119" s="134"/>
      <c r="W119" s="134"/>
      <c r="X119" s="134"/>
      <c r="Y119" s="122"/>
      <c r="Z119" s="119"/>
      <c r="AA119" s="119"/>
      <c r="AB119" s="119"/>
      <c r="AC119" s="119"/>
      <c r="AD119" s="119"/>
    </row>
    <row r="120" spans="2:30">
      <c r="B120" s="124"/>
      <c r="C120" s="125"/>
      <c r="D120" s="162" t="s">
        <v>277</v>
      </c>
      <c r="E120" s="181" t="s">
        <v>58</v>
      </c>
      <c r="F120" s="217" t="s">
        <v>1</v>
      </c>
      <c r="G120" s="22">
        <v>908.15</v>
      </c>
      <c r="H120" s="22">
        <v>2390.9</v>
      </c>
      <c r="I120" s="22">
        <v>2452.9299999999998</v>
      </c>
      <c r="J120" s="22">
        <v>2511.83</v>
      </c>
      <c r="K120" s="22">
        <v>2588.98</v>
      </c>
      <c r="M120" s="411">
        <f t="shared" ref="M120:M121" si="198">G120*(1+$AA$2)*(1+$AB$2)*(1+$AC$2)*(1+$AD$2)</f>
        <v>908.15</v>
      </c>
      <c r="N120" s="411">
        <f t="shared" ref="N120:N121" si="199">H120*(1+$AB$2)*(1+$AC$2)*(1+$AD$2)</f>
        <v>2390.9</v>
      </c>
      <c r="O120" s="411">
        <f t="shared" ref="O120:O121" si="200">I120*(1+$AC$2)*(1+$AD$2)</f>
        <v>2452.9299999999998</v>
      </c>
      <c r="P120" s="411">
        <f t="shared" ref="P120:P121" si="201">J120*(1+$AD$2)</f>
        <v>2511.83</v>
      </c>
      <c r="Q120" s="411">
        <f t="shared" ref="Q120:Q121" si="202">K120</f>
        <v>2588.98</v>
      </c>
      <c r="R120" s="118"/>
      <c r="S120" s="129"/>
      <c r="T120" s="129"/>
      <c r="U120" s="129">
        <v>2</v>
      </c>
      <c r="V120" s="129"/>
      <c r="W120" s="129"/>
      <c r="X120" s="129">
        <v>10</v>
      </c>
      <c r="Y120" s="122"/>
      <c r="Z120" s="137">
        <v>1734.7839945591843</v>
      </c>
      <c r="AA120" s="137">
        <v>1734.7839945591843</v>
      </c>
      <c r="AB120" s="137">
        <v>1750.8635171576002</v>
      </c>
      <c r="AC120" s="137">
        <v>1785.0492429240348</v>
      </c>
      <c r="AD120" s="137">
        <v>1836.1147249150426</v>
      </c>
    </row>
    <row r="121" spans="2:30">
      <c r="B121" s="124"/>
      <c r="C121" s="125"/>
      <c r="D121" s="162" t="s">
        <v>278</v>
      </c>
      <c r="E121" s="151" t="s">
        <v>12</v>
      </c>
      <c r="F121" s="218" t="s">
        <v>1</v>
      </c>
      <c r="G121" s="19">
        <v>0</v>
      </c>
      <c r="H121" s="19">
        <v>0</v>
      </c>
      <c r="I121" s="19">
        <v>0</v>
      </c>
      <c r="J121" s="19">
        <v>0</v>
      </c>
      <c r="K121" s="19">
        <v>0</v>
      </c>
      <c r="M121" s="411">
        <f t="shared" si="198"/>
        <v>0</v>
      </c>
      <c r="N121" s="411">
        <f t="shared" si="199"/>
        <v>0</v>
      </c>
      <c r="O121" s="411">
        <f t="shared" si="200"/>
        <v>0</v>
      </c>
      <c r="P121" s="411">
        <f t="shared" si="201"/>
        <v>0</v>
      </c>
      <c r="Q121" s="411">
        <f t="shared" si="202"/>
        <v>0</v>
      </c>
      <c r="R121" s="118"/>
      <c r="S121" s="129"/>
      <c r="T121" s="129"/>
      <c r="U121" s="129">
        <v>2</v>
      </c>
      <c r="V121" s="129"/>
      <c r="W121" s="129"/>
      <c r="X121" s="129">
        <v>10</v>
      </c>
      <c r="Y121" s="122"/>
      <c r="Z121" s="119">
        <v>2635.5157096783382</v>
      </c>
      <c r="AA121" s="119">
        <v>2635.5157096783382</v>
      </c>
      <c r="AB121" s="119">
        <v>2661.5032811430651</v>
      </c>
      <c r="AC121" s="119">
        <v>2716.7539259300106</v>
      </c>
      <c r="AD121" s="119">
        <v>2799.2854721559388</v>
      </c>
    </row>
    <row r="122" spans="2:30">
      <c r="B122" s="124"/>
      <c r="C122" s="125"/>
      <c r="D122" s="161"/>
      <c r="E122" s="130"/>
      <c r="F122" s="161"/>
      <c r="G122" s="23"/>
      <c r="H122" s="418"/>
      <c r="I122" s="418"/>
      <c r="J122" s="418"/>
      <c r="K122" s="418"/>
      <c r="M122" s="23"/>
      <c r="N122" s="418"/>
      <c r="O122" s="418"/>
      <c r="P122" s="418"/>
      <c r="Q122" s="418"/>
      <c r="R122" s="118"/>
      <c r="S122" s="129"/>
      <c r="T122" s="129"/>
      <c r="U122" s="129"/>
      <c r="V122" s="129"/>
      <c r="W122" s="129"/>
      <c r="X122" s="129"/>
      <c r="Y122" s="122"/>
      <c r="Z122" s="141"/>
      <c r="AA122" s="219"/>
      <c r="AB122" s="219"/>
      <c r="AC122" s="219"/>
      <c r="AD122" s="219"/>
    </row>
    <row r="123" spans="2:30">
      <c r="B123" s="124"/>
      <c r="C123" s="114" t="s">
        <v>165</v>
      </c>
      <c r="D123" s="220" t="s">
        <v>285</v>
      </c>
      <c r="E123" s="170" t="s">
        <v>125</v>
      </c>
      <c r="F123" s="221" t="s">
        <v>1</v>
      </c>
      <c r="G123" s="37">
        <v>0</v>
      </c>
      <c r="H123" s="37">
        <v>0</v>
      </c>
      <c r="I123" s="37">
        <v>0</v>
      </c>
      <c r="J123" s="37">
        <v>0</v>
      </c>
      <c r="K123" s="37">
        <v>0</v>
      </c>
      <c r="M123" s="411">
        <f t="shared" ref="M123:M124" si="203">G123*(1+$AA$2)*(1+$AB$2)*(1+$AC$2)*(1+$AD$2)</f>
        <v>0</v>
      </c>
      <c r="N123" s="411">
        <f t="shared" ref="N123:N124" si="204">H123*(1+$AB$2)*(1+$AC$2)*(1+$AD$2)</f>
        <v>0</v>
      </c>
      <c r="O123" s="411">
        <f t="shared" ref="O123:O124" si="205">I123*(1+$AC$2)*(1+$AD$2)</f>
        <v>0</v>
      </c>
      <c r="P123" s="411">
        <f t="shared" ref="P123:P124" si="206">J123*(1+$AD$2)</f>
        <v>0</v>
      </c>
      <c r="Q123" s="411">
        <f t="shared" ref="Q123:Q124" si="207">K123</f>
        <v>0</v>
      </c>
      <c r="R123" s="171"/>
      <c r="S123" s="173"/>
      <c r="T123" s="173"/>
      <c r="U123" s="173"/>
      <c r="V123" s="173"/>
      <c r="W123" s="173"/>
      <c r="X123" s="173">
        <v>0.5</v>
      </c>
      <c r="Y123" s="174"/>
      <c r="Z123" s="172">
        <v>86.101066759681686</v>
      </c>
      <c r="AA123" s="172">
        <v>86.101066759681686</v>
      </c>
      <c r="AB123" s="172">
        <v>86.860484660179765</v>
      </c>
      <c r="AC123" s="172">
        <v>88.475038321810587</v>
      </c>
      <c r="AD123" s="172">
        <v>90.886804024689951</v>
      </c>
    </row>
    <row r="124" spans="2:30">
      <c r="B124" s="124"/>
      <c r="C124" s="125"/>
      <c r="D124" s="126" t="s">
        <v>298</v>
      </c>
      <c r="E124" s="151" t="s">
        <v>125</v>
      </c>
      <c r="F124" s="218" t="s">
        <v>1</v>
      </c>
      <c r="G124" s="19">
        <v>0</v>
      </c>
      <c r="H124" s="19">
        <v>0</v>
      </c>
      <c r="I124" s="19">
        <v>0</v>
      </c>
      <c r="J124" s="19">
        <v>0</v>
      </c>
      <c r="K124" s="19">
        <v>0</v>
      </c>
      <c r="M124" s="411">
        <f t="shared" si="203"/>
        <v>0</v>
      </c>
      <c r="N124" s="411">
        <f t="shared" si="204"/>
        <v>0</v>
      </c>
      <c r="O124" s="411">
        <f t="shared" si="205"/>
        <v>0</v>
      </c>
      <c r="P124" s="411">
        <f t="shared" si="206"/>
        <v>0</v>
      </c>
      <c r="Q124" s="411">
        <f t="shared" si="207"/>
        <v>0</v>
      </c>
      <c r="R124" s="118"/>
      <c r="S124" s="129"/>
      <c r="T124" s="129"/>
      <c r="U124" s="129"/>
      <c r="V124" s="129"/>
      <c r="W124" s="129"/>
      <c r="X124" s="129">
        <v>0.5</v>
      </c>
      <c r="Y124" s="122"/>
      <c r="Z124" s="119">
        <v>142.39679895462879</v>
      </c>
      <c r="AA124" s="119">
        <v>142.39679895462879</v>
      </c>
      <c r="AB124" s="119">
        <v>143.77546990927127</v>
      </c>
      <c r="AC124" s="119">
        <v>146.7065810096841</v>
      </c>
      <c r="AD124" s="119">
        <v>151.08497572724593</v>
      </c>
    </row>
    <row r="125" spans="2:30">
      <c r="B125" s="124"/>
      <c r="C125" s="125"/>
      <c r="D125" s="139"/>
      <c r="E125" s="130"/>
      <c r="F125" s="161"/>
      <c r="G125" s="23"/>
      <c r="H125" s="23"/>
      <c r="I125" s="23"/>
      <c r="J125" s="23"/>
      <c r="K125" s="23"/>
      <c r="M125" s="23"/>
      <c r="N125" s="23"/>
      <c r="O125" s="23"/>
      <c r="P125" s="23"/>
      <c r="Q125" s="23"/>
      <c r="R125" s="118"/>
      <c r="S125" s="134"/>
      <c r="T125" s="134"/>
      <c r="U125" s="134"/>
      <c r="V125" s="134"/>
      <c r="W125" s="134"/>
      <c r="X125" s="134"/>
      <c r="Y125" s="122"/>
      <c r="Z125" s="141"/>
      <c r="AA125" s="141"/>
      <c r="AB125" s="141"/>
      <c r="AC125" s="141"/>
      <c r="AD125" s="141"/>
    </row>
    <row r="126" spans="2:30">
      <c r="B126" s="124"/>
      <c r="C126" s="125"/>
      <c r="D126" s="115" t="s">
        <v>287</v>
      </c>
      <c r="E126" s="181" t="s">
        <v>5</v>
      </c>
      <c r="F126" s="217" t="s">
        <v>1</v>
      </c>
      <c r="G126" s="22">
        <v>0</v>
      </c>
      <c r="H126" s="22">
        <v>0</v>
      </c>
      <c r="I126" s="22">
        <v>0</v>
      </c>
      <c r="J126" s="22">
        <v>0</v>
      </c>
      <c r="K126" s="22">
        <v>0</v>
      </c>
      <c r="M126" s="411">
        <f t="shared" ref="M126:M127" si="208">G126*(1+$AA$2)*(1+$AB$2)*(1+$AC$2)*(1+$AD$2)</f>
        <v>0</v>
      </c>
      <c r="N126" s="411">
        <f t="shared" ref="N126:N127" si="209">H126*(1+$AB$2)*(1+$AC$2)*(1+$AD$2)</f>
        <v>0</v>
      </c>
      <c r="O126" s="411">
        <f t="shared" ref="O126:O127" si="210">I126*(1+$AC$2)*(1+$AD$2)</f>
        <v>0</v>
      </c>
      <c r="P126" s="411">
        <f t="shared" ref="P126:P127" si="211">J126*(1+$AD$2)</f>
        <v>0</v>
      </c>
      <c r="Q126" s="411">
        <f t="shared" ref="Q126:Q127" si="212">K126</f>
        <v>0</v>
      </c>
      <c r="R126" s="118"/>
      <c r="S126" s="120">
        <v>2</v>
      </c>
      <c r="T126" s="120"/>
      <c r="U126" s="120">
        <v>1.75</v>
      </c>
      <c r="V126" s="120"/>
      <c r="W126" s="120"/>
      <c r="X126" s="121">
        <v>8</v>
      </c>
      <c r="Y126" s="122"/>
      <c r="Z126" s="137">
        <v>2117.4038532792915</v>
      </c>
      <c r="AA126" s="137">
        <v>2117.4038532792915</v>
      </c>
      <c r="AB126" s="137">
        <v>2137.3168066559119</v>
      </c>
      <c r="AC126" s="137">
        <v>2179.6525637759651</v>
      </c>
      <c r="AD126" s="137">
        <v>2242.8922872079129</v>
      </c>
    </row>
    <row r="127" spans="2:30">
      <c r="B127" s="124"/>
      <c r="C127" s="125"/>
      <c r="D127" s="126" t="s">
        <v>286</v>
      </c>
      <c r="E127" s="151" t="s">
        <v>5</v>
      </c>
      <c r="F127" s="218" t="s">
        <v>1</v>
      </c>
      <c r="G127" s="19">
        <v>0</v>
      </c>
      <c r="H127" s="19">
        <v>0</v>
      </c>
      <c r="I127" s="19">
        <v>0</v>
      </c>
      <c r="J127" s="19">
        <v>0</v>
      </c>
      <c r="K127" s="19">
        <v>0</v>
      </c>
      <c r="M127" s="411">
        <f t="shared" si="208"/>
        <v>0</v>
      </c>
      <c r="N127" s="411">
        <f t="shared" si="209"/>
        <v>0</v>
      </c>
      <c r="O127" s="411">
        <f t="shared" si="210"/>
        <v>0</v>
      </c>
      <c r="P127" s="411">
        <f t="shared" si="211"/>
        <v>0</v>
      </c>
      <c r="Q127" s="411">
        <f t="shared" si="212"/>
        <v>0</v>
      </c>
      <c r="R127" s="118"/>
      <c r="S127" s="128">
        <v>2</v>
      </c>
      <c r="T127" s="128"/>
      <c r="U127" s="128">
        <v>1.8</v>
      </c>
      <c r="V127" s="128"/>
      <c r="W127" s="128"/>
      <c r="X127" s="129">
        <v>8</v>
      </c>
      <c r="Y127" s="122"/>
      <c r="Z127" s="119">
        <v>3130.7270327883389</v>
      </c>
      <c r="AA127" s="119">
        <v>3130.7270327883389</v>
      </c>
      <c r="AB127" s="119">
        <v>3161.7865411395596</v>
      </c>
      <c r="AC127" s="119">
        <v>3227.8203321576875</v>
      </c>
      <c r="AD127" s="119">
        <v>3326.4593778539202</v>
      </c>
    </row>
    <row r="128" spans="2:30">
      <c r="B128" s="124"/>
      <c r="C128" s="125"/>
      <c r="D128" s="139"/>
      <c r="E128" s="130"/>
      <c r="F128" s="161"/>
      <c r="G128" s="23"/>
      <c r="H128" s="23"/>
      <c r="I128" s="23"/>
      <c r="J128" s="23"/>
      <c r="K128" s="23"/>
      <c r="M128" s="23"/>
      <c r="N128" s="23"/>
      <c r="O128" s="23"/>
      <c r="P128" s="23"/>
      <c r="Q128" s="23"/>
      <c r="R128" s="118"/>
      <c r="S128" s="133"/>
      <c r="T128" s="133"/>
      <c r="U128" s="133"/>
      <c r="V128" s="133"/>
      <c r="W128" s="133"/>
      <c r="X128" s="134"/>
      <c r="Y128" s="122"/>
      <c r="Z128" s="141"/>
      <c r="AA128" s="141"/>
      <c r="AB128" s="141"/>
      <c r="AC128" s="141"/>
      <c r="AD128" s="141"/>
    </row>
    <row r="129" spans="2:30">
      <c r="B129" s="124"/>
      <c r="C129" s="125"/>
      <c r="D129" s="115" t="s">
        <v>288</v>
      </c>
      <c r="E129" s="181" t="s">
        <v>124</v>
      </c>
      <c r="F129" s="217" t="s">
        <v>1</v>
      </c>
      <c r="G129" s="22">
        <v>0</v>
      </c>
      <c r="H129" s="22">
        <v>0</v>
      </c>
      <c r="I129" s="22">
        <v>0</v>
      </c>
      <c r="J129" s="22">
        <v>0</v>
      </c>
      <c r="K129" s="22">
        <v>0</v>
      </c>
      <c r="M129" s="411">
        <f t="shared" ref="M129:M130" si="213">G129*(1+$AA$2)*(1+$AB$2)*(1+$AC$2)*(1+$AD$2)</f>
        <v>0</v>
      </c>
      <c r="N129" s="411">
        <f t="shared" ref="N129:N130" si="214">H129*(1+$AB$2)*(1+$AC$2)*(1+$AD$2)</f>
        <v>0</v>
      </c>
      <c r="O129" s="411">
        <f t="shared" ref="O129:O130" si="215">I129*(1+$AC$2)*(1+$AD$2)</f>
        <v>0</v>
      </c>
      <c r="P129" s="411">
        <f t="shared" ref="P129:P130" si="216">J129*(1+$AD$2)</f>
        <v>0</v>
      </c>
      <c r="Q129" s="411">
        <f t="shared" ref="Q129:Q130" si="217">K129</f>
        <v>0</v>
      </c>
      <c r="R129" s="118"/>
      <c r="S129" s="120"/>
      <c r="T129" s="120"/>
      <c r="U129" s="120"/>
      <c r="V129" s="120"/>
      <c r="W129" s="120"/>
      <c r="X129" s="121">
        <v>0.5</v>
      </c>
      <c r="Y129" s="122"/>
      <c r="Z129" s="137">
        <v>86.101066759681686</v>
      </c>
      <c r="AA129" s="137">
        <v>86.101066759681686</v>
      </c>
      <c r="AB129" s="137">
        <v>86.860484660179765</v>
      </c>
      <c r="AC129" s="137">
        <v>88.475038321810587</v>
      </c>
      <c r="AD129" s="137">
        <v>90.886804024689951</v>
      </c>
    </row>
    <row r="130" spans="2:30">
      <c r="B130" s="124"/>
      <c r="C130" s="125"/>
      <c r="D130" s="126" t="s">
        <v>289</v>
      </c>
      <c r="E130" s="151" t="s">
        <v>124</v>
      </c>
      <c r="F130" s="218" t="s">
        <v>1</v>
      </c>
      <c r="G130" s="19">
        <v>0</v>
      </c>
      <c r="H130" s="19">
        <v>0</v>
      </c>
      <c r="I130" s="19">
        <v>0</v>
      </c>
      <c r="J130" s="19">
        <v>0</v>
      </c>
      <c r="K130" s="19">
        <v>0</v>
      </c>
      <c r="M130" s="411">
        <f t="shared" si="213"/>
        <v>0</v>
      </c>
      <c r="N130" s="411">
        <f t="shared" si="214"/>
        <v>0</v>
      </c>
      <c r="O130" s="411">
        <f t="shared" si="215"/>
        <v>0</v>
      </c>
      <c r="P130" s="411">
        <f t="shared" si="216"/>
        <v>0</v>
      </c>
      <c r="Q130" s="411">
        <f t="shared" si="217"/>
        <v>0</v>
      </c>
      <c r="R130" s="118"/>
      <c r="S130" s="128"/>
      <c r="T130" s="128"/>
      <c r="U130" s="128"/>
      <c r="V130" s="128"/>
      <c r="W130" s="128"/>
      <c r="X130" s="129">
        <v>0.5</v>
      </c>
      <c r="Y130" s="122"/>
      <c r="Z130" s="119">
        <v>142.39679895462879</v>
      </c>
      <c r="AA130" s="119">
        <v>142.39679895462879</v>
      </c>
      <c r="AB130" s="119">
        <v>143.77546990927127</v>
      </c>
      <c r="AC130" s="119">
        <v>146.7065810096841</v>
      </c>
      <c r="AD130" s="119">
        <v>151.08497572724593</v>
      </c>
    </row>
    <row r="131" spans="2:30">
      <c r="B131" s="124"/>
      <c r="C131" s="125"/>
      <c r="D131" s="139"/>
      <c r="E131" s="130"/>
      <c r="F131" s="161"/>
      <c r="G131" s="23"/>
      <c r="H131" s="23"/>
      <c r="I131" s="23"/>
      <c r="J131" s="23"/>
      <c r="K131" s="23"/>
      <c r="M131" s="23"/>
      <c r="N131" s="23"/>
      <c r="O131" s="23"/>
      <c r="P131" s="23"/>
      <c r="Q131" s="23"/>
      <c r="R131" s="118"/>
      <c r="S131" s="133"/>
      <c r="T131" s="133"/>
      <c r="U131" s="133"/>
      <c r="V131" s="133"/>
      <c r="W131" s="133"/>
      <c r="X131" s="134"/>
      <c r="Y131" s="122"/>
      <c r="Z131" s="141"/>
      <c r="AA131" s="141"/>
      <c r="AB131" s="141"/>
      <c r="AC131" s="141"/>
      <c r="AD131" s="141"/>
    </row>
    <row r="132" spans="2:30">
      <c r="B132" s="124"/>
      <c r="C132" s="125"/>
      <c r="D132" s="115" t="s">
        <v>290</v>
      </c>
      <c r="E132" s="181" t="s">
        <v>5</v>
      </c>
      <c r="F132" s="217" t="s">
        <v>1</v>
      </c>
      <c r="G132" s="22">
        <v>0</v>
      </c>
      <c r="H132" s="22">
        <v>0</v>
      </c>
      <c r="I132" s="22">
        <v>0</v>
      </c>
      <c r="J132" s="22">
        <v>0</v>
      </c>
      <c r="K132" s="22">
        <v>0</v>
      </c>
      <c r="M132" s="411">
        <f t="shared" ref="M132:M133" si="218">G132*(1+$AA$2)*(1+$AB$2)*(1+$AC$2)*(1+$AD$2)</f>
        <v>0</v>
      </c>
      <c r="N132" s="411">
        <f t="shared" ref="N132:N133" si="219">H132*(1+$AB$2)*(1+$AC$2)*(1+$AD$2)</f>
        <v>0</v>
      </c>
      <c r="O132" s="411">
        <f t="shared" ref="O132:O133" si="220">I132*(1+$AC$2)*(1+$AD$2)</f>
        <v>0</v>
      </c>
      <c r="P132" s="411">
        <f t="shared" ref="P132:P133" si="221">J132*(1+$AD$2)</f>
        <v>0</v>
      </c>
      <c r="Q132" s="411">
        <f t="shared" ref="Q132:Q133" si="222">K132</f>
        <v>0</v>
      </c>
      <c r="R132" s="118"/>
      <c r="S132" s="120"/>
      <c r="T132" s="120"/>
      <c r="U132" s="120"/>
      <c r="V132" s="120"/>
      <c r="W132" s="120"/>
      <c r="X132" s="121">
        <v>6.5</v>
      </c>
      <c r="Y132" s="122"/>
      <c r="Z132" s="137">
        <v>749.07928080923057</v>
      </c>
      <c r="AA132" s="137">
        <v>749.07928080923057</v>
      </c>
      <c r="AB132" s="137">
        <v>755.68621654356389</v>
      </c>
      <c r="AC132" s="137">
        <v>769.73283339975194</v>
      </c>
      <c r="AD132" s="137">
        <v>790.71519501480248</v>
      </c>
    </row>
    <row r="133" spans="2:30">
      <c r="B133" s="124"/>
      <c r="C133" s="125"/>
      <c r="D133" s="126" t="s">
        <v>291</v>
      </c>
      <c r="E133" s="151" t="s">
        <v>5</v>
      </c>
      <c r="F133" s="218" t="s">
        <v>1</v>
      </c>
      <c r="G133" s="19">
        <v>0</v>
      </c>
      <c r="H133" s="19">
        <v>0</v>
      </c>
      <c r="I133" s="19">
        <v>0</v>
      </c>
      <c r="J133" s="19">
        <v>0</v>
      </c>
      <c r="K133" s="19">
        <v>0</v>
      </c>
      <c r="M133" s="411">
        <f t="shared" si="218"/>
        <v>0</v>
      </c>
      <c r="N133" s="411">
        <f t="shared" si="219"/>
        <v>0</v>
      </c>
      <c r="O133" s="411">
        <f t="shared" si="220"/>
        <v>0</v>
      </c>
      <c r="P133" s="411">
        <f t="shared" si="221"/>
        <v>0</v>
      </c>
      <c r="Q133" s="411">
        <f t="shared" si="222"/>
        <v>0</v>
      </c>
      <c r="R133" s="118"/>
      <c r="S133" s="128"/>
      <c r="T133" s="128"/>
      <c r="U133" s="128"/>
      <c r="V133" s="128"/>
      <c r="W133" s="128"/>
      <c r="X133" s="129">
        <v>6.5</v>
      </c>
      <c r="Y133" s="122"/>
      <c r="Z133" s="119">
        <v>1238.8521509052705</v>
      </c>
      <c r="AA133" s="119">
        <v>1238.8521509052705</v>
      </c>
      <c r="AB133" s="119">
        <v>1250.8465882106602</v>
      </c>
      <c r="AC133" s="119">
        <v>1276.3472547842516</v>
      </c>
      <c r="AD133" s="119">
        <v>1314.4392888270397</v>
      </c>
    </row>
    <row r="134" spans="2:30">
      <c r="B134" s="124"/>
      <c r="C134" s="125"/>
      <c r="D134" s="139"/>
      <c r="E134" s="130"/>
      <c r="F134" s="161"/>
      <c r="G134" s="23"/>
      <c r="H134" s="419"/>
      <c r="I134" s="419"/>
      <c r="J134" s="419"/>
      <c r="K134" s="419"/>
      <c r="M134" s="23"/>
      <c r="N134" s="419"/>
      <c r="O134" s="419"/>
      <c r="P134" s="419"/>
      <c r="Q134" s="419"/>
      <c r="R134" s="118"/>
      <c r="S134" s="133"/>
      <c r="T134" s="133"/>
      <c r="U134" s="133"/>
      <c r="V134" s="133"/>
      <c r="W134" s="133"/>
      <c r="X134" s="134"/>
      <c r="Y134" s="122"/>
      <c r="Z134" s="141"/>
      <c r="AA134" s="222"/>
      <c r="AB134" s="222"/>
      <c r="AC134" s="222"/>
      <c r="AD134" s="222"/>
    </row>
    <row r="135" spans="2:30">
      <c r="B135" s="124"/>
      <c r="C135" s="113" t="s">
        <v>166</v>
      </c>
      <c r="D135" s="223" t="s">
        <v>323</v>
      </c>
      <c r="E135" s="170" t="s">
        <v>72</v>
      </c>
      <c r="F135" s="170" t="s">
        <v>1</v>
      </c>
      <c r="G135" s="420">
        <v>0</v>
      </c>
      <c r="H135" s="420">
        <v>0</v>
      </c>
      <c r="I135" s="420">
        <v>0</v>
      </c>
      <c r="J135" s="420">
        <v>0</v>
      </c>
      <c r="K135" s="420">
        <v>0</v>
      </c>
      <c r="M135" s="411">
        <f t="shared" ref="M135" si="223">G135*(1+$AA$2)*(1+$AB$2)*(1+$AC$2)*(1+$AD$2)</f>
        <v>0</v>
      </c>
      <c r="N135" s="411">
        <f t="shared" ref="N135" si="224">H135*(1+$AB$2)*(1+$AC$2)*(1+$AD$2)</f>
        <v>0</v>
      </c>
      <c r="O135" s="411">
        <f t="shared" ref="O135" si="225">I135*(1+$AC$2)*(1+$AD$2)</f>
        <v>0</v>
      </c>
      <c r="P135" s="411">
        <f t="shared" ref="P135" si="226">J135*(1+$AD$2)</f>
        <v>0</v>
      </c>
      <c r="Q135" s="411">
        <f t="shared" ref="Q135" si="227">K135</f>
        <v>0</v>
      </c>
      <c r="R135" s="171"/>
      <c r="S135" s="173">
        <v>0.5</v>
      </c>
      <c r="T135" s="173"/>
      <c r="U135" s="173"/>
      <c r="V135" s="173"/>
      <c r="W135" s="173"/>
      <c r="X135" s="173"/>
      <c r="Y135" s="174"/>
      <c r="Z135" s="188">
        <v>63.765897750319667</v>
      </c>
      <c r="AA135" s="188">
        <v>63.765897750319667</v>
      </c>
      <c r="AB135" s="188">
        <v>64.467322625573175</v>
      </c>
      <c r="AC135" s="188">
        <v>65.958580732547944</v>
      </c>
      <c r="AD135" s="188">
        <v>68.186171702122579</v>
      </c>
    </row>
    <row r="136" spans="2:30">
      <c r="B136" s="124"/>
      <c r="C136" s="163"/>
      <c r="D136" s="344"/>
      <c r="E136" s="330"/>
      <c r="F136" s="330"/>
      <c r="G136" s="421"/>
      <c r="H136" s="421"/>
      <c r="I136" s="421"/>
      <c r="J136" s="421"/>
      <c r="K136" s="421"/>
      <c r="M136" s="421"/>
      <c r="N136" s="421"/>
      <c r="O136" s="421"/>
      <c r="P136" s="421"/>
      <c r="Q136" s="421"/>
      <c r="R136" s="171"/>
      <c r="S136" s="345"/>
      <c r="T136" s="345"/>
      <c r="U136" s="345"/>
      <c r="V136" s="345"/>
      <c r="W136" s="345"/>
      <c r="X136" s="345"/>
      <c r="Y136" s="174"/>
      <c r="Z136" s="346"/>
      <c r="AA136" s="346"/>
      <c r="AB136" s="346"/>
      <c r="AC136" s="346"/>
      <c r="AD136" s="346"/>
    </row>
    <row r="137" spans="2:30">
      <c r="B137" s="124"/>
      <c r="C137" s="4" t="s">
        <v>365</v>
      </c>
      <c r="D137" s="347" t="s">
        <v>355</v>
      </c>
      <c r="E137" s="46" t="s">
        <v>363</v>
      </c>
      <c r="F137" s="46" t="s">
        <v>1</v>
      </c>
      <c r="G137" s="422">
        <v>0</v>
      </c>
      <c r="H137" s="422">
        <v>0</v>
      </c>
      <c r="I137" s="422">
        <v>0</v>
      </c>
      <c r="J137" s="422">
        <v>0</v>
      </c>
      <c r="K137" s="422">
        <v>0</v>
      </c>
      <c r="M137" s="411">
        <f t="shared" ref="M137:M144" si="228">G137*(1+$AA$2)*(1+$AB$2)*(1+$AC$2)*(1+$AD$2)</f>
        <v>0</v>
      </c>
      <c r="N137" s="411">
        <f t="shared" ref="N137:N144" si="229">H137*(1+$AB$2)*(1+$AC$2)*(1+$AD$2)</f>
        <v>0</v>
      </c>
      <c r="O137" s="411">
        <f t="shared" ref="O137:O144" si="230">I137*(1+$AC$2)*(1+$AD$2)</f>
        <v>0</v>
      </c>
      <c r="P137" s="411">
        <f t="shared" ref="P137:P144" si="231">J137*(1+$AD$2)</f>
        <v>0</v>
      </c>
      <c r="Q137" s="411">
        <f t="shared" ref="Q137:Q144" si="232">K137</f>
        <v>0</v>
      </c>
      <c r="R137" s="171"/>
      <c r="S137" s="189"/>
      <c r="T137" s="189"/>
      <c r="U137" s="189">
        <v>7</v>
      </c>
      <c r="V137" s="189">
        <v>7</v>
      </c>
      <c r="W137" s="189"/>
      <c r="X137" s="189"/>
      <c r="Y137" s="174"/>
      <c r="Z137" s="253">
        <v>2704.9253944936704</v>
      </c>
      <c r="AA137" s="253">
        <v>2704.9253944936704</v>
      </c>
      <c r="AB137" s="253">
        <v>2732.427247826799</v>
      </c>
      <c r="AC137" s="253">
        <v>2790.8973180891867</v>
      </c>
      <c r="AD137" s="253">
        <v>2878.237933303757</v>
      </c>
    </row>
    <row r="138" spans="2:30">
      <c r="B138" s="124"/>
      <c r="C138" s="125"/>
      <c r="D138" s="347" t="s">
        <v>356</v>
      </c>
      <c r="E138" s="46" t="s">
        <v>363</v>
      </c>
      <c r="F138" s="46" t="s">
        <v>1</v>
      </c>
      <c r="G138" s="422">
        <v>0</v>
      </c>
      <c r="H138" s="422">
        <v>0</v>
      </c>
      <c r="I138" s="422">
        <v>0</v>
      </c>
      <c r="J138" s="422">
        <v>0</v>
      </c>
      <c r="K138" s="422">
        <v>0</v>
      </c>
      <c r="M138" s="411">
        <f t="shared" si="228"/>
        <v>0</v>
      </c>
      <c r="N138" s="411">
        <f t="shared" si="229"/>
        <v>0</v>
      </c>
      <c r="O138" s="411">
        <f t="shared" si="230"/>
        <v>0</v>
      </c>
      <c r="P138" s="411">
        <f t="shared" si="231"/>
        <v>0</v>
      </c>
      <c r="Q138" s="411">
        <f t="shared" si="232"/>
        <v>0</v>
      </c>
      <c r="R138" s="171"/>
      <c r="S138" s="189"/>
      <c r="T138" s="189"/>
      <c r="U138" s="189">
        <v>7</v>
      </c>
      <c r="V138" s="189">
        <v>7</v>
      </c>
      <c r="W138" s="189"/>
      <c r="X138" s="189"/>
      <c r="Y138" s="174"/>
      <c r="Z138" s="253">
        <v>3433.0380379741559</v>
      </c>
      <c r="AA138" s="253">
        <v>3433.0380379741559</v>
      </c>
      <c r="AB138" s="253">
        <v>3468.5491303855706</v>
      </c>
      <c r="AC138" s="253">
        <v>3544.0471720353071</v>
      </c>
      <c r="AD138" s="253">
        <v>3656.8235955215819</v>
      </c>
    </row>
    <row r="139" spans="2:30">
      <c r="B139" s="124"/>
      <c r="C139" s="125"/>
      <c r="D139" s="347" t="s">
        <v>357</v>
      </c>
      <c r="E139" s="46" t="s">
        <v>366</v>
      </c>
      <c r="F139" s="46" t="s">
        <v>1</v>
      </c>
      <c r="G139" s="422">
        <v>0</v>
      </c>
      <c r="H139" s="422">
        <v>0</v>
      </c>
      <c r="I139" s="422">
        <v>0</v>
      </c>
      <c r="J139" s="422">
        <v>0</v>
      </c>
      <c r="K139" s="422">
        <v>0</v>
      </c>
      <c r="M139" s="411">
        <f t="shared" si="228"/>
        <v>0</v>
      </c>
      <c r="N139" s="411">
        <f t="shared" si="229"/>
        <v>0</v>
      </c>
      <c r="O139" s="411">
        <f t="shared" si="230"/>
        <v>0</v>
      </c>
      <c r="P139" s="411">
        <f t="shared" si="231"/>
        <v>0</v>
      </c>
      <c r="Q139" s="411">
        <f t="shared" si="232"/>
        <v>0</v>
      </c>
      <c r="R139" s="171"/>
      <c r="S139" s="189"/>
      <c r="T139" s="189"/>
      <c r="U139" s="189">
        <v>9</v>
      </c>
      <c r="V139" s="189">
        <v>7</v>
      </c>
      <c r="W139" s="189"/>
      <c r="X139" s="189"/>
      <c r="Y139" s="174"/>
      <c r="Z139" s="253">
        <v>3096.218472508569</v>
      </c>
      <c r="AA139" s="253">
        <v>3096.218472508569</v>
      </c>
      <c r="AB139" s="253">
        <v>3127.6491620321453</v>
      </c>
      <c r="AC139" s="253">
        <v>3194.4720994748745</v>
      </c>
      <c r="AD139" s="253">
        <v>3294.2899454343828</v>
      </c>
    </row>
    <row r="140" spans="2:30">
      <c r="B140" s="124"/>
      <c r="C140" s="125"/>
      <c r="D140" s="347" t="s">
        <v>358</v>
      </c>
      <c r="E140" s="46" t="s">
        <v>366</v>
      </c>
      <c r="F140" s="46" t="s">
        <v>1</v>
      </c>
      <c r="G140" s="422">
        <v>0</v>
      </c>
      <c r="H140" s="422">
        <v>0</v>
      </c>
      <c r="I140" s="422">
        <v>0</v>
      </c>
      <c r="J140" s="422">
        <v>0</v>
      </c>
      <c r="K140" s="422">
        <v>0</v>
      </c>
      <c r="M140" s="411">
        <f t="shared" si="228"/>
        <v>0</v>
      </c>
      <c r="N140" s="411">
        <f t="shared" si="229"/>
        <v>0</v>
      </c>
      <c r="O140" s="411">
        <f t="shared" si="230"/>
        <v>0</v>
      </c>
      <c r="P140" s="411">
        <f t="shared" si="231"/>
        <v>0</v>
      </c>
      <c r="Q140" s="411">
        <f t="shared" si="232"/>
        <v>0</v>
      </c>
      <c r="R140" s="171"/>
      <c r="S140" s="189"/>
      <c r="T140" s="189"/>
      <c r="U140" s="189">
        <v>9</v>
      </c>
      <c r="V140" s="189">
        <v>7</v>
      </c>
      <c r="W140" s="189"/>
      <c r="X140" s="189"/>
      <c r="Y140" s="174"/>
      <c r="Z140" s="253">
        <v>3969.9536446851516</v>
      </c>
      <c r="AA140" s="253">
        <v>3969.9536446851516</v>
      </c>
      <c r="AB140" s="253">
        <v>4010.9954211026707</v>
      </c>
      <c r="AC140" s="253">
        <v>4098.251924210218</v>
      </c>
      <c r="AD140" s="253">
        <v>4228.5927400957726</v>
      </c>
    </row>
    <row r="141" spans="2:30">
      <c r="B141" s="124"/>
      <c r="C141" s="125"/>
      <c r="D141" s="347" t="s">
        <v>359</v>
      </c>
      <c r="E141" s="46" t="s">
        <v>364</v>
      </c>
      <c r="F141" s="46" t="s">
        <v>1</v>
      </c>
      <c r="G141" s="422">
        <v>0</v>
      </c>
      <c r="H141" s="422">
        <v>0</v>
      </c>
      <c r="I141" s="422">
        <v>0</v>
      </c>
      <c r="J141" s="422">
        <v>0</v>
      </c>
      <c r="K141" s="422">
        <v>0</v>
      </c>
      <c r="M141" s="411">
        <f t="shared" si="228"/>
        <v>0</v>
      </c>
      <c r="N141" s="411">
        <f t="shared" si="229"/>
        <v>0</v>
      </c>
      <c r="O141" s="411">
        <f t="shared" si="230"/>
        <v>0</v>
      </c>
      <c r="P141" s="411">
        <f t="shared" si="231"/>
        <v>0</v>
      </c>
      <c r="Q141" s="411">
        <f t="shared" si="232"/>
        <v>0</v>
      </c>
      <c r="R141" s="171"/>
      <c r="S141" s="189"/>
      <c r="T141" s="189"/>
      <c r="U141" s="189">
        <v>1.6</v>
      </c>
      <c r="V141" s="189">
        <v>3.4</v>
      </c>
      <c r="W141" s="189"/>
      <c r="X141" s="189"/>
      <c r="Y141" s="174"/>
      <c r="Z141" s="253">
        <v>1008.9462314868064</v>
      </c>
      <c r="AA141" s="253">
        <v>1008.9462314868064</v>
      </c>
      <c r="AB141" s="253">
        <v>1018.7683219629239</v>
      </c>
      <c r="AC141" s="253">
        <v>1039.6504899137769</v>
      </c>
      <c r="AD141" s="253">
        <v>1070.8435667761235</v>
      </c>
    </row>
    <row r="142" spans="2:30">
      <c r="B142" s="124"/>
      <c r="C142" s="125"/>
      <c r="D142" s="347" t="s">
        <v>360</v>
      </c>
      <c r="E142" s="46" t="s">
        <v>364</v>
      </c>
      <c r="F142" s="46" t="s">
        <v>1</v>
      </c>
      <c r="G142" s="422">
        <v>0</v>
      </c>
      <c r="H142" s="422">
        <v>0</v>
      </c>
      <c r="I142" s="422">
        <v>0</v>
      </c>
      <c r="J142" s="422">
        <v>0</v>
      </c>
      <c r="K142" s="422">
        <v>0</v>
      </c>
      <c r="M142" s="411">
        <f t="shared" si="228"/>
        <v>0</v>
      </c>
      <c r="N142" s="411">
        <f t="shared" si="229"/>
        <v>0</v>
      </c>
      <c r="O142" s="411">
        <f t="shared" si="230"/>
        <v>0</v>
      </c>
      <c r="P142" s="411">
        <f t="shared" si="231"/>
        <v>0</v>
      </c>
      <c r="Q142" s="411">
        <f t="shared" si="232"/>
        <v>0</v>
      </c>
      <c r="R142" s="171"/>
      <c r="S142" s="189"/>
      <c r="T142" s="189"/>
      <c r="U142" s="189">
        <v>1.6</v>
      </c>
      <c r="V142" s="189">
        <v>3.4</v>
      </c>
      <c r="W142" s="189"/>
      <c r="X142" s="189"/>
      <c r="Y142" s="174"/>
      <c r="Z142" s="253">
        <v>1431.2515647054886</v>
      </c>
      <c r="AA142" s="253">
        <v>1431.2515647054886</v>
      </c>
      <c r="AB142" s="253">
        <v>1445.7190138470114</v>
      </c>
      <c r="AC142" s="253">
        <v>1476.4774052025271</v>
      </c>
      <c r="AD142" s="253">
        <v>1522.4232508624623</v>
      </c>
    </row>
    <row r="143" spans="2:30">
      <c r="B143" s="124"/>
      <c r="C143" s="125"/>
      <c r="D143" s="347" t="s">
        <v>361</v>
      </c>
      <c r="E143" s="46" t="s">
        <v>5</v>
      </c>
      <c r="F143" s="46" t="s">
        <v>66</v>
      </c>
      <c r="G143" s="422">
        <v>0</v>
      </c>
      <c r="H143" s="422">
        <v>0</v>
      </c>
      <c r="I143" s="422">
        <v>0</v>
      </c>
      <c r="J143" s="422">
        <v>0</v>
      </c>
      <c r="K143" s="422">
        <v>0</v>
      </c>
      <c r="M143" s="411">
        <f t="shared" si="228"/>
        <v>0</v>
      </c>
      <c r="N143" s="411">
        <f t="shared" si="229"/>
        <v>0</v>
      </c>
      <c r="O143" s="411">
        <f t="shared" si="230"/>
        <v>0</v>
      </c>
      <c r="P143" s="411">
        <f t="shared" si="231"/>
        <v>0</v>
      </c>
      <c r="Q143" s="411">
        <f t="shared" si="232"/>
        <v>0</v>
      </c>
      <c r="R143" s="171"/>
      <c r="S143" s="189"/>
      <c r="T143" s="189"/>
      <c r="U143" s="189"/>
      <c r="V143" s="348" t="s">
        <v>265</v>
      </c>
      <c r="W143" s="189"/>
      <c r="X143" s="189"/>
      <c r="Y143" s="174"/>
      <c r="Z143" s="253">
        <v>212.70961481276012</v>
      </c>
      <c r="AA143" s="253">
        <v>212.70961481276012</v>
      </c>
      <c r="AB143" s="253">
        <v>214.67403290798364</v>
      </c>
      <c r="AC143" s="253">
        <v>218.85046649815422</v>
      </c>
      <c r="AD143" s="253">
        <v>225.08908187062349</v>
      </c>
    </row>
    <row r="144" spans="2:30">
      <c r="B144" s="124"/>
      <c r="C144" s="125"/>
      <c r="D144" s="347" t="s">
        <v>362</v>
      </c>
      <c r="E144" s="46" t="s">
        <v>5</v>
      </c>
      <c r="F144" s="46" t="s">
        <v>66</v>
      </c>
      <c r="G144" s="422">
        <v>0</v>
      </c>
      <c r="H144" s="422">
        <v>0</v>
      </c>
      <c r="I144" s="422">
        <v>0</v>
      </c>
      <c r="J144" s="422">
        <v>0</v>
      </c>
      <c r="K144" s="422">
        <v>0</v>
      </c>
      <c r="M144" s="411">
        <f t="shared" si="228"/>
        <v>0</v>
      </c>
      <c r="N144" s="411">
        <f t="shared" si="229"/>
        <v>0</v>
      </c>
      <c r="O144" s="411">
        <f t="shared" si="230"/>
        <v>0</v>
      </c>
      <c r="P144" s="411">
        <f t="shared" si="231"/>
        <v>0</v>
      </c>
      <c r="Q144" s="411">
        <f t="shared" si="232"/>
        <v>0</v>
      </c>
      <c r="R144" s="171"/>
      <c r="S144" s="189"/>
      <c r="T144" s="189"/>
      <c r="U144" s="189"/>
      <c r="V144" s="348" t="s">
        <v>265</v>
      </c>
      <c r="W144" s="189"/>
      <c r="X144" s="189"/>
      <c r="Y144" s="174"/>
      <c r="Z144" s="253">
        <v>358.33214350885731</v>
      </c>
      <c r="AA144" s="253">
        <v>358.33214350885731</v>
      </c>
      <c r="AB144" s="253">
        <v>361.8984094197379</v>
      </c>
      <c r="AC144" s="253">
        <v>369.48043728737832</v>
      </c>
      <c r="AD144" s="253">
        <v>380.80621431418854</v>
      </c>
    </row>
    <row r="145" spans="2:30">
      <c r="B145" s="163"/>
      <c r="C145" s="158"/>
      <c r="D145" s="224"/>
      <c r="E145" s="224"/>
      <c r="F145" s="224"/>
      <c r="G145" s="417"/>
      <c r="H145" s="417"/>
      <c r="I145" s="417"/>
      <c r="J145" s="417"/>
      <c r="K145" s="417"/>
      <c r="M145" s="417"/>
      <c r="N145" s="417"/>
      <c r="O145" s="417"/>
      <c r="P145" s="417"/>
      <c r="Q145" s="417"/>
      <c r="R145" s="118"/>
      <c r="S145" s="134"/>
      <c r="T145" s="134"/>
      <c r="U145" s="134"/>
      <c r="V145" s="134"/>
      <c r="W145" s="134"/>
      <c r="X145" s="134"/>
      <c r="Y145" s="122"/>
      <c r="Z145" s="192"/>
      <c r="AA145" s="192"/>
      <c r="AB145" s="192"/>
      <c r="AC145" s="192"/>
      <c r="AD145" s="192"/>
    </row>
    <row r="147" spans="2:30">
      <c r="B147" s="102"/>
      <c r="C147" s="102"/>
      <c r="D147" s="95"/>
      <c r="E147" s="96"/>
      <c r="F147" s="96"/>
      <c r="G147" s="460" t="s">
        <v>397</v>
      </c>
      <c r="H147" s="460"/>
      <c r="I147" s="460"/>
      <c r="J147" s="460"/>
      <c r="K147" s="461"/>
      <c r="M147" s="460" t="s">
        <v>398</v>
      </c>
      <c r="N147" s="460"/>
      <c r="O147" s="460"/>
      <c r="P147" s="460"/>
      <c r="Q147" s="461"/>
      <c r="R147" s="96"/>
      <c r="S147" s="454" t="s">
        <v>229</v>
      </c>
      <c r="T147" s="451"/>
      <c r="U147" s="451"/>
      <c r="V147" s="451"/>
      <c r="W147" s="451"/>
      <c r="X147" s="452"/>
      <c r="Y147" s="225"/>
      <c r="Z147" s="451" t="s">
        <v>351</v>
      </c>
      <c r="AA147" s="451"/>
      <c r="AB147" s="451"/>
      <c r="AC147" s="451"/>
      <c r="AD147" s="452"/>
    </row>
    <row r="148" spans="2:30" ht="27" customHeight="1">
      <c r="B148" s="104" t="s">
        <v>39</v>
      </c>
      <c r="C148" s="104" t="s">
        <v>2</v>
      </c>
      <c r="D148" s="216" t="s">
        <v>3</v>
      </c>
      <c r="E148" s="107" t="s">
        <v>69</v>
      </c>
      <c r="F148" s="166" t="s">
        <v>4</v>
      </c>
      <c r="G148" s="17" t="s">
        <v>399</v>
      </c>
      <c r="H148" s="17" t="s">
        <v>400</v>
      </c>
      <c r="I148" s="17" t="s">
        <v>401</v>
      </c>
      <c r="J148" s="17" t="s">
        <v>0</v>
      </c>
      <c r="K148" s="17" t="s">
        <v>402</v>
      </c>
      <c r="M148" s="17" t="s">
        <v>399</v>
      </c>
      <c r="N148" s="17" t="s">
        <v>400</v>
      </c>
      <c r="O148" s="17" t="s">
        <v>401</v>
      </c>
      <c r="P148" s="17" t="s">
        <v>0</v>
      </c>
      <c r="Q148" s="17" t="s">
        <v>402</v>
      </c>
      <c r="R148" s="108"/>
      <c r="S148" s="109" t="s">
        <v>223</v>
      </c>
      <c r="T148" s="109" t="s">
        <v>224</v>
      </c>
      <c r="U148" s="109" t="s">
        <v>225</v>
      </c>
      <c r="V148" s="109" t="s">
        <v>226</v>
      </c>
      <c r="W148" s="109" t="s">
        <v>227</v>
      </c>
      <c r="X148" s="110" t="s">
        <v>228</v>
      </c>
      <c r="Y148" s="111"/>
      <c r="Z148" s="112" t="s">
        <v>19</v>
      </c>
      <c r="AA148" s="112" t="s">
        <v>131</v>
      </c>
      <c r="AB148" s="112" t="s">
        <v>132</v>
      </c>
      <c r="AC148" s="112" t="s">
        <v>133</v>
      </c>
      <c r="AD148" s="112" t="s">
        <v>134</v>
      </c>
    </row>
    <row r="149" spans="2:30" ht="13.95" customHeight="1">
      <c r="B149" s="167" t="s">
        <v>167</v>
      </c>
      <c r="C149" s="113" t="s">
        <v>221</v>
      </c>
      <c r="D149" s="159" t="s">
        <v>269</v>
      </c>
      <c r="E149" s="226" t="s">
        <v>5</v>
      </c>
      <c r="F149" s="181" t="s">
        <v>1</v>
      </c>
      <c r="G149" s="22" t="s">
        <v>411</v>
      </c>
      <c r="H149" s="22">
        <v>2574.8200000000002</v>
      </c>
      <c r="I149" s="22">
        <v>2641.62</v>
      </c>
      <c r="J149" s="22">
        <v>2705.05</v>
      </c>
      <c r="K149" s="22">
        <v>2788.13</v>
      </c>
      <c r="M149" s="411" t="s">
        <v>412</v>
      </c>
      <c r="N149" s="411">
        <f t="shared" ref="N149:N150" si="233">H149*(1+$AB$2)*(1+$AC$2)*(1+$AD$2)</f>
        <v>2574.8200000000002</v>
      </c>
      <c r="O149" s="411">
        <f t="shared" ref="O149:O150" si="234">I149*(1+$AC$2)*(1+$AD$2)</f>
        <v>2641.62</v>
      </c>
      <c r="P149" s="411">
        <f t="shared" ref="P149:P150" si="235">J149*(1+$AD$2)</f>
        <v>2705.05</v>
      </c>
      <c r="Q149" s="411">
        <f t="shared" ref="Q149:Q150" si="236">K149</f>
        <v>2788.13</v>
      </c>
      <c r="R149" s="118"/>
      <c r="S149" s="121">
        <v>2</v>
      </c>
      <c r="T149" s="121"/>
      <c r="U149" s="121">
        <v>2.25</v>
      </c>
      <c r="V149" s="121"/>
      <c r="W149" s="121"/>
      <c r="X149" s="121">
        <v>15</v>
      </c>
      <c r="Y149" s="122"/>
      <c r="Z149" s="137">
        <v>2895.5041189578142</v>
      </c>
      <c r="AA149" s="137">
        <v>2895.5041189578142</v>
      </c>
      <c r="AB149" s="137">
        <v>2922.474624586031</v>
      </c>
      <c r="AC149" s="137">
        <v>2979.815027794215</v>
      </c>
      <c r="AD149" s="137">
        <v>3065.468184535433</v>
      </c>
    </row>
    <row r="150" spans="2:30">
      <c r="B150" s="175"/>
      <c r="C150" s="124"/>
      <c r="D150" s="162" t="s">
        <v>270</v>
      </c>
      <c r="E150" s="227" t="s">
        <v>5</v>
      </c>
      <c r="F150" s="151" t="s">
        <v>1</v>
      </c>
      <c r="G150" s="19">
        <v>0</v>
      </c>
      <c r="H150" s="19">
        <v>0</v>
      </c>
      <c r="I150" s="19">
        <v>0</v>
      </c>
      <c r="J150" s="19">
        <v>0</v>
      </c>
      <c r="K150" s="19">
        <v>0</v>
      </c>
      <c r="M150" s="411">
        <f t="shared" ref="M150" si="237">G150*(1+$AA$2)*(1+$AB$2)*(1+$AC$2)*(1+$AD$2)</f>
        <v>0</v>
      </c>
      <c r="N150" s="411">
        <f t="shared" si="233"/>
        <v>0</v>
      </c>
      <c r="O150" s="411">
        <f t="shared" si="234"/>
        <v>0</v>
      </c>
      <c r="P150" s="411">
        <f t="shared" si="235"/>
        <v>0</v>
      </c>
      <c r="Q150" s="411">
        <f t="shared" si="236"/>
        <v>0</v>
      </c>
      <c r="R150" s="118"/>
      <c r="S150" s="129">
        <v>2</v>
      </c>
      <c r="T150" s="129"/>
      <c r="U150" s="129">
        <v>2.25</v>
      </c>
      <c r="V150" s="129"/>
      <c r="W150" s="129"/>
      <c r="X150" s="129">
        <v>15</v>
      </c>
      <c r="Y150" s="122"/>
      <c r="Z150" s="119">
        <v>4021.418762856757</v>
      </c>
      <c r="AA150" s="119">
        <v>4021.418762856757</v>
      </c>
      <c r="AB150" s="119">
        <v>4060.774329567862</v>
      </c>
      <c r="AC150" s="119">
        <v>4144.4458815516855</v>
      </c>
      <c r="AD150" s="119">
        <v>4269.4316185865537</v>
      </c>
    </row>
    <row r="151" spans="2:30">
      <c r="B151" s="175"/>
      <c r="C151" s="124"/>
      <c r="D151" s="160"/>
      <c r="E151" s="228"/>
      <c r="F151" s="130"/>
      <c r="G151" s="23"/>
      <c r="H151" s="23"/>
      <c r="I151" s="23"/>
      <c r="J151" s="23"/>
      <c r="K151" s="23"/>
      <c r="M151" s="23"/>
      <c r="N151" s="23"/>
      <c r="O151" s="23"/>
      <c r="P151" s="23"/>
      <c r="Q151" s="23"/>
      <c r="R151" s="118"/>
      <c r="S151" s="134"/>
      <c r="T151" s="134"/>
      <c r="U151" s="134"/>
      <c r="V151" s="134"/>
      <c r="W151" s="134"/>
      <c r="X151" s="134"/>
      <c r="Y151" s="122"/>
      <c r="Z151" s="141"/>
      <c r="AA151" s="141"/>
      <c r="AB151" s="141"/>
      <c r="AC151" s="141"/>
      <c r="AD151" s="141"/>
    </row>
    <row r="152" spans="2:30">
      <c r="B152" s="175"/>
      <c r="C152" s="124"/>
      <c r="D152" s="159" t="s">
        <v>272</v>
      </c>
      <c r="E152" s="226" t="s">
        <v>5</v>
      </c>
      <c r="F152" s="181" t="s">
        <v>1</v>
      </c>
      <c r="G152" s="22">
        <v>1210.52</v>
      </c>
      <c r="H152" s="22">
        <v>2574.8200000000002</v>
      </c>
      <c r="I152" s="22">
        <v>2641.62</v>
      </c>
      <c r="J152" s="22">
        <v>2705.05</v>
      </c>
      <c r="K152" s="22">
        <v>2788.13</v>
      </c>
      <c r="M152" s="411">
        <f t="shared" ref="M152:M153" si="238">G152*(1+$AA$2)*(1+$AB$2)*(1+$AC$2)*(1+$AD$2)</f>
        <v>1210.52</v>
      </c>
      <c r="N152" s="411">
        <f t="shared" ref="N152:N153" si="239">H152*(1+$AB$2)*(1+$AC$2)*(1+$AD$2)</f>
        <v>2574.8200000000002</v>
      </c>
      <c r="O152" s="411">
        <f t="shared" ref="O152:O153" si="240">I152*(1+$AC$2)*(1+$AD$2)</f>
        <v>2641.62</v>
      </c>
      <c r="P152" s="411">
        <f t="shared" ref="P152:P153" si="241">J152*(1+$AD$2)</f>
        <v>2705.05</v>
      </c>
      <c r="Q152" s="411">
        <f t="shared" ref="Q152:Q153" si="242">K152</f>
        <v>2788.13</v>
      </c>
      <c r="R152" s="118"/>
      <c r="S152" s="121">
        <v>2</v>
      </c>
      <c r="T152" s="121"/>
      <c r="U152" s="121">
        <v>2.25</v>
      </c>
      <c r="V152" s="121"/>
      <c r="W152" s="121"/>
      <c r="X152" s="121">
        <v>15</v>
      </c>
      <c r="Y152" s="122"/>
      <c r="Z152" s="137">
        <v>2895.5041189578142</v>
      </c>
      <c r="AA152" s="137">
        <v>2895.5041189578142</v>
      </c>
      <c r="AB152" s="137">
        <v>2922.474624586031</v>
      </c>
      <c r="AC152" s="137">
        <v>2979.815027794215</v>
      </c>
      <c r="AD152" s="137">
        <v>3065.468184535433</v>
      </c>
    </row>
    <row r="153" spans="2:30">
      <c r="B153" s="175"/>
      <c r="C153" s="124"/>
      <c r="D153" s="162" t="s">
        <v>271</v>
      </c>
      <c r="E153" s="227" t="s">
        <v>5</v>
      </c>
      <c r="F153" s="151" t="s">
        <v>1</v>
      </c>
      <c r="G153" s="19">
        <v>0</v>
      </c>
      <c r="H153" s="19">
        <v>0</v>
      </c>
      <c r="I153" s="19">
        <v>0</v>
      </c>
      <c r="J153" s="19">
        <v>0</v>
      </c>
      <c r="K153" s="19">
        <v>0</v>
      </c>
      <c r="M153" s="411">
        <f t="shared" si="238"/>
        <v>0</v>
      </c>
      <c r="N153" s="411">
        <f t="shared" si="239"/>
        <v>0</v>
      </c>
      <c r="O153" s="411">
        <f t="shared" si="240"/>
        <v>0</v>
      </c>
      <c r="P153" s="411">
        <f t="shared" si="241"/>
        <v>0</v>
      </c>
      <c r="Q153" s="411">
        <f t="shared" si="242"/>
        <v>0</v>
      </c>
      <c r="R153" s="118"/>
      <c r="S153" s="129">
        <v>2</v>
      </c>
      <c r="T153" s="129"/>
      <c r="U153" s="129">
        <v>2.25</v>
      </c>
      <c r="V153" s="129"/>
      <c r="W153" s="129"/>
      <c r="X153" s="129">
        <v>15</v>
      </c>
      <c r="Y153" s="122"/>
      <c r="Z153" s="119">
        <v>4021.418762856757</v>
      </c>
      <c r="AA153" s="119">
        <v>4021.418762856757</v>
      </c>
      <c r="AB153" s="119">
        <v>4060.774329567862</v>
      </c>
      <c r="AC153" s="119">
        <v>4144.4458815516855</v>
      </c>
      <c r="AD153" s="119">
        <v>4269.4316185865537</v>
      </c>
    </row>
    <row r="154" spans="2:30">
      <c r="B154" s="175"/>
      <c r="C154" s="124"/>
      <c r="D154" s="161"/>
      <c r="E154" s="228"/>
      <c r="F154" s="130"/>
      <c r="G154" s="23"/>
      <c r="H154" s="23"/>
      <c r="I154" s="23"/>
      <c r="J154" s="23"/>
      <c r="K154" s="23"/>
      <c r="M154" s="23"/>
      <c r="N154" s="23"/>
      <c r="O154" s="23"/>
      <c r="P154" s="23"/>
      <c r="Q154" s="23"/>
      <c r="R154" s="118"/>
      <c r="S154" s="134"/>
      <c r="T154" s="134"/>
      <c r="U154" s="134"/>
      <c r="V154" s="134"/>
      <c r="W154" s="134"/>
      <c r="X154" s="134"/>
      <c r="Y154" s="122"/>
      <c r="Z154" s="141"/>
      <c r="AA154" s="141"/>
      <c r="AB154" s="141"/>
      <c r="AC154" s="141"/>
      <c r="AD154" s="141"/>
    </row>
    <row r="155" spans="2:30">
      <c r="B155" s="175"/>
      <c r="C155" s="124"/>
      <c r="D155" s="162" t="s">
        <v>274</v>
      </c>
      <c r="E155" s="227" t="s">
        <v>5</v>
      </c>
      <c r="F155" s="151" t="s">
        <v>1</v>
      </c>
      <c r="G155" s="19">
        <v>1210.52</v>
      </c>
      <c r="H155" s="19">
        <v>2574.8200000000002</v>
      </c>
      <c r="I155" s="19">
        <v>2641.62</v>
      </c>
      <c r="J155" s="22">
        <v>2705.05</v>
      </c>
      <c r="K155" s="19">
        <v>2788.13</v>
      </c>
      <c r="M155" s="411">
        <f t="shared" ref="M155:M156" si="243">G155*(1+$AA$2)*(1+$AB$2)*(1+$AC$2)*(1+$AD$2)</f>
        <v>1210.52</v>
      </c>
      <c r="N155" s="411">
        <f t="shared" ref="N155:N156" si="244">H155*(1+$AB$2)*(1+$AC$2)*(1+$AD$2)</f>
        <v>2574.8200000000002</v>
      </c>
      <c r="O155" s="411">
        <f t="shared" ref="O155:O156" si="245">I155*(1+$AC$2)*(1+$AD$2)</f>
        <v>2641.62</v>
      </c>
      <c r="P155" s="411">
        <f t="shared" ref="P155:P156" si="246">J155*(1+$AD$2)</f>
        <v>2705.05</v>
      </c>
      <c r="Q155" s="411">
        <f t="shared" ref="Q155:Q156" si="247">K155</f>
        <v>2788.13</v>
      </c>
      <c r="R155" s="118"/>
      <c r="S155" s="129">
        <v>2</v>
      </c>
      <c r="T155" s="129"/>
      <c r="U155" s="129">
        <v>2.25</v>
      </c>
      <c r="V155" s="129"/>
      <c r="W155" s="129"/>
      <c r="X155" s="129">
        <v>15</v>
      </c>
      <c r="Y155" s="122"/>
      <c r="Z155" s="119">
        <v>2895.5041189578142</v>
      </c>
      <c r="AA155" s="119">
        <v>2895.5041189578142</v>
      </c>
      <c r="AB155" s="119">
        <v>2922.474624586031</v>
      </c>
      <c r="AC155" s="119">
        <v>2979.815027794215</v>
      </c>
      <c r="AD155" s="119">
        <v>3065.468184535433</v>
      </c>
    </row>
    <row r="156" spans="2:30">
      <c r="B156" s="175"/>
      <c r="C156" s="124"/>
      <c r="D156" s="162" t="s">
        <v>273</v>
      </c>
      <c r="E156" s="227" t="s">
        <v>5</v>
      </c>
      <c r="F156" s="151" t="s">
        <v>1</v>
      </c>
      <c r="G156" s="19">
        <v>0</v>
      </c>
      <c r="H156" s="19">
        <v>0</v>
      </c>
      <c r="I156" s="19">
        <v>0</v>
      </c>
      <c r="J156" s="19">
        <v>0</v>
      </c>
      <c r="K156" s="19">
        <v>0</v>
      </c>
      <c r="M156" s="411">
        <f t="shared" si="243"/>
        <v>0</v>
      </c>
      <c r="N156" s="411">
        <f t="shared" si="244"/>
        <v>0</v>
      </c>
      <c r="O156" s="411">
        <f t="shared" si="245"/>
        <v>0</v>
      </c>
      <c r="P156" s="411">
        <f t="shared" si="246"/>
        <v>0</v>
      </c>
      <c r="Q156" s="411">
        <f t="shared" si="247"/>
        <v>0</v>
      </c>
      <c r="R156" s="118"/>
      <c r="S156" s="129">
        <v>2</v>
      </c>
      <c r="T156" s="129"/>
      <c r="U156" s="129">
        <v>2.25</v>
      </c>
      <c r="V156" s="129"/>
      <c r="W156" s="129"/>
      <c r="X156" s="129">
        <v>15</v>
      </c>
      <c r="Y156" s="122"/>
      <c r="Z156" s="119">
        <v>4021.418762856757</v>
      </c>
      <c r="AA156" s="119">
        <v>4021.418762856757</v>
      </c>
      <c r="AB156" s="119">
        <v>4060.774329567862</v>
      </c>
      <c r="AC156" s="119">
        <v>4144.4458815516855</v>
      </c>
      <c r="AD156" s="119">
        <v>4269.4316185865537</v>
      </c>
    </row>
    <row r="157" spans="2:30">
      <c r="B157" s="175"/>
      <c r="C157" s="124"/>
      <c r="D157" s="218"/>
      <c r="E157" s="227"/>
      <c r="F157" s="151"/>
      <c r="G157" s="19"/>
      <c r="H157" s="19"/>
      <c r="I157" s="19"/>
      <c r="J157" s="19"/>
      <c r="K157" s="19"/>
      <c r="M157" s="19"/>
      <c r="N157" s="19"/>
      <c r="O157" s="19"/>
      <c r="P157" s="19"/>
      <c r="Q157" s="19"/>
      <c r="R157" s="118"/>
      <c r="S157" s="129"/>
      <c r="T157" s="129"/>
      <c r="U157" s="129"/>
      <c r="V157" s="129"/>
      <c r="W157" s="129"/>
      <c r="X157" s="129"/>
      <c r="Y157" s="122"/>
      <c r="Z157" s="119"/>
      <c r="AA157" s="119"/>
      <c r="AB157" s="119"/>
      <c r="AC157" s="119"/>
      <c r="AD157" s="119"/>
    </row>
    <row r="158" spans="2:30">
      <c r="B158" s="175"/>
      <c r="C158" s="124"/>
      <c r="D158" s="159" t="s">
        <v>275</v>
      </c>
      <c r="E158" s="226" t="s">
        <v>5</v>
      </c>
      <c r="F158" s="181" t="s">
        <v>1</v>
      </c>
      <c r="G158" s="22">
        <v>1210.52</v>
      </c>
      <c r="H158" s="22">
        <v>2574.8200000000002</v>
      </c>
      <c r="I158" s="22">
        <v>2641.62</v>
      </c>
      <c r="J158" s="22">
        <v>2705.05</v>
      </c>
      <c r="K158" s="22">
        <v>2788.13</v>
      </c>
      <c r="M158" s="411">
        <f t="shared" ref="M158:M159" si="248">G158*(1+$AA$2)*(1+$AB$2)*(1+$AC$2)*(1+$AD$2)</f>
        <v>1210.52</v>
      </c>
      <c r="N158" s="411">
        <f t="shared" ref="N158:N159" si="249">H158*(1+$AB$2)*(1+$AC$2)*(1+$AD$2)</f>
        <v>2574.8200000000002</v>
      </c>
      <c r="O158" s="411">
        <f t="shared" ref="O158:O159" si="250">I158*(1+$AC$2)*(1+$AD$2)</f>
        <v>2641.62</v>
      </c>
      <c r="P158" s="411">
        <f t="shared" ref="P158:P159" si="251">J158*(1+$AD$2)</f>
        <v>2705.05</v>
      </c>
      <c r="Q158" s="411">
        <f t="shared" ref="Q158:Q159" si="252">K158</f>
        <v>2788.13</v>
      </c>
      <c r="R158" s="118"/>
      <c r="S158" s="121">
        <v>2</v>
      </c>
      <c r="T158" s="121"/>
      <c r="U158" s="121">
        <v>2.25</v>
      </c>
      <c r="V158" s="121"/>
      <c r="W158" s="121"/>
      <c r="X158" s="121">
        <v>15</v>
      </c>
      <c r="Y158" s="122"/>
      <c r="Z158" s="137">
        <v>2895.5041189578142</v>
      </c>
      <c r="AA158" s="137">
        <v>2895.5041189578142</v>
      </c>
      <c r="AB158" s="137">
        <v>2922.474624586031</v>
      </c>
      <c r="AC158" s="137">
        <v>2979.815027794215</v>
      </c>
      <c r="AD158" s="137">
        <v>3065.468184535433</v>
      </c>
    </row>
    <row r="159" spans="2:30">
      <c r="B159" s="175"/>
      <c r="C159" s="124"/>
      <c r="D159" s="162" t="s">
        <v>276</v>
      </c>
      <c r="E159" s="227" t="s">
        <v>5</v>
      </c>
      <c r="F159" s="151" t="s">
        <v>1</v>
      </c>
      <c r="G159" s="19">
        <v>0</v>
      </c>
      <c r="H159" s="19">
        <v>0</v>
      </c>
      <c r="I159" s="19">
        <v>0</v>
      </c>
      <c r="J159" s="19">
        <v>0</v>
      </c>
      <c r="K159" s="19">
        <v>0</v>
      </c>
      <c r="M159" s="411">
        <f t="shared" si="248"/>
        <v>0</v>
      </c>
      <c r="N159" s="411">
        <f t="shared" si="249"/>
        <v>0</v>
      </c>
      <c r="O159" s="411">
        <f t="shared" si="250"/>
        <v>0</v>
      </c>
      <c r="P159" s="411">
        <f t="shared" si="251"/>
        <v>0</v>
      </c>
      <c r="Q159" s="411">
        <f t="shared" si="252"/>
        <v>0</v>
      </c>
      <c r="R159" s="118"/>
      <c r="S159" s="129">
        <v>2</v>
      </c>
      <c r="T159" s="129"/>
      <c r="U159" s="129">
        <v>2.25</v>
      </c>
      <c r="V159" s="129"/>
      <c r="W159" s="129"/>
      <c r="X159" s="129">
        <v>15</v>
      </c>
      <c r="Y159" s="122"/>
      <c r="Z159" s="119">
        <v>4021.418762856757</v>
      </c>
      <c r="AA159" s="119">
        <v>4021.418762856757</v>
      </c>
      <c r="AB159" s="119">
        <v>4060.774329567862</v>
      </c>
      <c r="AC159" s="119">
        <v>4144.4458815516855</v>
      </c>
      <c r="AD159" s="119">
        <v>4269.4316185865537</v>
      </c>
    </row>
    <row r="160" spans="2:30">
      <c r="B160" s="175"/>
      <c r="C160" s="124"/>
      <c r="D160" s="160"/>
      <c r="E160" s="228"/>
      <c r="F160" s="130"/>
      <c r="G160" s="23"/>
      <c r="H160" s="23"/>
      <c r="I160" s="23"/>
      <c r="J160" s="23"/>
      <c r="K160" s="23"/>
      <c r="M160" s="23"/>
      <c r="N160" s="23"/>
      <c r="O160" s="23"/>
      <c r="P160" s="23"/>
      <c r="Q160" s="23"/>
      <c r="R160" s="118"/>
      <c r="S160" s="134"/>
      <c r="T160" s="134"/>
      <c r="U160" s="134"/>
      <c r="V160" s="134"/>
      <c r="W160" s="134"/>
      <c r="X160" s="134"/>
      <c r="Y160" s="122"/>
      <c r="Z160" s="141"/>
      <c r="AA160" s="141"/>
      <c r="AB160" s="141"/>
      <c r="AC160" s="141"/>
      <c r="AD160" s="141"/>
    </row>
    <row r="161" spans="2:30">
      <c r="B161" s="175"/>
      <c r="C161" s="124"/>
      <c r="D161" s="159" t="s">
        <v>277</v>
      </c>
      <c r="E161" s="229" t="s">
        <v>5</v>
      </c>
      <c r="F161" s="148" t="s">
        <v>1</v>
      </c>
      <c r="G161" s="22">
        <v>1210.52</v>
      </c>
      <c r="H161" s="22">
        <v>2574.8200000000002</v>
      </c>
      <c r="I161" s="22">
        <v>2641.62</v>
      </c>
      <c r="J161" s="22">
        <v>2705.05</v>
      </c>
      <c r="K161" s="22">
        <v>2788.13</v>
      </c>
      <c r="M161" s="411">
        <f t="shared" ref="M161:M162" si="253">G161*(1+$AA$2)*(1+$AB$2)*(1+$AC$2)*(1+$AD$2)</f>
        <v>1210.52</v>
      </c>
      <c r="N161" s="411">
        <f t="shared" ref="N161:N162" si="254">H161*(1+$AB$2)*(1+$AC$2)*(1+$AD$2)</f>
        <v>2574.8200000000002</v>
      </c>
      <c r="O161" s="411">
        <f t="shared" ref="O161:O162" si="255">I161*(1+$AC$2)*(1+$AD$2)</f>
        <v>2641.62</v>
      </c>
      <c r="P161" s="411">
        <f t="shared" ref="P161:P162" si="256">J161*(1+$AD$2)</f>
        <v>2705.05</v>
      </c>
      <c r="Q161" s="411">
        <f t="shared" ref="Q161:Q162" si="257">K161</f>
        <v>2788.13</v>
      </c>
      <c r="R161" s="118"/>
      <c r="S161" s="129">
        <v>2</v>
      </c>
      <c r="T161" s="129"/>
      <c r="U161" s="129">
        <v>2.25</v>
      </c>
      <c r="V161" s="129"/>
      <c r="W161" s="129"/>
      <c r="X161" s="129">
        <v>15</v>
      </c>
      <c r="Y161" s="122"/>
      <c r="Z161" s="137">
        <v>2895.5041189578142</v>
      </c>
      <c r="AA161" s="137">
        <v>2895.5041189578142</v>
      </c>
      <c r="AB161" s="137">
        <v>2922.474624586031</v>
      </c>
      <c r="AC161" s="137">
        <v>2979.815027794215</v>
      </c>
      <c r="AD161" s="137">
        <v>3065.468184535433</v>
      </c>
    </row>
    <row r="162" spans="2:30">
      <c r="B162" s="175"/>
      <c r="C162" s="124"/>
      <c r="D162" s="162" t="s">
        <v>278</v>
      </c>
      <c r="E162" s="229" t="s">
        <v>5</v>
      </c>
      <c r="F162" s="148" t="s">
        <v>1</v>
      </c>
      <c r="G162" s="19">
        <v>0</v>
      </c>
      <c r="H162" s="19">
        <v>0</v>
      </c>
      <c r="I162" s="19">
        <v>0</v>
      </c>
      <c r="J162" s="19">
        <v>0</v>
      </c>
      <c r="K162" s="19">
        <v>0</v>
      </c>
      <c r="M162" s="411">
        <f t="shared" si="253"/>
        <v>0</v>
      </c>
      <c r="N162" s="411">
        <f t="shared" si="254"/>
        <v>0</v>
      </c>
      <c r="O162" s="411">
        <f t="shared" si="255"/>
        <v>0</v>
      </c>
      <c r="P162" s="411">
        <f t="shared" si="256"/>
        <v>0</v>
      </c>
      <c r="Q162" s="411">
        <f t="shared" si="257"/>
        <v>0</v>
      </c>
      <c r="R162" s="118"/>
      <c r="S162" s="129">
        <v>2</v>
      </c>
      <c r="T162" s="129"/>
      <c r="U162" s="129">
        <v>2.25</v>
      </c>
      <c r="V162" s="129"/>
      <c r="W162" s="129"/>
      <c r="X162" s="129">
        <v>15</v>
      </c>
      <c r="Y162" s="122"/>
      <c r="Z162" s="119">
        <v>4021.418762856757</v>
      </c>
      <c r="AA162" s="119">
        <v>4021.418762856757</v>
      </c>
      <c r="AB162" s="119">
        <v>4060.774329567862</v>
      </c>
      <c r="AC162" s="119">
        <v>4144.4458815516855</v>
      </c>
      <c r="AD162" s="119">
        <v>4269.4316185865537</v>
      </c>
    </row>
    <row r="163" spans="2:30">
      <c r="B163" s="175"/>
      <c r="C163" s="124"/>
      <c r="D163" s="162"/>
      <c r="E163" s="229"/>
      <c r="F163" s="148"/>
      <c r="G163" s="19"/>
      <c r="H163" s="19"/>
      <c r="I163" s="19"/>
      <c r="J163" s="19"/>
      <c r="K163" s="19"/>
      <c r="M163" s="19"/>
      <c r="N163" s="19"/>
      <c r="O163" s="19"/>
      <c r="P163" s="19"/>
      <c r="Q163" s="19"/>
      <c r="R163" s="118"/>
      <c r="S163" s="129"/>
      <c r="T163" s="129"/>
      <c r="U163" s="129"/>
      <c r="V163" s="129"/>
      <c r="W163" s="129"/>
      <c r="X163" s="129"/>
      <c r="Y163" s="122"/>
      <c r="Z163" s="119"/>
      <c r="AA163" s="119"/>
      <c r="AB163" s="119"/>
      <c r="AC163" s="119"/>
      <c r="AD163" s="119"/>
    </row>
    <row r="164" spans="2:30">
      <c r="B164" s="175"/>
      <c r="C164" s="124"/>
      <c r="D164" s="115" t="s">
        <v>322</v>
      </c>
      <c r="E164" s="230"/>
      <c r="F164" s="156" t="s">
        <v>1</v>
      </c>
      <c r="G164" s="22">
        <v>0</v>
      </c>
      <c r="H164" s="22">
        <v>0</v>
      </c>
      <c r="I164" s="22">
        <v>0</v>
      </c>
      <c r="J164" s="22">
        <v>0</v>
      </c>
      <c r="K164" s="22">
        <v>0</v>
      </c>
      <c r="M164" s="411">
        <f t="shared" ref="M164" si="258">G164*(1+$AA$2)*(1+$AB$2)*(1+$AC$2)*(1+$AD$2)</f>
        <v>0</v>
      </c>
      <c r="N164" s="411">
        <f t="shared" ref="N164" si="259">H164*(1+$AB$2)*(1+$AC$2)*(1+$AD$2)</f>
        <v>0</v>
      </c>
      <c r="O164" s="411">
        <f t="shared" ref="O164" si="260">I164*(1+$AC$2)*(1+$AD$2)</f>
        <v>0</v>
      </c>
      <c r="P164" s="411">
        <f t="shared" ref="P164" si="261">J164*(1+$AD$2)</f>
        <v>0</v>
      </c>
      <c r="Q164" s="411">
        <f t="shared" ref="Q164" si="262">K164</f>
        <v>0</v>
      </c>
      <c r="R164" s="154"/>
      <c r="S164" s="129"/>
      <c r="T164" s="129"/>
      <c r="U164" s="129"/>
      <c r="V164" s="129"/>
      <c r="W164" s="129"/>
      <c r="X164" s="129"/>
      <c r="Y164" s="122"/>
      <c r="Z164" s="137">
        <v>714.30989571001373</v>
      </c>
      <c r="AA164" s="137">
        <v>714.30989571001373</v>
      </c>
      <c r="AB164" s="137">
        <v>721.04114155967341</v>
      </c>
      <c r="AC164" s="137">
        <v>735.35204682906101</v>
      </c>
      <c r="AD164" s="137">
        <v>756.7291935452638</v>
      </c>
    </row>
    <row r="165" spans="2:30">
      <c r="B165" s="175"/>
      <c r="C165" s="163"/>
      <c r="D165" s="139"/>
      <c r="E165" s="231"/>
      <c r="F165" s="232"/>
      <c r="G165" s="23"/>
      <c r="H165" s="23"/>
      <c r="I165" s="23"/>
      <c r="J165" s="23"/>
      <c r="K165" s="23"/>
      <c r="M165" s="23"/>
      <c r="N165" s="23"/>
      <c r="O165" s="23"/>
      <c r="P165" s="23"/>
      <c r="Q165" s="23"/>
      <c r="R165" s="154"/>
      <c r="S165" s="134"/>
      <c r="T165" s="134"/>
      <c r="U165" s="134"/>
      <c r="V165" s="134"/>
      <c r="W165" s="134"/>
      <c r="X165" s="134"/>
      <c r="Y165" s="122"/>
      <c r="Z165" s="141"/>
      <c r="AA165" s="141"/>
      <c r="AB165" s="141"/>
      <c r="AC165" s="141"/>
      <c r="AD165" s="141"/>
    </row>
    <row r="166" spans="2:30">
      <c r="B166" s="124"/>
      <c r="C166" s="124" t="s">
        <v>168</v>
      </c>
      <c r="D166" s="233" t="s">
        <v>27</v>
      </c>
      <c r="E166" s="234" t="s">
        <v>5</v>
      </c>
      <c r="F166" s="234" t="s">
        <v>66</v>
      </c>
      <c r="G166" s="37">
        <v>65.599999999999994</v>
      </c>
      <c r="H166" s="37">
        <v>171.72</v>
      </c>
      <c r="I166" s="37">
        <v>176.18</v>
      </c>
      <c r="J166" s="37">
        <v>180.41</v>
      </c>
      <c r="K166" s="37">
        <v>185.95</v>
      </c>
      <c r="M166" s="411">
        <f t="shared" ref="M166" si="263">G166*(1+$AA$2)*(1+$AB$2)*(1+$AC$2)*(1+$AD$2)</f>
        <v>65.599999999999994</v>
      </c>
      <c r="N166" s="411">
        <f t="shared" ref="N166" si="264">H166*(1+$AB$2)*(1+$AC$2)*(1+$AD$2)</f>
        <v>171.72</v>
      </c>
      <c r="O166" s="411">
        <f t="shared" ref="O166" si="265">I166*(1+$AC$2)*(1+$AD$2)</f>
        <v>176.18</v>
      </c>
      <c r="P166" s="411">
        <f t="shared" ref="P166" si="266">J166*(1+$AD$2)</f>
        <v>180.41</v>
      </c>
      <c r="Q166" s="411">
        <f t="shared" ref="Q166" si="267">K166</f>
        <v>185.95</v>
      </c>
      <c r="R166" s="171"/>
      <c r="S166" s="189"/>
      <c r="T166" s="189"/>
      <c r="U166" s="189"/>
      <c r="V166" s="189" t="s">
        <v>265</v>
      </c>
      <c r="W166" s="189"/>
      <c r="X166" s="189"/>
      <c r="Y166" s="174"/>
      <c r="Z166" s="172">
        <v>212.70961481276012</v>
      </c>
      <c r="AA166" s="172">
        <v>212.70961481276012</v>
      </c>
      <c r="AB166" s="172">
        <v>214.67403290798364</v>
      </c>
      <c r="AC166" s="172">
        <v>218.85046649815422</v>
      </c>
      <c r="AD166" s="172">
        <v>225.08908187062349</v>
      </c>
    </row>
    <row r="167" spans="2:30">
      <c r="B167" s="124"/>
      <c r="C167" s="163"/>
      <c r="D167" s="224"/>
      <c r="E167" s="140"/>
      <c r="F167" s="140"/>
      <c r="G167" s="23"/>
      <c r="H167" s="23"/>
      <c r="I167" s="23"/>
      <c r="J167" s="23"/>
      <c r="K167" s="23"/>
      <c r="M167" s="23"/>
      <c r="N167" s="23"/>
      <c r="O167" s="23"/>
      <c r="P167" s="23"/>
      <c r="Q167" s="23"/>
      <c r="R167" s="118"/>
      <c r="S167" s="134"/>
      <c r="T167" s="134"/>
      <c r="U167" s="134"/>
      <c r="V167" s="134"/>
      <c r="W167" s="134"/>
      <c r="X167" s="134"/>
      <c r="Y167" s="122"/>
      <c r="Z167" s="141"/>
      <c r="AA167" s="141"/>
      <c r="AB167" s="141"/>
      <c r="AC167" s="141"/>
      <c r="AD167" s="141"/>
    </row>
    <row r="168" spans="2:30" ht="16.5" customHeight="1">
      <c r="B168" s="124"/>
      <c r="C168" s="113" t="s">
        <v>169</v>
      </c>
      <c r="D168" s="236" t="s">
        <v>350</v>
      </c>
      <c r="E168" s="136" t="s">
        <v>79</v>
      </c>
      <c r="F168" s="136" t="s">
        <v>1</v>
      </c>
      <c r="G168" s="24">
        <v>0</v>
      </c>
      <c r="H168" s="24">
        <v>0</v>
      </c>
      <c r="I168" s="24">
        <v>0</v>
      </c>
      <c r="J168" s="24">
        <v>0</v>
      </c>
      <c r="K168" s="24">
        <v>0</v>
      </c>
      <c r="M168" s="411">
        <f t="shared" ref="M168" si="268">G168*(1+$AA$2)*(1+$AB$2)*(1+$AC$2)*(1+$AD$2)</f>
        <v>0</v>
      </c>
      <c r="N168" s="411">
        <f t="shared" ref="N168" si="269">H168*(1+$AB$2)*(1+$AC$2)*(1+$AD$2)</f>
        <v>0</v>
      </c>
      <c r="O168" s="411">
        <f t="shared" ref="O168" si="270">I168*(1+$AC$2)*(1+$AD$2)</f>
        <v>0</v>
      </c>
      <c r="P168" s="411">
        <f t="shared" ref="P168" si="271">J168*(1+$AD$2)</f>
        <v>0</v>
      </c>
      <c r="Q168" s="411">
        <f t="shared" ref="Q168" si="272">K168</f>
        <v>0</v>
      </c>
      <c r="R168" s="118"/>
      <c r="S168" s="121"/>
      <c r="T168" s="121"/>
      <c r="U168" s="121"/>
      <c r="V168" s="121"/>
      <c r="W168" s="121"/>
      <c r="X168" s="121"/>
      <c r="Y168" s="122"/>
      <c r="Z168" s="237">
        <v>0.26856499999999994</v>
      </c>
      <c r="AA168" s="237">
        <v>0.26856499999999994</v>
      </c>
      <c r="AB168" s="237">
        <v>0.26856499999999994</v>
      </c>
      <c r="AC168" s="237">
        <v>0.26856499999999994</v>
      </c>
      <c r="AD168" s="237">
        <v>0.26856499999999994</v>
      </c>
    </row>
    <row r="169" spans="2:30">
      <c r="B169" s="124"/>
      <c r="C169" s="163"/>
      <c r="D169" s="224"/>
      <c r="E169" s="140"/>
      <c r="F169" s="140"/>
      <c r="G169" s="417"/>
      <c r="H169" s="417"/>
      <c r="I169" s="417"/>
      <c r="J169" s="417"/>
      <c r="K169" s="417"/>
      <c r="M169" s="417"/>
      <c r="N169" s="417"/>
      <c r="O169" s="417"/>
      <c r="P169" s="417"/>
      <c r="Q169" s="417"/>
      <c r="R169" s="118"/>
      <c r="S169" s="134"/>
      <c r="T169" s="134"/>
      <c r="U169" s="134"/>
      <c r="V169" s="134"/>
      <c r="W169" s="134"/>
      <c r="X169" s="134"/>
      <c r="Y169" s="122"/>
      <c r="Z169" s="192"/>
      <c r="AA169" s="192"/>
      <c r="AB169" s="192"/>
      <c r="AC169" s="192"/>
      <c r="AD169" s="192"/>
    </row>
    <row r="170" spans="2:30" ht="12.75" customHeight="1">
      <c r="B170" s="124"/>
      <c r="C170" s="113" t="s">
        <v>196</v>
      </c>
      <c r="D170" s="115" t="s">
        <v>279</v>
      </c>
      <c r="E170" s="181" t="s">
        <v>5</v>
      </c>
      <c r="F170" s="217" t="s">
        <v>1</v>
      </c>
      <c r="G170" s="22">
        <v>0</v>
      </c>
      <c r="H170" s="22">
        <v>2060.63</v>
      </c>
      <c r="I170" s="22">
        <v>2114.1</v>
      </c>
      <c r="J170" s="22">
        <v>2164.86</v>
      </c>
      <c r="K170" s="22">
        <v>2231.35</v>
      </c>
      <c r="M170" s="411">
        <f t="shared" ref="M170:M171" si="273">G170*(1+$AA$2)*(1+$AB$2)*(1+$AC$2)*(1+$AD$2)</f>
        <v>0</v>
      </c>
      <c r="N170" s="411">
        <f t="shared" ref="N170:N171" si="274">H170*(1+$AB$2)*(1+$AC$2)*(1+$AD$2)</f>
        <v>2060.63</v>
      </c>
      <c r="O170" s="411">
        <f t="shared" ref="O170:O171" si="275">I170*(1+$AC$2)*(1+$AD$2)</f>
        <v>2114.1</v>
      </c>
      <c r="P170" s="411">
        <f t="shared" ref="P170:P171" si="276">J170*(1+$AD$2)</f>
        <v>2164.86</v>
      </c>
      <c r="Q170" s="411">
        <f t="shared" ref="Q170:Q171" si="277">K170</f>
        <v>2231.35</v>
      </c>
      <c r="R170" s="118"/>
      <c r="S170" s="120"/>
      <c r="T170" s="120"/>
      <c r="U170" s="120">
        <v>2.5</v>
      </c>
      <c r="V170" s="120"/>
      <c r="W170" s="120"/>
      <c r="X170" s="121">
        <v>11</v>
      </c>
      <c r="Y170" s="122"/>
      <c r="Z170" s="137">
        <v>2340.6821267183436</v>
      </c>
      <c r="AA170" s="137">
        <v>2340.6821267183436</v>
      </c>
      <c r="AB170" s="137">
        <v>2362.3003657673603</v>
      </c>
      <c r="AC170" s="137">
        <v>2408.2616302986648</v>
      </c>
      <c r="AD170" s="137">
        <v>2476.9170141931831</v>
      </c>
    </row>
    <row r="171" spans="2:30" ht="12.75" customHeight="1">
      <c r="B171" s="124"/>
      <c r="C171" s="124"/>
      <c r="D171" s="126" t="s">
        <v>280</v>
      </c>
      <c r="E171" s="151" t="s">
        <v>5</v>
      </c>
      <c r="F171" s="218" t="s">
        <v>1</v>
      </c>
      <c r="G171" s="19">
        <v>0</v>
      </c>
      <c r="H171" s="19">
        <v>0</v>
      </c>
      <c r="I171" s="19">
        <v>0</v>
      </c>
      <c r="J171" s="19">
        <v>0</v>
      </c>
      <c r="K171" s="19">
        <v>0</v>
      </c>
      <c r="M171" s="411">
        <f t="shared" si="273"/>
        <v>0</v>
      </c>
      <c r="N171" s="411">
        <f t="shared" si="274"/>
        <v>0</v>
      </c>
      <c r="O171" s="411">
        <f t="shared" si="275"/>
        <v>0</v>
      </c>
      <c r="P171" s="411">
        <f t="shared" si="276"/>
        <v>0</v>
      </c>
      <c r="Q171" s="411">
        <f t="shared" si="277"/>
        <v>0</v>
      </c>
      <c r="R171" s="118"/>
      <c r="S171" s="128"/>
      <c r="T171" s="128"/>
      <c r="U171" s="128">
        <v>2.5</v>
      </c>
      <c r="V171" s="128"/>
      <c r="W171" s="128"/>
      <c r="X171" s="129">
        <v>11</v>
      </c>
      <c r="Y171" s="122"/>
      <c r="Z171" s="119">
        <v>3128.8223774476019</v>
      </c>
      <c r="AA171" s="119">
        <v>3128.8223774476019</v>
      </c>
      <c r="AB171" s="119">
        <v>3159.1101592546402</v>
      </c>
      <c r="AC171" s="119">
        <v>3223.5032279288926</v>
      </c>
      <c r="AD171" s="119">
        <v>3319.6914180289668</v>
      </c>
    </row>
    <row r="172" spans="2:30" ht="12.75" customHeight="1">
      <c r="B172" s="124"/>
      <c r="C172" s="124"/>
      <c r="D172" s="139"/>
      <c r="E172" s="130"/>
      <c r="F172" s="161"/>
      <c r="G172" s="23"/>
      <c r="H172" s="23"/>
      <c r="I172" s="23"/>
      <c r="J172" s="23"/>
      <c r="K172" s="23"/>
      <c r="M172" s="23"/>
      <c r="N172" s="23"/>
      <c r="O172" s="23"/>
      <c r="P172" s="23"/>
      <c r="Q172" s="23"/>
      <c r="R172" s="118"/>
      <c r="S172" s="133"/>
      <c r="T172" s="133"/>
      <c r="U172" s="133"/>
      <c r="V172" s="133"/>
      <c r="W172" s="133"/>
      <c r="X172" s="134"/>
      <c r="Y172" s="122"/>
      <c r="Z172" s="141"/>
      <c r="AA172" s="141"/>
      <c r="AB172" s="141"/>
      <c r="AC172" s="141"/>
      <c r="AD172" s="141"/>
    </row>
    <row r="173" spans="2:30">
      <c r="B173" s="124"/>
      <c r="C173" s="124"/>
      <c r="D173" s="115" t="s">
        <v>281</v>
      </c>
      <c r="E173" s="181" t="s">
        <v>5</v>
      </c>
      <c r="F173" s="217" t="s">
        <v>1</v>
      </c>
      <c r="G173" s="22">
        <v>0</v>
      </c>
      <c r="H173" s="22">
        <v>3434.39</v>
      </c>
      <c r="I173" s="22">
        <v>3523.49</v>
      </c>
      <c r="J173" s="22">
        <v>3608.1</v>
      </c>
      <c r="K173" s="22">
        <v>3718.92</v>
      </c>
      <c r="M173" s="411">
        <f t="shared" ref="M173:M174" si="278">G173*(1+$AA$2)*(1+$AB$2)*(1+$AC$2)*(1+$AD$2)</f>
        <v>0</v>
      </c>
      <c r="N173" s="411">
        <f t="shared" ref="N173:N174" si="279">H173*(1+$AB$2)*(1+$AC$2)*(1+$AD$2)</f>
        <v>3434.39</v>
      </c>
      <c r="O173" s="411">
        <f t="shared" ref="O173:O174" si="280">I173*(1+$AC$2)*(1+$AD$2)</f>
        <v>3523.49</v>
      </c>
      <c r="P173" s="411">
        <f t="shared" ref="P173:P174" si="281">J173*(1+$AD$2)</f>
        <v>3608.1</v>
      </c>
      <c r="Q173" s="411">
        <f t="shared" ref="Q173:Q174" si="282">K173</f>
        <v>3718.92</v>
      </c>
      <c r="R173" s="118"/>
      <c r="S173" s="120"/>
      <c r="T173" s="120"/>
      <c r="U173" s="120">
        <v>2</v>
      </c>
      <c r="V173" s="120"/>
      <c r="W173" s="120"/>
      <c r="X173" s="121">
        <v>20</v>
      </c>
      <c r="Y173" s="122"/>
      <c r="Z173" s="137">
        <v>3542.9063965124997</v>
      </c>
      <c r="AA173" s="137">
        <v>3542.9063965124997</v>
      </c>
      <c r="AB173" s="137">
        <v>3574.9336950213756</v>
      </c>
      <c r="AC173" s="137">
        <v>3643.025047682057</v>
      </c>
      <c r="AD173" s="137">
        <v>3744.7376094335318</v>
      </c>
    </row>
    <row r="174" spans="2:30">
      <c r="B174" s="124"/>
      <c r="C174" s="124"/>
      <c r="D174" s="126" t="s">
        <v>282</v>
      </c>
      <c r="E174" s="151" t="s">
        <v>5</v>
      </c>
      <c r="F174" s="218" t="s">
        <v>1</v>
      </c>
      <c r="G174" s="19">
        <v>0</v>
      </c>
      <c r="H174" s="19">
        <v>0</v>
      </c>
      <c r="I174" s="19">
        <v>0</v>
      </c>
      <c r="J174" s="19">
        <v>0</v>
      </c>
      <c r="K174" s="19">
        <v>0</v>
      </c>
      <c r="M174" s="411">
        <f t="shared" si="278"/>
        <v>0</v>
      </c>
      <c r="N174" s="411">
        <f t="shared" si="279"/>
        <v>0</v>
      </c>
      <c r="O174" s="411">
        <f t="shared" si="280"/>
        <v>0</v>
      </c>
      <c r="P174" s="411">
        <f t="shared" si="281"/>
        <v>0</v>
      </c>
      <c r="Q174" s="411">
        <f t="shared" si="282"/>
        <v>0</v>
      </c>
      <c r="R174" s="118"/>
      <c r="S174" s="128"/>
      <c r="T174" s="128"/>
      <c r="U174" s="128">
        <v>2</v>
      </c>
      <c r="V174" s="128"/>
      <c r="W174" s="128"/>
      <c r="X174" s="129">
        <v>20</v>
      </c>
      <c r="Y174" s="122"/>
      <c r="Z174" s="119">
        <v>5288.0740945558582</v>
      </c>
      <c r="AA174" s="119">
        <v>5288.0740945558582</v>
      </c>
      <c r="AB174" s="119">
        <v>5339.2982377432118</v>
      </c>
      <c r="AC174" s="119">
        <v>5448.202871006135</v>
      </c>
      <c r="AD174" s="119">
        <v>5610.8809322127663</v>
      </c>
    </row>
    <row r="175" spans="2:30">
      <c r="B175" s="124"/>
      <c r="C175" s="124"/>
      <c r="D175" s="139"/>
      <c r="E175" s="130"/>
      <c r="F175" s="161"/>
      <c r="G175" s="23"/>
      <c r="H175" s="23"/>
      <c r="I175" s="23"/>
      <c r="J175" s="23"/>
      <c r="K175" s="23"/>
      <c r="M175" s="23"/>
      <c r="N175" s="23"/>
      <c r="O175" s="23"/>
      <c r="P175" s="23"/>
      <c r="Q175" s="23"/>
      <c r="R175" s="118"/>
      <c r="S175" s="133"/>
      <c r="T175" s="133"/>
      <c r="U175" s="133"/>
      <c r="V175" s="133"/>
      <c r="W175" s="133"/>
      <c r="X175" s="134"/>
      <c r="Y175" s="122"/>
      <c r="Z175" s="141"/>
      <c r="AA175" s="141"/>
      <c r="AB175" s="141"/>
      <c r="AC175" s="141"/>
      <c r="AD175" s="141"/>
    </row>
    <row r="176" spans="2:30">
      <c r="B176" s="124"/>
      <c r="C176" s="124"/>
      <c r="D176" s="115" t="s">
        <v>283</v>
      </c>
      <c r="E176" s="181" t="s">
        <v>5</v>
      </c>
      <c r="F176" s="217" t="s">
        <v>1</v>
      </c>
      <c r="G176" s="22">
        <v>0</v>
      </c>
      <c r="H176" s="22">
        <v>2060.63</v>
      </c>
      <c r="I176" s="22">
        <v>2114.1</v>
      </c>
      <c r="J176" s="22">
        <v>2164.86</v>
      </c>
      <c r="K176" s="22">
        <v>2231.35</v>
      </c>
      <c r="M176" s="411">
        <f t="shared" ref="M176:M177" si="283">G176*(1+$AA$2)*(1+$AB$2)*(1+$AC$2)*(1+$AD$2)</f>
        <v>0</v>
      </c>
      <c r="N176" s="411">
        <f t="shared" ref="N176:N177" si="284">H176*(1+$AB$2)*(1+$AC$2)*(1+$AD$2)</f>
        <v>2060.63</v>
      </c>
      <c r="O176" s="411">
        <f t="shared" ref="O176:O177" si="285">I176*(1+$AC$2)*(1+$AD$2)</f>
        <v>2114.1</v>
      </c>
      <c r="P176" s="411">
        <f t="shared" ref="P176:P177" si="286">J176*(1+$AD$2)</f>
        <v>2164.86</v>
      </c>
      <c r="Q176" s="411">
        <f t="shared" ref="Q176:Q177" si="287">K176</f>
        <v>2231.35</v>
      </c>
      <c r="R176" s="118"/>
      <c r="S176" s="120"/>
      <c r="T176" s="120"/>
      <c r="U176" s="120">
        <v>2</v>
      </c>
      <c r="V176" s="120"/>
      <c r="W176" s="120"/>
      <c r="X176" s="121">
        <v>15</v>
      </c>
      <c r="Y176" s="122"/>
      <c r="Z176" s="137">
        <v>2940.1989291947275</v>
      </c>
      <c r="AA176" s="137">
        <v>2940.1989291947275</v>
      </c>
      <c r="AB176" s="137">
        <v>2966.9103024001174</v>
      </c>
      <c r="AC176" s="137">
        <v>3023.6997794293829</v>
      </c>
      <c r="AD176" s="137">
        <v>3108.5299812607022</v>
      </c>
    </row>
    <row r="177" spans="2:30">
      <c r="B177" s="124"/>
      <c r="C177" s="124"/>
      <c r="D177" s="126" t="s">
        <v>284</v>
      </c>
      <c r="E177" s="151" t="s">
        <v>5</v>
      </c>
      <c r="F177" s="218" t="s">
        <v>1</v>
      </c>
      <c r="G177" s="19">
        <v>0</v>
      </c>
      <c r="H177" s="19">
        <v>0</v>
      </c>
      <c r="I177" s="19">
        <v>0</v>
      </c>
      <c r="J177" s="19">
        <v>0</v>
      </c>
      <c r="K177" s="19">
        <v>0</v>
      </c>
      <c r="M177" s="411">
        <f t="shared" si="283"/>
        <v>0</v>
      </c>
      <c r="N177" s="411">
        <f t="shared" si="284"/>
        <v>0</v>
      </c>
      <c r="O177" s="411">
        <f t="shared" si="285"/>
        <v>0</v>
      </c>
      <c r="P177" s="411">
        <f t="shared" si="286"/>
        <v>0</v>
      </c>
      <c r="Q177" s="411">
        <f t="shared" si="287"/>
        <v>0</v>
      </c>
      <c r="R177" s="118"/>
      <c r="S177" s="128"/>
      <c r="T177" s="128"/>
      <c r="U177" s="128">
        <v>2</v>
      </c>
      <c r="V177" s="128"/>
      <c r="W177" s="128"/>
      <c r="X177" s="129">
        <v>15</v>
      </c>
      <c r="Y177" s="122"/>
      <c r="Z177" s="119">
        <v>4403.8879662633526</v>
      </c>
      <c r="AA177" s="119">
        <v>4403.8879662633526</v>
      </c>
      <c r="AB177" s="119">
        <v>4446.6999188764967</v>
      </c>
      <c r="AC177" s="119">
        <v>4537.719889314094</v>
      </c>
      <c r="AD177" s="119">
        <v>4673.6824455271571</v>
      </c>
    </row>
    <row r="178" spans="2:30">
      <c r="B178" s="124"/>
      <c r="C178" s="124"/>
      <c r="D178" s="139"/>
      <c r="E178" s="130"/>
      <c r="F178" s="161"/>
      <c r="G178" s="23"/>
      <c r="H178" s="419"/>
      <c r="I178" s="419"/>
      <c r="J178" s="419"/>
      <c r="K178" s="419"/>
      <c r="M178" s="23"/>
      <c r="N178" s="419"/>
      <c r="O178" s="419"/>
      <c r="P178" s="419"/>
      <c r="Q178" s="419"/>
      <c r="R178" s="118"/>
      <c r="S178" s="133"/>
      <c r="T178" s="133"/>
      <c r="U178" s="133"/>
      <c r="V178" s="133"/>
      <c r="W178" s="133"/>
      <c r="X178" s="134"/>
      <c r="Y178" s="122"/>
      <c r="Z178" s="141"/>
      <c r="AA178" s="222"/>
      <c r="AB178" s="222"/>
      <c r="AC178" s="222"/>
      <c r="AD178" s="222"/>
    </row>
    <row r="179" spans="2:30">
      <c r="B179" s="124"/>
      <c r="C179" s="124"/>
      <c r="D179" s="343" t="s">
        <v>352</v>
      </c>
      <c r="E179" s="151" t="s">
        <v>5</v>
      </c>
      <c r="F179" s="218" t="s">
        <v>1</v>
      </c>
      <c r="G179" s="28">
        <v>0</v>
      </c>
      <c r="H179" s="28">
        <v>0</v>
      </c>
      <c r="I179" s="28">
        <v>0</v>
      </c>
      <c r="J179" s="28">
        <v>0</v>
      </c>
      <c r="K179" s="28">
        <v>0</v>
      </c>
      <c r="M179" s="411">
        <f t="shared" ref="M179" si="288">G179*(1+$AA$2)*(1+$AB$2)*(1+$AC$2)*(1+$AD$2)</f>
        <v>0</v>
      </c>
      <c r="N179" s="411">
        <f t="shared" ref="N179" si="289">H179*(1+$AB$2)*(1+$AC$2)*(1+$AD$2)</f>
        <v>0</v>
      </c>
      <c r="O179" s="411">
        <f t="shared" ref="O179" si="290">I179*(1+$AC$2)*(1+$AD$2)</f>
        <v>0</v>
      </c>
      <c r="P179" s="411">
        <f t="shared" ref="P179" si="291">J179*(1+$AD$2)</f>
        <v>0</v>
      </c>
      <c r="Q179" s="411">
        <f t="shared" ref="Q179" si="292">K179</f>
        <v>0</v>
      </c>
      <c r="R179" s="118"/>
      <c r="S179" s="128"/>
      <c r="T179" s="128"/>
      <c r="U179" s="128"/>
      <c r="V179" s="128"/>
      <c r="W179" s="128"/>
      <c r="X179" s="129"/>
      <c r="Y179" s="122"/>
      <c r="Z179" s="238">
        <v>0.55889567721915312</v>
      </c>
      <c r="AA179" s="238">
        <v>0.55889567721915312</v>
      </c>
      <c r="AB179" s="238">
        <v>0.55889567721915312</v>
      </c>
      <c r="AC179" s="238">
        <v>0.55889567721915312</v>
      </c>
      <c r="AD179" s="238">
        <v>0.55889567721915312</v>
      </c>
    </row>
    <row r="180" spans="2:30">
      <c r="B180" s="124"/>
      <c r="C180" s="124"/>
      <c r="D180" s="126"/>
      <c r="E180" s="151"/>
      <c r="F180" s="218"/>
      <c r="G180" s="54"/>
      <c r="H180" s="423"/>
      <c r="I180" s="423"/>
      <c r="J180" s="423"/>
      <c r="K180" s="423"/>
      <c r="M180" s="54"/>
      <c r="N180" s="423"/>
      <c r="O180" s="423"/>
      <c r="P180" s="423"/>
      <c r="Q180" s="423"/>
      <c r="R180" s="118"/>
      <c r="S180" s="128"/>
      <c r="T180" s="128"/>
      <c r="U180" s="128"/>
      <c r="V180" s="128"/>
      <c r="W180" s="128"/>
      <c r="X180" s="129"/>
      <c r="Y180" s="122"/>
      <c r="Z180" s="238"/>
      <c r="AA180" s="239"/>
      <c r="AB180" s="239"/>
      <c r="AC180" s="239"/>
      <c r="AD180" s="239"/>
    </row>
    <row r="181" spans="2:30">
      <c r="B181" s="124"/>
      <c r="C181" s="240" t="s">
        <v>333</v>
      </c>
      <c r="D181" s="241" t="s">
        <v>113</v>
      </c>
      <c r="E181" s="194" t="s">
        <v>5</v>
      </c>
      <c r="F181" s="181" t="s">
        <v>66</v>
      </c>
      <c r="G181" s="22">
        <v>0</v>
      </c>
      <c r="H181" s="22">
        <v>0</v>
      </c>
      <c r="I181" s="22">
        <v>0</v>
      </c>
      <c r="J181" s="22">
        <v>0</v>
      </c>
      <c r="K181" s="22">
        <v>0</v>
      </c>
      <c r="M181" s="411">
        <f t="shared" ref="M181:M188" si="293">G181*(1+$AA$2)*(1+$AB$2)*(1+$AC$2)*(1+$AD$2)</f>
        <v>0</v>
      </c>
      <c r="N181" s="411">
        <f t="shared" ref="N181:N188" si="294">H181*(1+$AB$2)*(1+$AC$2)*(1+$AD$2)</f>
        <v>0</v>
      </c>
      <c r="O181" s="411">
        <f t="shared" ref="O181:O188" si="295">I181*(1+$AC$2)*(1+$AD$2)</f>
        <v>0</v>
      </c>
      <c r="P181" s="411">
        <f t="shared" ref="P181:P188" si="296">J181*(1+$AD$2)</f>
        <v>0</v>
      </c>
      <c r="Q181" s="411">
        <f t="shared" ref="Q181:Q188" si="297">K181</f>
        <v>0</v>
      </c>
      <c r="R181" s="154"/>
      <c r="S181" s="120" t="s">
        <v>265</v>
      </c>
      <c r="T181" s="120"/>
      <c r="U181" s="120"/>
      <c r="V181" s="120"/>
      <c r="W181" s="120"/>
      <c r="X181" s="121"/>
      <c r="Y181" s="122"/>
      <c r="Z181" s="137">
        <v>127.53179550063933</v>
      </c>
      <c r="AA181" s="137">
        <v>127.53179550063933</v>
      </c>
      <c r="AB181" s="137">
        <v>128.93464525114635</v>
      </c>
      <c r="AC181" s="137">
        <v>131.91716146509589</v>
      </c>
      <c r="AD181" s="137">
        <v>136.37234340424516</v>
      </c>
    </row>
    <row r="182" spans="2:30">
      <c r="B182" s="124"/>
      <c r="C182" s="124"/>
      <c r="D182" s="242" t="s">
        <v>212</v>
      </c>
      <c r="E182" s="177" t="s">
        <v>5</v>
      </c>
      <c r="F182" s="151" t="s">
        <v>66</v>
      </c>
      <c r="G182" s="19">
        <v>0</v>
      </c>
      <c r="H182" s="19">
        <v>0</v>
      </c>
      <c r="I182" s="19">
        <v>0</v>
      </c>
      <c r="J182" s="19">
        <v>0</v>
      </c>
      <c r="K182" s="19">
        <v>0</v>
      </c>
      <c r="M182" s="411">
        <f t="shared" si="293"/>
        <v>0</v>
      </c>
      <c r="N182" s="411">
        <f t="shared" si="294"/>
        <v>0</v>
      </c>
      <c r="O182" s="411">
        <f t="shared" si="295"/>
        <v>0</v>
      </c>
      <c r="P182" s="411">
        <f t="shared" si="296"/>
        <v>0</v>
      </c>
      <c r="Q182" s="411">
        <f t="shared" si="297"/>
        <v>0</v>
      </c>
      <c r="R182" s="154"/>
      <c r="S182" s="128"/>
      <c r="T182" s="128" t="s">
        <v>265</v>
      </c>
      <c r="U182" s="128"/>
      <c r="V182" s="128"/>
      <c r="W182" s="128"/>
      <c r="X182" s="129"/>
      <c r="Y182" s="122"/>
      <c r="Z182" s="119">
        <v>174.24337592070339</v>
      </c>
      <c r="AA182" s="119">
        <v>174.24337592070339</v>
      </c>
      <c r="AB182" s="119">
        <v>176.1600530558311</v>
      </c>
      <c r="AC182" s="119">
        <v>180.23498740311857</v>
      </c>
      <c r="AD182" s="119">
        <v>186.3219866362974</v>
      </c>
    </row>
    <row r="183" spans="2:30">
      <c r="B183" s="124"/>
      <c r="C183" s="124"/>
      <c r="D183" s="176" t="s">
        <v>81</v>
      </c>
      <c r="E183" s="177" t="s">
        <v>5</v>
      </c>
      <c r="F183" s="151" t="s">
        <v>66</v>
      </c>
      <c r="G183" s="19">
        <v>0</v>
      </c>
      <c r="H183" s="19">
        <v>0</v>
      </c>
      <c r="I183" s="19">
        <v>0</v>
      </c>
      <c r="J183" s="19">
        <v>0</v>
      </c>
      <c r="K183" s="19">
        <v>0</v>
      </c>
      <c r="M183" s="411">
        <f t="shared" si="293"/>
        <v>0</v>
      </c>
      <c r="N183" s="411">
        <f t="shared" si="294"/>
        <v>0</v>
      </c>
      <c r="O183" s="411">
        <f t="shared" si="295"/>
        <v>0</v>
      </c>
      <c r="P183" s="411">
        <f t="shared" si="296"/>
        <v>0</v>
      </c>
      <c r="Q183" s="411">
        <f t="shared" si="297"/>
        <v>0</v>
      </c>
      <c r="R183" s="154"/>
      <c r="S183" s="128"/>
      <c r="T183" s="128"/>
      <c r="U183" s="128"/>
      <c r="V183" s="128"/>
      <c r="W183" s="128"/>
      <c r="X183" s="129" t="s">
        <v>265</v>
      </c>
      <c r="Y183" s="122"/>
      <c r="Z183" s="119">
        <v>172.20213351936337</v>
      </c>
      <c r="AA183" s="119">
        <v>172.20213351936337</v>
      </c>
      <c r="AB183" s="119">
        <v>173.72096932035953</v>
      </c>
      <c r="AC183" s="119">
        <v>176.95007664362117</v>
      </c>
      <c r="AD183" s="119">
        <v>181.7736080493799</v>
      </c>
    </row>
    <row r="184" spans="2:30">
      <c r="B184" s="124"/>
      <c r="C184" s="124"/>
      <c r="D184" s="176" t="s">
        <v>82</v>
      </c>
      <c r="E184" s="177" t="s">
        <v>5</v>
      </c>
      <c r="F184" s="151" t="s">
        <v>66</v>
      </c>
      <c r="G184" s="19">
        <v>0</v>
      </c>
      <c r="H184" s="19">
        <v>0</v>
      </c>
      <c r="I184" s="19">
        <v>0</v>
      </c>
      <c r="J184" s="19">
        <v>0</v>
      </c>
      <c r="K184" s="19">
        <v>0</v>
      </c>
      <c r="M184" s="411">
        <f t="shared" si="293"/>
        <v>0</v>
      </c>
      <c r="N184" s="411">
        <f t="shared" si="294"/>
        <v>0</v>
      </c>
      <c r="O184" s="411">
        <f t="shared" si="295"/>
        <v>0</v>
      </c>
      <c r="P184" s="411">
        <f t="shared" si="296"/>
        <v>0</v>
      </c>
      <c r="Q184" s="411">
        <f t="shared" si="297"/>
        <v>0</v>
      </c>
      <c r="R184" s="154"/>
      <c r="S184" s="128"/>
      <c r="T184" s="128"/>
      <c r="U184" s="128" t="s">
        <v>265</v>
      </c>
      <c r="V184" s="128"/>
      <c r="W184" s="128"/>
      <c r="X184" s="129"/>
      <c r="Y184" s="122"/>
      <c r="Z184" s="119">
        <v>178.58346320213872</v>
      </c>
      <c r="AA184" s="119">
        <v>178.58346320213872</v>
      </c>
      <c r="AB184" s="119">
        <v>180.54788129736218</v>
      </c>
      <c r="AC184" s="119">
        <v>184.72431488753278</v>
      </c>
      <c r="AD184" s="119">
        <v>190.96293026000205</v>
      </c>
    </row>
    <row r="185" spans="2:30">
      <c r="B185" s="124"/>
      <c r="C185" s="124"/>
      <c r="D185" s="176" t="s">
        <v>83</v>
      </c>
      <c r="E185" s="177" t="s">
        <v>5</v>
      </c>
      <c r="F185" s="151" t="s">
        <v>66</v>
      </c>
      <c r="G185" s="19">
        <v>0</v>
      </c>
      <c r="H185" s="19">
        <v>0</v>
      </c>
      <c r="I185" s="19">
        <v>0</v>
      </c>
      <c r="J185" s="19">
        <v>0</v>
      </c>
      <c r="K185" s="19">
        <v>0</v>
      </c>
      <c r="M185" s="411">
        <f t="shared" si="293"/>
        <v>0</v>
      </c>
      <c r="N185" s="411">
        <f t="shared" si="294"/>
        <v>0</v>
      </c>
      <c r="O185" s="411">
        <f t="shared" si="295"/>
        <v>0</v>
      </c>
      <c r="P185" s="411">
        <f t="shared" si="296"/>
        <v>0</v>
      </c>
      <c r="Q185" s="411">
        <f t="shared" si="297"/>
        <v>0</v>
      </c>
      <c r="R185" s="154"/>
      <c r="S185" s="128"/>
      <c r="T185" s="128"/>
      <c r="U185" s="128"/>
      <c r="V185" s="128" t="s">
        <v>265</v>
      </c>
      <c r="W185" s="128"/>
      <c r="X185" s="129"/>
      <c r="Y185" s="122"/>
      <c r="Z185" s="119">
        <v>212.70961481276012</v>
      </c>
      <c r="AA185" s="119">
        <v>212.70961481276012</v>
      </c>
      <c r="AB185" s="119">
        <v>214.67403290798364</v>
      </c>
      <c r="AC185" s="119">
        <v>218.85046649815422</v>
      </c>
      <c r="AD185" s="119">
        <v>225.08908187062349</v>
      </c>
    </row>
    <row r="186" spans="2:30">
      <c r="B186" s="124"/>
      <c r="C186" s="124"/>
      <c r="D186" s="176" t="s">
        <v>219</v>
      </c>
      <c r="E186" s="177" t="s">
        <v>80</v>
      </c>
      <c r="F186" s="151" t="s">
        <v>68</v>
      </c>
      <c r="G186" s="19">
        <v>0</v>
      </c>
      <c r="H186" s="19">
        <v>0</v>
      </c>
      <c r="I186" s="19">
        <v>0</v>
      </c>
      <c r="J186" s="19">
        <v>0</v>
      </c>
      <c r="K186" s="19">
        <v>0</v>
      </c>
      <c r="M186" s="411">
        <f t="shared" si="293"/>
        <v>0</v>
      </c>
      <c r="N186" s="411">
        <f t="shared" si="294"/>
        <v>0</v>
      </c>
      <c r="O186" s="411">
        <f t="shared" si="295"/>
        <v>0</v>
      </c>
      <c r="P186" s="411">
        <f t="shared" si="296"/>
        <v>0</v>
      </c>
      <c r="Q186" s="411">
        <f t="shared" si="297"/>
        <v>0</v>
      </c>
      <c r="R186" s="154"/>
      <c r="S186" s="128"/>
      <c r="T186" s="128"/>
      <c r="U186" s="128"/>
      <c r="V186" s="128"/>
      <c r="W186" s="128" t="s">
        <v>265</v>
      </c>
      <c r="X186" s="129"/>
      <c r="Y186" s="122"/>
      <c r="Z186" s="119">
        <v>239.25091780307636</v>
      </c>
      <c r="AA186" s="119">
        <v>239.25091780307636</v>
      </c>
      <c r="AB186" s="119">
        <v>241.50729023119337</v>
      </c>
      <c r="AC186" s="119">
        <v>246.30443072976442</v>
      </c>
      <c r="AD186" s="119">
        <v>253.47023710789438</v>
      </c>
    </row>
    <row r="187" spans="2:30">
      <c r="B187" s="124"/>
      <c r="C187" s="124"/>
      <c r="D187" s="176" t="s">
        <v>77</v>
      </c>
      <c r="E187" s="177" t="s">
        <v>5</v>
      </c>
      <c r="F187" s="151" t="s">
        <v>1</v>
      </c>
      <c r="G187" s="28">
        <v>0</v>
      </c>
      <c r="H187" s="28">
        <v>0</v>
      </c>
      <c r="I187" s="28">
        <v>0</v>
      </c>
      <c r="J187" s="28">
        <v>0</v>
      </c>
      <c r="K187" s="28">
        <v>0</v>
      </c>
      <c r="M187" s="411">
        <f t="shared" si="293"/>
        <v>0</v>
      </c>
      <c r="N187" s="411">
        <f t="shared" si="294"/>
        <v>0</v>
      </c>
      <c r="O187" s="411">
        <f t="shared" si="295"/>
        <v>0</v>
      </c>
      <c r="P187" s="411">
        <f t="shared" si="296"/>
        <v>0</v>
      </c>
      <c r="Q187" s="411">
        <f t="shared" si="297"/>
        <v>0</v>
      </c>
      <c r="R187" s="154"/>
      <c r="S187" s="128"/>
      <c r="T187" s="128"/>
      <c r="U187" s="128"/>
      <c r="V187" s="128"/>
      <c r="W187" s="128"/>
      <c r="X187" s="129"/>
      <c r="Y187" s="122"/>
      <c r="Z187" s="238">
        <v>0.71961782154044762</v>
      </c>
      <c r="AA187" s="238">
        <v>0.71961782154044762</v>
      </c>
      <c r="AB187" s="238">
        <v>0.71961782154044762</v>
      </c>
      <c r="AC187" s="238">
        <v>0.71961782154044762</v>
      </c>
      <c r="AD187" s="238">
        <v>0.71961782154044762</v>
      </c>
    </row>
    <row r="188" spans="2:30">
      <c r="B188" s="124"/>
      <c r="C188" s="124"/>
      <c r="D188" s="242" t="s">
        <v>78</v>
      </c>
      <c r="E188" s="177" t="s">
        <v>5</v>
      </c>
      <c r="F188" s="151" t="s">
        <v>1</v>
      </c>
      <c r="G188" s="28">
        <v>0</v>
      </c>
      <c r="H188" s="28">
        <v>0</v>
      </c>
      <c r="I188" s="28">
        <v>0</v>
      </c>
      <c r="J188" s="28">
        <v>0</v>
      </c>
      <c r="K188" s="28">
        <v>0</v>
      </c>
      <c r="M188" s="411">
        <f t="shared" si="293"/>
        <v>0</v>
      </c>
      <c r="N188" s="411">
        <f t="shared" si="294"/>
        <v>0</v>
      </c>
      <c r="O188" s="411">
        <f t="shared" si="295"/>
        <v>0</v>
      </c>
      <c r="P188" s="411">
        <f t="shared" si="296"/>
        <v>0</v>
      </c>
      <c r="Q188" s="411">
        <f t="shared" si="297"/>
        <v>0</v>
      </c>
      <c r="R188" s="154"/>
      <c r="S188" s="128"/>
      <c r="T188" s="128"/>
      <c r="U188" s="128"/>
      <c r="V188" s="128"/>
      <c r="W188" s="128"/>
      <c r="X188" s="129"/>
      <c r="Y188" s="122"/>
      <c r="Z188" s="238">
        <v>0.55889567721915312</v>
      </c>
      <c r="AA188" s="238">
        <v>0.55889567721915312</v>
      </c>
      <c r="AB188" s="238">
        <v>0.55889567721915312</v>
      </c>
      <c r="AC188" s="238">
        <v>0.55889567721915312</v>
      </c>
      <c r="AD188" s="238">
        <v>0.55889567721915312</v>
      </c>
    </row>
    <row r="189" spans="2:30">
      <c r="B189" s="124"/>
      <c r="C189" s="124"/>
      <c r="D189" s="243" t="s">
        <v>128</v>
      </c>
      <c r="E189" s="151"/>
      <c r="F189" s="151"/>
      <c r="G189" s="54"/>
      <c r="H189" s="54"/>
      <c r="I189" s="54"/>
      <c r="J189" s="54"/>
      <c r="K189" s="54"/>
      <c r="M189" s="54"/>
      <c r="N189" s="54"/>
      <c r="O189" s="54"/>
      <c r="P189" s="54"/>
      <c r="Q189" s="54"/>
      <c r="R189" s="154"/>
      <c r="S189" s="128"/>
      <c r="T189" s="128"/>
      <c r="U189" s="128"/>
      <c r="V189" s="128"/>
      <c r="W189" s="128"/>
      <c r="X189" s="129"/>
      <c r="Y189" s="122"/>
      <c r="Z189" s="238"/>
      <c r="AA189" s="238"/>
      <c r="AB189" s="238"/>
      <c r="AC189" s="238"/>
      <c r="AD189" s="238"/>
    </row>
    <row r="190" spans="2:30">
      <c r="B190" s="163"/>
      <c r="C190" s="163"/>
      <c r="D190" s="130"/>
      <c r="E190" s="244"/>
      <c r="F190" s="232"/>
      <c r="G190" s="29"/>
      <c r="H190" s="424"/>
      <c r="I190" s="424"/>
      <c r="J190" s="424"/>
      <c r="K190" s="424"/>
      <c r="M190" s="29"/>
      <c r="N190" s="424"/>
      <c r="O190" s="424"/>
      <c r="P190" s="424"/>
      <c r="Q190" s="424"/>
      <c r="R190" s="154"/>
      <c r="S190" s="133"/>
      <c r="T190" s="133"/>
      <c r="U190" s="133"/>
      <c r="V190" s="133"/>
      <c r="W190" s="133"/>
      <c r="X190" s="134"/>
      <c r="Y190" s="122"/>
      <c r="Z190" s="155"/>
      <c r="AA190" s="245"/>
      <c r="AB190" s="245"/>
      <c r="AC190" s="245"/>
      <c r="AD190" s="245"/>
    </row>
    <row r="192" spans="2:30">
      <c r="B192" s="102"/>
      <c r="C192" s="102"/>
      <c r="D192" s="95"/>
      <c r="E192" s="96"/>
      <c r="F192" s="96"/>
      <c r="G192" s="460" t="s">
        <v>397</v>
      </c>
      <c r="H192" s="460"/>
      <c r="I192" s="460"/>
      <c r="J192" s="460"/>
      <c r="K192" s="461"/>
      <c r="M192" s="460" t="s">
        <v>398</v>
      </c>
      <c r="N192" s="460"/>
      <c r="O192" s="460"/>
      <c r="P192" s="460"/>
      <c r="Q192" s="461"/>
      <c r="R192" s="96"/>
      <c r="S192" s="454" t="s">
        <v>229</v>
      </c>
      <c r="T192" s="451"/>
      <c r="U192" s="451"/>
      <c r="V192" s="451"/>
      <c r="W192" s="451"/>
      <c r="X192" s="452"/>
      <c r="Y192" s="103"/>
      <c r="Z192" s="451" t="s">
        <v>351</v>
      </c>
      <c r="AA192" s="451"/>
      <c r="AB192" s="451"/>
      <c r="AC192" s="451"/>
      <c r="AD192" s="452"/>
    </row>
    <row r="193" spans="2:30" ht="27.75" customHeight="1">
      <c r="B193" s="104" t="s">
        <v>39</v>
      </c>
      <c r="C193" s="105" t="s">
        <v>2</v>
      </c>
      <c r="D193" s="216" t="s">
        <v>3</v>
      </c>
      <c r="E193" s="107" t="s">
        <v>69</v>
      </c>
      <c r="F193" s="107" t="s">
        <v>4</v>
      </c>
      <c r="G193" s="17" t="s">
        <v>399</v>
      </c>
      <c r="H193" s="17" t="s">
        <v>400</v>
      </c>
      <c r="I193" s="17" t="s">
        <v>401</v>
      </c>
      <c r="J193" s="17" t="s">
        <v>0</v>
      </c>
      <c r="K193" s="17" t="s">
        <v>402</v>
      </c>
      <c r="M193" s="17" t="s">
        <v>399</v>
      </c>
      <c r="N193" s="17" t="s">
        <v>400</v>
      </c>
      <c r="O193" s="17" t="s">
        <v>401</v>
      </c>
      <c r="P193" s="17" t="s">
        <v>0</v>
      </c>
      <c r="Q193" s="17" t="s">
        <v>402</v>
      </c>
      <c r="R193" s="108"/>
      <c r="S193" s="109" t="s">
        <v>223</v>
      </c>
      <c r="T193" s="109" t="s">
        <v>224</v>
      </c>
      <c r="U193" s="109" t="s">
        <v>225</v>
      </c>
      <c r="V193" s="109" t="s">
        <v>226</v>
      </c>
      <c r="W193" s="109" t="s">
        <v>227</v>
      </c>
      <c r="X193" s="110" t="s">
        <v>228</v>
      </c>
      <c r="Y193" s="111"/>
      <c r="Z193" s="112" t="s">
        <v>19</v>
      </c>
      <c r="AA193" s="112" t="s">
        <v>131</v>
      </c>
      <c r="AB193" s="112" t="s">
        <v>132</v>
      </c>
      <c r="AC193" s="112" t="s">
        <v>133</v>
      </c>
      <c r="AD193" s="112" t="s">
        <v>134</v>
      </c>
    </row>
    <row r="194" spans="2:30">
      <c r="B194" s="455" t="s">
        <v>170</v>
      </c>
      <c r="C194" s="246" t="s">
        <v>197</v>
      </c>
      <c r="D194" s="241" t="s">
        <v>198</v>
      </c>
      <c r="E194" s="136" t="s">
        <v>5</v>
      </c>
      <c r="F194" s="136" t="s">
        <v>1</v>
      </c>
      <c r="G194" s="416">
        <v>192.82</v>
      </c>
      <c r="H194" s="416">
        <v>286.68</v>
      </c>
      <c r="I194" s="416">
        <v>294.12</v>
      </c>
      <c r="J194" s="416">
        <v>301.18</v>
      </c>
      <c r="K194" s="416">
        <v>310.43</v>
      </c>
      <c r="M194" s="411">
        <f t="shared" ref="M194" si="298">G194*(1+$AA$2)*(1+$AB$2)*(1+$AC$2)*(1+$AD$2)</f>
        <v>192.82</v>
      </c>
      <c r="N194" s="411">
        <f t="shared" ref="N194" si="299">H194*(1+$AB$2)*(1+$AC$2)*(1+$AD$2)</f>
        <v>286.68</v>
      </c>
      <c r="O194" s="411">
        <f t="shared" ref="O194" si="300">I194*(1+$AC$2)*(1+$AD$2)</f>
        <v>294.12</v>
      </c>
      <c r="P194" s="411">
        <f t="shared" ref="P194" si="301">J194*(1+$AD$2)</f>
        <v>301.18</v>
      </c>
      <c r="Q194" s="411">
        <f t="shared" ref="Q194" si="302">K194</f>
        <v>310.43</v>
      </c>
      <c r="R194" s="118"/>
      <c r="S194" s="121">
        <v>0.5</v>
      </c>
      <c r="T194" s="121">
        <v>0.5</v>
      </c>
      <c r="U194" s="121">
        <v>1.5</v>
      </c>
      <c r="V194" s="121"/>
      <c r="W194" s="121"/>
      <c r="X194" s="121"/>
      <c r="Y194" s="122"/>
      <c r="Z194" s="190">
        <v>418.76278051387936</v>
      </c>
      <c r="AA194" s="190">
        <v>418.76278051387936</v>
      </c>
      <c r="AB194" s="190">
        <v>423.36917109953202</v>
      </c>
      <c r="AC194" s="190">
        <v>433.16254676540643</v>
      </c>
      <c r="AD194" s="190">
        <v>447.79156041027437</v>
      </c>
    </row>
    <row r="195" spans="2:30">
      <c r="B195" s="456"/>
      <c r="C195" s="247"/>
      <c r="D195" s="224"/>
      <c r="E195" s="140"/>
      <c r="F195" s="140"/>
      <c r="G195" s="417"/>
      <c r="H195" s="417"/>
      <c r="I195" s="417"/>
      <c r="J195" s="417"/>
      <c r="K195" s="417"/>
      <c r="M195" s="417"/>
      <c r="N195" s="417"/>
      <c r="O195" s="417"/>
      <c r="P195" s="417"/>
      <c r="Q195" s="417"/>
      <c r="R195" s="118"/>
      <c r="S195" s="134"/>
      <c r="T195" s="134"/>
      <c r="U195" s="134"/>
      <c r="V195" s="134"/>
      <c r="W195" s="134"/>
      <c r="X195" s="134"/>
      <c r="Y195" s="122"/>
      <c r="Z195" s="192"/>
      <c r="AA195" s="192"/>
      <c r="AB195" s="192"/>
      <c r="AC195" s="192"/>
      <c r="AD195" s="192"/>
    </row>
    <row r="196" spans="2:30" ht="12.75" customHeight="1">
      <c r="B196" s="124"/>
      <c r="C196" s="246" t="s">
        <v>200</v>
      </c>
      <c r="D196" s="241" t="s">
        <v>199</v>
      </c>
      <c r="E196" s="136" t="s">
        <v>5</v>
      </c>
      <c r="F196" s="136" t="s">
        <v>66</v>
      </c>
      <c r="G196" s="416">
        <v>0</v>
      </c>
      <c r="H196" s="416">
        <v>0</v>
      </c>
      <c r="I196" s="416">
        <v>0</v>
      </c>
      <c r="J196" s="416">
        <v>0</v>
      </c>
      <c r="K196" s="416">
        <v>0</v>
      </c>
      <c r="M196" s="411">
        <f t="shared" ref="M196" si="303">G196*(1+$AA$2)*(1+$AB$2)*(1+$AC$2)*(1+$AD$2)</f>
        <v>0</v>
      </c>
      <c r="N196" s="411">
        <f t="shared" ref="N196" si="304">H196*(1+$AB$2)*(1+$AC$2)*(1+$AD$2)</f>
        <v>0</v>
      </c>
      <c r="O196" s="411">
        <f t="shared" ref="O196" si="305">I196*(1+$AC$2)*(1+$AD$2)</f>
        <v>0</v>
      </c>
      <c r="P196" s="411">
        <f t="shared" ref="P196" si="306">J196*(1+$AD$2)</f>
        <v>0</v>
      </c>
      <c r="Q196" s="411">
        <f t="shared" ref="Q196" si="307">K196</f>
        <v>0</v>
      </c>
      <c r="R196" s="118"/>
      <c r="S196" s="121"/>
      <c r="T196" s="121"/>
      <c r="U196" s="121" t="s">
        <v>265</v>
      </c>
      <c r="V196" s="121"/>
      <c r="W196" s="121"/>
      <c r="X196" s="121"/>
      <c r="Y196" s="122"/>
      <c r="Z196" s="190">
        <v>178.58346320213872</v>
      </c>
      <c r="AA196" s="190">
        <v>178.58346320213872</v>
      </c>
      <c r="AB196" s="190">
        <v>180.54788129736218</v>
      </c>
      <c r="AC196" s="190">
        <v>184.72431488753278</v>
      </c>
      <c r="AD196" s="190">
        <v>190.96293026000205</v>
      </c>
    </row>
    <row r="197" spans="2:30">
      <c r="B197" s="124"/>
      <c r="C197" s="247"/>
      <c r="D197" s="224"/>
      <c r="E197" s="140"/>
      <c r="F197" s="140"/>
      <c r="G197" s="417"/>
      <c r="H197" s="417"/>
      <c r="I197" s="417"/>
      <c r="J197" s="417"/>
      <c r="K197" s="417"/>
      <c r="M197" s="417"/>
      <c r="N197" s="417"/>
      <c r="O197" s="417"/>
      <c r="P197" s="417"/>
      <c r="Q197" s="417"/>
      <c r="R197" s="118"/>
      <c r="S197" s="134"/>
      <c r="T197" s="134"/>
      <c r="U197" s="134"/>
      <c r="V197" s="134"/>
      <c r="W197" s="134"/>
      <c r="X197" s="134"/>
      <c r="Y197" s="122"/>
      <c r="Z197" s="192"/>
      <c r="AA197" s="192"/>
      <c r="AB197" s="192"/>
      <c r="AC197" s="192"/>
      <c r="AD197" s="192"/>
    </row>
    <row r="198" spans="2:30" ht="12.75" customHeight="1">
      <c r="B198" s="124"/>
      <c r="C198" s="246" t="s">
        <v>201</v>
      </c>
      <c r="D198" s="241" t="s">
        <v>202</v>
      </c>
      <c r="E198" s="136" t="s">
        <v>5</v>
      </c>
      <c r="F198" s="136" t="s">
        <v>66</v>
      </c>
      <c r="G198" s="416">
        <v>0</v>
      </c>
      <c r="H198" s="416">
        <v>0</v>
      </c>
      <c r="I198" s="416">
        <v>0</v>
      </c>
      <c r="J198" s="416">
        <v>0</v>
      </c>
      <c r="K198" s="416">
        <v>0</v>
      </c>
      <c r="M198" s="411">
        <f t="shared" ref="M198" si="308">G198*(1+$AA$2)*(1+$AB$2)*(1+$AC$2)*(1+$AD$2)</f>
        <v>0</v>
      </c>
      <c r="N198" s="411">
        <f t="shared" ref="N198" si="309">H198*(1+$AB$2)*(1+$AC$2)*(1+$AD$2)</f>
        <v>0</v>
      </c>
      <c r="O198" s="411">
        <f t="shared" ref="O198" si="310">I198*(1+$AC$2)*(1+$AD$2)</f>
        <v>0</v>
      </c>
      <c r="P198" s="411">
        <f t="shared" ref="P198" si="311">J198*(1+$AD$2)</f>
        <v>0</v>
      </c>
      <c r="Q198" s="411">
        <f t="shared" ref="Q198" si="312">K198</f>
        <v>0</v>
      </c>
      <c r="R198" s="118"/>
      <c r="S198" s="121"/>
      <c r="T198" s="121"/>
      <c r="U198" s="121" t="s">
        <v>265</v>
      </c>
      <c r="V198" s="121"/>
      <c r="W198" s="121"/>
      <c r="X198" s="121"/>
      <c r="Y198" s="122"/>
      <c r="Z198" s="190">
        <v>178.58346320213872</v>
      </c>
      <c r="AA198" s="190">
        <v>178.58346320213872</v>
      </c>
      <c r="AB198" s="190">
        <v>180.54788129736218</v>
      </c>
      <c r="AC198" s="190">
        <v>184.72431488753278</v>
      </c>
      <c r="AD198" s="190">
        <v>190.96293026000205</v>
      </c>
    </row>
    <row r="199" spans="2:30">
      <c r="B199" s="163"/>
      <c r="C199" s="247"/>
      <c r="D199" s="224"/>
      <c r="E199" s="248"/>
      <c r="F199" s="248"/>
      <c r="G199" s="417"/>
      <c r="H199" s="417"/>
      <c r="I199" s="417"/>
      <c r="J199" s="417"/>
      <c r="K199" s="417"/>
      <c r="M199" s="417"/>
      <c r="N199" s="417"/>
      <c r="O199" s="417"/>
      <c r="P199" s="417"/>
      <c r="Q199" s="417"/>
      <c r="R199" s="118"/>
      <c r="S199" s="134"/>
      <c r="T199" s="134"/>
      <c r="U199" s="134"/>
      <c r="V199" s="134"/>
      <c r="W199" s="134"/>
      <c r="X199" s="134"/>
      <c r="Y199" s="122"/>
      <c r="Z199" s="192"/>
      <c r="AA199" s="192"/>
      <c r="AB199" s="192"/>
      <c r="AC199" s="192"/>
      <c r="AD199" s="192"/>
    </row>
    <row r="201" spans="2:30">
      <c r="B201" s="102"/>
      <c r="C201" s="102"/>
      <c r="D201" s="95"/>
      <c r="E201" s="96"/>
      <c r="F201" s="96"/>
      <c r="G201" s="460" t="s">
        <v>397</v>
      </c>
      <c r="H201" s="460"/>
      <c r="I201" s="460"/>
      <c r="J201" s="460"/>
      <c r="K201" s="461"/>
      <c r="M201" s="460" t="s">
        <v>398</v>
      </c>
      <c r="N201" s="460"/>
      <c r="O201" s="460"/>
      <c r="P201" s="460"/>
      <c r="Q201" s="461"/>
      <c r="R201" s="96"/>
      <c r="S201" s="454" t="s">
        <v>229</v>
      </c>
      <c r="T201" s="451"/>
      <c r="U201" s="451"/>
      <c r="V201" s="451"/>
      <c r="W201" s="451"/>
      <c r="X201" s="452"/>
      <c r="Y201" s="103"/>
      <c r="Z201" s="451" t="s">
        <v>351</v>
      </c>
      <c r="AA201" s="451"/>
      <c r="AB201" s="451"/>
      <c r="AC201" s="451"/>
      <c r="AD201" s="452"/>
    </row>
    <row r="202" spans="2:30" ht="27" customHeight="1">
      <c r="B202" s="104" t="s">
        <v>39</v>
      </c>
      <c r="C202" s="249" t="s">
        <v>2</v>
      </c>
      <c r="D202" s="250" t="s">
        <v>3</v>
      </c>
      <c r="E202" s="107" t="s">
        <v>69</v>
      </c>
      <c r="F202" s="107" t="s">
        <v>4</v>
      </c>
      <c r="G202" s="17" t="s">
        <v>399</v>
      </c>
      <c r="H202" s="17" t="s">
        <v>400</v>
      </c>
      <c r="I202" s="17" t="s">
        <v>401</v>
      </c>
      <c r="J202" s="17" t="s">
        <v>0</v>
      </c>
      <c r="K202" s="17" t="s">
        <v>402</v>
      </c>
      <c r="M202" s="17" t="s">
        <v>399</v>
      </c>
      <c r="N202" s="17" t="s">
        <v>400</v>
      </c>
      <c r="O202" s="17" t="s">
        <v>401</v>
      </c>
      <c r="P202" s="17" t="s">
        <v>0</v>
      </c>
      <c r="Q202" s="17" t="s">
        <v>402</v>
      </c>
      <c r="R202" s="108"/>
      <c r="S202" s="109" t="s">
        <v>223</v>
      </c>
      <c r="T202" s="109" t="s">
        <v>224</v>
      </c>
      <c r="U202" s="109" t="s">
        <v>225</v>
      </c>
      <c r="V202" s="109" t="s">
        <v>226</v>
      </c>
      <c r="W202" s="109" t="s">
        <v>227</v>
      </c>
      <c r="X202" s="110" t="s">
        <v>228</v>
      </c>
      <c r="Y202" s="111"/>
      <c r="Z202" s="112" t="s">
        <v>19</v>
      </c>
      <c r="AA202" s="112" t="s">
        <v>131</v>
      </c>
      <c r="AB202" s="112" t="s">
        <v>132</v>
      </c>
      <c r="AC202" s="112" t="s">
        <v>133</v>
      </c>
      <c r="AD202" s="112" t="s">
        <v>134</v>
      </c>
    </row>
    <row r="203" spans="2:30">
      <c r="B203" s="113" t="s">
        <v>171</v>
      </c>
      <c r="C203" s="113" t="s">
        <v>172</v>
      </c>
      <c r="D203" s="241" t="s">
        <v>16</v>
      </c>
      <c r="E203" s="194" t="s">
        <v>70</v>
      </c>
      <c r="F203" s="181" t="s">
        <v>1</v>
      </c>
      <c r="G203" s="416">
        <v>37.93</v>
      </c>
      <c r="H203" s="416">
        <v>51.16</v>
      </c>
      <c r="I203" s="416">
        <v>52.49</v>
      </c>
      <c r="J203" s="416">
        <v>53.75</v>
      </c>
      <c r="K203" s="416">
        <v>55.4</v>
      </c>
      <c r="M203" s="411">
        <f t="shared" ref="M203" si="313">G203*(1+$AA$2)*(1+$AB$2)*(1+$AC$2)*(1+$AD$2)</f>
        <v>37.93</v>
      </c>
      <c r="N203" s="411">
        <f t="shared" ref="N203" si="314">H203*(1+$AB$2)*(1+$AC$2)*(1+$AD$2)</f>
        <v>51.16</v>
      </c>
      <c r="O203" s="411">
        <f t="shared" ref="O203" si="315">I203*(1+$AC$2)*(1+$AD$2)</f>
        <v>52.49</v>
      </c>
      <c r="P203" s="411">
        <f t="shared" ref="P203" si="316">J203*(1+$AD$2)</f>
        <v>53.75</v>
      </c>
      <c r="Q203" s="411">
        <f t="shared" ref="Q203" si="317">K203</f>
        <v>55.4</v>
      </c>
      <c r="R203" s="118"/>
      <c r="S203" s="121">
        <v>0.5</v>
      </c>
      <c r="T203" s="121"/>
      <c r="U203" s="121"/>
      <c r="V203" s="121"/>
      <c r="W203" s="121"/>
      <c r="X203" s="121"/>
      <c r="Y203" s="122"/>
      <c r="Z203" s="190">
        <v>63.765897750319667</v>
      </c>
      <c r="AA203" s="190">
        <v>63.765897750319667</v>
      </c>
      <c r="AB203" s="190">
        <v>64.467322625573175</v>
      </c>
      <c r="AC203" s="190">
        <v>65.958580732547944</v>
      </c>
      <c r="AD203" s="190">
        <v>68.186171702122579</v>
      </c>
    </row>
    <row r="204" spans="2:30">
      <c r="B204" s="124"/>
      <c r="C204" s="163"/>
      <c r="D204" s="224"/>
      <c r="E204" s="191"/>
      <c r="F204" s="130"/>
      <c r="G204" s="417"/>
      <c r="H204" s="417"/>
      <c r="I204" s="417"/>
      <c r="J204" s="417"/>
      <c r="K204" s="417"/>
      <c r="M204" s="417"/>
      <c r="N204" s="417"/>
      <c r="O204" s="417"/>
      <c r="P204" s="417"/>
      <c r="Q204" s="417"/>
      <c r="S204" s="134"/>
      <c r="T204" s="134"/>
      <c r="U204" s="134"/>
      <c r="V204" s="134"/>
      <c r="W204" s="134"/>
      <c r="X204" s="134"/>
      <c r="Y204" s="122"/>
      <c r="Z204" s="192"/>
      <c r="AA204" s="192"/>
      <c r="AB204" s="192"/>
      <c r="AC204" s="192"/>
      <c r="AD204" s="192"/>
    </row>
    <row r="205" spans="2:30">
      <c r="B205" s="124"/>
      <c r="C205" s="114" t="s">
        <v>173</v>
      </c>
      <c r="D205" s="241" t="s">
        <v>114</v>
      </c>
      <c r="E205" s="194" t="s">
        <v>5</v>
      </c>
      <c r="F205" s="181" t="s">
        <v>66</v>
      </c>
      <c r="G205" s="416">
        <v>0</v>
      </c>
      <c r="H205" s="416">
        <v>0</v>
      </c>
      <c r="I205" s="416">
        <v>0</v>
      </c>
      <c r="J205" s="416">
        <v>0</v>
      </c>
      <c r="K205" s="416">
        <v>0</v>
      </c>
      <c r="M205" s="411">
        <f t="shared" ref="M205:M206" si="318">G205*(1+$AA$2)*(1+$AB$2)*(1+$AC$2)*(1+$AD$2)</f>
        <v>0</v>
      </c>
      <c r="N205" s="411">
        <f t="shared" ref="N205:N206" si="319">H205*(1+$AB$2)*(1+$AC$2)*(1+$AD$2)</f>
        <v>0</v>
      </c>
      <c r="O205" s="411">
        <f t="shared" ref="O205:O206" si="320">I205*(1+$AC$2)*(1+$AD$2)</f>
        <v>0</v>
      </c>
      <c r="P205" s="411">
        <f t="shared" ref="P205:P206" si="321">J205*(1+$AD$2)</f>
        <v>0</v>
      </c>
      <c r="Q205" s="411">
        <f t="shared" ref="Q205:Q206" si="322">K205</f>
        <v>0</v>
      </c>
      <c r="R205" s="118"/>
      <c r="S205" s="121"/>
      <c r="T205" s="121" t="s">
        <v>265</v>
      </c>
      <c r="U205" s="121"/>
      <c r="V205" s="121"/>
      <c r="W205" s="121"/>
      <c r="X205" s="121"/>
      <c r="Y205" s="122"/>
      <c r="Z205" s="190">
        <v>174.24337592070339</v>
      </c>
      <c r="AA205" s="190">
        <v>174.24337592070339</v>
      </c>
      <c r="AB205" s="190">
        <v>176.1600530558311</v>
      </c>
      <c r="AC205" s="190">
        <v>180.23498740311857</v>
      </c>
      <c r="AD205" s="190">
        <v>186.3219866362974</v>
      </c>
    </row>
    <row r="206" spans="2:30">
      <c r="B206" s="124"/>
      <c r="C206" s="125"/>
      <c r="D206" s="242" t="s">
        <v>115</v>
      </c>
      <c r="E206" s="177" t="s">
        <v>5</v>
      </c>
      <c r="F206" s="151" t="s">
        <v>1</v>
      </c>
      <c r="G206" s="28">
        <v>0</v>
      </c>
      <c r="H206" s="28">
        <v>0</v>
      </c>
      <c r="I206" s="28">
        <v>0</v>
      </c>
      <c r="J206" s="28">
        <v>0</v>
      </c>
      <c r="K206" s="28">
        <v>0</v>
      </c>
      <c r="M206" s="411">
        <f t="shared" si="318"/>
        <v>0</v>
      </c>
      <c r="N206" s="411">
        <f t="shared" si="319"/>
        <v>0</v>
      </c>
      <c r="O206" s="411">
        <f t="shared" si="320"/>
        <v>0</v>
      </c>
      <c r="P206" s="411">
        <f t="shared" si="321"/>
        <v>0</v>
      </c>
      <c r="Q206" s="411">
        <f t="shared" si="322"/>
        <v>0</v>
      </c>
      <c r="R206" s="118"/>
      <c r="S206" s="129"/>
      <c r="T206" s="129"/>
      <c r="U206" s="129"/>
      <c r="V206" s="129"/>
      <c r="W206" s="129"/>
      <c r="X206" s="129"/>
      <c r="Y206" s="122"/>
      <c r="Z206" s="251">
        <v>0.55889567721915312</v>
      </c>
      <c r="AA206" s="251">
        <v>0.55889567721915312</v>
      </c>
      <c r="AB206" s="251">
        <v>0.55889567721915312</v>
      </c>
      <c r="AC206" s="251">
        <v>0.55889567721915312</v>
      </c>
      <c r="AD206" s="251">
        <v>0.55889567721915312</v>
      </c>
    </row>
    <row r="207" spans="2:30">
      <c r="B207" s="124"/>
      <c r="C207" s="125"/>
      <c r="D207" s="243" t="s">
        <v>126</v>
      </c>
      <c r="E207" s="177"/>
      <c r="F207" s="151"/>
      <c r="G207" s="425"/>
      <c r="H207" s="425"/>
      <c r="I207" s="425"/>
      <c r="J207" s="425"/>
      <c r="K207" s="425"/>
      <c r="M207" s="425"/>
      <c r="N207" s="425"/>
      <c r="O207" s="425"/>
      <c r="P207" s="425"/>
      <c r="Q207" s="425"/>
      <c r="R207" s="118"/>
      <c r="S207" s="129"/>
      <c r="T207" s="129"/>
      <c r="U207" s="129"/>
      <c r="V207" s="129"/>
      <c r="W207" s="129"/>
      <c r="X207" s="129"/>
      <c r="Y207" s="122"/>
      <c r="Z207" s="251"/>
      <c r="AA207" s="251"/>
      <c r="AB207" s="251"/>
      <c r="AC207" s="251"/>
      <c r="AD207" s="251"/>
    </row>
    <row r="208" spans="2:30">
      <c r="B208" s="124"/>
      <c r="C208" s="158"/>
      <c r="D208" s="224"/>
      <c r="E208" s="191"/>
      <c r="F208" s="130"/>
      <c r="G208" s="417"/>
      <c r="H208" s="417"/>
      <c r="I208" s="417"/>
      <c r="J208" s="417"/>
      <c r="K208" s="417"/>
      <c r="M208" s="417"/>
      <c r="N208" s="417"/>
      <c r="O208" s="417"/>
      <c r="P208" s="417"/>
      <c r="Q208" s="417"/>
      <c r="S208" s="134"/>
      <c r="T208" s="134"/>
      <c r="U208" s="134"/>
      <c r="V208" s="134"/>
      <c r="W208" s="134"/>
      <c r="X208" s="134"/>
      <c r="Y208" s="122"/>
      <c r="Z208" s="192"/>
      <c r="AA208" s="192"/>
      <c r="AB208" s="192"/>
      <c r="AC208" s="192"/>
      <c r="AD208" s="192"/>
    </row>
    <row r="209" spans="2:30">
      <c r="B209" s="124"/>
      <c r="C209" s="114" t="s">
        <v>174</v>
      </c>
      <c r="D209" s="241" t="s">
        <v>116</v>
      </c>
      <c r="E209" s="194" t="s">
        <v>117</v>
      </c>
      <c r="F209" s="181" t="s">
        <v>66</v>
      </c>
      <c r="G209" s="416">
        <v>0</v>
      </c>
      <c r="H209" s="416">
        <v>183.92</v>
      </c>
      <c r="I209" s="416">
        <v>188.69</v>
      </c>
      <c r="J209" s="416">
        <v>193.22</v>
      </c>
      <c r="K209" s="416">
        <v>199.15</v>
      </c>
      <c r="M209" s="411">
        <f t="shared" ref="M209" si="323">G209*(1+$AA$2)*(1+$AB$2)*(1+$AC$2)*(1+$AD$2)</f>
        <v>0</v>
      </c>
      <c r="N209" s="411">
        <f t="shared" ref="N209" si="324">H209*(1+$AB$2)*(1+$AC$2)*(1+$AD$2)</f>
        <v>183.92</v>
      </c>
      <c r="O209" s="411">
        <f t="shared" ref="O209" si="325">I209*(1+$AC$2)*(1+$AD$2)</f>
        <v>188.69</v>
      </c>
      <c r="P209" s="411">
        <f t="shared" ref="P209" si="326">J209*(1+$AD$2)</f>
        <v>193.22</v>
      </c>
      <c r="Q209" s="411">
        <f t="shared" ref="Q209" si="327">K209</f>
        <v>199.15</v>
      </c>
      <c r="R209" s="118"/>
      <c r="S209" s="121"/>
      <c r="T209" s="121"/>
      <c r="U209" s="121"/>
      <c r="V209" s="121"/>
      <c r="W209" s="121" t="s">
        <v>265</v>
      </c>
      <c r="X209" s="121"/>
      <c r="Y209" s="122"/>
      <c r="Z209" s="190">
        <v>239.9936679181983</v>
      </c>
      <c r="AA209" s="190">
        <v>239.9936679181983</v>
      </c>
      <c r="AB209" s="190">
        <v>242.25618545567633</v>
      </c>
      <c r="AC209" s="190">
        <v>247.06639070925712</v>
      </c>
      <c r="AD209" s="190">
        <v>254.25171277695364</v>
      </c>
    </row>
    <row r="210" spans="2:30">
      <c r="B210" s="124"/>
      <c r="C210" s="158"/>
      <c r="D210" s="224"/>
      <c r="E210" s="191"/>
      <c r="F210" s="130"/>
      <c r="G210" s="417"/>
      <c r="H210" s="417"/>
      <c r="I210" s="417"/>
      <c r="J210" s="417"/>
      <c r="K210" s="417"/>
      <c r="M210" s="417"/>
      <c r="N210" s="417"/>
      <c r="O210" s="417"/>
      <c r="P210" s="417"/>
      <c r="Q210" s="417"/>
      <c r="S210" s="134"/>
      <c r="T210" s="134"/>
      <c r="U210" s="134"/>
      <c r="V210" s="134"/>
      <c r="W210" s="134"/>
      <c r="X210" s="134"/>
      <c r="Y210" s="122"/>
      <c r="Z210" s="192"/>
      <c r="AA210" s="192"/>
      <c r="AB210" s="192"/>
      <c r="AC210" s="192"/>
      <c r="AD210" s="192"/>
    </row>
    <row r="211" spans="2:30">
      <c r="B211" s="124"/>
      <c r="C211" s="114" t="s">
        <v>175</v>
      </c>
      <c r="D211" s="223" t="s">
        <v>118</v>
      </c>
      <c r="E211" s="169" t="s">
        <v>119</v>
      </c>
      <c r="F211" s="170" t="s">
        <v>66</v>
      </c>
      <c r="G211" s="420">
        <v>0</v>
      </c>
      <c r="H211" s="420">
        <v>0</v>
      </c>
      <c r="I211" s="420">
        <v>0</v>
      </c>
      <c r="J211" s="420">
        <v>0</v>
      </c>
      <c r="K211" s="420">
        <v>0</v>
      </c>
      <c r="M211" s="411">
        <f t="shared" ref="M211" si="328">G211*(1+$AA$2)*(1+$AB$2)*(1+$AC$2)*(1+$AD$2)</f>
        <v>0</v>
      </c>
      <c r="N211" s="411">
        <f t="shared" ref="N211" si="329">H211*(1+$AB$2)*(1+$AC$2)*(1+$AD$2)</f>
        <v>0</v>
      </c>
      <c r="O211" s="411">
        <f t="shared" ref="O211" si="330">I211*(1+$AC$2)*(1+$AD$2)</f>
        <v>0</v>
      </c>
      <c r="P211" s="411">
        <f t="shared" ref="P211" si="331">J211*(1+$AD$2)</f>
        <v>0</v>
      </c>
      <c r="Q211" s="411">
        <f t="shared" ref="Q211" si="332">K211</f>
        <v>0</v>
      </c>
      <c r="R211" s="171"/>
      <c r="S211" s="173"/>
      <c r="T211" s="173" t="s">
        <v>265</v>
      </c>
      <c r="U211" s="173"/>
      <c r="V211" s="173"/>
      <c r="W211" s="173"/>
      <c r="X211" s="173"/>
      <c r="Y211" s="174"/>
      <c r="Z211" s="188">
        <v>174.24337592070339</v>
      </c>
      <c r="AA211" s="188">
        <v>174.24337592070339</v>
      </c>
      <c r="AB211" s="188">
        <v>176.1600530558311</v>
      </c>
      <c r="AC211" s="188">
        <v>180.23498740311857</v>
      </c>
      <c r="AD211" s="188">
        <v>186.3219866362974</v>
      </c>
    </row>
    <row r="212" spans="2:30">
      <c r="B212" s="124"/>
      <c r="C212" s="125"/>
      <c r="D212" s="252"/>
      <c r="E212" s="186"/>
      <c r="F212" s="187"/>
      <c r="G212" s="422"/>
      <c r="H212" s="422"/>
      <c r="I212" s="422"/>
      <c r="J212" s="422"/>
      <c r="K212" s="422"/>
      <c r="M212" s="422"/>
      <c r="N212" s="422"/>
      <c r="O212" s="422"/>
      <c r="P212" s="422"/>
      <c r="Q212" s="422"/>
      <c r="R212" s="171"/>
      <c r="S212" s="189"/>
      <c r="T212" s="189"/>
      <c r="U212" s="189"/>
      <c r="V212" s="189"/>
      <c r="W212" s="189"/>
      <c r="X212" s="189"/>
      <c r="Y212" s="174"/>
      <c r="Z212" s="253"/>
      <c r="AA212" s="253"/>
      <c r="AB212" s="253"/>
      <c r="AC212" s="253"/>
      <c r="AD212" s="253"/>
    </row>
    <row r="213" spans="2:30">
      <c r="B213" s="124"/>
      <c r="C213" s="158"/>
      <c r="D213" s="224"/>
      <c r="E213" s="191"/>
      <c r="F213" s="130"/>
      <c r="G213" s="417"/>
      <c r="H213" s="417"/>
      <c r="I213" s="417"/>
      <c r="J213" s="417"/>
      <c r="K213" s="417"/>
      <c r="M213" s="417"/>
      <c r="N213" s="417"/>
      <c r="O213" s="417"/>
      <c r="P213" s="417"/>
      <c r="Q213" s="417"/>
      <c r="S213" s="134"/>
      <c r="T213" s="134"/>
      <c r="U213" s="134"/>
      <c r="V213" s="134"/>
      <c r="W213" s="134"/>
      <c r="X213" s="134"/>
      <c r="Y213" s="122"/>
      <c r="Z213" s="192"/>
      <c r="AA213" s="192"/>
      <c r="AB213" s="192"/>
      <c r="AC213" s="192"/>
      <c r="AD213" s="192"/>
    </row>
    <row r="214" spans="2:30">
      <c r="B214" s="124"/>
      <c r="C214" s="113" t="s">
        <v>176</v>
      </c>
      <c r="D214" s="241" t="s">
        <v>120</v>
      </c>
      <c r="E214" s="194" t="s">
        <v>5</v>
      </c>
      <c r="F214" s="181" t="s">
        <v>66</v>
      </c>
      <c r="G214" s="416">
        <v>0</v>
      </c>
      <c r="H214" s="416">
        <v>0</v>
      </c>
      <c r="I214" s="416">
        <v>0</v>
      </c>
      <c r="J214" s="416">
        <v>0</v>
      </c>
      <c r="K214" s="416">
        <v>0</v>
      </c>
      <c r="M214" s="411">
        <f t="shared" ref="M214:M215" si="333">G214*(1+$AA$2)*(1+$AB$2)*(1+$AC$2)*(1+$AD$2)</f>
        <v>0</v>
      </c>
      <c r="N214" s="411">
        <f t="shared" ref="N214:N215" si="334">H214*(1+$AB$2)*(1+$AC$2)*(1+$AD$2)</f>
        <v>0</v>
      </c>
      <c r="O214" s="411">
        <f t="shared" ref="O214:O215" si="335">I214*(1+$AC$2)*(1+$AD$2)</f>
        <v>0</v>
      </c>
      <c r="P214" s="411">
        <f t="shared" ref="P214:P215" si="336">J214*(1+$AD$2)</f>
        <v>0</v>
      </c>
      <c r="Q214" s="411">
        <f t="shared" ref="Q214:Q215" si="337">K214</f>
        <v>0</v>
      </c>
      <c r="R214" s="118"/>
      <c r="S214" s="121"/>
      <c r="T214" s="121"/>
      <c r="U214" s="121"/>
      <c r="V214" s="121"/>
      <c r="W214" s="121" t="s">
        <v>265</v>
      </c>
      <c r="X214" s="121"/>
      <c r="Y214" s="122"/>
      <c r="Z214" s="190">
        <v>239.25091780307636</v>
      </c>
      <c r="AA214" s="190">
        <v>239.25091780307636</v>
      </c>
      <c r="AB214" s="190">
        <v>241.50729023119337</v>
      </c>
      <c r="AC214" s="190">
        <v>246.30443072976442</v>
      </c>
      <c r="AD214" s="190">
        <v>253.47023710789438</v>
      </c>
    </row>
    <row r="215" spans="2:30">
      <c r="B215" s="124"/>
      <c r="C215" s="124"/>
      <c r="D215" s="242" t="s">
        <v>121</v>
      </c>
      <c r="E215" s="177" t="s">
        <v>5</v>
      </c>
      <c r="F215" s="151" t="s">
        <v>1</v>
      </c>
      <c r="G215" s="28">
        <v>0</v>
      </c>
      <c r="H215" s="28">
        <v>0</v>
      </c>
      <c r="I215" s="28">
        <v>0</v>
      </c>
      <c r="J215" s="28">
        <v>0</v>
      </c>
      <c r="K215" s="28">
        <v>0</v>
      </c>
      <c r="M215" s="411">
        <f t="shared" si="333"/>
        <v>0</v>
      </c>
      <c r="N215" s="411">
        <f t="shared" si="334"/>
        <v>0</v>
      </c>
      <c r="O215" s="411">
        <f t="shared" si="335"/>
        <v>0</v>
      </c>
      <c r="P215" s="411">
        <f t="shared" si="336"/>
        <v>0</v>
      </c>
      <c r="Q215" s="411">
        <f t="shared" si="337"/>
        <v>0</v>
      </c>
      <c r="R215" s="118"/>
      <c r="S215" s="129"/>
      <c r="T215" s="129"/>
      <c r="U215" s="129"/>
      <c r="V215" s="129"/>
      <c r="W215" s="129"/>
      <c r="X215" s="129"/>
      <c r="Y215" s="122"/>
      <c r="Z215" s="251">
        <v>0.55889567721915312</v>
      </c>
      <c r="AA215" s="251">
        <v>0.55889567721915312</v>
      </c>
      <c r="AB215" s="251">
        <v>0.55889567721915312</v>
      </c>
      <c r="AC215" s="251">
        <v>0.55889567721915312</v>
      </c>
      <c r="AD215" s="251">
        <v>0.55889567721915312</v>
      </c>
    </row>
    <row r="216" spans="2:30">
      <c r="B216" s="124"/>
      <c r="C216" s="124"/>
      <c r="D216" s="243" t="s">
        <v>126</v>
      </c>
      <c r="E216" s="177"/>
      <c r="F216" s="151"/>
      <c r="G216" s="425"/>
      <c r="H216" s="425"/>
      <c r="I216" s="425"/>
      <c r="J216" s="425"/>
      <c r="K216" s="425"/>
      <c r="M216" s="425"/>
      <c r="N216" s="425"/>
      <c r="O216" s="425"/>
      <c r="P216" s="425"/>
      <c r="Q216" s="425"/>
      <c r="R216" s="118"/>
      <c r="S216" s="129"/>
      <c r="T216" s="129"/>
      <c r="U216" s="129"/>
      <c r="V216" s="129"/>
      <c r="W216" s="129"/>
      <c r="X216" s="129"/>
      <c r="Y216" s="122"/>
      <c r="Z216" s="251"/>
      <c r="AA216" s="251"/>
      <c r="AB216" s="251"/>
      <c r="AC216" s="251"/>
      <c r="AD216" s="251"/>
    </row>
    <row r="217" spans="2:30">
      <c r="B217" s="124"/>
      <c r="C217" s="163"/>
      <c r="D217" s="224"/>
      <c r="E217" s="191"/>
      <c r="F217" s="130"/>
      <c r="G217" s="417"/>
      <c r="H217" s="417"/>
      <c r="I217" s="417"/>
      <c r="J217" s="417"/>
      <c r="K217" s="417"/>
      <c r="M217" s="417"/>
      <c r="N217" s="417"/>
      <c r="O217" s="417"/>
      <c r="P217" s="417"/>
      <c r="Q217" s="417"/>
      <c r="R217" s="118"/>
      <c r="S217" s="134"/>
      <c r="T217" s="134"/>
      <c r="U217" s="134"/>
      <c r="V217" s="134"/>
      <c r="W217" s="134"/>
      <c r="X217" s="134"/>
      <c r="Y217" s="122"/>
      <c r="Z217" s="192"/>
      <c r="AA217" s="192"/>
      <c r="AB217" s="192"/>
      <c r="AC217" s="192"/>
      <c r="AD217" s="192"/>
    </row>
    <row r="218" spans="2:30">
      <c r="B218" s="124"/>
      <c r="C218" s="125" t="s">
        <v>177</v>
      </c>
      <c r="D218" s="223" t="s">
        <v>122</v>
      </c>
      <c r="E218" s="186" t="s">
        <v>5</v>
      </c>
      <c r="F218" s="187" t="s">
        <v>66</v>
      </c>
      <c r="G218" s="55">
        <v>0</v>
      </c>
      <c r="H218" s="55">
        <v>0</v>
      </c>
      <c r="I218" s="55">
        <v>0</v>
      </c>
      <c r="J218" s="55">
        <v>0</v>
      </c>
      <c r="K218" s="55">
        <v>0</v>
      </c>
      <c r="M218" s="411">
        <f t="shared" ref="M218:M219" si="338">G218*(1+$AA$2)*(1+$AB$2)*(1+$AC$2)*(1+$AD$2)</f>
        <v>0</v>
      </c>
      <c r="N218" s="411">
        <f t="shared" ref="N218:N219" si="339">H218*(1+$AB$2)*(1+$AC$2)*(1+$AD$2)</f>
        <v>0</v>
      </c>
      <c r="O218" s="411">
        <f t="shared" ref="O218:O219" si="340">I218*(1+$AC$2)*(1+$AD$2)</f>
        <v>0</v>
      </c>
      <c r="P218" s="411">
        <f t="shared" ref="P218:P219" si="341">J218*(1+$AD$2)</f>
        <v>0</v>
      </c>
      <c r="Q218" s="411">
        <f t="shared" ref="Q218:Q219" si="342">K218</f>
        <v>0</v>
      </c>
      <c r="R218" s="171"/>
      <c r="S218" s="189"/>
      <c r="T218" s="189"/>
      <c r="U218" s="189"/>
      <c r="V218" s="189"/>
      <c r="W218" s="189" t="s">
        <v>265</v>
      </c>
      <c r="X218" s="189"/>
      <c r="Y218" s="174"/>
      <c r="Z218" s="253">
        <v>239.25091780307636</v>
      </c>
      <c r="AA218" s="253">
        <v>239.25091780307636</v>
      </c>
      <c r="AB218" s="253">
        <v>241.50729023119337</v>
      </c>
      <c r="AC218" s="253">
        <v>246.30443072976442</v>
      </c>
      <c r="AD218" s="253">
        <v>253.47023710789438</v>
      </c>
    </row>
    <row r="219" spans="2:30">
      <c r="B219" s="124"/>
      <c r="C219" s="125"/>
      <c r="D219" s="242" t="s">
        <v>123</v>
      </c>
      <c r="E219" s="177" t="s">
        <v>5</v>
      </c>
      <c r="F219" s="151" t="s">
        <v>1</v>
      </c>
      <c r="G219" s="28">
        <v>0</v>
      </c>
      <c r="H219" s="28">
        <v>0</v>
      </c>
      <c r="I219" s="28">
        <v>0</v>
      </c>
      <c r="J219" s="28">
        <v>0</v>
      </c>
      <c r="K219" s="28">
        <v>0</v>
      </c>
      <c r="M219" s="411">
        <f t="shared" si="338"/>
        <v>0</v>
      </c>
      <c r="N219" s="411">
        <f t="shared" si="339"/>
        <v>0</v>
      </c>
      <c r="O219" s="411">
        <f t="shared" si="340"/>
        <v>0</v>
      </c>
      <c r="P219" s="411">
        <f t="shared" si="341"/>
        <v>0</v>
      </c>
      <c r="Q219" s="411">
        <f t="shared" si="342"/>
        <v>0</v>
      </c>
      <c r="R219" s="118"/>
      <c r="S219" s="129"/>
      <c r="T219" s="129"/>
      <c r="U219" s="129"/>
      <c r="V219" s="129"/>
      <c r="W219" s="129"/>
      <c r="X219" s="129"/>
      <c r="Y219" s="122"/>
      <c r="Z219" s="251">
        <v>0.55889567721915312</v>
      </c>
      <c r="AA219" s="251">
        <v>0.55889567721915312</v>
      </c>
      <c r="AB219" s="251">
        <v>0.55889567721915312</v>
      </c>
      <c r="AC219" s="251">
        <v>0.55889567721915312</v>
      </c>
      <c r="AD219" s="251">
        <v>0.55889567721915312</v>
      </c>
    </row>
    <row r="220" spans="2:30">
      <c r="B220" s="124"/>
      <c r="C220" s="125"/>
      <c r="D220" s="243" t="s">
        <v>126</v>
      </c>
      <c r="E220" s="177"/>
      <c r="F220" s="151"/>
      <c r="G220" s="425"/>
      <c r="H220" s="425"/>
      <c r="I220" s="425"/>
      <c r="J220" s="425"/>
      <c r="K220" s="425"/>
      <c r="M220" s="425"/>
      <c r="N220" s="425"/>
      <c r="O220" s="425"/>
      <c r="P220" s="425"/>
      <c r="Q220" s="425"/>
      <c r="R220" s="118"/>
      <c r="S220" s="129"/>
      <c r="T220" s="129"/>
      <c r="U220" s="129"/>
      <c r="V220" s="129"/>
      <c r="W220" s="129"/>
      <c r="X220" s="129"/>
      <c r="Y220" s="122"/>
      <c r="Z220" s="251"/>
      <c r="AA220" s="251"/>
      <c r="AB220" s="251"/>
      <c r="AC220" s="251"/>
      <c r="AD220" s="251"/>
    </row>
    <row r="221" spans="2:30">
      <c r="B221" s="163"/>
      <c r="C221" s="158"/>
      <c r="D221" s="224"/>
      <c r="E221" s="191"/>
      <c r="F221" s="130"/>
      <c r="G221" s="417"/>
      <c r="H221" s="417"/>
      <c r="I221" s="417"/>
      <c r="J221" s="417"/>
      <c r="K221" s="417"/>
      <c r="M221" s="417"/>
      <c r="N221" s="417"/>
      <c r="O221" s="417"/>
      <c r="P221" s="417"/>
      <c r="Q221" s="417"/>
      <c r="S221" s="134"/>
      <c r="T221" s="134"/>
      <c r="U221" s="134"/>
      <c r="V221" s="134"/>
      <c r="W221" s="134"/>
      <c r="X221" s="134"/>
      <c r="Y221" s="122"/>
      <c r="Z221" s="192"/>
      <c r="AA221" s="192"/>
      <c r="AB221" s="192"/>
      <c r="AC221" s="192"/>
      <c r="AD221" s="192"/>
    </row>
    <row r="222" spans="2:30">
      <c r="B222" s="144"/>
      <c r="C222" s="144"/>
      <c r="D222" s="255"/>
      <c r="E222" s="256"/>
      <c r="F222" s="95"/>
      <c r="G222" s="426"/>
      <c r="H222" s="426"/>
      <c r="I222" s="426"/>
      <c r="J222" s="426"/>
      <c r="K222" s="426"/>
      <c r="M222" s="426"/>
      <c r="N222" s="426"/>
      <c r="O222" s="426"/>
      <c r="P222" s="426"/>
      <c r="Q222" s="426"/>
      <c r="S222" s="258"/>
      <c r="T222" s="258"/>
      <c r="U222" s="258"/>
      <c r="V222" s="258"/>
      <c r="W222" s="258"/>
      <c r="X222" s="258"/>
      <c r="Y222" s="122"/>
      <c r="Z222" s="257"/>
      <c r="AA222" s="257"/>
      <c r="AB222" s="257"/>
      <c r="AC222" s="257"/>
      <c r="AD222" s="257"/>
    </row>
    <row r="223" spans="2:30">
      <c r="B223" s="102"/>
      <c r="C223" s="102"/>
      <c r="D223" s="95"/>
      <c r="E223" s="96"/>
      <c r="F223" s="96"/>
      <c r="G223" s="460" t="s">
        <v>397</v>
      </c>
      <c r="H223" s="460"/>
      <c r="I223" s="460"/>
      <c r="J223" s="460"/>
      <c r="K223" s="461"/>
      <c r="M223" s="460" t="s">
        <v>398</v>
      </c>
      <c r="N223" s="460"/>
      <c r="O223" s="460"/>
      <c r="P223" s="460"/>
      <c r="Q223" s="461"/>
      <c r="R223" s="96"/>
      <c r="S223" s="454" t="s">
        <v>229</v>
      </c>
      <c r="T223" s="451"/>
      <c r="U223" s="451"/>
      <c r="V223" s="451"/>
      <c r="W223" s="451"/>
      <c r="X223" s="452"/>
      <c r="Y223" s="103"/>
      <c r="Z223" s="451" t="s">
        <v>351</v>
      </c>
      <c r="AA223" s="451"/>
      <c r="AB223" s="451"/>
      <c r="AC223" s="451"/>
      <c r="AD223" s="452"/>
    </row>
    <row r="224" spans="2:30" ht="27.75" customHeight="1">
      <c r="B224" s="105" t="s">
        <v>39</v>
      </c>
      <c r="C224" s="105" t="s">
        <v>2</v>
      </c>
      <c r="D224" s="250" t="s">
        <v>3</v>
      </c>
      <c r="E224" s="107" t="s">
        <v>69</v>
      </c>
      <c r="F224" s="107" t="s">
        <v>4</v>
      </c>
      <c r="G224" s="17" t="s">
        <v>399</v>
      </c>
      <c r="H224" s="17" t="s">
        <v>400</v>
      </c>
      <c r="I224" s="17" t="s">
        <v>401</v>
      </c>
      <c r="J224" s="17" t="s">
        <v>0</v>
      </c>
      <c r="K224" s="17" t="s">
        <v>402</v>
      </c>
      <c r="M224" s="17" t="s">
        <v>399</v>
      </c>
      <c r="N224" s="17" t="s">
        <v>400</v>
      </c>
      <c r="O224" s="17" t="s">
        <v>401</v>
      </c>
      <c r="P224" s="17" t="s">
        <v>0</v>
      </c>
      <c r="Q224" s="17" t="s">
        <v>402</v>
      </c>
      <c r="R224" s="108"/>
      <c r="S224" s="109" t="s">
        <v>223</v>
      </c>
      <c r="T224" s="109" t="s">
        <v>224</v>
      </c>
      <c r="U224" s="109" t="s">
        <v>225</v>
      </c>
      <c r="V224" s="109" t="s">
        <v>226</v>
      </c>
      <c r="W224" s="109" t="s">
        <v>227</v>
      </c>
      <c r="X224" s="110" t="s">
        <v>228</v>
      </c>
      <c r="Y224" s="111"/>
      <c r="Z224" s="112" t="s">
        <v>19</v>
      </c>
      <c r="AA224" s="112" t="s">
        <v>131</v>
      </c>
      <c r="AB224" s="112" t="s">
        <v>132</v>
      </c>
      <c r="AC224" s="112" t="s">
        <v>133</v>
      </c>
      <c r="AD224" s="112" t="s">
        <v>134</v>
      </c>
    </row>
    <row r="225" spans="2:30">
      <c r="B225" s="113" t="s">
        <v>178</v>
      </c>
      <c r="C225" s="240" t="s">
        <v>203</v>
      </c>
      <c r="D225" s="241" t="s">
        <v>15</v>
      </c>
      <c r="E225" s="194" t="s">
        <v>28</v>
      </c>
      <c r="F225" s="181" t="s">
        <v>1</v>
      </c>
      <c r="G225" s="416">
        <v>142.47999999999999</v>
      </c>
      <c r="H225" s="416">
        <v>69.2</v>
      </c>
      <c r="I225" s="416">
        <v>70.989999999999995</v>
      </c>
      <c r="J225" s="416">
        <v>72.7</v>
      </c>
      <c r="K225" s="416">
        <v>74.930000000000007</v>
      </c>
      <c r="M225" s="411">
        <f t="shared" ref="M225" si="343">G225*(1+$AA$2)*(1+$AB$2)*(1+$AC$2)*(1+$AD$2)</f>
        <v>142.47999999999999</v>
      </c>
      <c r="N225" s="411">
        <f t="shared" ref="N225" si="344">H225*(1+$AB$2)*(1+$AC$2)*(1+$AD$2)</f>
        <v>69.2</v>
      </c>
      <c r="O225" s="411">
        <f t="shared" ref="O225" si="345">I225*(1+$AC$2)*(1+$AD$2)</f>
        <v>70.989999999999995</v>
      </c>
      <c r="P225" s="411">
        <f t="shared" ref="P225" si="346">J225*(1+$AD$2)</f>
        <v>72.7</v>
      </c>
      <c r="Q225" s="411">
        <f t="shared" ref="Q225" si="347">K225</f>
        <v>74.930000000000007</v>
      </c>
      <c r="R225" s="118"/>
      <c r="S225" s="121">
        <v>0.75</v>
      </c>
      <c r="T225" s="121"/>
      <c r="U225" s="121"/>
      <c r="V225" s="121"/>
      <c r="W225" s="121"/>
      <c r="X225" s="121"/>
      <c r="Y225" s="122"/>
      <c r="Z225" s="190">
        <v>95.648846625479507</v>
      </c>
      <c r="AA225" s="190">
        <v>95.648846625479507</v>
      </c>
      <c r="AB225" s="190">
        <v>96.700983938359769</v>
      </c>
      <c r="AC225" s="190">
        <v>98.937871098821915</v>
      </c>
      <c r="AD225" s="190">
        <v>102.27925755318387</v>
      </c>
    </row>
    <row r="226" spans="2:30">
      <c r="B226" s="163"/>
      <c r="C226" s="163"/>
      <c r="D226" s="224"/>
      <c r="E226" s="191"/>
      <c r="F226" s="130"/>
      <c r="G226" s="417"/>
      <c r="H226" s="417"/>
      <c r="I226" s="417"/>
      <c r="J226" s="417"/>
      <c r="K226" s="427"/>
      <c r="M226" s="417"/>
      <c r="N226" s="417"/>
      <c r="O226" s="417"/>
      <c r="P226" s="417"/>
      <c r="Q226" s="427"/>
      <c r="S226" s="134"/>
      <c r="T226" s="134"/>
      <c r="U226" s="134"/>
      <c r="V226" s="134"/>
      <c r="W226" s="134"/>
      <c r="X226" s="134"/>
      <c r="Y226" s="122"/>
      <c r="Z226" s="192"/>
      <c r="AA226" s="192"/>
      <c r="AB226" s="192"/>
      <c r="AC226" s="192"/>
      <c r="AD226" s="259"/>
    </row>
    <row r="228" spans="2:30">
      <c r="B228" s="102"/>
      <c r="C228" s="102"/>
      <c r="D228" s="95"/>
      <c r="E228" s="96"/>
      <c r="F228" s="96"/>
      <c r="G228" s="460" t="s">
        <v>397</v>
      </c>
      <c r="H228" s="460"/>
      <c r="I228" s="460"/>
      <c r="J228" s="460"/>
      <c r="K228" s="461"/>
      <c r="M228" s="460" t="s">
        <v>398</v>
      </c>
      <c r="N228" s="460"/>
      <c r="O228" s="460"/>
      <c r="P228" s="460"/>
      <c r="Q228" s="461"/>
      <c r="R228" s="96"/>
      <c r="S228" s="454" t="s">
        <v>229</v>
      </c>
      <c r="T228" s="451"/>
      <c r="U228" s="451"/>
      <c r="V228" s="451"/>
      <c r="W228" s="451"/>
      <c r="X228" s="452"/>
      <c r="Y228" s="103"/>
      <c r="Z228" s="451" t="s">
        <v>351</v>
      </c>
      <c r="AA228" s="451"/>
      <c r="AB228" s="451"/>
      <c r="AC228" s="451"/>
      <c r="AD228" s="452"/>
    </row>
    <row r="229" spans="2:30" ht="24.75" customHeight="1">
      <c r="B229" s="105" t="s">
        <v>39</v>
      </c>
      <c r="C229" s="164" t="s">
        <v>2</v>
      </c>
      <c r="D229" s="260" t="s">
        <v>3</v>
      </c>
      <c r="E229" s="107" t="s">
        <v>69</v>
      </c>
      <c r="F229" s="107" t="s">
        <v>4</v>
      </c>
      <c r="G229" s="17" t="s">
        <v>399</v>
      </c>
      <c r="H229" s="17" t="s">
        <v>400</v>
      </c>
      <c r="I229" s="17" t="s">
        <v>401</v>
      </c>
      <c r="J229" s="17" t="s">
        <v>0</v>
      </c>
      <c r="K229" s="17" t="s">
        <v>402</v>
      </c>
      <c r="M229" s="17" t="s">
        <v>399</v>
      </c>
      <c r="N229" s="17" t="s">
        <v>400</v>
      </c>
      <c r="O229" s="17" t="s">
        <v>401</v>
      </c>
      <c r="P229" s="17" t="s">
        <v>0</v>
      </c>
      <c r="Q229" s="17" t="s">
        <v>402</v>
      </c>
      <c r="R229" s="108"/>
      <c r="S229" s="109" t="s">
        <v>223</v>
      </c>
      <c r="T229" s="109" t="s">
        <v>224</v>
      </c>
      <c r="U229" s="109" t="s">
        <v>225</v>
      </c>
      <c r="V229" s="109" t="s">
        <v>226</v>
      </c>
      <c r="W229" s="109" t="s">
        <v>227</v>
      </c>
      <c r="X229" s="110" t="s">
        <v>228</v>
      </c>
      <c r="Y229" s="111"/>
      <c r="Z229" s="112" t="s">
        <v>19</v>
      </c>
      <c r="AA229" s="112" t="s">
        <v>131</v>
      </c>
      <c r="AB229" s="112" t="s">
        <v>132</v>
      </c>
      <c r="AC229" s="112" t="s">
        <v>133</v>
      </c>
      <c r="AD229" s="112" t="s">
        <v>134</v>
      </c>
    </row>
    <row r="230" spans="2:30">
      <c r="B230" s="113" t="s">
        <v>179</v>
      </c>
      <c r="C230" s="113" t="s">
        <v>348</v>
      </c>
      <c r="D230" s="223" t="s">
        <v>292</v>
      </c>
      <c r="E230" s="169" t="s">
        <v>5</v>
      </c>
      <c r="F230" s="170" t="s">
        <v>1</v>
      </c>
      <c r="G230" s="420">
        <v>0</v>
      </c>
      <c r="H230" s="420">
        <v>0</v>
      </c>
      <c r="I230" s="420">
        <v>0</v>
      </c>
      <c r="J230" s="420">
        <v>0</v>
      </c>
      <c r="K230" s="420">
        <v>0</v>
      </c>
      <c r="M230" s="411">
        <f t="shared" ref="M230:M231" si="348">G230*(1+$AA$2)*(1+$AB$2)*(1+$AC$2)*(1+$AD$2)</f>
        <v>0</v>
      </c>
      <c r="N230" s="411">
        <f t="shared" ref="N230:N231" si="349">H230*(1+$AB$2)*(1+$AC$2)*(1+$AD$2)</f>
        <v>0</v>
      </c>
      <c r="O230" s="411">
        <f t="shared" ref="O230:O231" si="350">I230*(1+$AC$2)*(1+$AD$2)</f>
        <v>0</v>
      </c>
      <c r="P230" s="411">
        <f t="shared" ref="P230:P231" si="351">J230*(1+$AD$2)</f>
        <v>0</v>
      </c>
      <c r="Q230" s="411">
        <f t="shared" ref="Q230:Q231" si="352">K230</f>
        <v>0</v>
      </c>
      <c r="R230" s="171"/>
      <c r="S230" s="121">
        <v>1</v>
      </c>
      <c r="T230" s="121"/>
      <c r="U230" s="121">
        <v>2</v>
      </c>
      <c r="V230" s="121"/>
      <c r="W230" s="121"/>
      <c r="X230" s="121">
        <v>10</v>
      </c>
      <c r="Y230" s="174"/>
      <c r="Z230" s="188">
        <v>2206.7200570985501</v>
      </c>
      <c r="AA230" s="188">
        <v>2206.7200570985501</v>
      </c>
      <c r="AB230" s="188">
        <v>2227.2401010494655</v>
      </c>
      <c r="AC230" s="188">
        <v>2270.8665576763728</v>
      </c>
      <c r="AD230" s="188">
        <v>2336.0342844180477</v>
      </c>
    </row>
    <row r="231" spans="2:30">
      <c r="B231" s="124"/>
      <c r="C231" s="124"/>
      <c r="D231" s="242" t="s">
        <v>293</v>
      </c>
      <c r="E231" s="177" t="s">
        <v>5</v>
      </c>
      <c r="F231" s="151" t="s">
        <v>1</v>
      </c>
      <c r="G231" s="428">
        <v>0</v>
      </c>
      <c r="H231" s="428">
        <v>0</v>
      </c>
      <c r="I231" s="428">
        <v>0</v>
      </c>
      <c r="J231" s="428">
        <v>0</v>
      </c>
      <c r="K231" s="428">
        <v>0</v>
      </c>
      <c r="M231" s="411">
        <f t="shared" si="348"/>
        <v>0</v>
      </c>
      <c r="N231" s="411">
        <f t="shared" si="349"/>
        <v>0</v>
      </c>
      <c r="O231" s="411">
        <f t="shared" si="350"/>
        <v>0</v>
      </c>
      <c r="P231" s="411">
        <f t="shared" si="351"/>
        <v>0</v>
      </c>
      <c r="Q231" s="411">
        <f t="shared" si="352"/>
        <v>0</v>
      </c>
      <c r="R231" s="118"/>
      <c r="S231" s="129">
        <v>1</v>
      </c>
      <c r="T231" s="129"/>
      <c r="U231" s="129">
        <v>2</v>
      </c>
      <c r="V231" s="129"/>
      <c r="W231" s="129"/>
      <c r="X231" s="129">
        <v>10</v>
      </c>
      <c r="Y231" s="122"/>
      <c r="Z231" s="254">
        <v>3107.4517722177043</v>
      </c>
      <c r="AA231" s="254">
        <v>3107.4517722177043</v>
      </c>
      <c r="AB231" s="254">
        <v>3137.8798650349299</v>
      </c>
      <c r="AC231" s="254">
        <v>3202.5712406823486</v>
      </c>
      <c r="AD231" s="254">
        <v>3299.2050316589434</v>
      </c>
    </row>
    <row r="232" spans="2:30">
      <c r="B232" s="124"/>
      <c r="C232" s="163"/>
      <c r="D232" s="224"/>
      <c r="E232" s="191"/>
      <c r="F232" s="130"/>
      <c r="G232" s="417"/>
      <c r="H232" s="417"/>
      <c r="I232" s="417"/>
      <c r="J232" s="417"/>
      <c r="K232" s="417"/>
      <c r="M232" s="417"/>
      <c r="N232" s="417"/>
      <c r="O232" s="417"/>
      <c r="P232" s="417"/>
      <c r="Q232" s="417"/>
      <c r="S232" s="134"/>
      <c r="T232" s="134"/>
      <c r="U232" s="134"/>
      <c r="V232" s="134"/>
      <c r="W232" s="134"/>
      <c r="X232" s="134"/>
      <c r="Y232" s="122"/>
      <c r="Z232" s="192"/>
      <c r="AA232" s="192"/>
      <c r="AB232" s="192"/>
      <c r="AC232" s="192"/>
      <c r="AD232" s="192"/>
    </row>
    <row r="233" spans="2:30">
      <c r="B233" s="124"/>
      <c r="C233" s="113" t="s">
        <v>349</v>
      </c>
      <c r="D233" s="223" t="s">
        <v>295</v>
      </c>
      <c r="E233" s="169" t="s">
        <v>5</v>
      </c>
      <c r="F233" s="170" t="s">
        <v>1</v>
      </c>
      <c r="G233" s="420">
        <v>0</v>
      </c>
      <c r="H233" s="420">
        <v>0</v>
      </c>
      <c r="I233" s="420">
        <v>0</v>
      </c>
      <c r="J233" s="420">
        <v>0</v>
      </c>
      <c r="K233" s="420">
        <v>0</v>
      </c>
      <c r="M233" s="411">
        <f t="shared" ref="M233:M234" si="353">G233*(1+$AA$2)*(1+$AB$2)*(1+$AC$2)*(1+$AD$2)</f>
        <v>0</v>
      </c>
      <c r="N233" s="411">
        <f t="shared" ref="N233:N234" si="354">H233*(1+$AB$2)*(1+$AC$2)*(1+$AD$2)</f>
        <v>0</v>
      </c>
      <c r="O233" s="411">
        <f t="shared" ref="O233:O234" si="355">I233*(1+$AC$2)*(1+$AD$2)</f>
        <v>0</v>
      </c>
      <c r="P233" s="411">
        <f t="shared" ref="P233:P234" si="356">J233*(1+$AD$2)</f>
        <v>0</v>
      </c>
      <c r="Q233" s="411">
        <f t="shared" ref="Q233:Q234" si="357">K233</f>
        <v>0</v>
      </c>
      <c r="R233" s="171"/>
      <c r="S233" s="173"/>
      <c r="T233" s="173"/>
      <c r="U233" s="173">
        <v>1.2</v>
      </c>
      <c r="V233" s="173"/>
      <c r="W233" s="173"/>
      <c r="X233" s="173">
        <v>3.2</v>
      </c>
      <c r="Y233" s="174"/>
      <c r="Z233" s="188">
        <v>765.34698310452916</v>
      </c>
      <c r="AA233" s="188">
        <v>765.34698310452916</v>
      </c>
      <c r="AB233" s="188">
        <v>772.56455938198508</v>
      </c>
      <c r="AC233" s="188">
        <v>787.90942312462698</v>
      </c>
      <c r="AD233" s="188">
        <v>810.83106207001788</v>
      </c>
    </row>
    <row r="234" spans="2:30">
      <c r="B234" s="124"/>
      <c r="C234" s="124"/>
      <c r="D234" s="242" t="s">
        <v>294</v>
      </c>
      <c r="E234" s="177" t="s">
        <v>5</v>
      </c>
      <c r="F234" s="151" t="s">
        <v>1</v>
      </c>
      <c r="G234" s="428">
        <v>0</v>
      </c>
      <c r="H234" s="428">
        <v>0</v>
      </c>
      <c r="I234" s="428">
        <v>0</v>
      </c>
      <c r="J234" s="428">
        <v>0</v>
      </c>
      <c r="K234" s="428">
        <v>0</v>
      </c>
      <c r="M234" s="411">
        <f t="shared" si="353"/>
        <v>0</v>
      </c>
      <c r="N234" s="411">
        <f t="shared" si="354"/>
        <v>0</v>
      </c>
      <c r="O234" s="411">
        <f t="shared" si="355"/>
        <v>0</v>
      </c>
      <c r="P234" s="411">
        <f t="shared" si="356"/>
        <v>0</v>
      </c>
      <c r="Q234" s="411">
        <f t="shared" si="357"/>
        <v>0</v>
      </c>
      <c r="R234" s="118"/>
      <c r="S234" s="129"/>
      <c r="T234" s="129"/>
      <c r="U234" s="129">
        <v>1.2</v>
      </c>
      <c r="V234" s="129"/>
      <c r="W234" s="129"/>
      <c r="X234" s="129">
        <v>3.2</v>
      </c>
      <c r="Y234" s="122"/>
      <c r="Z234" s="254">
        <v>929.58124611162168</v>
      </c>
      <c r="AA234" s="254">
        <v>929.58124611162168</v>
      </c>
      <c r="AB234" s="254">
        <v>938.60539928215564</v>
      </c>
      <c r="AC234" s="254">
        <v>957.7911197333683</v>
      </c>
      <c r="AD234" s="254">
        <v>986.45010064486553</v>
      </c>
    </row>
    <row r="235" spans="2:30">
      <c r="B235" s="124"/>
      <c r="C235" s="124"/>
      <c r="D235" s="242"/>
      <c r="E235" s="177"/>
      <c r="F235" s="151"/>
      <c r="G235" s="417"/>
      <c r="H235" s="417"/>
      <c r="I235" s="417"/>
      <c r="J235" s="417"/>
      <c r="K235" s="417"/>
      <c r="M235" s="417"/>
      <c r="N235" s="417"/>
      <c r="O235" s="417"/>
      <c r="P235" s="417"/>
      <c r="Q235" s="417"/>
      <c r="S235" s="129"/>
      <c r="T235" s="129"/>
      <c r="U235" s="129"/>
      <c r="V235" s="129"/>
      <c r="W235" s="129"/>
      <c r="X235" s="129"/>
      <c r="Y235" s="122"/>
      <c r="Z235" s="192"/>
      <c r="AA235" s="192"/>
      <c r="AB235" s="192"/>
      <c r="AC235" s="192"/>
      <c r="AD235" s="192"/>
    </row>
    <row r="236" spans="2:30">
      <c r="B236" s="175"/>
      <c r="C236" s="167" t="s">
        <v>180</v>
      </c>
      <c r="D236" s="223" t="s">
        <v>29</v>
      </c>
      <c r="E236" s="169" t="s">
        <v>5</v>
      </c>
      <c r="F236" s="170" t="s">
        <v>1</v>
      </c>
      <c r="G236" s="50">
        <v>0</v>
      </c>
      <c r="H236" s="50">
        <v>0</v>
      </c>
      <c r="I236" s="50">
        <v>0</v>
      </c>
      <c r="J236" s="50">
        <v>0</v>
      </c>
      <c r="K236" s="50">
        <v>0</v>
      </c>
      <c r="M236" s="411">
        <f t="shared" ref="M236" si="358">G236*(1+$AA$2)*(1+$AB$2)*(1+$AC$2)*(1+$AD$2)</f>
        <v>0</v>
      </c>
      <c r="N236" s="411">
        <f t="shared" ref="N236" si="359">H236*(1+$AB$2)*(1+$AC$2)*(1+$AD$2)</f>
        <v>0</v>
      </c>
      <c r="O236" s="411">
        <f t="shared" ref="O236" si="360">I236*(1+$AC$2)*(1+$AD$2)</f>
        <v>0</v>
      </c>
      <c r="P236" s="411">
        <f t="shared" ref="P236" si="361">J236*(1+$AD$2)</f>
        <v>0</v>
      </c>
      <c r="Q236" s="411">
        <f t="shared" ref="Q236" si="362">K236</f>
        <v>0</v>
      </c>
      <c r="R236" s="171"/>
      <c r="S236" s="173"/>
      <c r="T236" s="173"/>
      <c r="U236" s="173"/>
      <c r="V236" s="173"/>
      <c r="W236" s="173"/>
      <c r="X236" s="173"/>
      <c r="Y236" s="174"/>
      <c r="Z236" s="261">
        <v>0.55889567721915312</v>
      </c>
      <c r="AA236" s="261">
        <v>0.55889567721915312</v>
      </c>
      <c r="AB236" s="261">
        <v>0.55889567721915312</v>
      </c>
      <c r="AC236" s="261">
        <v>0.55889567721915312</v>
      </c>
      <c r="AD236" s="261">
        <v>0.55889567721915312</v>
      </c>
    </row>
    <row r="237" spans="2:30">
      <c r="B237" s="175"/>
      <c r="C237" s="175"/>
      <c r="D237" s="243" t="s">
        <v>127</v>
      </c>
      <c r="E237" s="177"/>
      <c r="F237" s="151"/>
      <c r="G237" s="428"/>
      <c r="H237" s="428"/>
      <c r="I237" s="428"/>
      <c r="J237" s="428"/>
      <c r="K237" s="428"/>
      <c r="M237" s="428"/>
      <c r="N237" s="428"/>
      <c r="O237" s="428"/>
      <c r="P237" s="428"/>
      <c r="Q237" s="428"/>
      <c r="S237" s="129"/>
      <c r="T237" s="129"/>
      <c r="U237" s="129"/>
      <c r="V237" s="129"/>
      <c r="W237" s="129"/>
      <c r="X237" s="129"/>
      <c r="Y237" s="122"/>
      <c r="Z237" s="129"/>
      <c r="AA237" s="262"/>
      <c r="AB237" s="262"/>
      <c r="AC237" s="262"/>
      <c r="AD237" s="262"/>
    </row>
    <row r="238" spans="2:30">
      <c r="B238" s="175"/>
      <c r="C238" s="182"/>
      <c r="D238" s="224"/>
      <c r="E238" s="191"/>
      <c r="F238" s="130"/>
      <c r="G238" s="417"/>
      <c r="H238" s="417"/>
      <c r="I238" s="417"/>
      <c r="J238" s="417"/>
      <c r="K238" s="417"/>
      <c r="M238" s="417"/>
      <c r="N238" s="417"/>
      <c r="O238" s="417"/>
      <c r="P238" s="417"/>
      <c r="Q238" s="417"/>
      <c r="S238" s="134"/>
      <c r="T238" s="134"/>
      <c r="U238" s="134"/>
      <c r="V238" s="134"/>
      <c r="W238" s="134"/>
      <c r="X238" s="134"/>
      <c r="Y238" s="122"/>
      <c r="Z238" s="134"/>
      <c r="AA238" s="134"/>
      <c r="AB238" s="134"/>
      <c r="AC238" s="134"/>
      <c r="AD238" s="134"/>
    </row>
    <row r="239" spans="2:30">
      <c r="B239" s="124"/>
      <c r="C239" s="124" t="s">
        <v>181</v>
      </c>
      <c r="D239" s="252" t="s">
        <v>30</v>
      </c>
      <c r="E239" s="186" t="s">
        <v>5</v>
      </c>
      <c r="F239" s="187" t="s">
        <v>66</v>
      </c>
      <c r="G239" s="55">
        <v>0</v>
      </c>
      <c r="H239" s="55">
        <v>0</v>
      </c>
      <c r="I239" s="55">
        <v>0</v>
      </c>
      <c r="J239" s="55">
        <v>0</v>
      </c>
      <c r="K239" s="55">
        <v>0</v>
      </c>
      <c r="M239" s="411">
        <f t="shared" ref="M239" si="363">G239*(1+$AA$2)*(1+$AB$2)*(1+$AC$2)*(1+$AD$2)</f>
        <v>0</v>
      </c>
      <c r="N239" s="411">
        <f t="shared" ref="N239" si="364">H239*(1+$AB$2)*(1+$AC$2)*(1+$AD$2)</f>
        <v>0</v>
      </c>
      <c r="O239" s="411">
        <f t="shared" ref="O239" si="365">I239*(1+$AC$2)*(1+$AD$2)</f>
        <v>0</v>
      </c>
      <c r="P239" s="411">
        <f t="shared" ref="P239" si="366">J239*(1+$AD$2)</f>
        <v>0</v>
      </c>
      <c r="Q239" s="411">
        <f t="shared" ref="Q239" si="367">K239</f>
        <v>0</v>
      </c>
      <c r="R239" s="171"/>
      <c r="S239" s="189"/>
      <c r="T239" s="189"/>
      <c r="U239" s="189"/>
      <c r="V239" s="189"/>
      <c r="W239" s="189"/>
      <c r="X239" s="189" t="s">
        <v>265</v>
      </c>
      <c r="Y239" s="174"/>
      <c r="Z239" s="188">
        <v>172.20213351936337</v>
      </c>
      <c r="AA239" s="188">
        <v>172.20213351936337</v>
      </c>
      <c r="AB239" s="188">
        <v>173.72096932035953</v>
      </c>
      <c r="AC239" s="188">
        <v>176.95007664362117</v>
      </c>
      <c r="AD239" s="188">
        <v>181.7736080493799</v>
      </c>
    </row>
    <row r="240" spans="2:30">
      <c r="B240" s="124"/>
      <c r="C240" s="124"/>
      <c r="D240" s="242"/>
      <c r="E240" s="177"/>
      <c r="F240" s="151"/>
      <c r="G240" s="28"/>
      <c r="H240" s="28"/>
      <c r="I240" s="28"/>
      <c r="J240" s="28"/>
      <c r="K240" s="28"/>
      <c r="M240" s="28"/>
      <c r="N240" s="28"/>
      <c r="O240" s="28"/>
      <c r="P240" s="28"/>
      <c r="Q240" s="28"/>
      <c r="S240" s="129"/>
      <c r="T240" s="129"/>
      <c r="U240" s="129"/>
      <c r="V240" s="129"/>
      <c r="W240" s="129"/>
      <c r="X240" s="129"/>
      <c r="Y240" s="122"/>
      <c r="Z240" s="192"/>
      <c r="AA240" s="192"/>
      <c r="AB240" s="192"/>
      <c r="AC240" s="192"/>
      <c r="AD240" s="192"/>
    </row>
    <row r="241" spans="2:30">
      <c r="B241" s="175"/>
      <c r="C241" s="113" t="s">
        <v>296</v>
      </c>
      <c r="D241" s="223" t="s">
        <v>297</v>
      </c>
      <c r="E241" s="263" t="s">
        <v>5</v>
      </c>
      <c r="F241" s="170" t="s">
        <v>66</v>
      </c>
      <c r="G241" s="50">
        <v>0</v>
      </c>
      <c r="H241" s="50">
        <v>0</v>
      </c>
      <c r="I241" s="50">
        <v>0</v>
      </c>
      <c r="J241" s="50">
        <v>0</v>
      </c>
      <c r="K241" s="50">
        <v>0</v>
      </c>
      <c r="M241" s="411">
        <f t="shared" ref="M241:M242" si="368">G241*(1+$AA$2)*(1+$AB$2)*(1+$AC$2)*(1+$AD$2)</f>
        <v>0</v>
      </c>
      <c r="N241" s="411">
        <f t="shared" ref="N241:N242" si="369">H241*(1+$AB$2)*(1+$AC$2)*(1+$AD$2)</f>
        <v>0</v>
      </c>
      <c r="O241" s="411">
        <f t="shared" ref="O241:O242" si="370">I241*(1+$AC$2)*(1+$AD$2)</f>
        <v>0</v>
      </c>
      <c r="P241" s="411">
        <f t="shared" ref="P241:P242" si="371">J241*(1+$AD$2)</f>
        <v>0</v>
      </c>
      <c r="Q241" s="411">
        <f t="shared" ref="Q241:Q242" si="372">K241</f>
        <v>0</v>
      </c>
      <c r="R241" s="171"/>
      <c r="S241" s="173"/>
      <c r="T241" s="264"/>
      <c r="U241" s="264"/>
      <c r="V241" s="264"/>
      <c r="W241" s="264"/>
      <c r="X241" s="264" t="s">
        <v>265</v>
      </c>
      <c r="Y241" s="174"/>
      <c r="Z241" s="188">
        <v>172.20213351936337</v>
      </c>
      <c r="AA241" s="188">
        <v>172.20213351936337</v>
      </c>
      <c r="AB241" s="188">
        <v>173.72096932035953</v>
      </c>
      <c r="AC241" s="188">
        <v>176.95007664362117</v>
      </c>
      <c r="AD241" s="188">
        <v>181.7736080493799</v>
      </c>
    </row>
    <row r="242" spans="2:30">
      <c r="B242" s="175"/>
      <c r="C242" s="124"/>
      <c r="D242" s="1" t="s">
        <v>353</v>
      </c>
      <c r="E242" s="178" t="s">
        <v>5</v>
      </c>
      <c r="F242" s="151" t="s">
        <v>1</v>
      </c>
      <c r="G242" s="28">
        <v>0</v>
      </c>
      <c r="H242" s="28">
        <v>0</v>
      </c>
      <c r="I242" s="28">
        <v>0</v>
      </c>
      <c r="J242" s="28">
        <v>0</v>
      </c>
      <c r="K242" s="28">
        <v>0</v>
      </c>
      <c r="M242" s="411">
        <f t="shared" si="368"/>
        <v>0</v>
      </c>
      <c r="N242" s="411">
        <f t="shared" si="369"/>
        <v>0</v>
      </c>
      <c r="O242" s="411">
        <f t="shared" si="370"/>
        <v>0</v>
      </c>
      <c r="P242" s="411">
        <f t="shared" si="371"/>
        <v>0</v>
      </c>
      <c r="Q242" s="411">
        <f t="shared" si="372"/>
        <v>0</v>
      </c>
      <c r="R242" s="118"/>
      <c r="S242" s="129"/>
      <c r="T242" s="265"/>
      <c r="U242" s="265"/>
      <c r="V242" s="265"/>
      <c r="W242" s="265"/>
      <c r="X242" s="265"/>
      <c r="Y242" s="122"/>
      <c r="Z242" s="251">
        <v>0.71961782154044762</v>
      </c>
      <c r="AA242" s="251">
        <v>0.71961782154044762</v>
      </c>
      <c r="AB242" s="251">
        <v>0.71961782154044762</v>
      </c>
      <c r="AC242" s="251">
        <v>0.71961782154044762</v>
      </c>
      <c r="AD242" s="251">
        <v>0.71961782154044762</v>
      </c>
    </row>
    <row r="243" spans="2:30">
      <c r="B243" s="175"/>
      <c r="C243" s="124"/>
      <c r="D243" s="243"/>
      <c r="E243" s="178"/>
      <c r="F243" s="151"/>
      <c r="G243" s="428"/>
      <c r="H243" s="428"/>
      <c r="I243" s="428"/>
      <c r="J243" s="428"/>
      <c r="K243" s="428"/>
      <c r="M243" s="428"/>
      <c r="N243" s="428"/>
      <c r="O243" s="428"/>
      <c r="P243" s="428"/>
      <c r="Q243" s="428"/>
      <c r="S243" s="129"/>
      <c r="T243" s="265"/>
      <c r="U243" s="265"/>
      <c r="V243" s="265"/>
      <c r="W243" s="265"/>
      <c r="X243" s="265"/>
      <c r="Y243" s="122"/>
      <c r="Z243" s="254"/>
      <c r="AA243" s="251"/>
      <c r="AB243" s="251"/>
      <c r="AC243" s="251"/>
      <c r="AD243" s="251"/>
    </row>
    <row r="244" spans="2:30">
      <c r="B244" s="175"/>
      <c r="C244" s="167" t="s">
        <v>182</v>
      </c>
      <c r="D244" s="223" t="s">
        <v>59</v>
      </c>
      <c r="E244" s="263" t="s">
        <v>5</v>
      </c>
      <c r="F244" s="170" t="s">
        <v>66</v>
      </c>
      <c r="G244" s="429">
        <v>0</v>
      </c>
      <c r="H244" s="429">
        <v>0</v>
      </c>
      <c r="I244" s="429">
        <v>0</v>
      </c>
      <c r="J244" s="429">
        <v>0</v>
      </c>
      <c r="K244" s="429">
        <v>0</v>
      </c>
      <c r="M244" s="411">
        <f t="shared" ref="M244:M250" si="373">G244*(1+$AA$2)*(1+$AB$2)*(1+$AC$2)*(1+$AD$2)</f>
        <v>0</v>
      </c>
      <c r="N244" s="411">
        <f t="shared" ref="N244:N250" si="374">H244*(1+$AB$2)*(1+$AC$2)*(1+$AD$2)</f>
        <v>0</v>
      </c>
      <c r="O244" s="411">
        <f t="shared" ref="O244:O250" si="375">I244*(1+$AC$2)*(1+$AD$2)</f>
        <v>0</v>
      </c>
      <c r="P244" s="411">
        <f t="shared" ref="P244:P250" si="376">J244*(1+$AD$2)</f>
        <v>0</v>
      </c>
      <c r="Q244" s="411">
        <f t="shared" ref="Q244:Q250" si="377">K244</f>
        <v>0</v>
      </c>
      <c r="R244" s="171"/>
      <c r="S244" s="173"/>
      <c r="T244" s="173"/>
      <c r="U244" s="173" t="s">
        <v>265</v>
      </c>
      <c r="V244" s="173"/>
      <c r="W244" s="173"/>
      <c r="X244" s="173"/>
      <c r="Y244" s="174"/>
      <c r="Z244" s="266">
        <v>178.58346320213872</v>
      </c>
      <c r="AA244" s="266">
        <v>178.58346320213872</v>
      </c>
      <c r="AB244" s="266">
        <v>180.54788129736218</v>
      </c>
      <c r="AC244" s="266">
        <v>184.72431488753278</v>
      </c>
      <c r="AD244" s="266">
        <v>190.96293026000205</v>
      </c>
    </row>
    <row r="245" spans="2:30">
      <c r="B245" s="175"/>
      <c r="C245" s="175"/>
      <c r="D245" s="242" t="s">
        <v>60</v>
      </c>
      <c r="E245" s="178" t="s">
        <v>5</v>
      </c>
      <c r="F245" s="151" t="s">
        <v>66</v>
      </c>
      <c r="G245" s="422">
        <v>0</v>
      </c>
      <c r="H245" s="422">
        <v>0</v>
      </c>
      <c r="I245" s="422">
        <v>0</v>
      </c>
      <c r="J245" s="422">
        <v>0</v>
      </c>
      <c r="K245" s="422">
        <v>0</v>
      </c>
      <c r="M245" s="411">
        <f t="shared" si="373"/>
        <v>0</v>
      </c>
      <c r="N245" s="411">
        <f t="shared" si="374"/>
        <v>0</v>
      </c>
      <c r="O245" s="411">
        <f t="shared" si="375"/>
        <v>0</v>
      </c>
      <c r="P245" s="411">
        <f t="shared" si="376"/>
        <v>0</v>
      </c>
      <c r="Q245" s="411">
        <f t="shared" si="377"/>
        <v>0</v>
      </c>
      <c r="R245" s="118"/>
      <c r="S245" s="129"/>
      <c r="T245" s="129"/>
      <c r="U245" s="129"/>
      <c r="V245" s="129"/>
      <c r="W245" s="129"/>
      <c r="X245" s="129" t="s">
        <v>265</v>
      </c>
      <c r="Y245" s="122"/>
      <c r="Z245" s="253">
        <v>172.20213351936337</v>
      </c>
      <c r="AA245" s="253">
        <v>172.20213351936337</v>
      </c>
      <c r="AB245" s="253">
        <v>173.72096932035953</v>
      </c>
      <c r="AC245" s="253">
        <v>176.95007664362117</v>
      </c>
      <c r="AD245" s="253">
        <v>181.7736080493799</v>
      </c>
    </row>
    <row r="246" spans="2:30">
      <c r="B246" s="175"/>
      <c r="C246" s="175"/>
      <c r="D246" s="242" t="s">
        <v>61</v>
      </c>
      <c r="E246" s="178" t="s">
        <v>18</v>
      </c>
      <c r="F246" s="151" t="s">
        <v>1</v>
      </c>
      <c r="G246" s="422">
        <v>0</v>
      </c>
      <c r="H246" s="422">
        <v>0</v>
      </c>
      <c r="I246" s="422">
        <v>0</v>
      </c>
      <c r="J246" s="422">
        <v>0</v>
      </c>
      <c r="K246" s="422">
        <v>0</v>
      </c>
      <c r="M246" s="411">
        <f t="shared" si="373"/>
        <v>0</v>
      </c>
      <c r="N246" s="411">
        <f t="shared" si="374"/>
        <v>0</v>
      </c>
      <c r="O246" s="411">
        <f t="shared" si="375"/>
        <v>0</v>
      </c>
      <c r="P246" s="411">
        <f t="shared" si="376"/>
        <v>0</v>
      </c>
      <c r="Q246" s="411">
        <f t="shared" si="377"/>
        <v>0</v>
      </c>
      <c r="R246" s="118"/>
      <c r="S246" s="129"/>
      <c r="T246" s="129"/>
      <c r="U246" s="129"/>
      <c r="V246" s="129"/>
      <c r="W246" s="129"/>
      <c r="X246" s="129"/>
      <c r="Y246" s="122"/>
      <c r="Z246" s="253">
        <v>2.3650814593867939</v>
      </c>
      <c r="AA246" s="253">
        <v>2.3650814593867939</v>
      </c>
      <c r="AB246" s="253">
        <v>2.3874878586350787</v>
      </c>
      <c r="AC246" s="253">
        <v>2.4351247841362476</v>
      </c>
      <c r="AD246" s="253">
        <v>2.5062832137658271</v>
      </c>
    </row>
    <row r="247" spans="2:30">
      <c r="B247" s="175"/>
      <c r="C247" s="175"/>
      <c r="D247" s="242" t="s">
        <v>62</v>
      </c>
      <c r="E247" s="178" t="s">
        <v>73</v>
      </c>
      <c r="F247" s="151" t="s">
        <v>1</v>
      </c>
      <c r="G247" s="422">
        <v>0</v>
      </c>
      <c r="H247" s="422">
        <v>0</v>
      </c>
      <c r="I247" s="422">
        <v>0</v>
      </c>
      <c r="J247" s="422">
        <v>0</v>
      </c>
      <c r="K247" s="422">
        <v>0</v>
      </c>
      <c r="M247" s="411">
        <f t="shared" si="373"/>
        <v>0</v>
      </c>
      <c r="N247" s="411">
        <f t="shared" si="374"/>
        <v>0</v>
      </c>
      <c r="O247" s="411">
        <f t="shared" si="375"/>
        <v>0</v>
      </c>
      <c r="P247" s="411">
        <f t="shared" si="376"/>
        <v>0</v>
      </c>
      <c r="Q247" s="411">
        <f t="shared" si="377"/>
        <v>0</v>
      </c>
      <c r="R247" s="118"/>
      <c r="S247" s="129"/>
      <c r="T247" s="129"/>
      <c r="U247" s="129"/>
      <c r="V247" s="129"/>
      <c r="W247" s="129"/>
      <c r="X247" s="129"/>
      <c r="Y247" s="122"/>
      <c r="Z247" s="253">
        <v>2.78</v>
      </c>
      <c r="AA247" s="253">
        <v>2.78</v>
      </c>
      <c r="AB247" s="253">
        <v>2.8</v>
      </c>
      <c r="AC247" s="253">
        <v>2.83</v>
      </c>
      <c r="AD247" s="253">
        <v>2.87</v>
      </c>
    </row>
    <row r="248" spans="2:30">
      <c r="B248" s="175"/>
      <c r="C248" s="175"/>
      <c r="D248" s="242" t="s">
        <v>63</v>
      </c>
      <c r="E248" s="178" t="s">
        <v>73</v>
      </c>
      <c r="F248" s="151" t="s">
        <v>1</v>
      </c>
      <c r="G248" s="422">
        <v>0</v>
      </c>
      <c r="H248" s="422">
        <v>0</v>
      </c>
      <c r="I248" s="422">
        <v>0</v>
      </c>
      <c r="J248" s="422">
        <v>0</v>
      </c>
      <c r="K248" s="422">
        <v>0</v>
      </c>
      <c r="M248" s="411">
        <f t="shared" si="373"/>
        <v>0</v>
      </c>
      <c r="N248" s="411">
        <f t="shared" si="374"/>
        <v>0</v>
      </c>
      <c r="O248" s="411">
        <f t="shared" si="375"/>
        <v>0</v>
      </c>
      <c r="P248" s="411">
        <f t="shared" si="376"/>
        <v>0</v>
      </c>
      <c r="Q248" s="411">
        <f t="shared" si="377"/>
        <v>0</v>
      </c>
      <c r="R248" s="118"/>
      <c r="S248" s="129"/>
      <c r="T248" s="129"/>
      <c r="U248" s="129"/>
      <c r="V248" s="129"/>
      <c r="W248" s="129"/>
      <c r="X248" s="129"/>
      <c r="Y248" s="122"/>
      <c r="Z248" s="253">
        <v>175.8</v>
      </c>
      <c r="AA248" s="253">
        <v>175.8</v>
      </c>
      <c r="AB248" s="253">
        <v>175.8</v>
      </c>
      <c r="AC248" s="253">
        <v>175.8</v>
      </c>
      <c r="AD248" s="253">
        <v>175.8</v>
      </c>
    </row>
    <row r="249" spans="2:30">
      <c r="B249" s="175"/>
      <c r="C249" s="175"/>
      <c r="D249" s="242" t="s">
        <v>77</v>
      </c>
      <c r="E249" s="178" t="s">
        <v>80</v>
      </c>
      <c r="F249" s="151" t="s">
        <v>1</v>
      </c>
      <c r="G249" s="28">
        <v>0</v>
      </c>
      <c r="H249" s="28">
        <v>0</v>
      </c>
      <c r="I249" s="28">
        <v>0</v>
      </c>
      <c r="J249" s="28">
        <v>0</v>
      </c>
      <c r="K249" s="28">
        <v>0</v>
      </c>
      <c r="M249" s="411">
        <f t="shared" si="373"/>
        <v>0</v>
      </c>
      <c r="N249" s="411">
        <f t="shared" si="374"/>
        <v>0</v>
      </c>
      <c r="O249" s="411">
        <f t="shared" si="375"/>
        <v>0</v>
      </c>
      <c r="P249" s="411">
        <f t="shared" si="376"/>
        <v>0</v>
      </c>
      <c r="Q249" s="411">
        <f t="shared" si="377"/>
        <v>0</v>
      </c>
      <c r="R249" s="118"/>
      <c r="S249" s="129"/>
      <c r="T249" s="129"/>
      <c r="U249" s="129"/>
      <c r="V249" s="129"/>
      <c r="W249" s="129"/>
      <c r="X249" s="129"/>
      <c r="Y249" s="122"/>
      <c r="Z249" s="267">
        <v>0.71961782154044762</v>
      </c>
      <c r="AA249" s="267">
        <v>0.71961782154044762</v>
      </c>
      <c r="AB249" s="267">
        <v>0.71961782154044762</v>
      </c>
      <c r="AC249" s="267">
        <v>0.71961782154044762</v>
      </c>
      <c r="AD249" s="267">
        <v>0.71961782154044762</v>
      </c>
    </row>
    <row r="250" spans="2:30">
      <c r="B250" s="175"/>
      <c r="C250" s="175"/>
      <c r="D250" s="242" t="s">
        <v>64</v>
      </c>
      <c r="E250" s="178" t="s">
        <v>5</v>
      </c>
      <c r="F250" s="151" t="s">
        <v>1</v>
      </c>
      <c r="G250" s="28">
        <v>0</v>
      </c>
      <c r="H250" s="28">
        <v>0</v>
      </c>
      <c r="I250" s="28">
        <v>0</v>
      </c>
      <c r="J250" s="28">
        <v>0</v>
      </c>
      <c r="K250" s="28">
        <v>0</v>
      </c>
      <c r="M250" s="411">
        <f t="shared" si="373"/>
        <v>0</v>
      </c>
      <c r="N250" s="411">
        <f t="shared" si="374"/>
        <v>0</v>
      </c>
      <c r="O250" s="411">
        <f t="shared" si="375"/>
        <v>0</v>
      </c>
      <c r="P250" s="411">
        <f t="shared" si="376"/>
        <v>0</v>
      </c>
      <c r="Q250" s="411">
        <f t="shared" si="377"/>
        <v>0</v>
      </c>
      <c r="S250" s="129"/>
      <c r="T250" s="129"/>
      <c r="U250" s="129"/>
      <c r="V250" s="129"/>
      <c r="W250" s="129"/>
      <c r="X250" s="129"/>
      <c r="Y250" s="122"/>
      <c r="Z250" s="262">
        <v>0.55889567721915312</v>
      </c>
      <c r="AA250" s="262">
        <v>0.55889567721915312</v>
      </c>
      <c r="AB250" s="262">
        <v>0.55889567721915312</v>
      </c>
      <c r="AC250" s="262">
        <v>0.55889567721915312</v>
      </c>
      <c r="AD250" s="262">
        <v>0.55889567721915312</v>
      </c>
    </row>
    <row r="251" spans="2:30">
      <c r="B251" s="175"/>
      <c r="C251" s="182"/>
      <c r="D251" s="268" t="s">
        <v>128</v>
      </c>
      <c r="E251" s="184"/>
      <c r="F251" s="130"/>
      <c r="G251" s="430"/>
      <c r="H251" s="431"/>
      <c r="I251" s="431"/>
      <c r="J251" s="431"/>
      <c r="K251" s="432"/>
      <c r="M251" s="430"/>
      <c r="N251" s="431"/>
      <c r="O251" s="431"/>
      <c r="P251" s="431"/>
      <c r="Q251" s="432"/>
      <c r="S251" s="134"/>
      <c r="T251" s="134"/>
      <c r="U251" s="134"/>
      <c r="V251" s="134"/>
      <c r="W251" s="134"/>
      <c r="X251" s="134"/>
      <c r="Y251" s="122"/>
      <c r="Z251" s="134"/>
      <c r="AA251" s="269"/>
      <c r="AB251" s="269"/>
      <c r="AC251" s="269"/>
      <c r="AD251" s="270"/>
    </row>
    <row r="252" spans="2:30">
      <c r="B252" s="124"/>
      <c r="C252" s="124" t="s">
        <v>183</v>
      </c>
      <c r="D252" s="242" t="s">
        <v>31</v>
      </c>
      <c r="E252" s="177" t="s">
        <v>5</v>
      </c>
      <c r="F252" s="151" t="s">
        <v>66</v>
      </c>
      <c r="G252" s="428">
        <v>0</v>
      </c>
      <c r="H252" s="428">
        <v>171.72</v>
      </c>
      <c r="I252" s="428">
        <v>176.18</v>
      </c>
      <c r="J252" s="428">
        <v>180.41</v>
      </c>
      <c r="K252" s="428">
        <v>185.95</v>
      </c>
      <c r="M252" s="411">
        <f t="shared" ref="M252" si="378">G252*(1+$AA$2)*(1+$AB$2)*(1+$AC$2)*(1+$AD$2)</f>
        <v>0</v>
      </c>
      <c r="N252" s="411">
        <f t="shared" ref="N252" si="379">H252*(1+$AB$2)*(1+$AC$2)*(1+$AD$2)</f>
        <v>171.72</v>
      </c>
      <c r="O252" s="411">
        <f t="shared" ref="O252" si="380">I252*(1+$AC$2)*(1+$AD$2)</f>
        <v>176.18</v>
      </c>
      <c r="P252" s="411">
        <f t="shared" ref="P252" si="381">J252*(1+$AD$2)</f>
        <v>180.41</v>
      </c>
      <c r="Q252" s="411">
        <f t="shared" ref="Q252" si="382">K252</f>
        <v>185.95</v>
      </c>
      <c r="R252" s="118"/>
      <c r="S252" s="129"/>
      <c r="T252" s="129"/>
      <c r="U252" s="129"/>
      <c r="V252" s="129" t="s">
        <v>265</v>
      </c>
      <c r="W252" s="129"/>
      <c r="X252" s="129"/>
      <c r="Y252" s="122"/>
      <c r="Z252" s="254">
        <v>212.70961481276012</v>
      </c>
      <c r="AA252" s="254">
        <v>212.70961481276012</v>
      </c>
      <c r="AB252" s="254">
        <v>214.67403290798364</v>
      </c>
      <c r="AC252" s="254">
        <v>218.85046649815422</v>
      </c>
      <c r="AD252" s="254">
        <v>225.08908187062349</v>
      </c>
    </row>
    <row r="253" spans="2:30">
      <c r="B253" s="163"/>
      <c r="C253" s="163"/>
      <c r="D253" s="224"/>
      <c r="E253" s="191"/>
      <c r="F253" s="130"/>
      <c r="G253" s="417"/>
      <c r="H253" s="29"/>
      <c r="I253" s="29"/>
      <c r="J253" s="29"/>
      <c r="K253" s="29"/>
      <c r="M253" s="417"/>
      <c r="N253" s="29"/>
      <c r="O253" s="29"/>
      <c r="P253" s="29"/>
      <c r="Q253" s="29"/>
      <c r="S253" s="134"/>
      <c r="T253" s="134"/>
      <c r="U253" s="134"/>
      <c r="V253" s="134"/>
      <c r="W253" s="134"/>
      <c r="X253" s="134"/>
      <c r="Y253" s="122"/>
      <c r="Z253" s="192"/>
      <c r="AA253" s="155"/>
      <c r="AB253" s="155"/>
      <c r="AC253" s="155"/>
      <c r="AD253" s="155"/>
    </row>
    <row r="255" spans="2:30">
      <c r="B255" s="102"/>
      <c r="C255" s="102"/>
      <c r="D255" s="95"/>
      <c r="E255" s="96"/>
      <c r="F255" s="96"/>
      <c r="G255" s="460" t="s">
        <v>397</v>
      </c>
      <c r="H255" s="460"/>
      <c r="I255" s="460"/>
      <c r="J255" s="460"/>
      <c r="K255" s="461"/>
      <c r="M255" s="460" t="s">
        <v>398</v>
      </c>
      <c r="N255" s="460"/>
      <c r="O255" s="460"/>
      <c r="P255" s="460"/>
      <c r="Q255" s="461"/>
      <c r="R255" s="96"/>
      <c r="S255" s="454" t="s">
        <v>229</v>
      </c>
      <c r="T255" s="451"/>
      <c r="U255" s="451"/>
      <c r="V255" s="451"/>
      <c r="W255" s="451"/>
      <c r="X255" s="452"/>
      <c r="Y255" s="103"/>
      <c r="Z255" s="451" t="s">
        <v>351</v>
      </c>
      <c r="AA255" s="451"/>
      <c r="AB255" s="451"/>
      <c r="AC255" s="451"/>
      <c r="AD255" s="452"/>
    </row>
    <row r="256" spans="2:30" ht="32.25" customHeight="1">
      <c r="B256" s="105" t="s">
        <v>39</v>
      </c>
      <c r="C256" s="105" t="s">
        <v>2</v>
      </c>
      <c r="D256" s="250" t="s">
        <v>3</v>
      </c>
      <c r="E256" s="107" t="s">
        <v>69</v>
      </c>
      <c r="F256" s="107" t="s">
        <v>4</v>
      </c>
      <c r="G256" s="17" t="s">
        <v>399</v>
      </c>
      <c r="H256" s="17" t="s">
        <v>400</v>
      </c>
      <c r="I256" s="17" t="s">
        <v>401</v>
      </c>
      <c r="J256" s="17" t="s">
        <v>0</v>
      </c>
      <c r="K256" s="17" t="s">
        <v>402</v>
      </c>
      <c r="M256" s="17" t="s">
        <v>399</v>
      </c>
      <c r="N256" s="17" t="s">
        <v>400</v>
      </c>
      <c r="O256" s="17" t="s">
        <v>401</v>
      </c>
      <c r="P256" s="17" t="s">
        <v>0</v>
      </c>
      <c r="Q256" s="17" t="s">
        <v>402</v>
      </c>
      <c r="R256" s="108"/>
      <c r="S256" s="109" t="s">
        <v>223</v>
      </c>
      <c r="T256" s="109" t="s">
        <v>224</v>
      </c>
      <c r="U256" s="109" t="s">
        <v>225</v>
      </c>
      <c r="V256" s="109" t="s">
        <v>226</v>
      </c>
      <c r="W256" s="109" t="s">
        <v>227</v>
      </c>
      <c r="X256" s="110" t="s">
        <v>228</v>
      </c>
      <c r="Y256" s="111"/>
      <c r="Z256" s="112" t="s">
        <v>19</v>
      </c>
      <c r="AA256" s="112" t="s">
        <v>131</v>
      </c>
      <c r="AB256" s="112" t="s">
        <v>132</v>
      </c>
      <c r="AC256" s="112" t="s">
        <v>133</v>
      </c>
      <c r="AD256" s="112" t="s">
        <v>134</v>
      </c>
    </row>
    <row r="257" spans="2:30">
      <c r="B257" s="455" t="s">
        <v>213</v>
      </c>
      <c r="C257" s="113" t="s">
        <v>214</v>
      </c>
      <c r="D257" s="223" t="s">
        <v>74</v>
      </c>
      <c r="E257" s="169" t="s">
        <v>5</v>
      </c>
      <c r="F257" s="170" t="s">
        <v>1</v>
      </c>
      <c r="G257" s="50">
        <v>0</v>
      </c>
      <c r="H257" s="50">
        <v>0</v>
      </c>
      <c r="I257" s="50">
        <v>0</v>
      </c>
      <c r="J257" s="50">
        <v>0</v>
      </c>
      <c r="K257" s="50">
        <v>0</v>
      </c>
      <c r="M257" s="411">
        <f t="shared" ref="M257" si="383">G257*(1+$AA$2)*(1+$AB$2)*(1+$AC$2)*(1+$AD$2)</f>
        <v>0</v>
      </c>
      <c r="N257" s="411">
        <f t="shared" ref="N257" si="384">H257*(1+$AB$2)*(1+$AC$2)*(1+$AD$2)</f>
        <v>0</v>
      </c>
      <c r="O257" s="411">
        <f t="shared" ref="O257" si="385">I257*(1+$AC$2)*(1+$AD$2)</f>
        <v>0</v>
      </c>
      <c r="P257" s="411">
        <f t="shared" ref="P257" si="386">J257*(1+$AD$2)</f>
        <v>0</v>
      </c>
      <c r="Q257" s="411">
        <f t="shared" ref="Q257" si="387">K257</f>
        <v>0</v>
      </c>
      <c r="R257" s="171"/>
      <c r="S257" s="173"/>
      <c r="T257" s="173"/>
      <c r="U257" s="173"/>
      <c r="V257" s="173"/>
      <c r="W257" s="173"/>
      <c r="X257" s="173"/>
      <c r="Y257" s="174"/>
      <c r="Z257" s="271">
        <v>0.55889567721915312</v>
      </c>
      <c r="AA257" s="271">
        <v>0.55889567721915312</v>
      </c>
      <c r="AB257" s="271">
        <v>0.55889567721915312</v>
      </c>
      <c r="AC257" s="271">
        <v>0.55889567721915312</v>
      </c>
      <c r="AD257" s="271">
        <v>0.55889567721915312</v>
      </c>
    </row>
    <row r="258" spans="2:30">
      <c r="B258" s="456"/>
      <c r="C258" s="124"/>
      <c r="D258" s="243" t="s">
        <v>128</v>
      </c>
      <c r="E258" s="177"/>
      <c r="F258" s="151"/>
      <c r="G258" s="428"/>
      <c r="H258" s="428"/>
      <c r="I258" s="428"/>
      <c r="J258" s="428"/>
      <c r="K258" s="428"/>
      <c r="M258" s="428"/>
      <c r="N258" s="428"/>
      <c r="O258" s="428"/>
      <c r="P258" s="428"/>
      <c r="Q258" s="428"/>
      <c r="R258" s="118"/>
      <c r="S258" s="129"/>
      <c r="T258" s="129"/>
      <c r="U258" s="129"/>
      <c r="V258" s="129"/>
      <c r="W258" s="129"/>
      <c r="X258" s="129"/>
      <c r="Y258" s="122"/>
      <c r="Z258" s="254"/>
      <c r="AA258" s="251"/>
      <c r="AB258" s="251"/>
      <c r="AC258" s="251"/>
      <c r="AD258" s="251"/>
    </row>
    <row r="259" spans="2:30">
      <c r="B259" s="456"/>
      <c r="C259" s="163"/>
      <c r="D259" s="224"/>
      <c r="E259" s="191"/>
      <c r="F259" s="130"/>
      <c r="G259" s="417"/>
      <c r="H259" s="417"/>
      <c r="I259" s="417"/>
      <c r="J259" s="417"/>
      <c r="K259" s="417"/>
      <c r="M259" s="417"/>
      <c r="N259" s="417"/>
      <c r="O259" s="417"/>
      <c r="P259" s="417"/>
      <c r="Q259" s="417"/>
      <c r="S259" s="134"/>
      <c r="T259" s="134"/>
      <c r="U259" s="134"/>
      <c r="V259" s="134"/>
      <c r="W259" s="134"/>
      <c r="X259" s="134"/>
      <c r="Y259" s="122"/>
      <c r="Z259" s="192"/>
      <c r="AA259" s="192"/>
      <c r="AB259" s="192"/>
      <c r="AC259" s="192"/>
      <c r="AD259" s="192"/>
    </row>
    <row r="260" spans="2:30">
      <c r="B260" s="124"/>
      <c r="C260" s="113" t="s">
        <v>215</v>
      </c>
      <c r="D260" s="241" t="s">
        <v>75</v>
      </c>
      <c r="E260" s="194" t="s">
        <v>5</v>
      </c>
      <c r="F260" s="181" t="s">
        <v>66</v>
      </c>
      <c r="G260" s="24">
        <v>0</v>
      </c>
      <c r="H260" s="24">
        <v>0</v>
      </c>
      <c r="I260" s="24">
        <v>0</v>
      </c>
      <c r="J260" s="24">
        <v>0</v>
      </c>
      <c r="K260" s="24">
        <v>0</v>
      </c>
      <c r="M260" s="411">
        <f t="shared" ref="M260" si="388">G260*(1+$AA$2)*(1+$AB$2)*(1+$AC$2)*(1+$AD$2)</f>
        <v>0</v>
      </c>
      <c r="N260" s="411">
        <f t="shared" ref="N260" si="389">H260*(1+$AB$2)*(1+$AC$2)*(1+$AD$2)</f>
        <v>0</v>
      </c>
      <c r="O260" s="411">
        <f t="shared" ref="O260" si="390">I260*(1+$AC$2)*(1+$AD$2)</f>
        <v>0</v>
      </c>
      <c r="P260" s="411">
        <f t="shared" ref="P260" si="391">J260*(1+$AD$2)</f>
        <v>0</v>
      </c>
      <c r="Q260" s="411">
        <f t="shared" ref="Q260" si="392">K260</f>
        <v>0</v>
      </c>
      <c r="R260" s="118"/>
      <c r="S260" s="121"/>
      <c r="T260" s="121"/>
      <c r="U260" s="121"/>
      <c r="V260" s="121" t="s">
        <v>265</v>
      </c>
      <c r="W260" s="121"/>
      <c r="X260" s="121"/>
      <c r="Y260" s="122"/>
      <c r="Z260" s="190">
        <v>178.58346320213872</v>
      </c>
      <c r="AA260" s="190">
        <v>178.58346320213872</v>
      </c>
      <c r="AB260" s="190">
        <v>180.54788129736218</v>
      </c>
      <c r="AC260" s="190">
        <v>184.72431488753278</v>
      </c>
      <c r="AD260" s="190">
        <v>190.96293026000205</v>
      </c>
    </row>
    <row r="261" spans="2:30">
      <c r="B261" s="124"/>
      <c r="C261" s="163"/>
      <c r="D261" s="224"/>
      <c r="E261" s="191"/>
      <c r="F261" s="130"/>
      <c r="G261" s="29"/>
      <c r="H261" s="29"/>
      <c r="I261" s="29"/>
      <c r="J261" s="29"/>
      <c r="K261" s="29"/>
      <c r="M261" s="29"/>
      <c r="N261" s="29"/>
      <c r="O261" s="29"/>
      <c r="P261" s="29"/>
      <c r="Q261" s="29"/>
      <c r="S261" s="134"/>
      <c r="T261" s="134"/>
      <c r="U261" s="134"/>
      <c r="V261" s="134"/>
      <c r="W261" s="134"/>
      <c r="X261" s="134"/>
      <c r="Y261" s="122"/>
      <c r="Z261" s="192"/>
      <c r="AA261" s="192"/>
      <c r="AB261" s="192"/>
      <c r="AC261" s="192"/>
      <c r="AD261" s="192"/>
    </row>
    <row r="262" spans="2:30">
      <c r="B262" s="124"/>
      <c r="C262" s="113" t="s">
        <v>216</v>
      </c>
      <c r="D262" s="223" t="s">
        <v>129</v>
      </c>
      <c r="E262" s="169" t="s">
        <v>5</v>
      </c>
      <c r="F262" s="170" t="s">
        <v>1</v>
      </c>
      <c r="G262" s="50">
        <v>0</v>
      </c>
      <c r="H262" s="50">
        <v>0</v>
      </c>
      <c r="I262" s="50">
        <v>0</v>
      </c>
      <c r="J262" s="50">
        <v>0</v>
      </c>
      <c r="K262" s="50">
        <v>0</v>
      </c>
      <c r="M262" s="411">
        <f t="shared" ref="M262" si="393">G262*(1+$AA$2)*(1+$AB$2)*(1+$AC$2)*(1+$AD$2)</f>
        <v>0</v>
      </c>
      <c r="N262" s="411">
        <f t="shared" ref="N262" si="394">H262*(1+$AB$2)*(1+$AC$2)*(1+$AD$2)</f>
        <v>0</v>
      </c>
      <c r="O262" s="411">
        <f t="shared" ref="O262" si="395">I262*(1+$AC$2)*(1+$AD$2)</f>
        <v>0</v>
      </c>
      <c r="P262" s="411">
        <f t="shared" ref="P262" si="396">J262*(1+$AD$2)</f>
        <v>0</v>
      </c>
      <c r="Q262" s="411">
        <f t="shared" ref="Q262" si="397">K262</f>
        <v>0</v>
      </c>
      <c r="R262" s="171"/>
      <c r="S262" s="173"/>
      <c r="T262" s="173"/>
      <c r="U262" s="173"/>
      <c r="V262" s="173"/>
      <c r="W262" s="173"/>
      <c r="X262" s="173"/>
      <c r="Y262" s="174"/>
      <c r="Z262" s="271">
        <v>0.55889567721915312</v>
      </c>
      <c r="AA262" s="271">
        <v>0.55889567721915312</v>
      </c>
      <c r="AB262" s="271">
        <v>0.55889567721915312</v>
      </c>
      <c r="AC262" s="271">
        <v>0.55889567721915312</v>
      </c>
      <c r="AD262" s="271">
        <v>0.55889567721915312</v>
      </c>
    </row>
    <row r="263" spans="2:30">
      <c r="B263" s="124"/>
      <c r="C263" s="124"/>
      <c r="D263" s="243" t="s">
        <v>128</v>
      </c>
      <c r="E263" s="177"/>
      <c r="F263" s="151"/>
      <c r="G263" s="28"/>
      <c r="H263" s="425"/>
      <c r="I263" s="425"/>
      <c r="J263" s="425"/>
      <c r="K263" s="425"/>
      <c r="M263" s="28"/>
      <c r="N263" s="425"/>
      <c r="O263" s="425"/>
      <c r="P263" s="425"/>
      <c r="Q263" s="425"/>
      <c r="R263" s="118"/>
      <c r="S263" s="129"/>
      <c r="T263" s="129"/>
      <c r="U263" s="129"/>
      <c r="V263" s="129"/>
      <c r="W263" s="129"/>
      <c r="X263" s="129"/>
      <c r="Y263" s="122"/>
      <c r="Z263" s="254"/>
      <c r="AA263" s="251"/>
      <c r="AB263" s="251"/>
      <c r="AC263" s="251"/>
      <c r="AD263" s="251"/>
    </row>
    <row r="264" spans="2:30">
      <c r="B264" s="124"/>
      <c r="C264" s="163"/>
      <c r="D264" s="224"/>
      <c r="E264" s="191"/>
      <c r="F264" s="130"/>
      <c r="G264" s="417"/>
      <c r="H264" s="417"/>
      <c r="I264" s="417"/>
      <c r="J264" s="417"/>
      <c r="K264" s="417"/>
      <c r="M264" s="417"/>
      <c r="N264" s="417"/>
      <c r="O264" s="417"/>
      <c r="P264" s="417"/>
      <c r="Q264" s="417"/>
      <c r="S264" s="134"/>
      <c r="T264" s="134"/>
      <c r="U264" s="134"/>
      <c r="V264" s="134"/>
      <c r="W264" s="134"/>
      <c r="X264" s="134"/>
      <c r="Y264" s="122"/>
      <c r="Z264" s="192"/>
      <c r="AA264" s="192"/>
      <c r="AB264" s="192"/>
      <c r="AC264" s="192"/>
      <c r="AD264" s="192"/>
    </row>
    <row r="265" spans="2:30" ht="14.25" customHeight="1">
      <c r="B265" s="124"/>
      <c r="C265" s="240" t="s">
        <v>217</v>
      </c>
      <c r="D265" s="242" t="s">
        <v>113</v>
      </c>
      <c r="E265" s="194" t="s">
        <v>5</v>
      </c>
      <c r="F265" s="181" t="s">
        <v>66</v>
      </c>
      <c r="G265" s="50">
        <v>0</v>
      </c>
      <c r="H265" s="50">
        <v>0</v>
      </c>
      <c r="I265" s="50">
        <v>0</v>
      </c>
      <c r="J265" s="50">
        <v>0</v>
      </c>
      <c r="K265" s="50">
        <v>0</v>
      </c>
      <c r="M265" s="411">
        <f t="shared" ref="M265:M272" si="398">G265*(1+$AA$2)*(1+$AB$2)*(1+$AC$2)*(1+$AD$2)</f>
        <v>0</v>
      </c>
      <c r="N265" s="411">
        <f t="shared" ref="N265:N272" si="399">H265*(1+$AB$2)*(1+$AC$2)*(1+$AD$2)</f>
        <v>0</v>
      </c>
      <c r="O265" s="411">
        <f t="shared" ref="O265:O272" si="400">I265*(1+$AC$2)*(1+$AD$2)</f>
        <v>0</v>
      </c>
      <c r="P265" s="411">
        <f t="shared" ref="P265:P272" si="401">J265*(1+$AD$2)</f>
        <v>0</v>
      </c>
      <c r="Q265" s="411">
        <f t="shared" ref="Q265:Q272" si="402">K265</f>
        <v>0</v>
      </c>
      <c r="R265" s="118"/>
      <c r="S265" s="121" t="s">
        <v>265</v>
      </c>
      <c r="T265" s="121"/>
      <c r="U265" s="121"/>
      <c r="V265" s="121"/>
      <c r="W265" s="121"/>
      <c r="X265" s="121"/>
      <c r="Y265" s="122"/>
      <c r="Z265" s="190">
        <v>127.53179550063933</v>
      </c>
      <c r="AA265" s="190">
        <v>127.53179550063933</v>
      </c>
      <c r="AB265" s="190">
        <v>128.93464525114635</v>
      </c>
      <c r="AC265" s="190">
        <v>131.91716146509589</v>
      </c>
      <c r="AD265" s="190">
        <v>136.37234340424516</v>
      </c>
    </row>
    <row r="266" spans="2:30" ht="14.25" customHeight="1">
      <c r="B266" s="124"/>
      <c r="C266" s="272"/>
      <c r="D266" s="242" t="s">
        <v>212</v>
      </c>
      <c r="E266" s="177" t="s">
        <v>5</v>
      </c>
      <c r="F266" s="151" t="s">
        <v>66</v>
      </c>
      <c r="G266" s="55">
        <v>0</v>
      </c>
      <c r="H266" s="55">
        <v>0</v>
      </c>
      <c r="I266" s="55">
        <v>0</v>
      </c>
      <c r="J266" s="55">
        <v>0</v>
      </c>
      <c r="K266" s="55">
        <v>0</v>
      </c>
      <c r="M266" s="411">
        <f t="shared" si="398"/>
        <v>0</v>
      </c>
      <c r="N266" s="411">
        <f t="shared" si="399"/>
        <v>0</v>
      </c>
      <c r="O266" s="411">
        <f t="shared" si="400"/>
        <v>0</v>
      </c>
      <c r="P266" s="411">
        <f t="shared" si="401"/>
        <v>0</v>
      </c>
      <c r="Q266" s="411">
        <f t="shared" si="402"/>
        <v>0</v>
      </c>
      <c r="R266" s="118"/>
      <c r="S266" s="129"/>
      <c r="T266" s="129" t="s">
        <v>265</v>
      </c>
      <c r="U266" s="129"/>
      <c r="V266" s="129"/>
      <c r="W266" s="129"/>
      <c r="X266" s="129"/>
      <c r="Y266" s="122"/>
      <c r="Z266" s="254">
        <v>174.24337592070339</v>
      </c>
      <c r="AA266" s="254">
        <v>174.24337592070339</v>
      </c>
      <c r="AB266" s="254">
        <v>176.1600530558311</v>
      </c>
      <c r="AC266" s="254">
        <v>180.23498740311857</v>
      </c>
      <c r="AD266" s="254">
        <v>186.3219866362974</v>
      </c>
    </row>
    <row r="267" spans="2:30" ht="14.25" customHeight="1">
      <c r="B267" s="124"/>
      <c r="C267" s="124"/>
      <c r="D267" s="176" t="s">
        <v>81</v>
      </c>
      <c r="E267" s="177" t="s">
        <v>5</v>
      </c>
      <c r="F267" s="151" t="s">
        <v>66</v>
      </c>
      <c r="G267" s="55">
        <v>0</v>
      </c>
      <c r="H267" s="55">
        <v>0</v>
      </c>
      <c r="I267" s="55">
        <v>0</v>
      </c>
      <c r="J267" s="55">
        <v>0</v>
      </c>
      <c r="K267" s="55">
        <v>0</v>
      </c>
      <c r="M267" s="411">
        <f t="shared" si="398"/>
        <v>0</v>
      </c>
      <c r="N267" s="411">
        <f t="shared" si="399"/>
        <v>0</v>
      </c>
      <c r="O267" s="411">
        <f t="shared" si="400"/>
        <v>0</v>
      </c>
      <c r="P267" s="411">
        <f t="shared" si="401"/>
        <v>0</v>
      </c>
      <c r="Q267" s="411">
        <f t="shared" si="402"/>
        <v>0</v>
      </c>
      <c r="R267" s="118"/>
      <c r="S267" s="129"/>
      <c r="T267" s="129"/>
      <c r="U267" s="129"/>
      <c r="V267" s="129"/>
      <c r="W267" s="129"/>
      <c r="X267" s="129" t="s">
        <v>265</v>
      </c>
      <c r="Y267" s="122"/>
      <c r="Z267" s="254">
        <v>172.20213351936337</v>
      </c>
      <c r="AA267" s="254">
        <v>172.20213351936337</v>
      </c>
      <c r="AB267" s="254">
        <v>173.72096932035953</v>
      </c>
      <c r="AC267" s="254">
        <v>176.95007664362117</v>
      </c>
      <c r="AD267" s="254">
        <v>181.7736080493799</v>
      </c>
    </row>
    <row r="268" spans="2:30" ht="14.25" customHeight="1">
      <c r="B268" s="124"/>
      <c r="C268" s="124"/>
      <c r="D268" s="176" t="s">
        <v>82</v>
      </c>
      <c r="E268" s="177" t="s">
        <v>5</v>
      </c>
      <c r="F268" s="151" t="s">
        <v>66</v>
      </c>
      <c r="G268" s="55">
        <v>0</v>
      </c>
      <c r="H268" s="55">
        <v>0</v>
      </c>
      <c r="I268" s="55">
        <v>0</v>
      </c>
      <c r="J268" s="55">
        <v>0</v>
      </c>
      <c r="K268" s="55">
        <v>0</v>
      </c>
      <c r="M268" s="411">
        <f t="shared" si="398"/>
        <v>0</v>
      </c>
      <c r="N268" s="411">
        <f t="shared" si="399"/>
        <v>0</v>
      </c>
      <c r="O268" s="411">
        <f t="shared" si="400"/>
        <v>0</v>
      </c>
      <c r="P268" s="411">
        <f t="shared" si="401"/>
        <v>0</v>
      </c>
      <c r="Q268" s="411">
        <f t="shared" si="402"/>
        <v>0</v>
      </c>
      <c r="R268" s="118"/>
      <c r="S268" s="129"/>
      <c r="T268" s="129"/>
      <c r="U268" s="129" t="s">
        <v>265</v>
      </c>
      <c r="V268" s="129"/>
      <c r="W268" s="129"/>
      <c r="X268" s="129"/>
      <c r="Y268" s="122"/>
      <c r="Z268" s="254">
        <v>178.58346320213872</v>
      </c>
      <c r="AA268" s="254">
        <v>178.58346320213872</v>
      </c>
      <c r="AB268" s="254">
        <v>180.54788129736218</v>
      </c>
      <c r="AC268" s="254">
        <v>184.72431488753278</v>
      </c>
      <c r="AD268" s="254">
        <v>190.96293026000205</v>
      </c>
    </row>
    <row r="269" spans="2:30" ht="14.25" customHeight="1">
      <c r="B269" s="124"/>
      <c r="C269" s="272"/>
      <c r="D269" s="176" t="s">
        <v>83</v>
      </c>
      <c r="E269" s="177" t="s">
        <v>5</v>
      </c>
      <c r="F269" s="151" t="s">
        <v>66</v>
      </c>
      <c r="G269" s="55">
        <v>0</v>
      </c>
      <c r="H269" s="55">
        <v>0</v>
      </c>
      <c r="I269" s="55">
        <v>0</v>
      </c>
      <c r="J269" s="55">
        <v>0</v>
      </c>
      <c r="K269" s="55">
        <v>0</v>
      </c>
      <c r="M269" s="411">
        <f t="shared" si="398"/>
        <v>0</v>
      </c>
      <c r="N269" s="411">
        <f t="shared" si="399"/>
        <v>0</v>
      </c>
      <c r="O269" s="411">
        <f t="shared" si="400"/>
        <v>0</v>
      </c>
      <c r="P269" s="411">
        <f t="shared" si="401"/>
        <v>0</v>
      </c>
      <c r="Q269" s="411">
        <f t="shared" si="402"/>
        <v>0</v>
      </c>
      <c r="R269" s="118"/>
      <c r="S269" s="129"/>
      <c r="T269" s="129"/>
      <c r="U269" s="129"/>
      <c r="V269" s="129" t="s">
        <v>265</v>
      </c>
      <c r="W269" s="129"/>
      <c r="X269" s="129"/>
      <c r="Y269" s="122"/>
      <c r="Z269" s="254">
        <v>212.70961481276012</v>
      </c>
      <c r="AA269" s="254">
        <v>212.70961481276012</v>
      </c>
      <c r="AB269" s="254">
        <v>214.67403290798364</v>
      </c>
      <c r="AC269" s="254">
        <v>218.85046649815422</v>
      </c>
      <c r="AD269" s="254">
        <v>225.08908187062349</v>
      </c>
    </row>
    <row r="270" spans="2:30" ht="14.25" customHeight="1">
      <c r="B270" s="124"/>
      <c r="C270" s="124"/>
      <c r="D270" s="176" t="s">
        <v>219</v>
      </c>
      <c r="E270" s="177" t="s">
        <v>80</v>
      </c>
      <c r="F270" s="151" t="s">
        <v>68</v>
      </c>
      <c r="G270" s="55">
        <v>0</v>
      </c>
      <c r="H270" s="55">
        <v>0</v>
      </c>
      <c r="I270" s="55">
        <v>0</v>
      </c>
      <c r="J270" s="55">
        <v>0</v>
      </c>
      <c r="K270" s="55">
        <v>0</v>
      </c>
      <c r="M270" s="411">
        <f t="shared" si="398"/>
        <v>0</v>
      </c>
      <c r="N270" s="411">
        <f t="shared" si="399"/>
        <v>0</v>
      </c>
      <c r="O270" s="411">
        <f t="shared" si="400"/>
        <v>0</v>
      </c>
      <c r="P270" s="411">
        <f t="shared" si="401"/>
        <v>0</v>
      </c>
      <c r="Q270" s="411">
        <f t="shared" si="402"/>
        <v>0</v>
      </c>
      <c r="R270" s="118"/>
      <c r="S270" s="129"/>
      <c r="T270" s="129"/>
      <c r="U270" s="129"/>
      <c r="V270" s="129"/>
      <c r="W270" s="129" t="s">
        <v>265</v>
      </c>
      <c r="X270" s="129"/>
      <c r="Y270" s="122"/>
      <c r="Z270" s="254">
        <v>239.25091780307636</v>
      </c>
      <c r="AA270" s="254">
        <v>239.25091780307636</v>
      </c>
      <c r="AB270" s="254">
        <v>241.50729023119337</v>
      </c>
      <c r="AC270" s="254">
        <v>246.30443072976442</v>
      </c>
      <c r="AD270" s="254">
        <v>253.47023710789438</v>
      </c>
    </row>
    <row r="271" spans="2:30" ht="14.25" customHeight="1">
      <c r="B271" s="124"/>
      <c r="C271" s="124"/>
      <c r="D271" s="176" t="s">
        <v>77</v>
      </c>
      <c r="E271" s="177" t="s">
        <v>5</v>
      </c>
      <c r="F271" s="151" t="s">
        <v>1</v>
      </c>
      <c r="G271" s="55">
        <v>0</v>
      </c>
      <c r="H271" s="55">
        <v>0</v>
      </c>
      <c r="I271" s="55">
        <v>0</v>
      </c>
      <c r="J271" s="55">
        <v>0</v>
      </c>
      <c r="K271" s="55">
        <v>0</v>
      </c>
      <c r="M271" s="411">
        <f t="shared" si="398"/>
        <v>0</v>
      </c>
      <c r="N271" s="411">
        <f t="shared" si="399"/>
        <v>0</v>
      </c>
      <c r="O271" s="411">
        <f t="shared" si="400"/>
        <v>0</v>
      </c>
      <c r="P271" s="411">
        <f t="shared" si="401"/>
        <v>0</v>
      </c>
      <c r="Q271" s="411">
        <f t="shared" si="402"/>
        <v>0</v>
      </c>
      <c r="R271" s="118"/>
      <c r="S271" s="129"/>
      <c r="T271" s="129"/>
      <c r="U271" s="129"/>
      <c r="V271" s="129"/>
      <c r="W271" s="129"/>
      <c r="X271" s="129"/>
      <c r="Y271" s="122"/>
      <c r="Z271" s="251">
        <v>0.71961782154044762</v>
      </c>
      <c r="AA271" s="251">
        <v>0.71961782154044762</v>
      </c>
      <c r="AB271" s="251">
        <v>0.71961782154044762</v>
      </c>
      <c r="AC271" s="251">
        <v>0.71961782154044762</v>
      </c>
      <c r="AD271" s="251">
        <v>0.71961782154044762</v>
      </c>
    </row>
    <row r="272" spans="2:30" ht="14.25" customHeight="1">
      <c r="B272" s="124"/>
      <c r="C272" s="124"/>
      <c r="D272" s="242" t="s">
        <v>78</v>
      </c>
      <c r="E272" s="177" t="s">
        <v>5</v>
      </c>
      <c r="F272" s="151" t="s">
        <v>1</v>
      </c>
      <c r="G272" s="55">
        <v>0</v>
      </c>
      <c r="H272" s="55">
        <v>0</v>
      </c>
      <c r="I272" s="55">
        <v>0</v>
      </c>
      <c r="J272" s="55">
        <v>0</v>
      </c>
      <c r="K272" s="55">
        <v>0</v>
      </c>
      <c r="M272" s="411">
        <f t="shared" si="398"/>
        <v>0</v>
      </c>
      <c r="N272" s="411">
        <f t="shared" si="399"/>
        <v>0</v>
      </c>
      <c r="O272" s="411">
        <f t="shared" si="400"/>
        <v>0</v>
      </c>
      <c r="P272" s="411">
        <f t="shared" si="401"/>
        <v>0</v>
      </c>
      <c r="Q272" s="411">
        <f t="shared" si="402"/>
        <v>0</v>
      </c>
      <c r="R272" s="118"/>
      <c r="S272" s="129"/>
      <c r="T272" s="129"/>
      <c r="U272" s="129"/>
      <c r="V272" s="129"/>
      <c r="W272" s="129"/>
      <c r="X272" s="129"/>
      <c r="Y272" s="122"/>
      <c r="Z272" s="251">
        <v>0.55889567721915312</v>
      </c>
      <c r="AA272" s="251">
        <v>0.55889567721915312</v>
      </c>
      <c r="AB272" s="251">
        <v>0.55889567721915312</v>
      </c>
      <c r="AC272" s="251">
        <v>0.55889567721915312</v>
      </c>
      <c r="AD272" s="251">
        <v>0.55889567721915312</v>
      </c>
    </row>
    <row r="273" spans="2:30" ht="14.25" customHeight="1">
      <c r="B273" s="124"/>
      <c r="C273" s="124"/>
      <c r="D273" s="243" t="s">
        <v>128</v>
      </c>
      <c r="E273" s="177"/>
      <c r="F273" s="151"/>
      <c r="G273" s="433"/>
      <c r="H273" s="433"/>
      <c r="I273" s="433"/>
      <c r="J273" s="433"/>
      <c r="K273" s="433"/>
      <c r="M273" s="433"/>
      <c r="N273" s="433"/>
      <c r="O273" s="433"/>
      <c r="P273" s="433"/>
      <c r="Q273" s="433"/>
      <c r="R273" s="118"/>
      <c r="S273" s="129"/>
      <c r="T273" s="129"/>
      <c r="U273" s="129"/>
      <c r="V273" s="129"/>
      <c r="W273" s="129"/>
      <c r="X273" s="129"/>
      <c r="Y273" s="122"/>
      <c r="Z273" s="254"/>
      <c r="AA273" s="254"/>
      <c r="AB273" s="254"/>
      <c r="AC273" s="254"/>
      <c r="AD273" s="254"/>
    </row>
    <row r="274" spans="2:30" ht="14.25" customHeight="1">
      <c r="B274" s="124"/>
      <c r="C274" s="124"/>
      <c r="D274" s="243"/>
      <c r="E274" s="177"/>
      <c r="F274" s="151"/>
      <c r="G274" s="434"/>
      <c r="H274" s="434"/>
      <c r="I274" s="434"/>
      <c r="J274" s="434"/>
      <c r="K274" s="434"/>
      <c r="M274" s="434"/>
      <c r="N274" s="434"/>
      <c r="O274" s="434"/>
      <c r="P274" s="434"/>
      <c r="Q274" s="434"/>
      <c r="R274" s="118"/>
      <c r="S274" s="129"/>
      <c r="T274" s="129"/>
      <c r="U274" s="129"/>
      <c r="V274" s="129"/>
      <c r="W274" s="129"/>
      <c r="X274" s="129"/>
      <c r="Y274" s="122"/>
      <c r="Z274" s="254"/>
      <c r="AA274" s="254"/>
      <c r="AB274" s="254"/>
      <c r="AC274" s="254"/>
      <c r="AD274" s="254"/>
    </row>
    <row r="275" spans="2:30" ht="13.5" customHeight="1">
      <c r="B275" s="124"/>
      <c r="C275" s="240" t="s">
        <v>218</v>
      </c>
      <c r="D275" s="241" t="s">
        <v>113</v>
      </c>
      <c r="E275" s="194" t="s">
        <v>5</v>
      </c>
      <c r="F275" s="181" t="s">
        <v>66</v>
      </c>
      <c r="G275" s="28">
        <v>0</v>
      </c>
      <c r="H275" s="28">
        <v>0</v>
      </c>
      <c r="I275" s="28">
        <v>0</v>
      </c>
      <c r="J275" s="28">
        <v>0</v>
      </c>
      <c r="K275" s="28">
        <v>0</v>
      </c>
      <c r="M275" s="411">
        <f t="shared" ref="M275:M282" si="403">G275*(1+$AA$2)*(1+$AB$2)*(1+$AC$2)*(1+$AD$2)</f>
        <v>0</v>
      </c>
      <c r="N275" s="411">
        <f t="shared" ref="N275:N282" si="404">H275*(1+$AB$2)*(1+$AC$2)*(1+$AD$2)</f>
        <v>0</v>
      </c>
      <c r="O275" s="411">
        <f t="shared" ref="O275:O282" si="405">I275*(1+$AC$2)*(1+$AD$2)</f>
        <v>0</v>
      </c>
      <c r="P275" s="411">
        <f t="shared" ref="P275:P282" si="406">J275*(1+$AD$2)</f>
        <v>0</v>
      </c>
      <c r="Q275" s="411">
        <f t="shared" ref="Q275:Q282" si="407">K275</f>
        <v>0</v>
      </c>
      <c r="R275" s="118"/>
      <c r="S275" s="273" t="s">
        <v>265</v>
      </c>
      <c r="T275" s="273"/>
      <c r="U275" s="273"/>
      <c r="V275" s="273"/>
      <c r="W275" s="273"/>
      <c r="X275" s="273"/>
      <c r="Y275" s="122"/>
      <c r="Z275" s="190">
        <v>127.53179550063933</v>
      </c>
      <c r="AA275" s="190">
        <v>127.53179550063933</v>
      </c>
      <c r="AB275" s="190">
        <v>128.93464525114635</v>
      </c>
      <c r="AC275" s="190">
        <v>131.91716146509589</v>
      </c>
      <c r="AD275" s="190">
        <v>136.37234340424516</v>
      </c>
    </row>
    <row r="276" spans="2:30" ht="13.5" customHeight="1">
      <c r="B276" s="124"/>
      <c r="C276" s="124"/>
      <c r="D276" s="242" t="s">
        <v>212</v>
      </c>
      <c r="E276" s="177" t="s">
        <v>5</v>
      </c>
      <c r="F276" s="151" t="s">
        <v>66</v>
      </c>
      <c r="G276" s="28">
        <v>0</v>
      </c>
      <c r="H276" s="28">
        <v>0</v>
      </c>
      <c r="I276" s="28">
        <v>0</v>
      </c>
      <c r="J276" s="28">
        <v>0</v>
      </c>
      <c r="K276" s="28">
        <v>0</v>
      </c>
      <c r="M276" s="411">
        <f t="shared" si="403"/>
        <v>0</v>
      </c>
      <c r="N276" s="411">
        <f t="shared" si="404"/>
        <v>0</v>
      </c>
      <c r="O276" s="411">
        <f t="shared" si="405"/>
        <v>0</v>
      </c>
      <c r="P276" s="411">
        <f t="shared" si="406"/>
        <v>0</v>
      </c>
      <c r="Q276" s="411">
        <f t="shared" si="407"/>
        <v>0</v>
      </c>
      <c r="R276" s="118"/>
      <c r="S276" s="274"/>
      <c r="T276" s="274" t="s">
        <v>265</v>
      </c>
      <c r="U276" s="274"/>
      <c r="V276" s="274"/>
      <c r="W276" s="274"/>
      <c r="X276" s="274"/>
      <c r="Y276" s="122"/>
      <c r="Z276" s="254">
        <v>174.24337592070339</v>
      </c>
      <c r="AA276" s="254">
        <v>174.24337592070339</v>
      </c>
      <c r="AB276" s="254">
        <v>176.1600530558311</v>
      </c>
      <c r="AC276" s="254">
        <v>180.23498740311857</v>
      </c>
      <c r="AD276" s="254">
        <v>186.3219866362974</v>
      </c>
    </row>
    <row r="277" spans="2:30" ht="13.5" customHeight="1">
      <c r="B277" s="124"/>
      <c r="C277" s="124"/>
      <c r="D277" s="242" t="s">
        <v>81</v>
      </c>
      <c r="E277" s="177" t="s">
        <v>5</v>
      </c>
      <c r="F277" s="151" t="s">
        <v>66</v>
      </c>
      <c r="G277" s="28">
        <v>0</v>
      </c>
      <c r="H277" s="28">
        <v>0</v>
      </c>
      <c r="I277" s="28">
        <v>0</v>
      </c>
      <c r="J277" s="28">
        <v>0</v>
      </c>
      <c r="K277" s="28">
        <v>0</v>
      </c>
      <c r="M277" s="411">
        <f t="shared" si="403"/>
        <v>0</v>
      </c>
      <c r="N277" s="411">
        <f t="shared" si="404"/>
        <v>0</v>
      </c>
      <c r="O277" s="411">
        <f t="shared" si="405"/>
        <v>0</v>
      </c>
      <c r="P277" s="411">
        <f t="shared" si="406"/>
        <v>0</v>
      </c>
      <c r="Q277" s="411">
        <f t="shared" si="407"/>
        <v>0</v>
      </c>
      <c r="R277" s="118"/>
      <c r="S277" s="274"/>
      <c r="T277" s="274"/>
      <c r="U277" s="274"/>
      <c r="V277" s="274"/>
      <c r="W277" s="274"/>
      <c r="X277" s="274" t="s">
        <v>265</v>
      </c>
      <c r="Y277" s="122"/>
      <c r="Z277" s="254">
        <v>172.20213351936337</v>
      </c>
      <c r="AA277" s="254">
        <v>172.20213351936337</v>
      </c>
      <c r="AB277" s="254">
        <v>173.72096932035953</v>
      </c>
      <c r="AC277" s="254">
        <v>176.95007664362117</v>
      </c>
      <c r="AD277" s="254">
        <v>181.7736080493799</v>
      </c>
    </row>
    <row r="278" spans="2:30" ht="13.5" customHeight="1">
      <c r="B278" s="124"/>
      <c r="C278" s="124"/>
      <c r="D278" s="242" t="s">
        <v>82</v>
      </c>
      <c r="E278" s="177" t="s">
        <v>5</v>
      </c>
      <c r="F278" s="151" t="s">
        <v>66</v>
      </c>
      <c r="G278" s="28">
        <v>0</v>
      </c>
      <c r="H278" s="28">
        <v>0</v>
      </c>
      <c r="I278" s="28">
        <v>0</v>
      </c>
      <c r="J278" s="28">
        <v>0</v>
      </c>
      <c r="K278" s="28">
        <v>0</v>
      </c>
      <c r="M278" s="411">
        <f t="shared" si="403"/>
        <v>0</v>
      </c>
      <c r="N278" s="411">
        <f t="shared" si="404"/>
        <v>0</v>
      </c>
      <c r="O278" s="411">
        <f t="shared" si="405"/>
        <v>0</v>
      </c>
      <c r="P278" s="411">
        <f t="shared" si="406"/>
        <v>0</v>
      </c>
      <c r="Q278" s="411">
        <f t="shared" si="407"/>
        <v>0</v>
      </c>
      <c r="R278" s="118"/>
      <c r="S278" s="274"/>
      <c r="T278" s="274"/>
      <c r="U278" s="274" t="s">
        <v>265</v>
      </c>
      <c r="V278" s="274"/>
      <c r="W278" s="274"/>
      <c r="X278" s="274"/>
      <c r="Y278" s="122"/>
      <c r="Z278" s="254">
        <v>178.58346320213872</v>
      </c>
      <c r="AA278" s="254">
        <v>182.45528815689818</v>
      </c>
      <c r="AB278" s="254">
        <v>184.46229632662403</v>
      </c>
      <c r="AC278" s="254">
        <v>188.72927816525149</v>
      </c>
      <c r="AD278" s="254">
        <v>195.10315145157884</v>
      </c>
    </row>
    <row r="279" spans="2:30" ht="13.5" customHeight="1">
      <c r="B279" s="124"/>
      <c r="C279" s="124"/>
      <c r="D279" s="242" t="s">
        <v>83</v>
      </c>
      <c r="E279" s="177" t="s">
        <v>5</v>
      </c>
      <c r="F279" s="151" t="s">
        <v>66</v>
      </c>
      <c r="G279" s="28">
        <v>0</v>
      </c>
      <c r="H279" s="28">
        <v>0</v>
      </c>
      <c r="I279" s="28">
        <v>0</v>
      </c>
      <c r="J279" s="28">
        <v>0</v>
      </c>
      <c r="K279" s="28">
        <v>0</v>
      </c>
      <c r="M279" s="411">
        <f t="shared" si="403"/>
        <v>0</v>
      </c>
      <c r="N279" s="411">
        <f t="shared" si="404"/>
        <v>0</v>
      </c>
      <c r="O279" s="411">
        <f t="shared" si="405"/>
        <v>0</v>
      </c>
      <c r="P279" s="411">
        <f t="shared" si="406"/>
        <v>0</v>
      </c>
      <c r="Q279" s="411">
        <f t="shared" si="407"/>
        <v>0</v>
      </c>
      <c r="R279" s="118"/>
      <c r="S279" s="274"/>
      <c r="T279" s="274"/>
      <c r="U279" s="274"/>
      <c r="V279" s="274" t="s">
        <v>265</v>
      </c>
      <c r="W279" s="274"/>
      <c r="X279" s="274"/>
      <c r="Y279" s="122"/>
      <c r="Z279" s="254">
        <v>212.70961481276012</v>
      </c>
      <c r="AA279" s="254">
        <v>212.70961481276012</v>
      </c>
      <c r="AB279" s="254">
        <v>214.67403290798364</v>
      </c>
      <c r="AC279" s="254">
        <v>218.85046649815422</v>
      </c>
      <c r="AD279" s="254">
        <v>225.08908187062349</v>
      </c>
    </row>
    <row r="280" spans="2:30" ht="13.5" customHeight="1">
      <c r="B280" s="124"/>
      <c r="C280" s="124"/>
      <c r="D280" s="242" t="s">
        <v>219</v>
      </c>
      <c r="E280" s="177" t="s">
        <v>5</v>
      </c>
      <c r="F280" s="151" t="s">
        <v>66</v>
      </c>
      <c r="G280" s="28">
        <v>0</v>
      </c>
      <c r="H280" s="28">
        <v>0</v>
      </c>
      <c r="I280" s="28">
        <v>0</v>
      </c>
      <c r="J280" s="28">
        <v>0</v>
      </c>
      <c r="K280" s="28">
        <v>0</v>
      </c>
      <c r="M280" s="411">
        <f t="shared" si="403"/>
        <v>0</v>
      </c>
      <c r="N280" s="411">
        <f t="shared" si="404"/>
        <v>0</v>
      </c>
      <c r="O280" s="411">
        <f t="shared" si="405"/>
        <v>0</v>
      </c>
      <c r="P280" s="411">
        <f t="shared" si="406"/>
        <v>0</v>
      </c>
      <c r="Q280" s="411">
        <f t="shared" si="407"/>
        <v>0</v>
      </c>
      <c r="R280" s="118"/>
      <c r="S280" s="274"/>
      <c r="T280" s="274"/>
      <c r="U280" s="274"/>
      <c r="V280" s="274"/>
      <c r="W280" s="274" t="s">
        <v>265</v>
      </c>
      <c r="X280" s="274"/>
      <c r="Y280" s="122"/>
      <c r="Z280" s="254">
        <v>239.25091780307636</v>
      </c>
      <c r="AA280" s="254">
        <v>239.25091780307636</v>
      </c>
      <c r="AB280" s="254">
        <v>241.50729023119337</v>
      </c>
      <c r="AC280" s="254">
        <v>246.30443072976442</v>
      </c>
      <c r="AD280" s="254">
        <v>253.47023710789438</v>
      </c>
    </row>
    <row r="281" spans="2:30" ht="13.5" customHeight="1">
      <c r="B281" s="124"/>
      <c r="C281" s="124"/>
      <c r="D281" s="242" t="s">
        <v>77</v>
      </c>
      <c r="E281" s="177" t="s">
        <v>80</v>
      </c>
      <c r="F281" s="151" t="s">
        <v>1</v>
      </c>
      <c r="G281" s="28">
        <v>0</v>
      </c>
      <c r="H281" s="28">
        <v>0</v>
      </c>
      <c r="I281" s="28">
        <v>0</v>
      </c>
      <c r="J281" s="28">
        <v>0</v>
      </c>
      <c r="K281" s="28">
        <v>0</v>
      </c>
      <c r="M281" s="411">
        <f t="shared" si="403"/>
        <v>0</v>
      </c>
      <c r="N281" s="411">
        <f t="shared" si="404"/>
        <v>0</v>
      </c>
      <c r="O281" s="411">
        <f t="shared" si="405"/>
        <v>0</v>
      </c>
      <c r="P281" s="411">
        <f t="shared" si="406"/>
        <v>0</v>
      </c>
      <c r="Q281" s="411">
        <f t="shared" si="407"/>
        <v>0</v>
      </c>
      <c r="R281" s="118"/>
      <c r="S281" s="274"/>
      <c r="T281" s="274"/>
      <c r="U281" s="274"/>
      <c r="V281" s="274"/>
      <c r="W281" s="274"/>
      <c r="X281" s="274"/>
      <c r="Y281" s="122"/>
      <c r="Z281" s="251">
        <v>0.71961782154044762</v>
      </c>
      <c r="AA281" s="251">
        <v>0.71961782154044762</v>
      </c>
      <c r="AB281" s="251">
        <v>0.71961782154044762</v>
      </c>
      <c r="AC281" s="251">
        <v>0.71961782154044762</v>
      </c>
      <c r="AD281" s="251">
        <v>0.71961782154044762</v>
      </c>
    </row>
    <row r="282" spans="2:30" ht="13.5" customHeight="1">
      <c r="B282" s="124"/>
      <c r="C282" s="124"/>
      <c r="D282" s="242" t="s">
        <v>78</v>
      </c>
      <c r="E282" s="177" t="s">
        <v>5</v>
      </c>
      <c r="F282" s="151" t="s">
        <v>1</v>
      </c>
      <c r="G282" s="28">
        <v>0</v>
      </c>
      <c r="H282" s="28">
        <v>0</v>
      </c>
      <c r="I282" s="28">
        <v>0</v>
      </c>
      <c r="J282" s="28">
        <v>0</v>
      </c>
      <c r="K282" s="28">
        <v>0</v>
      </c>
      <c r="M282" s="411">
        <f t="shared" si="403"/>
        <v>0</v>
      </c>
      <c r="N282" s="411">
        <f t="shared" si="404"/>
        <v>0</v>
      </c>
      <c r="O282" s="411">
        <f t="shared" si="405"/>
        <v>0</v>
      </c>
      <c r="P282" s="411">
        <f t="shared" si="406"/>
        <v>0</v>
      </c>
      <c r="Q282" s="411">
        <f t="shared" si="407"/>
        <v>0</v>
      </c>
      <c r="R282" s="118"/>
      <c r="S282" s="274"/>
      <c r="T282" s="274"/>
      <c r="U282" s="274"/>
      <c r="V282" s="274"/>
      <c r="W282" s="274"/>
      <c r="X282" s="274"/>
      <c r="Y282" s="122"/>
      <c r="Z282" s="251">
        <v>0.55889567721915312</v>
      </c>
      <c r="AA282" s="251">
        <v>0.55889567721915312</v>
      </c>
      <c r="AB282" s="251">
        <v>0.55889567721915312</v>
      </c>
      <c r="AC282" s="251">
        <v>0.55889567721915312</v>
      </c>
      <c r="AD282" s="251">
        <v>0.55889567721915312</v>
      </c>
    </row>
    <row r="283" spans="2:30" ht="13.5" customHeight="1">
      <c r="B283" s="124"/>
      <c r="C283" s="124"/>
      <c r="D283" s="243" t="s">
        <v>128</v>
      </c>
      <c r="E283" s="177"/>
      <c r="F283" s="151"/>
      <c r="G283" s="428"/>
      <c r="H283" s="425"/>
      <c r="I283" s="425"/>
      <c r="J283" s="425"/>
      <c r="K283" s="425"/>
      <c r="M283" s="428"/>
      <c r="N283" s="425"/>
      <c r="O283" s="425"/>
      <c r="P283" s="425"/>
      <c r="Q283" s="425"/>
      <c r="R283" s="118"/>
      <c r="S283" s="274"/>
      <c r="T283" s="274"/>
      <c r="U283" s="274"/>
      <c r="V283" s="274"/>
      <c r="W283" s="274"/>
      <c r="X283" s="274"/>
      <c r="Y283" s="122"/>
      <c r="Z283" s="254"/>
      <c r="AA283" s="251"/>
      <c r="AB283" s="251"/>
      <c r="AC283" s="251"/>
      <c r="AD283" s="251"/>
    </row>
    <row r="284" spans="2:30" ht="12" customHeight="1">
      <c r="B284" s="163"/>
      <c r="C284" s="163"/>
      <c r="D284" s="224"/>
      <c r="E284" s="191"/>
      <c r="F284" s="130"/>
      <c r="G284" s="417"/>
      <c r="H284" s="417"/>
      <c r="I284" s="417"/>
      <c r="J284" s="417"/>
      <c r="K284" s="417"/>
      <c r="M284" s="417"/>
      <c r="N284" s="417"/>
      <c r="O284" s="417"/>
      <c r="P284" s="417"/>
      <c r="Q284" s="417"/>
      <c r="S284" s="134"/>
      <c r="T284" s="134"/>
      <c r="U284" s="134"/>
      <c r="V284" s="134"/>
      <c r="W284" s="134"/>
      <c r="X284" s="134"/>
      <c r="Y284" s="122"/>
      <c r="Z284" s="192"/>
      <c r="AA284" s="192"/>
      <c r="AB284" s="192"/>
      <c r="AC284" s="192"/>
      <c r="AD284" s="192"/>
    </row>
    <row r="286" spans="2:30">
      <c r="B286" s="102"/>
      <c r="C286" s="102"/>
      <c r="D286" s="95"/>
      <c r="E286" s="96"/>
      <c r="F286" s="96"/>
      <c r="G286" s="460" t="s">
        <v>397</v>
      </c>
      <c r="H286" s="460"/>
      <c r="I286" s="460"/>
      <c r="J286" s="460"/>
      <c r="K286" s="461"/>
      <c r="M286" s="460" t="s">
        <v>398</v>
      </c>
      <c r="N286" s="460"/>
      <c r="O286" s="460"/>
      <c r="P286" s="460"/>
      <c r="Q286" s="461"/>
      <c r="R286" s="96"/>
      <c r="S286" s="454" t="s">
        <v>229</v>
      </c>
      <c r="T286" s="451"/>
      <c r="U286" s="451"/>
      <c r="V286" s="451"/>
      <c r="W286" s="451"/>
      <c r="X286" s="452"/>
      <c r="Y286" s="103"/>
      <c r="Z286" s="451" t="s">
        <v>351</v>
      </c>
      <c r="AA286" s="451"/>
      <c r="AB286" s="451"/>
      <c r="AC286" s="451"/>
      <c r="AD286" s="452"/>
    </row>
    <row r="287" spans="2:30" ht="33.75" customHeight="1">
      <c r="B287" s="105" t="s">
        <v>39</v>
      </c>
      <c r="C287" s="105" t="s">
        <v>2</v>
      </c>
      <c r="D287" s="250" t="s">
        <v>3</v>
      </c>
      <c r="E287" s="107" t="s">
        <v>69</v>
      </c>
      <c r="F287" s="107" t="s">
        <v>4</v>
      </c>
      <c r="G287" s="17" t="s">
        <v>399</v>
      </c>
      <c r="H287" s="17" t="s">
        <v>400</v>
      </c>
      <c r="I287" s="17" t="s">
        <v>401</v>
      </c>
      <c r="J287" s="17" t="s">
        <v>0</v>
      </c>
      <c r="K287" s="17" t="s">
        <v>402</v>
      </c>
      <c r="M287" s="17" t="s">
        <v>399</v>
      </c>
      <c r="N287" s="17" t="s">
        <v>400</v>
      </c>
      <c r="O287" s="17" t="s">
        <v>401</v>
      </c>
      <c r="P287" s="17" t="s">
        <v>0</v>
      </c>
      <c r="Q287" s="17" t="s">
        <v>402</v>
      </c>
      <c r="R287" s="108"/>
      <c r="S287" s="109" t="s">
        <v>223</v>
      </c>
      <c r="T287" s="109" t="s">
        <v>224</v>
      </c>
      <c r="U287" s="109" t="s">
        <v>225</v>
      </c>
      <c r="V287" s="109" t="s">
        <v>226</v>
      </c>
      <c r="W287" s="109" t="s">
        <v>227</v>
      </c>
      <c r="X287" s="110" t="s">
        <v>228</v>
      </c>
      <c r="Y287" s="111"/>
      <c r="Z287" s="112" t="s">
        <v>19</v>
      </c>
      <c r="AA287" s="112" t="s">
        <v>131</v>
      </c>
      <c r="AB287" s="112" t="s">
        <v>132</v>
      </c>
      <c r="AC287" s="112" t="s">
        <v>133</v>
      </c>
      <c r="AD287" s="112" t="s">
        <v>134</v>
      </c>
    </row>
    <row r="288" spans="2:30">
      <c r="B288" s="113" t="s">
        <v>184</v>
      </c>
      <c r="C288" s="113" t="s">
        <v>204</v>
      </c>
      <c r="D288" s="179" t="s">
        <v>32</v>
      </c>
      <c r="E288" s="194" t="s">
        <v>34</v>
      </c>
      <c r="F288" s="181" t="s">
        <v>33</v>
      </c>
      <c r="G288" s="22">
        <v>0</v>
      </c>
      <c r="H288" s="22" t="s">
        <v>305</v>
      </c>
      <c r="I288" s="22" t="s">
        <v>305</v>
      </c>
      <c r="J288" s="22" t="s">
        <v>305</v>
      </c>
      <c r="K288" s="22" t="s">
        <v>305</v>
      </c>
      <c r="M288" s="411">
        <f t="shared" ref="M288" si="408">G288*(1+$AA$2)*(1+$AB$2)*(1+$AC$2)*(1+$AD$2)</f>
        <v>0</v>
      </c>
      <c r="N288" s="411" t="str">
        <f t="shared" ref="N288:Q288" si="409">H288</f>
        <v>Cost per event</v>
      </c>
      <c r="O288" s="411" t="str">
        <f t="shared" si="409"/>
        <v>Cost per event</v>
      </c>
      <c r="P288" s="411" t="str">
        <f t="shared" si="409"/>
        <v>Cost per event</v>
      </c>
      <c r="Q288" s="411" t="str">
        <f t="shared" si="409"/>
        <v>Cost per event</v>
      </c>
      <c r="R288" s="118"/>
      <c r="S288" s="121"/>
      <c r="T288" s="121"/>
      <c r="U288" s="121"/>
      <c r="V288" s="121"/>
      <c r="W288" s="121"/>
      <c r="X288" s="121"/>
      <c r="Y288" s="122"/>
      <c r="Z288" s="137" t="s">
        <v>305</v>
      </c>
      <c r="AA288" s="137" t="s">
        <v>305</v>
      </c>
      <c r="AB288" s="137" t="s">
        <v>305</v>
      </c>
      <c r="AC288" s="137" t="s">
        <v>305</v>
      </c>
      <c r="AD288" s="137" t="s">
        <v>305</v>
      </c>
    </row>
    <row r="289" spans="2:30">
      <c r="B289" s="163"/>
      <c r="C289" s="163"/>
      <c r="D289" s="224"/>
      <c r="E289" s="191"/>
      <c r="F289" s="130"/>
      <c r="G289" s="417"/>
      <c r="H289" s="417"/>
      <c r="I289" s="417"/>
      <c r="J289" s="417"/>
      <c r="K289" s="417"/>
      <c r="M289" s="417"/>
      <c r="N289" s="417"/>
      <c r="O289" s="417"/>
      <c r="P289" s="417"/>
      <c r="Q289" s="417"/>
      <c r="S289" s="134"/>
      <c r="T289" s="134"/>
      <c r="U289" s="134"/>
      <c r="V289" s="134"/>
      <c r="W289" s="134"/>
      <c r="X289" s="134"/>
      <c r="Y289" s="122"/>
      <c r="Z289" s="192"/>
      <c r="AA289" s="192"/>
      <c r="AB289" s="192"/>
      <c r="AC289" s="192"/>
      <c r="AD289" s="192"/>
    </row>
    <row r="291" spans="2:30">
      <c r="B291" s="102"/>
      <c r="C291" s="102"/>
      <c r="D291" s="95"/>
      <c r="E291" s="96"/>
      <c r="F291" s="96"/>
      <c r="G291" s="460" t="s">
        <v>397</v>
      </c>
      <c r="H291" s="460"/>
      <c r="I291" s="460"/>
      <c r="J291" s="460"/>
      <c r="K291" s="461"/>
      <c r="M291" s="460" t="s">
        <v>398</v>
      </c>
      <c r="N291" s="460"/>
      <c r="O291" s="460"/>
      <c r="P291" s="460"/>
      <c r="Q291" s="461"/>
      <c r="R291" s="96"/>
      <c r="S291" s="454" t="s">
        <v>229</v>
      </c>
      <c r="T291" s="451"/>
      <c r="U291" s="451"/>
      <c r="V291" s="451"/>
      <c r="W291" s="451"/>
      <c r="X291" s="452"/>
      <c r="Y291" s="103"/>
      <c r="Z291" s="451" t="s">
        <v>351</v>
      </c>
      <c r="AA291" s="451"/>
      <c r="AB291" s="451"/>
      <c r="AC291" s="451"/>
      <c r="AD291" s="452"/>
    </row>
    <row r="292" spans="2:30" ht="30" customHeight="1">
      <c r="B292" s="104" t="s">
        <v>39</v>
      </c>
      <c r="C292" s="104" t="s">
        <v>2</v>
      </c>
      <c r="D292" s="106" t="s">
        <v>3</v>
      </c>
      <c r="E292" s="107" t="s">
        <v>69</v>
      </c>
      <c r="F292" s="166" t="s">
        <v>4</v>
      </c>
      <c r="G292" s="17" t="s">
        <v>399</v>
      </c>
      <c r="H292" s="17" t="s">
        <v>400</v>
      </c>
      <c r="I292" s="17" t="s">
        <v>401</v>
      </c>
      <c r="J292" s="17" t="s">
        <v>0</v>
      </c>
      <c r="K292" s="17" t="s">
        <v>402</v>
      </c>
      <c r="M292" s="17" t="s">
        <v>399</v>
      </c>
      <c r="N292" s="17" t="s">
        <v>400</v>
      </c>
      <c r="O292" s="17" t="s">
        <v>401</v>
      </c>
      <c r="P292" s="17" t="s">
        <v>0</v>
      </c>
      <c r="Q292" s="17" t="s">
        <v>402</v>
      </c>
      <c r="R292" s="108"/>
      <c r="S292" s="109" t="s">
        <v>223</v>
      </c>
      <c r="T292" s="109" t="s">
        <v>224</v>
      </c>
      <c r="U292" s="109" t="s">
        <v>225</v>
      </c>
      <c r="V292" s="109" t="s">
        <v>226</v>
      </c>
      <c r="W292" s="109" t="s">
        <v>227</v>
      </c>
      <c r="X292" s="110" t="s">
        <v>228</v>
      </c>
      <c r="Y292" s="111"/>
      <c r="Z292" s="112" t="s">
        <v>19</v>
      </c>
      <c r="AA292" s="112" t="s">
        <v>131</v>
      </c>
      <c r="AB292" s="112" t="s">
        <v>132</v>
      </c>
      <c r="AC292" s="112" t="s">
        <v>133</v>
      </c>
      <c r="AD292" s="112" t="s">
        <v>134</v>
      </c>
    </row>
    <row r="293" spans="2:30">
      <c r="B293" s="167" t="s">
        <v>185</v>
      </c>
      <c r="C293" s="167" t="s">
        <v>186</v>
      </c>
      <c r="D293" s="275" t="s">
        <v>113</v>
      </c>
      <c r="E293" s="180" t="s">
        <v>5</v>
      </c>
      <c r="F293" s="181" t="s">
        <v>66</v>
      </c>
      <c r="G293" s="24">
        <v>0</v>
      </c>
      <c r="H293" s="24">
        <v>0</v>
      </c>
      <c r="I293" s="24">
        <v>0</v>
      </c>
      <c r="J293" s="24">
        <v>0</v>
      </c>
      <c r="K293" s="24">
        <v>0</v>
      </c>
      <c r="M293" s="411">
        <f t="shared" ref="M293:M298" si="410">G293*(1+$AA$2)*(1+$AB$2)*(1+$AC$2)*(1+$AD$2)</f>
        <v>0</v>
      </c>
      <c r="N293" s="411">
        <f t="shared" ref="N293:N298" si="411">H293*(1+$AB$2)*(1+$AC$2)*(1+$AD$2)</f>
        <v>0</v>
      </c>
      <c r="O293" s="411">
        <f t="shared" ref="O293:O298" si="412">I293*(1+$AC$2)*(1+$AD$2)</f>
        <v>0</v>
      </c>
      <c r="P293" s="411">
        <f t="shared" ref="P293:P298" si="413">J293*(1+$AD$2)</f>
        <v>0</v>
      </c>
      <c r="Q293" s="411">
        <f t="shared" ref="Q293:Q298" si="414">K293</f>
        <v>0</v>
      </c>
      <c r="R293" s="118"/>
      <c r="S293" s="120" t="s">
        <v>265</v>
      </c>
      <c r="T293" s="120"/>
      <c r="U293" s="120"/>
      <c r="V293" s="120"/>
      <c r="W293" s="120"/>
      <c r="X293" s="121"/>
      <c r="Y293" s="122"/>
      <c r="Z293" s="190">
        <v>103.99340575524378</v>
      </c>
      <c r="AA293" s="190">
        <v>103.99340575524378</v>
      </c>
      <c r="AB293" s="190">
        <v>105.13733321855145</v>
      </c>
      <c r="AC293" s="190">
        <v>107.56937001056296</v>
      </c>
      <c r="AD293" s="190">
        <v>111.20226439029483</v>
      </c>
    </row>
    <row r="294" spans="2:30">
      <c r="B294" s="175"/>
      <c r="C294" s="175"/>
      <c r="D294" s="276" t="s">
        <v>81</v>
      </c>
      <c r="E294" s="178" t="s">
        <v>5</v>
      </c>
      <c r="F294" s="151" t="s">
        <v>66</v>
      </c>
      <c r="G294" s="28">
        <v>0</v>
      </c>
      <c r="H294" s="28">
        <v>0</v>
      </c>
      <c r="I294" s="28">
        <v>0</v>
      </c>
      <c r="J294" s="28">
        <v>0</v>
      </c>
      <c r="K294" s="28">
        <v>0</v>
      </c>
      <c r="M294" s="411">
        <f t="shared" si="410"/>
        <v>0</v>
      </c>
      <c r="N294" s="411">
        <f t="shared" si="411"/>
        <v>0</v>
      </c>
      <c r="O294" s="411">
        <f t="shared" si="412"/>
        <v>0</v>
      </c>
      <c r="P294" s="411">
        <f t="shared" si="413"/>
        <v>0</v>
      </c>
      <c r="Q294" s="411">
        <f t="shared" si="414"/>
        <v>0</v>
      </c>
      <c r="R294" s="118"/>
      <c r="S294" s="128"/>
      <c r="T294" s="128"/>
      <c r="U294" s="128"/>
      <c r="V294" s="128"/>
      <c r="W294" s="128"/>
      <c r="X294" s="129" t="s">
        <v>265</v>
      </c>
      <c r="Y294" s="122"/>
      <c r="Z294" s="254">
        <v>112.59146438989418</v>
      </c>
      <c r="AA294" s="254">
        <v>112.59146438989418</v>
      </c>
      <c r="AB294" s="254">
        <v>113.829970498183</v>
      </c>
      <c r="AC294" s="254">
        <v>116.46308537574697</v>
      </c>
      <c r="AD294" s="254">
        <v>120.39634340511196</v>
      </c>
    </row>
    <row r="295" spans="2:30">
      <c r="B295" s="175"/>
      <c r="C295" s="175"/>
      <c r="D295" s="276" t="s">
        <v>82</v>
      </c>
      <c r="E295" s="178" t="s">
        <v>5</v>
      </c>
      <c r="F295" s="151" t="s">
        <v>66</v>
      </c>
      <c r="G295" s="28">
        <v>0</v>
      </c>
      <c r="H295" s="28">
        <v>0</v>
      </c>
      <c r="I295" s="28">
        <v>0</v>
      </c>
      <c r="J295" s="28">
        <v>0</v>
      </c>
      <c r="K295" s="28">
        <v>0</v>
      </c>
      <c r="M295" s="411">
        <f t="shared" si="410"/>
        <v>0</v>
      </c>
      <c r="N295" s="411">
        <f t="shared" si="411"/>
        <v>0</v>
      </c>
      <c r="O295" s="411">
        <f t="shared" si="412"/>
        <v>0</v>
      </c>
      <c r="P295" s="411">
        <f t="shared" si="413"/>
        <v>0</v>
      </c>
      <c r="Q295" s="411">
        <f t="shared" si="414"/>
        <v>0</v>
      </c>
      <c r="R295" s="118"/>
      <c r="S295" s="128"/>
      <c r="T295" s="128"/>
      <c r="U295" s="128" t="s">
        <v>265</v>
      </c>
      <c r="V295" s="128"/>
      <c r="W295" s="128"/>
      <c r="X295" s="129"/>
      <c r="Y295" s="122"/>
      <c r="Z295" s="254">
        <v>145.62252869609722</v>
      </c>
      <c r="AA295" s="254">
        <v>145.62252869609722</v>
      </c>
      <c r="AB295" s="254">
        <v>147.22437651175426</v>
      </c>
      <c r="AC295" s="254">
        <v>150.62997078922416</v>
      </c>
      <c r="AD295" s="254">
        <v>155.71713244356505</v>
      </c>
    </row>
    <row r="296" spans="2:30">
      <c r="B296" s="175"/>
      <c r="C296" s="175"/>
      <c r="D296" s="276" t="s">
        <v>83</v>
      </c>
      <c r="E296" s="178" t="s">
        <v>5</v>
      </c>
      <c r="F296" s="151" t="s">
        <v>66</v>
      </c>
      <c r="G296" s="28">
        <v>0</v>
      </c>
      <c r="H296" s="28">
        <v>0</v>
      </c>
      <c r="I296" s="28">
        <v>0</v>
      </c>
      <c r="J296" s="28">
        <v>0</v>
      </c>
      <c r="K296" s="28">
        <v>0</v>
      </c>
      <c r="M296" s="411">
        <f t="shared" si="410"/>
        <v>0</v>
      </c>
      <c r="N296" s="411">
        <f t="shared" si="411"/>
        <v>0</v>
      </c>
      <c r="O296" s="411">
        <f t="shared" si="412"/>
        <v>0</v>
      </c>
      <c r="P296" s="411">
        <f t="shared" si="413"/>
        <v>0</v>
      </c>
      <c r="Q296" s="411">
        <f t="shared" si="414"/>
        <v>0</v>
      </c>
      <c r="R296" s="118"/>
      <c r="S296" s="128"/>
      <c r="T296" s="128"/>
      <c r="U296" s="128"/>
      <c r="V296" s="128" t="s">
        <v>265</v>
      </c>
      <c r="W296" s="128"/>
      <c r="X296" s="129"/>
      <c r="Y296" s="122"/>
      <c r="Z296" s="254">
        <v>145.62252869609722</v>
      </c>
      <c r="AA296" s="254">
        <v>145.62252869609722</v>
      </c>
      <c r="AB296" s="254">
        <v>147.22437651175426</v>
      </c>
      <c r="AC296" s="254">
        <v>150.62997078922416</v>
      </c>
      <c r="AD296" s="254">
        <v>155.71713244356505</v>
      </c>
    </row>
    <row r="297" spans="2:30">
      <c r="B297" s="175"/>
      <c r="C297" s="277"/>
      <c r="D297" s="276" t="s">
        <v>219</v>
      </c>
      <c r="E297" s="178" t="s">
        <v>5</v>
      </c>
      <c r="F297" s="151" t="s">
        <v>66</v>
      </c>
      <c r="G297" s="28">
        <v>0</v>
      </c>
      <c r="H297" s="28">
        <v>0</v>
      </c>
      <c r="I297" s="28">
        <v>0</v>
      </c>
      <c r="J297" s="28">
        <v>0</v>
      </c>
      <c r="K297" s="28">
        <v>0</v>
      </c>
      <c r="M297" s="411">
        <f t="shared" si="410"/>
        <v>0</v>
      </c>
      <c r="N297" s="411">
        <f t="shared" si="411"/>
        <v>0</v>
      </c>
      <c r="O297" s="411">
        <f t="shared" si="412"/>
        <v>0</v>
      </c>
      <c r="P297" s="411">
        <f t="shared" si="413"/>
        <v>0</v>
      </c>
      <c r="Q297" s="411">
        <f t="shared" si="414"/>
        <v>0</v>
      </c>
      <c r="R297" s="118"/>
      <c r="S297" s="128"/>
      <c r="T297" s="128"/>
      <c r="U297" s="128"/>
      <c r="V297" s="128"/>
      <c r="W297" s="128" t="s">
        <v>265</v>
      </c>
      <c r="X297" s="129"/>
      <c r="Y297" s="122"/>
      <c r="Z297" s="254">
        <v>167.265135391233</v>
      </c>
      <c r="AA297" s="254">
        <v>167.265135391233</v>
      </c>
      <c r="AB297" s="254">
        <v>169.10505188053656</v>
      </c>
      <c r="AC297" s="254">
        <v>173.01678994063712</v>
      </c>
      <c r="AD297" s="254">
        <v>178.86001207452955</v>
      </c>
    </row>
    <row r="298" spans="2:30">
      <c r="B298" s="175"/>
      <c r="C298" s="175"/>
      <c r="D298" s="276" t="s">
        <v>130</v>
      </c>
      <c r="E298" s="178" t="s">
        <v>5</v>
      </c>
      <c r="F298" s="151" t="s">
        <v>1</v>
      </c>
      <c r="G298" s="28">
        <v>0</v>
      </c>
      <c r="H298" s="28">
        <v>0</v>
      </c>
      <c r="I298" s="28">
        <v>0</v>
      </c>
      <c r="J298" s="28">
        <v>0</v>
      </c>
      <c r="K298" s="28">
        <v>0</v>
      </c>
      <c r="M298" s="411">
        <f t="shared" si="410"/>
        <v>0</v>
      </c>
      <c r="N298" s="411">
        <f t="shared" si="411"/>
        <v>0</v>
      </c>
      <c r="O298" s="411">
        <f t="shared" si="412"/>
        <v>0</v>
      </c>
      <c r="P298" s="411">
        <f t="shared" si="413"/>
        <v>0</v>
      </c>
      <c r="Q298" s="411">
        <f t="shared" si="414"/>
        <v>0</v>
      </c>
      <c r="R298" s="118"/>
      <c r="S298" s="128"/>
      <c r="T298" s="128"/>
      <c r="U298" s="128"/>
      <c r="V298" s="128"/>
      <c r="W298" s="128"/>
      <c r="X298" s="129"/>
      <c r="Y298" s="122"/>
      <c r="Z298" s="251">
        <v>0.55889567721915312</v>
      </c>
      <c r="AA298" s="251">
        <v>0.55889567721915312</v>
      </c>
      <c r="AB298" s="251">
        <v>0.55889567721915312</v>
      </c>
      <c r="AC298" s="251">
        <v>0.55889567721915312</v>
      </c>
      <c r="AD298" s="251">
        <v>0.55889567721915312</v>
      </c>
    </row>
    <row r="299" spans="2:30">
      <c r="B299" s="175"/>
      <c r="C299" s="175"/>
      <c r="D299" s="278" t="s">
        <v>84</v>
      </c>
      <c r="E299" s="178"/>
      <c r="F299" s="151"/>
      <c r="G299" s="428"/>
      <c r="H299" s="425"/>
      <c r="I299" s="425"/>
      <c r="J299" s="425"/>
      <c r="K299" s="425"/>
      <c r="M299" s="428"/>
      <c r="N299" s="425"/>
      <c r="O299" s="425"/>
      <c r="P299" s="425"/>
      <c r="Q299" s="425"/>
      <c r="S299" s="128"/>
      <c r="T299" s="128"/>
      <c r="U299" s="128"/>
      <c r="V299" s="128"/>
      <c r="W299" s="128"/>
      <c r="X299" s="129"/>
      <c r="Y299" s="122"/>
      <c r="Z299" s="254"/>
      <c r="AA299" s="251"/>
      <c r="AB299" s="251"/>
      <c r="AC299" s="251"/>
      <c r="AD299" s="251"/>
    </row>
    <row r="300" spans="2:30">
      <c r="B300" s="204"/>
      <c r="C300" s="182"/>
      <c r="D300" s="279"/>
      <c r="E300" s="184"/>
      <c r="F300" s="130"/>
      <c r="G300" s="417"/>
      <c r="H300" s="417"/>
      <c r="I300" s="417"/>
      <c r="J300" s="417"/>
      <c r="K300" s="417"/>
      <c r="M300" s="417"/>
      <c r="N300" s="417"/>
      <c r="O300" s="417"/>
      <c r="P300" s="417"/>
      <c r="Q300" s="417"/>
      <c r="S300" s="133"/>
      <c r="T300" s="133"/>
      <c r="U300" s="133"/>
      <c r="V300" s="133"/>
      <c r="W300" s="133"/>
      <c r="X300" s="134"/>
      <c r="Y300" s="122"/>
      <c r="Z300" s="192"/>
      <c r="AA300" s="192"/>
      <c r="AB300" s="192"/>
      <c r="AC300" s="192"/>
      <c r="AD300" s="192"/>
    </row>
    <row r="302" spans="2:30">
      <c r="B302" s="102"/>
      <c r="C302" s="102"/>
      <c r="D302" s="95"/>
      <c r="E302" s="96"/>
      <c r="F302" s="96"/>
      <c r="G302" s="460" t="s">
        <v>397</v>
      </c>
      <c r="H302" s="460"/>
      <c r="I302" s="460"/>
      <c r="J302" s="460"/>
      <c r="K302" s="461"/>
      <c r="M302" s="460" t="s">
        <v>398</v>
      </c>
      <c r="N302" s="460"/>
      <c r="O302" s="460"/>
      <c r="P302" s="460"/>
      <c r="Q302" s="461"/>
      <c r="R302" s="96"/>
      <c r="S302" s="454" t="s">
        <v>229</v>
      </c>
      <c r="T302" s="451"/>
      <c r="U302" s="451"/>
      <c r="V302" s="451"/>
      <c r="W302" s="451"/>
      <c r="X302" s="452"/>
      <c r="Y302" s="103"/>
      <c r="Z302" s="451" t="s">
        <v>351</v>
      </c>
      <c r="AA302" s="451"/>
      <c r="AB302" s="451"/>
      <c r="AC302" s="451"/>
      <c r="AD302" s="452"/>
    </row>
    <row r="303" spans="2:30" ht="27.75" customHeight="1">
      <c r="B303" s="105" t="s">
        <v>39</v>
      </c>
      <c r="C303" s="105" t="s">
        <v>2</v>
      </c>
      <c r="D303" s="250" t="s">
        <v>3</v>
      </c>
      <c r="E303" s="107" t="s">
        <v>69</v>
      </c>
      <c r="F303" s="107" t="s">
        <v>4</v>
      </c>
      <c r="G303" s="17" t="s">
        <v>399</v>
      </c>
      <c r="H303" s="17" t="s">
        <v>400</v>
      </c>
      <c r="I303" s="17" t="s">
        <v>401</v>
      </c>
      <c r="J303" s="17" t="s">
        <v>0</v>
      </c>
      <c r="K303" s="17" t="s">
        <v>402</v>
      </c>
      <c r="M303" s="17" t="s">
        <v>399</v>
      </c>
      <c r="N303" s="17" t="s">
        <v>400</v>
      </c>
      <c r="O303" s="17" t="s">
        <v>401</v>
      </c>
      <c r="P303" s="17" t="s">
        <v>0</v>
      </c>
      <c r="Q303" s="17" t="s">
        <v>402</v>
      </c>
      <c r="R303" s="108"/>
      <c r="S303" s="109" t="s">
        <v>223</v>
      </c>
      <c r="T303" s="109" t="s">
        <v>224</v>
      </c>
      <c r="U303" s="109" t="s">
        <v>225</v>
      </c>
      <c r="V303" s="109" t="s">
        <v>226</v>
      </c>
      <c r="W303" s="109" t="s">
        <v>227</v>
      </c>
      <c r="X303" s="110" t="s">
        <v>228</v>
      </c>
      <c r="Y303" s="111"/>
      <c r="Z303" s="112" t="s">
        <v>19</v>
      </c>
      <c r="AA303" s="112" t="s">
        <v>131</v>
      </c>
      <c r="AB303" s="112" t="s">
        <v>132</v>
      </c>
      <c r="AC303" s="112" t="s">
        <v>133</v>
      </c>
      <c r="AD303" s="112" t="s">
        <v>134</v>
      </c>
    </row>
    <row r="304" spans="2:30">
      <c r="B304" s="457" t="s">
        <v>205</v>
      </c>
      <c r="C304" s="240" t="s">
        <v>206</v>
      </c>
      <c r="D304" s="280" t="s">
        <v>207</v>
      </c>
      <c r="E304" s="169" t="s">
        <v>34</v>
      </c>
      <c r="F304" s="170" t="s">
        <v>66</v>
      </c>
      <c r="G304" s="420">
        <v>0</v>
      </c>
      <c r="H304" s="420">
        <v>130.78</v>
      </c>
      <c r="I304" s="420">
        <v>134.16999999999999</v>
      </c>
      <c r="J304" s="420">
        <v>137.38999999999999</v>
      </c>
      <c r="K304" s="420">
        <v>141.61000000000001</v>
      </c>
      <c r="M304" s="411">
        <f t="shared" ref="M304" si="415">G304*(1+$AA$2)*(1+$AB$2)*(1+$AC$2)*(1+$AD$2)</f>
        <v>0</v>
      </c>
      <c r="N304" s="411">
        <f t="shared" ref="N304" si="416">H304*(1+$AB$2)*(1+$AC$2)*(1+$AD$2)</f>
        <v>130.78</v>
      </c>
      <c r="O304" s="411">
        <f t="shared" ref="O304" si="417">I304*(1+$AC$2)*(1+$AD$2)</f>
        <v>134.16999999999999</v>
      </c>
      <c r="P304" s="411">
        <f t="shared" ref="P304" si="418">J304*(1+$AD$2)</f>
        <v>137.38999999999999</v>
      </c>
      <c r="Q304" s="411">
        <f t="shared" ref="Q304" si="419">K304</f>
        <v>141.61000000000001</v>
      </c>
      <c r="R304" s="171"/>
      <c r="S304" s="173"/>
      <c r="T304" s="173"/>
      <c r="U304" s="173"/>
      <c r="V304" s="173"/>
      <c r="W304" s="173"/>
      <c r="X304" s="173" t="s">
        <v>265</v>
      </c>
      <c r="Y304" s="174"/>
      <c r="Z304" s="188">
        <v>172.20213351936337</v>
      </c>
      <c r="AA304" s="188">
        <v>172.20213351936337</v>
      </c>
      <c r="AB304" s="188">
        <v>173.72096932035953</v>
      </c>
      <c r="AC304" s="188">
        <v>176.95007664362117</v>
      </c>
      <c r="AD304" s="188">
        <v>181.7736080493799</v>
      </c>
    </row>
    <row r="305" spans="2:30">
      <c r="B305" s="458"/>
      <c r="C305" s="272"/>
      <c r="D305" s="272"/>
      <c r="E305" s="177"/>
      <c r="F305" s="151"/>
      <c r="G305" s="428"/>
      <c r="H305" s="428"/>
      <c r="I305" s="428"/>
      <c r="J305" s="428"/>
      <c r="K305" s="428"/>
      <c r="M305" s="428"/>
      <c r="N305" s="428"/>
      <c r="O305" s="428"/>
      <c r="P305" s="428"/>
      <c r="Q305" s="428"/>
      <c r="R305" s="118"/>
      <c r="S305" s="129"/>
      <c r="T305" s="129"/>
      <c r="U305" s="129"/>
      <c r="V305" s="129"/>
      <c r="W305" s="129"/>
      <c r="X305" s="129"/>
      <c r="Y305" s="122"/>
      <c r="Z305" s="254"/>
      <c r="AA305" s="254"/>
      <c r="AB305" s="254"/>
      <c r="AC305" s="254"/>
      <c r="AD305" s="254"/>
    </row>
    <row r="306" spans="2:30">
      <c r="B306" s="163"/>
      <c r="C306" s="163"/>
      <c r="D306" s="224"/>
      <c r="E306" s="191"/>
      <c r="F306" s="130"/>
      <c r="G306" s="417"/>
      <c r="H306" s="417"/>
      <c r="I306" s="417"/>
      <c r="J306" s="417"/>
      <c r="K306" s="417"/>
      <c r="M306" s="417"/>
      <c r="N306" s="417"/>
      <c r="O306" s="417"/>
      <c r="P306" s="417"/>
      <c r="Q306" s="417"/>
      <c r="S306" s="134"/>
      <c r="T306" s="134"/>
      <c r="U306" s="134"/>
      <c r="V306" s="134"/>
      <c r="W306" s="134"/>
      <c r="X306" s="134"/>
      <c r="Y306" s="122"/>
      <c r="Z306" s="192"/>
      <c r="AA306" s="192"/>
      <c r="AB306" s="192"/>
      <c r="AC306" s="192"/>
      <c r="AD306" s="192"/>
    </row>
    <row r="308" spans="2:30">
      <c r="B308" s="102"/>
      <c r="C308" s="102"/>
      <c r="D308" s="95"/>
      <c r="E308" s="96"/>
      <c r="F308" s="96"/>
      <c r="G308" s="460" t="s">
        <v>397</v>
      </c>
      <c r="H308" s="460"/>
      <c r="I308" s="460"/>
      <c r="J308" s="460"/>
      <c r="K308" s="461"/>
      <c r="M308" s="460" t="s">
        <v>398</v>
      </c>
      <c r="N308" s="460"/>
      <c r="O308" s="460"/>
      <c r="P308" s="460"/>
      <c r="Q308" s="461"/>
      <c r="R308" s="96"/>
      <c r="S308" s="454" t="s">
        <v>229</v>
      </c>
      <c r="T308" s="451"/>
      <c r="U308" s="451"/>
      <c r="V308" s="451"/>
      <c r="W308" s="451"/>
      <c r="X308" s="452"/>
      <c r="Y308" s="103"/>
      <c r="Z308" s="451" t="s">
        <v>351</v>
      </c>
      <c r="AA308" s="451"/>
      <c r="AB308" s="451"/>
      <c r="AC308" s="451"/>
      <c r="AD308" s="452"/>
    </row>
    <row r="309" spans="2:30" ht="28.5" customHeight="1">
      <c r="B309" s="105" t="s">
        <v>39</v>
      </c>
      <c r="C309" s="105" t="s">
        <v>2</v>
      </c>
      <c r="D309" s="216" t="s">
        <v>3</v>
      </c>
      <c r="E309" s="107" t="s">
        <v>69</v>
      </c>
      <c r="F309" s="107" t="s">
        <v>4</v>
      </c>
      <c r="G309" s="17" t="s">
        <v>399</v>
      </c>
      <c r="H309" s="17" t="s">
        <v>400</v>
      </c>
      <c r="I309" s="17" t="s">
        <v>401</v>
      </c>
      <c r="J309" s="17" t="s">
        <v>0</v>
      </c>
      <c r="K309" s="17" t="s">
        <v>402</v>
      </c>
      <c r="M309" s="17" t="s">
        <v>399</v>
      </c>
      <c r="N309" s="17" t="s">
        <v>400</v>
      </c>
      <c r="O309" s="17" t="s">
        <v>401</v>
      </c>
      <c r="P309" s="17" t="s">
        <v>0</v>
      </c>
      <c r="Q309" s="17" t="s">
        <v>402</v>
      </c>
      <c r="R309" s="108"/>
      <c r="S309" s="109" t="s">
        <v>223</v>
      </c>
      <c r="T309" s="109" t="s">
        <v>224</v>
      </c>
      <c r="U309" s="109" t="s">
        <v>225</v>
      </c>
      <c r="V309" s="109" t="s">
        <v>226</v>
      </c>
      <c r="W309" s="109" t="s">
        <v>227</v>
      </c>
      <c r="X309" s="110" t="s">
        <v>228</v>
      </c>
      <c r="Y309" s="111"/>
      <c r="Z309" s="112" t="s">
        <v>19</v>
      </c>
      <c r="AA309" s="112" t="s">
        <v>131</v>
      </c>
      <c r="AB309" s="112" t="s">
        <v>132</v>
      </c>
      <c r="AC309" s="112" t="s">
        <v>133</v>
      </c>
      <c r="AD309" s="112" t="s">
        <v>134</v>
      </c>
    </row>
    <row r="310" spans="2:30" ht="12.75" customHeight="1">
      <c r="B310" s="113" t="s">
        <v>208</v>
      </c>
      <c r="C310" s="281" t="s">
        <v>319</v>
      </c>
      <c r="D310" s="282" t="s">
        <v>85</v>
      </c>
      <c r="E310" s="136" t="s">
        <v>11</v>
      </c>
      <c r="F310" s="136" t="s">
        <v>1</v>
      </c>
      <c r="G310" s="22">
        <v>41</v>
      </c>
      <c r="H310" s="22">
        <v>85.86</v>
      </c>
      <c r="I310" s="22">
        <v>88.09</v>
      </c>
      <c r="J310" s="22">
        <v>90.2</v>
      </c>
      <c r="K310" s="22">
        <v>92.97</v>
      </c>
      <c r="M310" s="411">
        <f t="shared" ref="M310:M318" si="420">G310*(1+$AA$2)*(1+$AB$2)*(1+$AC$2)*(1+$AD$2)</f>
        <v>41</v>
      </c>
      <c r="N310" s="411">
        <f t="shared" ref="N310:N318" si="421">H310*(1+$AB$2)*(1+$AC$2)*(1+$AD$2)</f>
        <v>85.86</v>
      </c>
      <c r="O310" s="411">
        <f t="shared" ref="O310:O318" si="422">I310*(1+$AC$2)*(1+$AD$2)</f>
        <v>88.09</v>
      </c>
      <c r="P310" s="411">
        <f t="shared" ref="P310:P318" si="423">J310*(1+$AD$2)</f>
        <v>90.2</v>
      </c>
      <c r="Q310" s="411">
        <f t="shared" ref="Q310:Q318" si="424">K310</f>
        <v>92.97</v>
      </c>
      <c r="R310" s="283"/>
      <c r="S310" s="129"/>
      <c r="T310" s="129"/>
      <c r="U310" s="129"/>
      <c r="V310" s="129">
        <v>0.25</v>
      </c>
      <c r="W310" s="129"/>
      <c r="X310" s="129"/>
      <c r="Y310" s="122"/>
      <c r="Z310" s="137">
        <v>106.35480740638006</v>
      </c>
      <c r="AA310" s="137">
        <v>106.35480740638006</v>
      </c>
      <c r="AB310" s="137">
        <v>107.33701645399182</v>
      </c>
      <c r="AC310" s="137">
        <v>109.42523324907711</v>
      </c>
      <c r="AD310" s="137">
        <v>112.54454093531174</v>
      </c>
    </row>
    <row r="311" spans="2:30">
      <c r="B311" s="124"/>
      <c r="C311" s="124"/>
      <c r="D311" s="284" t="s">
        <v>306</v>
      </c>
      <c r="E311" s="145" t="s">
        <v>11</v>
      </c>
      <c r="F311" s="145" t="s">
        <v>1</v>
      </c>
      <c r="G311" s="19">
        <v>24.6</v>
      </c>
      <c r="H311" s="19">
        <v>85.86</v>
      </c>
      <c r="I311" s="19">
        <v>88.09</v>
      </c>
      <c r="J311" s="19">
        <v>90.2</v>
      </c>
      <c r="K311" s="19">
        <v>92.97</v>
      </c>
      <c r="M311" s="411">
        <f t="shared" si="420"/>
        <v>24.6</v>
      </c>
      <c r="N311" s="411">
        <f t="shared" si="421"/>
        <v>85.86</v>
      </c>
      <c r="O311" s="411">
        <f t="shared" si="422"/>
        <v>88.09</v>
      </c>
      <c r="P311" s="411">
        <f t="shared" si="423"/>
        <v>90.2</v>
      </c>
      <c r="Q311" s="411">
        <f t="shared" si="424"/>
        <v>92.97</v>
      </c>
      <c r="R311" s="283"/>
      <c r="S311" s="129"/>
      <c r="T311" s="129"/>
      <c r="U311" s="129"/>
      <c r="V311" s="129">
        <v>0.5</v>
      </c>
      <c r="W311" s="129"/>
      <c r="X311" s="129"/>
      <c r="Y311" s="122"/>
      <c r="Z311" s="119">
        <v>106.35480740638006</v>
      </c>
      <c r="AA311" s="119">
        <v>106.35480740638006</v>
      </c>
      <c r="AB311" s="119">
        <v>107.33701645399182</v>
      </c>
      <c r="AC311" s="119">
        <v>109.42523324907711</v>
      </c>
      <c r="AD311" s="119">
        <v>112.54454093531174</v>
      </c>
    </row>
    <row r="312" spans="2:30">
      <c r="B312" s="124"/>
      <c r="C312" s="124"/>
      <c r="D312" s="284" t="s">
        <v>86</v>
      </c>
      <c r="E312" s="145" t="s">
        <v>11</v>
      </c>
      <c r="F312" s="145" t="s">
        <v>1</v>
      </c>
      <c r="G312" s="19">
        <v>8.1999999999999993</v>
      </c>
      <c r="H312" s="19">
        <v>17.170000000000002</v>
      </c>
      <c r="I312" s="19">
        <v>17.62</v>
      </c>
      <c r="J312" s="19">
        <v>18.04</v>
      </c>
      <c r="K312" s="19">
        <v>18.59</v>
      </c>
      <c r="M312" s="411">
        <f t="shared" si="420"/>
        <v>8.1999999999999993</v>
      </c>
      <c r="N312" s="411">
        <f t="shared" si="421"/>
        <v>17.170000000000002</v>
      </c>
      <c r="O312" s="411">
        <f t="shared" si="422"/>
        <v>17.62</v>
      </c>
      <c r="P312" s="411">
        <f t="shared" si="423"/>
        <v>18.04</v>
      </c>
      <c r="Q312" s="411">
        <f t="shared" si="424"/>
        <v>18.59</v>
      </c>
      <c r="R312" s="283"/>
      <c r="S312" s="129"/>
      <c r="T312" s="129"/>
      <c r="U312" s="129"/>
      <c r="V312" s="129">
        <v>0.1</v>
      </c>
      <c r="W312" s="129"/>
      <c r="X312" s="129"/>
      <c r="Y312" s="122"/>
      <c r="Z312" s="119">
        <v>21.270961481276014</v>
      </c>
      <c r="AA312" s="119">
        <v>21.270961481276014</v>
      </c>
      <c r="AB312" s="119">
        <v>21.467403290798369</v>
      </c>
      <c r="AC312" s="119">
        <v>21.885046649815418</v>
      </c>
      <c r="AD312" s="119">
        <v>19.096293026000211</v>
      </c>
    </row>
    <row r="313" spans="2:30">
      <c r="B313" s="124"/>
      <c r="C313" s="124"/>
      <c r="D313" s="284" t="s">
        <v>87</v>
      </c>
      <c r="E313" s="145" t="s">
        <v>11</v>
      </c>
      <c r="F313" s="145" t="s">
        <v>1</v>
      </c>
      <c r="G313" s="19">
        <v>98.4</v>
      </c>
      <c r="H313" s="19">
        <v>206.06</v>
      </c>
      <c r="I313" s="19">
        <v>211.41</v>
      </c>
      <c r="J313" s="19">
        <v>216.49</v>
      </c>
      <c r="K313" s="19">
        <v>223.14</v>
      </c>
      <c r="M313" s="411">
        <f t="shared" si="420"/>
        <v>98.4</v>
      </c>
      <c r="N313" s="411">
        <f t="shared" si="421"/>
        <v>206.06</v>
      </c>
      <c r="O313" s="411">
        <f t="shared" si="422"/>
        <v>211.41</v>
      </c>
      <c r="P313" s="411">
        <f t="shared" si="423"/>
        <v>216.49</v>
      </c>
      <c r="Q313" s="411">
        <f t="shared" si="424"/>
        <v>223.14</v>
      </c>
      <c r="R313" s="283"/>
      <c r="S313" s="129"/>
      <c r="T313" s="129"/>
      <c r="U313" s="129"/>
      <c r="V313" s="129">
        <v>1.2</v>
      </c>
      <c r="W313" s="129"/>
      <c r="X313" s="129"/>
      <c r="Y313" s="122"/>
      <c r="Z313" s="119">
        <v>255.25153777531216</v>
      </c>
      <c r="AA313" s="119">
        <v>255.25153777531216</v>
      </c>
      <c r="AB313" s="119">
        <v>257.6088394895803</v>
      </c>
      <c r="AC313" s="119">
        <v>262.62055979778506</v>
      </c>
      <c r="AD313" s="119">
        <v>270.10689824474815</v>
      </c>
    </row>
    <row r="314" spans="2:30">
      <c r="B314" s="124"/>
      <c r="C314" s="124"/>
      <c r="D314" s="284" t="s">
        <v>307</v>
      </c>
      <c r="E314" s="145" t="s">
        <v>11</v>
      </c>
      <c r="F314" s="145" t="s">
        <v>1</v>
      </c>
      <c r="G314" s="19">
        <v>57.4</v>
      </c>
      <c r="H314" s="19">
        <v>120.2</v>
      </c>
      <c r="I314" s="19">
        <v>123.32</v>
      </c>
      <c r="J314" s="19">
        <v>126.28</v>
      </c>
      <c r="K314" s="19">
        <v>130.16</v>
      </c>
      <c r="M314" s="411">
        <f t="shared" si="420"/>
        <v>57.4</v>
      </c>
      <c r="N314" s="411">
        <f t="shared" si="421"/>
        <v>120.2</v>
      </c>
      <c r="O314" s="411">
        <f t="shared" si="422"/>
        <v>123.32</v>
      </c>
      <c r="P314" s="411">
        <f t="shared" si="423"/>
        <v>126.28</v>
      </c>
      <c r="Q314" s="411">
        <f t="shared" si="424"/>
        <v>130.16</v>
      </c>
      <c r="R314" s="283"/>
      <c r="S314" s="129"/>
      <c r="T314" s="129"/>
      <c r="U314" s="129"/>
      <c r="V314" s="129">
        <v>0.7</v>
      </c>
      <c r="W314" s="129"/>
      <c r="X314" s="129"/>
      <c r="Y314" s="122"/>
      <c r="Z314" s="119">
        <v>148.89673036893208</v>
      </c>
      <c r="AA314" s="119">
        <v>148.89673036893208</v>
      </c>
      <c r="AB314" s="119">
        <v>150.27182303558854</v>
      </c>
      <c r="AC314" s="119">
        <v>153.19532654870792</v>
      </c>
      <c r="AD314" s="119">
        <v>157.56235730943644</v>
      </c>
    </row>
    <row r="315" spans="2:30">
      <c r="B315" s="124"/>
      <c r="C315" s="124"/>
      <c r="D315" s="284" t="s">
        <v>88</v>
      </c>
      <c r="E315" s="145" t="s">
        <v>11</v>
      </c>
      <c r="F315" s="145" t="s">
        <v>1</v>
      </c>
      <c r="G315" s="19">
        <v>32.799999999999997</v>
      </c>
      <c r="H315" s="19">
        <v>68.69</v>
      </c>
      <c r="I315" s="19">
        <v>70.47</v>
      </c>
      <c r="J315" s="19">
        <v>72.16</v>
      </c>
      <c r="K315" s="19">
        <v>74.38</v>
      </c>
      <c r="M315" s="411">
        <f t="shared" si="420"/>
        <v>32.799999999999997</v>
      </c>
      <c r="N315" s="411">
        <f t="shared" si="421"/>
        <v>68.69</v>
      </c>
      <c r="O315" s="411">
        <f t="shared" si="422"/>
        <v>70.47</v>
      </c>
      <c r="P315" s="411">
        <f t="shared" si="423"/>
        <v>72.16</v>
      </c>
      <c r="Q315" s="411">
        <f t="shared" si="424"/>
        <v>74.38</v>
      </c>
      <c r="R315" s="283"/>
      <c r="S315" s="129"/>
      <c r="T315" s="129"/>
      <c r="U315" s="129"/>
      <c r="V315" s="129">
        <v>0.4</v>
      </c>
      <c r="W315" s="129"/>
      <c r="X315" s="129"/>
      <c r="Y315" s="122"/>
      <c r="Z315" s="119">
        <v>85.083845925104058</v>
      </c>
      <c r="AA315" s="119">
        <v>85.083845925104058</v>
      </c>
      <c r="AB315" s="119">
        <v>85.869613163193478</v>
      </c>
      <c r="AC315" s="119">
        <v>87.540186599261673</v>
      </c>
      <c r="AD315" s="119">
        <v>90.035632748249398</v>
      </c>
    </row>
    <row r="316" spans="2:30">
      <c r="B316" s="124"/>
      <c r="C316" s="124"/>
      <c r="D316" s="284" t="s">
        <v>89</v>
      </c>
      <c r="E316" s="145" t="s">
        <v>11</v>
      </c>
      <c r="F316" s="145" t="s">
        <v>1</v>
      </c>
      <c r="G316" s="19">
        <v>205</v>
      </c>
      <c r="H316" s="19">
        <v>429.3</v>
      </c>
      <c r="I316" s="19">
        <v>440.44</v>
      </c>
      <c r="J316" s="19">
        <v>451.01</v>
      </c>
      <c r="K316" s="19">
        <v>451.01</v>
      </c>
      <c r="M316" s="411">
        <f t="shared" si="420"/>
        <v>205</v>
      </c>
      <c r="N316" s="411">
        <f t="shared" si="421"/>
        <v>429.3</v>
      </c>
      <c r="O316" s="411">
        <f t="shared" si="422"/>
        <v>440.44</v>
      </c>
      <c r="P316" s="411">
        <f t="shared" si="423"/>
        <v>451.01</v>
      </c>
      <c r="Q316" s="411">
        <f t="shared" si="424"/>
        <v>451.01</v>
      </c>
      <c r="R316" s="283"/>
      <c r="S316" s="129"/>
      <c r="T316" s="129"/>
      <c r="U316" s="129"/>
      <c r="V316" s="129">
        <v>2.5</v>
      </c>
      <c r="W316" s="129"/>
      <c r="X316" s="129"/>
      <c r="Y316" s="122"/>
      <c r="Z316" s="119">
        <v>531.77403703190032</v>
      </c>
      <c r="AA316" s="119">
        <v>531.77403703190032</v>
      </c>
      <c r="AB316" s="119">
        <v>536.68508226995914</v>
      </c>
      <c r="AC316" s="119">
        <v>547.12616624538555</v>
      </c>
      <c r="AD316" s="119">
        <v>562.72270467655881</v>
      </c>
    </row>
    <row r="317" spans="2:30">
      <c r="B317" s="124"/>
      <c r="C317" s="124"/>
      <c r="D317" s="284" t="s">
        <v>308</v>
      </c>
      <c r="E317" s="145" t="s">
        <v>11</v>
      </c>
      <c r="F317" s="145" t="s">
        <v>1</v>
      </c>
      <c r="G317" s="19">
        <v>123</v>
      </c>
      <c r="H317" s="19">
        <v>240.41</v>
      </c>
      <c r="I317" s="19">
        <v>246.64</v>
      </c>
      <c r="J317" s="19">
        <v>252.57</v>
      </c>
      <c r="K317" s="19">
        <v>252.57</v>
      </c>
      <c r="M317" s="411">
        <f t="shared" si="420"/>
        <v>123</v>
      </c>
      <c r="N317" s="411">
        <f t="shared" si="421"/>
        <v>240.41</v>
      </c>
      <c r="O317" s="411">
        <f t="shared" si="422"/>
        <v>246.64</v>
      </c>
      <c r="P317" s="411">
        <f t="shared" si="423"/>
        <v>252.57</v>
      </c>
      <c r="Q317" s="411">
        <f t="shared" si="424"/>
        <v>252.57</v>
      </c>
      <c r="R317" s="283"/>
      <c r="S317" s="129"/>
      <c r="T317" s="129"/>
      <c r="U317" s="129"/>
      <c r="V317" s="129">
        <v>1.4</v>
      </c>
      <c r="W317" s="129"/>
      <c r="X317" s="129"/>
      <c r="Y317" s="122"/>
      <c r="Z317" s="119">
        <v>297.79346073786417</v>
      </c>
      <c r="AA317" s="119">
        <v>297.79346073786417</v>
      </c>
      <c r="AB317" s="119">
        <v>300.54364607117708</v>
      </c>
      <c r="AC317" s="119">
        <v>306.39065309741585</v>
      </c>
      <c r="AD317" s="119">
        <v>315.12471461887287</v>
      </c>
    </row>
    <row r="318" spans="2:30">
      <c r="B318" s="124"/>
      <c r="C318" s="124"/>
      <c r="D318" s="284" t="s">
        <v>90</v>
      </c>
      <c r="E318" s="145" t="s">
        <v>11</v>
      </c>
      <c r="F318" s="145" t="s">
        <v>1</v>
      </c>
      <c r="G318" s="19">
        <v>57.4</v>
      </c>
      <c r="H318" s="19">
        <v>115.05</v>
      </c>
      <c r="I318" s="19">
        <v>118.04</v>
      </c>
      <c r="J318" s="19">
        <v>120.87</v>
      </c>
      <c r="K318" s="19">
        <v>120.87</v>
      </c>
      <c r="M318" s="411">
        <f t="shared" si="420"/>
        <v>57.4</v>
      </c>
      <c r="N318" s="411">
        <f t="shared" si="421"/>
        <v>115.05</v>
      </c>
      <c r="O318" s="411">
        <f t="shared" si="422"/>
        <v>118.04</v>
      </c>
      <c r="P318" s="411">
        <f t="shared" si="423"/>
        <v>120.87</v>
      </c>
      <c r="Q318" s="411">
        <f t="shared" si="424"/>
        <v>120.87</v>
      </c>
      <c r="R318" s="283"/>
      <c r="S318" s="129"/>
      <c r="T318" s="129"/>
      <c r="U318" s="129"/>
      <c r="V318" s="129">
        <v>0.67</v>
      </c>
      <c r="W318" s="129"/>
      <c r="X318" s="129"/>
      <c r="Y318" s="122"/>
      <c r="Z318" s="119">
        <v>142.51544192454926</v>
      </c>
      <c r="AA318" s="119">
        <v>142.51544192454926</v>
      </c>
      <c r="AB318" s="119">
        <v>143.83160204834903</v>
      </c>
      <c r="AC318" s="119">
        <v>146.62981255376332</v>
      </c>
      <c r="AD318" s="119">
        <v>150.80968485331772</v>
      </c>
    </row>
    <row r="319" spans="2:30">
      <c r="B319" s="124"/>
      <c r="C319" s="124"/>
      <c r="D319" s="285"/>
      <c r="E319" s="145"/>
      <c r="F319" s="146"/>
      <c r="G319" s="23"/>
      <c r="H319" s="23"/>
      <c r="I319" s="23"/>
      <c r="J319" s="23"/>
      <c r="K319" s="23"/>
      <c r="M319" s="23"/>
      <c r="N319" s="23"/>
      <c r="O319" s="23"/>
      <c r="P319" s="23"/>
      <c r="Q319" s="23"/>
      <c r="R319" s="283"/>
      <c r="S319" s="129"/>
      <c r="T319" s="129"/>
      <c r="U319" s="129"/>
      <c r="V319" s="129"/>
      <c r="W319" s="129"/>
      <c r="X319" s="129"/>
      <c r="Y319" s="122"/>
      <c r="Z319" s="141"/>
      <c r="AA319" s="141"/>
      <c r="AB319" s="141"/>
      <c r="AC319" s="141"/>
      <c r="AD319" s="141"/>
    </row>
    <row r="320" spans="2:30">
      <c r="B320" s="124"/>
      <c r="C320" s="124"/>
      <c r="D320" s="282" t="s">
        <v>91</v>
      </c>
      <c r="E320" s="136" t="s">
        <v>65</v>
      </c>
      <c r="F320" s="116" t="s">
        <v>1</v>
      </c>
      <c r="G320" s="19">
        <v>49.2</v>
      </c>
      <c r="H320" s="19">
        <v>103.03</v>
      </c>
      <c r="I320" s="19">
        <v>105.7</v>
      </c>
      <c r="J320" s="19">
        <v>108.24</v>
      </c>
      <c r="K320" s="19">
        <v>111.57</v>
      </c>
      <c r="M320" s="411">
        <f t="shared" ref="M320:M328" si="425">G320*(1+$AA$2)*(1+$AB$2)*(1+$AC$2)*(1+$AD$2)</f>
        <v>49.2</v>
      </c>
      <c r="N320" s="411">
        <f t="shared" ref="N320:N328" si="426">H320*(1+$AB$2)*(1+$AC$2)*(1+$AD$2)</f>
        <v>103.03</v>
      </c>
      <c r="O320" s="411">
        <f t="shared" ref="O320:O328" si="427">I320*(1+$AC$2)*(1+$AD$2)</f>
        <v>105.7</v>
      </c>
      <c r="P320" s="411">
        <f t="shared" ref="P320:P328" si="428">J320*(1+$AD$2)</f>
        <v>108.24</v>
      </c>
      <c r="Q320" s="411">
        <f t="shared" ref="Q320:Q328" si="429">K320</f>
        <v>111.57</v>
      </c>
      <c r="R320" s="283"/>
      <c r="S320" s="121"/>
      <c r="T320" s="121"/>
      <c r="U320" s="121"/>
      <c r="V320" s="121">
        <v>0.6</v>
      </c>
      <c r="W320" s="121"/>
      <c r="X320" s="121"/>
      <c r="Y320" s="122"/>
      <c r="Z320" s="119">
        <v>127.62576888765608</v>
      </c>
      <c r="AA320" s="119">
        <v>127.62576888765608</v>
      </c>
      <c r="AB320" s="119">
        <v>128.80441974479015</v>
      </c>
      <c r="AC320" s="119">
        <v>131.31027989889253</v>
      </c>
      <c r="AD320" s="119">
        <v>135.05344912237408</v>
      </c>
    </row>
    <row r="321" spans="2:30">
      <c r="B321" s="124"/>
      <c r="C321" s="124"/>
      <c r="D321" s="284" t="s">
        <v>92</v>
      </c>
      <c r="E321" s="145" t="s">
        <v>65</v>
      </c>
      <c r="F321" s="127" t="s">
        <v>1</v>
      </c>
      <c r="G321" s="19">
        <v>41</v>
      </c>
      <c r="H321" s="19">
        <v>85.86</v>
      </c>
      <c r="I321" s="19">
        <v>88.09</v>
      </c>
      <c r="J321" s="19">
        <v>90.2</v>
      </c>
      <c r="K321" s="19">
        <v>92.97</v>
      </c>
      <c r="M321" s="411">
        <f t="shared" si="425"/>
        <v>41</v>
      </c>
      <c r="N321" s="411">
        <f t="shared" si="426"/>
        <v>85.86</v>
      </c>
      <c r="O321" s="411">
        <f t="shared" si="427"/>
        <v>88.09</v>
      </c>
      <c r="P321" s="411">
        <f t="shared" si="428"/>
        <v>90.2</v>
      </c>
      <c r="Q321" s="411">
        <f t="shared" si="429"/>
        <v>92.97</v>
      </c>
      <c r="R321" s="283"/>
      <c r="S321" s="129"/>
      <c r="T321" s="129"/>
      <c r="U321" s="129"/>
      <c r="V321" s="129">
        <v>0.5</v>
      </c>
      <c r="W321" s="129"/>
      <c r="X321" s="129"/>
      <c r="Y321" s="122"/>
      <c r="Z321" s="119">
        <v>106.35480740638006</v>
      </c>
      <c r="AA321" s="119">
        <v>106.35480740638006</v>
      </c>
      <c r="AB321" s="119">
        <v>107.33701645399182</v>
      </c>
      <c r="AC321" s="119">
        <v>109.42523324907711</v>
      </c>
      <c r="AD321" s="119">
        <v>112.54454093531174</v>
      </c>
    </row>
    <row r="322" spans="2:30">
      <c r="B322" s="124"/>
      <c r="C322" s="124"/>
      <c r="D322" s="284" t="s">
        <v>93</v>
      </c>
      <c r="E322" s="145" t="s">
        <v>65</v>
      </c>
      <c r="F322" s="127" t="s">
        <v>1</v>
      </c>
      <c r="G322" s="19">
        <v>32.799999999999997</v>
      </c>
      <c r="H322" s="19">
        <v>73.97</v>
      </c>
      <c r="I322" s="19">
        <v>75.89</v>
      </c>
      <c r="J322" s="19">
        <v>77.709999999999994</v>
      </c>
      <c r="K322" s="19">
        <v>70.099999999999994</v>
      </c>
      <c r="M322" s="411">
        <f t="shared" si="425"/>
        <v>32.799999999999997</v>
      </c>
      <c r="N322" s="411">
        <f t="shared" si="426"/>
        <v>73.97</v>
      </c>
      <c r="O322" s="411">
        <f t="shared" si="427"/>
        <v>75.89</v>
      </c>
      <c r="P322" s="411">
        <f t="shared" si="428"/>
        <v>77.709999999999994</v>
      </c>
      <c r="Q322" s="411">
        <f t="shared" si="429"/>
        <v>70.099999999999994</v>
      </c>
      <c r="R322" s="283"/>
      <c r="S322" s="129"/>
      <c r="T322" s="129"/>
      <c r="U322" s="129"/>
      <c r="V322" s="129">
        <v>0.4</v>
      </c>
      <c r="W322" s="129"/>
      <c r="X322" s="129"/>
      <c r="Y322" s="122"/>
      <c r="Z322" s="119">
        <v>85.083845925104058</v>
      </c>
      <c r="AA322" s="119">
        <v>85.083845925104058</v>
      </c>
      <c r="AB322" s="119">
        <v>85.869613163193478</v>
      </c>
      <c r="AC322" s="119">
        <v>87.540186599261673</v>
      </c>
      <c r="AD322" s="119">
        <v>90.035632748249398</v>
      </c>
    </row>
    <row r="323" spans="2:30">
      <c r="B323" s="124"/>
      <c r="C323" s="124"/>
      <c r="D323" s="284" t="s">
        <v>94</v>
      </c>
      <c r="E323" s="145" t="s">
        <v>65</v>
      </c>
      <c r="F323" s="127" t="s">
        <v>1</v>
      </c>
      <c r="G323" s="19">
        <v>98.4</v>
      </c>
      <c r="H323" s="19">
        <v>206.06</v>
      </c>
      <c r="I323" s="19">
        <v>211.41</v>
      </c>
      <c r="J323" s="19">
        <v>216.49</v>
      </c>
      <c r="K323" s="19">
        <v>223.14</v>
      </c>
      <c r="M323" s="411">
        <f t="shared" si="425"/>
        <v>98.4</v>
      </c>
      <c r="N323" s="411">
        <f t="shared" si="426"/>
        <v>206.06</v>
      </c>
      <c r="O323" s="411">
        <f t="shared" si="427"/>
        <v>211.41</v>
      </c>
      <c r="P323" s="411">
        <f t="shared" si="428"/>
        <v>216.49</v>
      </c>
      <c r="Q323" s="411">
        <f t="shared" si="429"/>
        <v>223.14</v>
      </c>
      <c r="R323" s="283"/>
      <c r="S323" s="129"/>
      <c r="T323" s="129"/>
      <c r="U323" s="129"/>
      <c r="V323" s="129">
        <v>1.2</v>
      </c>
      <c r="W323" s="129"/>
      <c r="X323" s="129"/>
      <c r="Y323" s="122"/>
      <c r="Z323" s="119">
        <v>255.25153777531216</v>
      </c>
      <c r="AA323" s="119">
        <v>255.25153777531216</v>
      </c>
      <c r="AB323" s="119">
        <v>257.6088394895803</v>
      </c>
      <c r="AC323" s="119">
        <v>262.62055979778506</v>
      </c>
      <c r="AD323" s="119">
        <v>270.10689824474815</v>
      </c>
    </row>
    <row r="324" spans="2:30">
      <c r="B324" s="124"/>
      <c r="C324" s="124"/>
      <c r="D324" s="284" t="s">
        <v>95</v>
      </c>
      <c r="E324" s="145" t="s">
        <v>65</v>
      </c>
      <c r="F324" s="127" t="s">
        <v>1</v>
      </c>
      <c r="G324" s="19">
        <v>82</v>
      </c>
      <c r="H324" s="19">
        <v>171.72</v>
      </c>
      <c r="I324" s="19">
        <v>176.17</v>
      </c>
      <c r="J324" s="19">
        <v>180.4</v>
      </c>
      <c r="K324" s="19">
        <v>185.95</v>
      </c>
      <c r="M324" s="411">
        <f t="shared" si="425"/>
        <v>82</v>
      </c>
      <c r="N324" s="411">
        <f t="shared" si="426"/>
        <v>171.72</v>
      </c>
      <c r="O324" s="411">
        <f t="shared" si="427"/>
        <v>176.17</v>
      </c>
      <c r="P324" s="411">
        <f t="shared" si="428"/>
        <v>180.4</v>
      </c>
      <c r="Q324" s="411">
        <f t="shared" si="429"/>
        <v>185.95</v>
      </c>
      <c r="R324" s="283"/>
      <c r="S324" s="129"/>
      <c r="T324" s="129"/>
      <c r="U324" s="129"/>
      <c r="V324" s="129">
        <v>1</v>
      </c>
      <c r="W324" s="129"/>
      <c r="X324" s="129"/>
      <c r="Y324" s="122"/>
      <c r="Z324" s="119">
        <v>212.70961481276012</v>
      </c>
      <c r="AA324" s="119">
        <v>212.70961481276012</v>
      </c>
      <c r="AB324" s="119">
        <v>214.67403290798364</v>
      </c>
      <c r="AC324" s="119">
        <v>218.85046649815422</v>
      </c>
      <c r="AD324" s="119">
        <v>225.08908187062349</v>
      </c>
    </row>
    <row r="325" spans="2:30">
      <c r="B325" s="124"/>
      <c r="C325" s="124"/>
      <c r="D325" s="284" t="s">
        <v>96</v>
      </c>
      <c r="E325" s="145" t="s">
        <v>65</v>
      </c>
      <c r="F325" s="127" t="s">
        <v>1</v>
      </c>
      <c r="G325" s="19">
        <v>57.4</v>
      </c>
      <c r="H325" s="19">
        <v>120.2</v>
      </c>
      <c r="I325" s="19">
        <v>123.32</v>
      </c>
      <c r="J325" s="19">
        <v>126.28</v>
      </c>
      <c r="K325" s="19">
        <v>130.16</v>
      </c>
      <c r="M325" s="411">
        <f t="shared" si="425"/>
        <v>57.4</v>
      </c>
      <c r="N325" s="411">
        <f t="shared" si="426"/>
        <v>120.2</v>
      </c>
      <c r="O325" s="411">
        <f t="shared" si="427"/>
        <v>123.32</v>
      </c>
      <c r="P325" s="411">
        <f t="shared" si="428"/>
        <v>126.28</v>
      </c>
      <c r="Q325" s="411">
        <f t="shared" si="429"/>
        <v>130.16</v>
      </c>
      <c r="R325" s="283"/>
      <c r="S325" s="129"/>
      <c r="T325" s="129"/>
      <c r="U325" s="129"/>
      <c r="V325" s="129">
        <v>0.7</v>
      </c>
      <c r="W325" s="129"/>
      <c r="X325" s="129"/>
      <c r="Y325" s="122"/>
      <c r="Z325" s="119">
        <v>148.89673036893208</v>
      </c>
      <c r="AA325" s="119">
        <v>148.89673036893208</v>
      </c>
      <c r="AB325" s="119">
        <v>150.27182303558854</v>
      </c>
      <c r="AC325" s="119">
        <v>153.19532654870792</v>
      </c>
      <c r="AD325" s="119">
        <v>157.56235730943644</v>
      </c>
    </row>
    <row r="326" spans="2:30">
      <c r="B326" s="124"/>
      <c r="C326" s="124"/>
      <c r="D326" s="284" t="s">
        <v>97</v>
      </c>
      <c r="E326" s="145" t="s">
        <v>65</v>
      </c>
      <c r="F326" s="127" t="s">
        <v>1</v>
      </c>
      <c r="G326" s="19">
        <v>180.4</v>
      </c>
      <c r="H326" s="19">
        <v>343.44</v>
      </c>
      <c r="I326" s="19">
        <v>352.35</v>
      </c>
      <c r="J326" s="19">
        <v>360.81</v>
      </c>
      <c r="K326" s="19">
        <v>360.81</v>
      </c>
      <c r="M326" s="411">
        <f t="shared" si="425"/>
        <v>180.4</v>
      </c>
      <c r="N326" s="411">
        <f t="shared" si="426"/>
        <v>343.44</v>
      </c>
      <c r="O326" s="411">
        <f t="shared" si="427"/>
        <v>352.35</v>
      </c>
      <c r="P326" s="411">
        <f t="shared" si="428"/>
        <v>360.81</v>
      </c>
      <c r="Q326" s="411">
        <f t="shared" si="429"/>
        <v>360.81</v>
      </c>
      <c r="R326" s="283"/>
      <c r="S326" s="129"/>
      <c r="T326" s="129"/>
      <c r="U326" s="129"/>
      <c r="V326" s="129">
        <v>2</v>
      </c>
      <c r="W326" s="129"/>
      <c r="X326" s="129"/>
      <c r="Y326" s="122"/>
      <c r="Z326" s="119">
        <v>425.41922962552025</v>
      </c>
      <c r="AA326" s="119">
        <v>425.41922962552025</v>
      </c>
      <c r="AB326" s="119">
        <v>429.34806581596729</v>
      </c>
      <c r="AC326" s="119">
        <v>437.70093299630844</v>
      </c>
      <c r="AD326" s="119">
        <v>450.17816374124698</v>
      </c>
    </row>
    <row r="327" spans="2:30">
      <c r="B327" s="124"/>
      <c r="C327" s="124"/>
      <c r="D327" s="284" t="s">
        <v>98</v>
      </c>
      <c r="E327" s="145" t="s">
        <v>65</v>
      </c>
      <c r="F327" s="127" t="s">
        <v>1</v>
      </c>
      <c r="G327" s="19">
        <v>162.97999999999999</v>
      </c>
      <c r="H327" s="19">
        <v>317.68</v>
      </c>
      <c r="I327" s="19">
        <v>325.92</v>
      </c>
      <c r="J327" s="19">
        <v>333.75</v>
      </c>
      <c r="K327" s="19">
        <v>333.75</v>
      </c>
      <c r="M327" s="411">
        <f t="shared" si="425"/>
        <v>162.97999999999999</v>
      </c>
      <c r="N327" s="411">
        <f t="shared" si="426"/>
        <v>317.68</v>
      </c>
      <c r="O327" s="411">
        <f t="shared" si="427"/>
        <v>325.92</v>
      </c>
      <c r="P327" s="411">
        <f t="shared" si="428"/>
        <v>333.75</v>
      </c>
      <c r="Q327" s="411">
        <f t="shared" si="429"/>
        <v>333.75</v>
      </c>
      <c r="R327" s="283"/>
      <c r="S327" s="129"/>
      <c r="T327" s="129"/>
      <c r="U327" s="129"/>
      <c r="V327" s="129">
        <v>1.8</v>
      </c>
      <c r="W327" s="129"/>
      <c r="X327" s="129"/>
      <c r="Y327" s="122"/>
      <c r="Z327" s="119">
        <v>393.51278740360624</v>
      </c>
      <c r="AA327" s="119">
        <v>393.51278740360624</v>
      </c>
      <c r="AB327" s="119">
        <v>397.14696087976972</v>
      </c>
      <c r="AC327" s="119">
        <v>404.87336302158531</v>
      </c>
      <c r="AD327" s="119">
        <v>416.41480146065345</v>
      </c>
    </row>
    <row r="328" spans="2:30">
      <c r="B328" s="124"/>
      <c r="C328" s="124"/>
      <c r="D328" s="284" t="s">
        <v>99</v>
      </c>
      <c r="E328" s="145" t="s">
        <v>65</v>
      </c>
      <c r="F328" s="127" t="s">
        <v>1</v>
      </c>
      <c r="G328" s="19">
        <v>123</v>
      </c>
      <c r="H328" s="19">
        <v>258.89999999999998</v>
      </c>
      <c r="I328" s="19">
        <v>265.62</v>
      </c>
      <c r="J328" s="19">
        <v>272</v>
      </c>
      <c r="K328" s="19">
        <v>272</v>
      </c>
      <c r="M328" s="411">
        <f t="shared" si="425"/>
        <v>123</v>
      </c>
      <c r="N328" s="411">
        <f t="shared" si="426"/>
        <v>258.89999999999998</v>
      </c>
      <c r="O328" s="411">
        <f t="shared" si="427"/>
        <v>265.62</v>
      </c>
      <c r="P328" s="411">
        <f t="shared" si="428"/>
        <v>272</v>
      </c>
      <c r="Q328" s="411">
        <f t="shared" si="429"/>
        <v>272</v>
      </c>
      <c r="R328" s="283"/>
      <c r="S328" s="129"/>
      <c r="T328" s="129"/>
      <c r="U328" s="129"/>
      <c r="V328" s="129">
        <v>1.5</v>
      </c>
      <c r="W328" s="129"/>
      <c r="X328" s="129"/>
      <c r="Y328" s="122"/>
      <c r="Z328" s="119">
        <v>319.06442221914017</v>
      </c>
      <c r="AA328" s="119">
        <v>319.06442221914017</v>
      </c>
      <c r="AB328" s="119">
        <v>322.01104936197544</v>
      </c>
      <c r="AC328" s="119">
        <v>328.27569974723122</v>
      </c>
      <c r="AD328" s="119">
        <v>337.6336228059352</v>
      </c>
    </row>
    <row r="329" spans="2:30">
      <c r="B329" s="124"/>
      <c r="C329" s="124"/>
      <c r="D329" s="285"/>
      <c r="E329" s="145"/>
      <c r="F329" s="146"/>
      <c r="G329" s="19"/>
      <c r="H329" s="19"/>
      <c r="I329" s="19"/>
      <c r="J329" s="19"/>
      <c r="K329" s="19"/>
      <c r="M329" s="19"/>
      <c r="N329" s="19"/>
      <c r="O329" s="19"/>
      <c r="P329" s="19"/>
      <c r="Q329" s="19"/>
      <c r="R329" s="283"/>
      <c r="S329" s="134"/>
      <c r="T329" s="134"/>
      <c r="U329" s="134"/>
      <c r="V329" s="134"/>
      <c r="W329" s="134"/>
      <c r="X329" s="134"/>
      <c r="Y329" s="122"/>
      <c r="Z329" s="119"/>
      <c r="AA329" s="119"/>
      <c r="AB329" s="119"/>
      <c r="AC329" s="119"/>
      <c r="AD329" s="119"/>
    </row>
    <row r="330" spans="2:30">
      <c r="B330" s="124"/>
      <c r="C330" s="124"/>
      <c r="D330" s="282" t="s">
        <v>100</v>
      </c>
      <c r="E330" s="136" t="s">
        <v>11</v>
      </c>
      <c r="F330" s="116" t="s">
        <v>1</v>
      </c>
      <c r="G330" s="22">
        <v>41</v>
      </c>
      <c r="H330" s="22">
        <v>85.86</v>
      </c>
      <c r="I330" s="22">
        <v>88.09</v>
      </c>
      <c r="J330" s="22">
        <v>90.2</v>
      </c>
      <c r="K330" s="22">
        <v>92.97</v>
      </c>
      <c r="M330" s="411">
        <f t="shared" ref="M330:M338" si="430">G330*(1+$AA$2)*(1+$AB$2)*(1+$AC$2)*(1+$AD$2)</f>
        <v>41</v>
      </c>
      <c r="N330" s="411">
        <f t="shared" ref="N330:N338" si="431">H330*(1+$AB$2)*(1+$AC$2)*(1+$AD$2)</f>
        <v>85.86</v>
      </c>
      <c r="O330" s="411">
        <f t="shared" ref="O330:O338" si="432">I330*(1+$AC$2)*(1+$AD$2)</f>
        <v>88.09</v>
      </c>
      <c r="P330" s="411">
        <f t="shared" ref="P330:P338" si="433">J330*(1+$AD$2)</f>
        <v>90.2</v>
      </c>
      <c r="Q330" s="411">
        <f t="shared" ref="Q330:Q338" si="434">K330</f>
        <v>92.97</v>
      </c>
      <c r="R330" s="283"/>
      <c r="S330" s="121"/>
      <c r="T330" s="121"/>
      <c r="U330" s="121"/>
      <c r="V330" s="121">
        <v>0.5</v>
      </c>
      <c r="W330" s="121"/>
      <c r="X330" s="121"/>
      <c r="Y330" s="122"/>
      <c r="Z330" s="137">
        <v>106.35480740638006</v>
      </c>
      <c r="AA330" s="137">
        <v>106.35480740638006</v>
      </c>
      <c r="AB330" s="137">
        <v>107.33701645399182</v>
      </c>
      <c r="AC330" s="137">
        <v>109.42523324907711</v>
      </c>
      <c r="AD330" s="137">
        <v>112.54454093531174</v>
      </c>
    </row>
    <row r="331" spans="2:30">
      <c r="B331" s="124"/>
      <c r="C331" s="124"/>
      <c r="D331" s="284" t="s">
        <v>324</v>
      </c>
      <c r="E331" s="145" t="s">
        <v>11</v>
      </c>
      <c r="F331" s="127" t="s">
        <v>1</v>
      </c>
      <c r="G331" s="19">
        <v>41</v>
      </c>
      <c r="H331" s="19">
        <v>85.86</v>
      </c>
      <c r="I331" s="19">
        <v>88.09</v>
      </c>
      <c r="J331" s="19">
        <v>90.2</v>
      </c>
      <c r="K331" s="19">
        <v>92.97</v>
      </c>
      <c r="M331" s="411">
        <f t="shared" si="430"/>
        <v>41</v>
      </c>
      <c r="N331" s="411">
        <f t="shared" si="431"/>
        <v>85.86</v>
      </c>
      <c r="O331" s="411">
        <f t="shared" si="432"/>
        <v>88.09</v>
      </c>
      <c r="P331" s="411">
        <f t="shared" si="433"/>
        <v>90.2</v>
      </c>
      <c r="Q331" s="411">
        <f t="shared" si="434"/>
        <v>92.97</v>
      </c>
      <c r="R331" s="283"/>
      <c r="S331" s="129"/>
      <c r="T331" s="129"/>
      <c r="U331" s="129"/>
      <c r="V331" s="129">
        <v>0.5</v>
      </c>
      <c r="W331" s="129"/>
      <c r="X331" s="129"/>
      <c r="Y331" s="122"/>
      <c r="Z331" s="119">
        <v>106.35480740638006</v>
      </c>
      <c r="AA331" s="119">
        <v>106.35480740638006</v>
      </c>
      <c r="AB331" s="119">
        <v>107.33701645399182</v>
      </c>
      <c r="AC331" s="119">
        <v>109.42523324907711</v>
      </c>
      <c r="AD331" s="119">
        <v>112.54454093531174</v>
      </c>
    </row>
    <row r="332" spans="2:30">
      <c r="B332" s="124"/>
      <c r="C332" s="124"/>
      <c r="D332" s="284" t="s">
        <v>105</v>
      </c>
      <c r="E332" s="145" t="s">
        <v>11</v>
      </c>
      <c r="F332" s="127" t="s">
        <v>1</v>
      </c>
      <c r="G332" s="19">
        <v>41</v>
      </c>
      <c r="H332" s="19">
        <v>85.86</v>
      </c>
      <c r="I332" s="19">
        <v>88.09</v>
      </c>
      <c r="J332" s="19">
        <v>90.2</v>
      </c>
      <c r="K332" s="19">
        <v>92.97</v>
      </c>
      <c r="M332" s="411">
        <f t="shared" si="430"/>
        <v>41</v>
      </c>
      <c r="N332" s="411">
        <f t="shared" si="431"/>
        <v>85.86</v>
      </c>
      <c r="O332" s="411">
        <f t="shared" si="432"/>
        <v>88.09</v>
      </c>
      <c r="P332" s="411">
        <f t="shared" si="433"/>
        <v>90.2</v>
      </c>
      <c r="Q332" s="411">
        <f t="shared" si="434"/>
        <v>92.97</v>
      </c>
      <c r="R332" s="283"/>
      <c r="S332" s="129"/>
      <c r="T332" s="129"/>
      <c r="U332" s="129"/>
      <c r="V332" s="129">
        <v>0.5</v>
      </c>
      <c r="W332" s="129"/>
      <c r="X332" s="129"/>
      <c r="Y332" s="122"/>
      <c r="Z332" s="119">
        <v>106.35480740638006</v>
      </c>
      <c r="AA332" s="119">
        <v>106.35480740638006</v>
      </c>
      <c r="AB332" s="119">
        <v>107.33701645399182</v>
      </c>
      <c r="AC332" s="119">
        <v>109.42523324907711</v>
      </c>
      <c r="AD332" s="119">
        <v>112.54454093531174</v>
      </c>
    </row>
    <row r="333" spans="2:30">
      <c r="B333" s="124"/>
      <c r="C333" s="124"/>
      <c r="D333" s="284" t="s">
        <v>101</v>
      </c>
      <c r="E333" s="145" t="s">
        <v>11</v>
      </c>
      <c r="F333" s="127" t="s">
        <v>1</v>
      </c>
      <c r="G333" s="19">
        <v>98.4</v>
      </c>
      <c r="H333" s="19">
        <v>206.06</v>
      </c>
      <c r="I333" s="19">
        <v>211.41</v>
      </c>
      <c r="J333" s="19">
        <v>216.49</v>
      </c>
      <c r="K333" s="19">
        <v>223.14</v>
      </c>
      <c r="M333" s="411">
        <f t="shared" si="430"/>
        <v>98.4</v>
      </c>
      <c r="N333" s="411">
        <f t="shared" si="431"/>
        <v>206.06</v>
      </c>
      <c r="O333" s="411">
        <f t="shared" si="432"/>
        <v>211.41</v>
      </c>
      <c r="P333" s="411">
        <f t="shared" si="433"/>
        <v>216.49</v>
      </c>
      <c r="Q333" s="411">
        <f t="shared" si="434"/>
        <v>223.14</v>
      </c>
      <c r="R333" s="283"/>
      <c r="S333" s="129"/>
      <c r="T333" s="129"/>
      <c r="U333" s="129"/>
      <c r="V333" s="129">
        <v>1.2</v>
      </c>
      <c r="W333" s="129"/>
      <c r="X333" s="129"/>
      <c r="Y333" s="122"/>
      <c r="Z333" s="119">
        <v>255.25153777531216</v>
      </c>
      <c r="AA333" s="119">
        <v>255.25153777531216</v>
      </c>
      <c r="AB333" s="119">
        <v>257.6088394895803</v>
      </c>
      <c r="AC333" s="119">
        <v>262.62055979778506</v>
      </c>
      <c r="AD333" s="119">
        <v>270.10689824474815</v>
      </c>
    </row>
    <row r="334" spans="2:30">
      <c r="B334" s="124"/>
      <c r="C334" s="124"/>
      <c r="D334" s="284" t="s">
        <v>325</v>
      </c>
      <c r="E334" s="145" t="s">
        <v>11</v>
      </c>
      <c r="F334" s="127" t="s">
        <v>1</v>
      </c>
      <c r="G334" s="19">
        <v>98.4</v>
      </c>
      <c r="H334" s="19">
        <v>206.06</v>
      </c>
      <c r="I334" s="19">
        <v>211.41</v>
      </c>
      <c r="J334" s="19">
        <v>216.49</v>
      </c>
      <c r="K334" s="19">
        <v>223.14</v>
      </c>
      <c r="M334" s="411">
        <f t="shared" si="430"/>
        <v>98.4</v>
      </c>
      <c r="N334" s="411">
        <f t="shared" si="431"/>
        <v>206.06</v>
      </c>
      <c r="O334" s="411">
        <f t="shared" si="432"/>
        <v>211.41</v>
      </c>
      <c r="P334" s="411">
        <f t="shared" si="433"/>
        <v>216.49</v>
      </c>
      <c r="Q334" s="411">
        <f t="shared" si="434"/>
        <v>223.14</v>
      </c>
      <c r="R334" s="283"/>
      <c r="S334" s="129"/>
      <c r="T334" s="129"/>
      <c r="U334" s="129"/>
      <c r="V334" s="129">
        <v>1.2</v>
      </c>
      <c r="W334" s="129"/>
      <c r="X334" s="129"/>
      <c r="Y334" s="122"/>
      <c r="Z334" s="119">
        <v>255.25153777531216</v>
      </c>
      <c r="AA334" s="119">
        <v>255.25153777531216</v>
      </c>
      <c r="AB334" s="119">
        <v>257.6088394895803</v>
      </c>
      <c r="AC334" s="119">
        <v>262.62055979778506</v>
      </c>
      <c r="AD334" s="119">
        <v>270.10689824474815</v>
      </c>
    </row>
    <row r="335" spans="2:30">
      <c r="B335" s="124"/>
      <c r="C335" s="124"/>
      <c r="D335" s="284" t="s">
        <v>104</v>
      </c>
      <c r="E335" s="145" t="s">
        <v>11</v>
      </c>
      <c r="F335" s="127" t="s">
        <v>1</v>
      </c>
      <c r="G335" s="19">
        <v>98.4</v>
      </c>
      <c r="H335" s="19">
        <v>206.06</v>
      </c>
      <c r="I335" s="19">
        <v>211.41</v>
      </c>
      <c r="J335" s="19">
        <v>216.49</v>
      </c>
      <c r="K335" s="19">
        <v>223.14</v>
      </c>
      <c r="M335" s="411">
        <f t="shared" si="430"/>
        <v>98.4</v>
      </c>
      <c r="N335" s="411">
        <f t="shared" si="431"/>
        <v>206.06</v>
      </c>
      <c r="O335" s="411">
        <f t="shared" si="432"/>
        <v>211.41</v>
      </c>
      <c r="P335" s="411">
        <f t="shared" si="433"/>
        <v>216.49</v>
      </c>
      <c r="Q335" s="411">
        <f t="shared" si="434"/>
        <v>223.14</v>
      </c>
      <c r="R335" s="283"/>
      <c r="S335" s="129"/>
      <c r="T335" s="129"/>
      <c r="U335" s="129"/>
      <c r="V335" s="129">
        <v>1.2</v>
      </c>
      <c r="W335" s="129"/>
      <c r="X335" s="129"/>
      <c r="Y335" s="122"/>
      <c r="Z335" s="119">
        <v>255.25153777531216</v>
      </c>
      <c r="AA335" s="119">
        <v>255.25153777531216</v>
      </c>
      <c r="AB335" s="119">
        <v>257.6088394895803</v>
      </c>
      <c r="AC335" s="119">
        <v>262.62055979778506</v>
      </c>
      <c r="AD335" s="119">
        <v>270.10689824474815</v>
      </c>
    </row>
    <row r="336" spans="2:30">
      <c r="B336" s="124"/>
      <c r="C336" s="124"/>
      <c r="D336" s="284" t="s">
        <v>102</v>
      </c>
      <c r="E336" s="145" t="s">
        <v>11</v>
      </c>
      <c r="F336" s="127" t="s">
        <v>1</v>
      </c>
      <c r="G336" s="19">
        <v>205</v>
      </c>
      <c r="H336" s="19">
        <v>429.3</v>
      </c>
      <c r="I336" s="19">
        <v>440.44</v>
      </c>
      <c r="J336" s="19">
        <v>451.01</v>
      </c>
      <c r="K336" s="19">
        <v>464.86</v>
      </c>
      <c r="M336" s="411">
        <f t="shared" si="430"/>
        <v>205</v>
      </c>
      <c r="N336" s="411">
        <f t="shared" si="431"/>
        <v>429.3</v>
      </c>
      <c r="O336" s="411">
        <f t="shared" si="432"/>
        <v>440.44</v>
      </c>
      <c r="P336" s="411">
        <f t="shared" si="433"/>
        <v>451.01</v>
      </c>
      <c r="Q336" s="411">
        <f t="shared" si="434"/>
        <v>464.86</v>
      </c>
      <c r="R336" s="283"/>
      <c r="S336" s="129"/>
      <c r="T336" s="129"/>
      <c r="U336" s="129"/>
      <c r="V336" s="129">
        <v>2.5</v>
      </c>
      <c r="W336" s="129"/>
      <c r="X336" s="129"/>
      <c r="Y336" s="122"/>
      <c r="Z336" s="119">
        <v>531.77403703190032</v>
      </c>
      <c r="AA336" s="119">
        <v>531.77403703190032</v>
      </c>
      <c r="AB336" s="119">
        <v>536.68508226995914</v>
      </c>
      <c r="AC336" s="119">
        <v>547.12616624538555</v>
      </c>
      <c r="AD336" s="119">
        <v>562.72270467655881</v>
      </c>
    </row>
    <row r="337" spans="2:30">
      <c r="B337" s="124"/>
      <c r="C337" s="124"/>
      <c r="D337" s="284" t="s">
        <v>326</v>
      </c>
      <c r="E337" s="145" t="s">
        <v>11</v>
      </c>
      <c r="F337" s="127" t="s">
        <v>1</v>
      </c>
      <c r="G337" s="19">
        <v>205</v>
      </c>
      <c r="H337" s="19">
        <v>429.3</v>
      </c>
      <c r="I337" s="19">
        <v>440.44</v>
      </c>
      <c r="J337" s="19">
        <v>451.01</v>
      </c>
      <c r="K337" s="19">
        <v>464.86</v>
      </c>
      <c r="M337" s="411">
        <f t="shared" si="430"/>
        <v>205</v>
      </c>
      <c r="N337" s="411">
        <f t="shared" si="431"/>
        <v>429.3</v>
      </c>
      <c r="O337" s="411">
        <f t="shared" si="432"/>
        <v>440.44</v>
      </c>
      <c r="P337" s="411">
        <f t="shared" si="433"/>
        <v>451.01</v>
      </c>
      <c r="Q337" s="411">
        <f t="shared" si="434"/>
        <v>464.86</v>
      </c>
      <c r="R337" s="283"/>
      <c r="S337" s="129"/>
      <c r="T337" s="129"/>
      <c r="U337" s="129"/>
      <c r="V337" s="129">
        <v>2.5</v>
      </c>
      <c r="W337" s="129"/>
      <c r="X337" s="129"/>
      <c r="Y337" s="122"/>
      <c r="Z337" s="119">
        <v>531.77403703190032</v>
      </c>
      <c r="AA337" s="119">
        <v>531.77403703190032</v>
      </c>
      <c r="AB337" s="119">
        <v>536.68508226995914</v>
      </c>
      <c r="AC337" s="119">
        <v>547.12616624538555</v>
      </c>
      <c r="AD337" s="119">
        <v>562.72270467655881</v>
      </c>
    </row>
    <row r="338" spans="2:30">
      <c r="B338" s="124"/>
      <c r="C338" s="124"/>
      <c r="D338" s="284" t="s">
        <v>103</v>
      </c>
      <c r="E338" s="145" t="s">
        <v>11</v>
      </c>
      <c r="F338" s="127" t="s">
        <v>1</v>
      </c>
      <c r="G338" s="19">
        <v>205</v>
      </c>
      <c r="H338" s="19">
        <v>429.3</v>
      </c>
      <c r="I338" s="19">
        <v>440.44</v>
      </c>
      <c r="J338" s="19">
        <v>451.01</v>
      </c>
      <c r="K338" s="19">
        <v>464.86</v>
      </c>
      <c r="M338" s="411">
        <f t="shared" si="430"/>
        <v>205</v>
      </c>
      <c r="N338" s="411">
        <f t="shared" si="431"/>
        <v>429.3</v>
      </c>
      <c r="O338" s="411">
        <f t="shared" si="432"/>
        <v>440.44</v>
      </c>
      <c r="P338" s="411">
        <f t="shared" si="433"/>
        <v>451.01</v>
      </c>
      <c r="Q338" s="411">
        <f t="shared" si="434"/>
        <v>464.86</v>
      </c>
      <c r="R338" s="283"/>
      <c r="S338" s="129"/>
      <c r="T338" s="129"/>
      <c r="U338" s="129"/>
      <c r="V338" s="129">
        <v>2.5</v>
      </c>
      <c r="W338" s="129"/>
      <c r="X338" s="129"/>
      <c r="Y338" s="122"/>
      <c r="Z338" s="119">
        <v>531.77403703190032</v>
      </c>
      <c r="AA338" s="119">
        <v>531.77403703190032</v>
      </c>
      <c r="AB338" s="119">
        <v>536.68508226995914</v>
      </c>
      <c r="AC338" s="119">
        <v>547.12616624538555</v>
      </c>
      <c r="AD338" s="119">
        <v>562.72270467655881</v>
      </c>
    </row>
    <row r="339" spans="2:30">
      <c r="B339" s="124"/>
      <c r="C339" s="124"/>
      <c r="D339" s="285"/>
      <c r="E339" s="140"/>
      <c r="F339" s="146"/>
      <c r="G339" s="23"/>
      <c r="H339" s="23"/>
      <c r="I339" s="23"/>
      <c r="J339" s="23"/>
      <c r="K339" s="23"/>
      <c r="M339" s="23"/>
      <c r="N339" s="23"/>
      <c r="O339" s="23"/>
      <c r="P339" s="23"/>
      <c r="Q339" s="23"/>
      <c r="R339" s="283"/>
      <c r="S339" s="134"/>
      <c r="T339" s="134"/>
      <c r="U339" s="134"/>
      <c r="V339" s="134"/>
      <c r="W339" s="134"/>
      <c r="X339" s="134"/>
      <c r="Y339" s="122"/>
      <c r="Z339" s="141"/>
      <c r="AA339" s="141"/>
      <c r="AB339" s="141"/>
      <c r="AC339" s="141"/>
      <c r="AD339" s="141"/>
    </row>
    <row r="340" spans="2:30">
      <c r="B340" s="124"/>
      <c r="C340" s="124"/>
      <c r="D340" s="282" t="s">
        <v>106</v>
      </c>
      <c r="E340" s="136" t="s">
        <v>67</v>
      </c>
      <c r="F340" s="136" t="s">
        <v>66</v>
      </c>
      <c r="G340" s="22" t="s">
        <v>403</v>
      </c>
      <c r="H340" s="413" t="s">
        <v>413</v>
      </c>
      <c r="I340" s="22" t="s">
        <v>414</v>
      </c>
      <c r="J340" s="22" t="s">
        <v>415</v>
      </c>
      <c r="K340" s="22" t="s">
        <v>416</v>
      </c>
      <c r="M340" s="411" t="s">
        <v>407</v>
      </c>
      <c r="N340" s="411" t="s">
        <v>417</v>
      </c>
      <c r="O340" s="411" t="s">
        <v>418</v>
      </c>
      <c r="P340" s="411" t="s">
        <v>419</v>
      </c>
      <c r="Q340" s="411" t="str">
        <f t="shared" ref="Q340" si="435">K340</f>
        <v>$185.95 or $199.15</v>
      </c>
      <c r="R340" s="283"/>
      <c r="S340" s="121"/>
      <c r="T340" s="121"/>
      <c r="U340" s="121"/>
      <c r="V340" s="121" t="s">
        <v>265</v>
      </c>
      <c r="W340" s="121"/>
      <c r="X340" s="121"/>
      <c r="Y340" s="122"/>
      <c r="Z340" s="137">
        <v>212.70961481276012</v>
      </c>
      <c r="AA340" s="137">
        <v>212.70961481276012</v>
      </c>
      <c r="AB340" s="137">
        <v>214.67403290798364</v>
      </c>
      <c r="AC340" s="137">
        <v>218.85046649815422</v>
      </c>
      <c r="AD340" s="137">
        <v>225.08908187062349</v>
      </c>
    </row>
    <row r="341" spans="2:30">
      <c r="B341" s="124"/>
      <c r="C341" s="124"/>
      <c r="D341" s="285"/>
      <c r="E341" s="140"/>
      <c r="F341" s="140"/>
      <c r="G341" s="23"/>
      <c r="H341" s="23"/>
      <c r="I341" s="23"/>
      <c r="J341" s="23"/>
      <c r="K341" s="23"/>
      <c r="M341" s="23"/>
      <c r="N341" s="23"/>
      <c r="O341" s="23"/>
      <c r="P341" s="23"/>
      <c r="Q341" s="23"/>
      <c r="R341" s="283"/>
      <c r="S341" s="134"/>
      <c r="T341" s="134"/>
      <c r="U341" s="134"/>
      <c r="V341" s="134"/>
      <c r="W341" s="134"/>
      <c r="X341" s="134"/>
      <c r="Y341" s="122"/>
      <c r="Z341" s="141"/>
      <c r="AA341" s="141"/>
      <c r="AB341" s="141"/>
      <c r="AC341" s="141"/>
      <c r="AD341" s="141"/>
    </row>
    <row r="342" spans="2:30">
      <c r="B342" s="124"/>
      <c r="C342" s="124"/>
      <c r="D342" s="282" t="s">
        <v>107</v>
      </c>
      <c r="E342" s="136" t="s">
        <v>67</v>
      </c>
      <c r="F342" s="136" t="s">
        <v>66</v>
      </c>
      <c r="G342" s="22" t="s">
        <v>403</v>
      </c>
      <c r="H342" s="413" t="s">
        <v>413</v>
      </c>
      <c r="I342" s="22" t="s">
        <v>414</v>
      </c>
      <c r="J342" s="22" t="s">
        <v>415</v>
      </c>
      <c r="K342" s="22" t="s">
        <v>416</v>
      </c>
      <c r="M342" s="411" t="s">
        <v>407</v>
      </c>
      <c r="N342" s="411" t="s">
        <v>417</v>
      </c>
      <c r="O342" s="411" t="s">
        <v>418</v>
      </c>
      <c r="P342" s="411" t="s">
        <v>419</v>
      </c>
      <c r="Q342" s="411" t="str">
        <f t="shared" ref="Q342" si="436">K342</f>
        <v>$185.95 or $199.15</v>
      </c>
      <c r="R342" s="283"/>
      <c r="S342" s="121"/>
      <c r="T342" s="121"/>
      <c r="U342" s="121"/>
      <c r="V342" s="121" t="s">
        <v>265</v>
      </c>
      <c r="W342" s="121"/>
      <c r="X342" s="121"/>
      <c r="Y342" s="122"/>
      <c r="Z342" s="137">
        <v>212.70961481276012</v>
      </c>
      <c r="AA342" s="137">
        <v>212.70961481276012</v>
      </c>
      <c r="AB342" s="137">
        <v>214.67403290798364</v>
      </c>
      <c r="AC342" s="137">
        <v>218.85046649815422</v>
      </c>
      <c r="AD342" s="137">
        <v>225.08908187062349</v>
      </c>
    </row>
    <row r="343" spans="2:30">
      <c r="B343" s="124"/>
      <c r="C343" s="124"/>
      <c r="D343" s="285"/>
      <c r="E343" s="140"/>
      <c r="F343" s="140"/>
      <c r="G343" s="435"/>
      <c r="H343" s="436"/>
      <c r="I343" s="436"/>
      <c r="J343" s="436"/>
      <c r="K343" s="436"/>
      <c r="M343" s="435"/>
      <c r="N343" s="436"/>
      <c r="O343" s="436"/>
      <c r="P343" s="436"/>
      <c r="Q343" s="436"/>
      <c r="R343" s="283"/>
      <c r="S343" s="134"/>
      <c r="T343" s="134"/>
      <c r="U343" s="134"/>
      <c r="V343" s="134"/>
      <c r="W343" s="134"/>
      <c r="X343" s="134"/>
      <c r="Y343" s="122"/>
      <c r="Z343" s="286"/>
      <c r="AA343" s="287"/>
      <c r="AB343" s="287"/>
      <c r="AC343" s="287"/>
      <c r="AD343" s="287"/>
    </row>
    <row r="344" spans="2:30">
      <c r="B344" s="124"/>
      <c r="C344" s="288" t="s">
        <v>209</v>
      </c>
      <c r="D344" s="289" t="s">
        <v>7</v>
      </c>
      <c r="E344" s="234" t="s">
        <v>8</v>
      </c>
      <c r="F344" s="234" t="s">
        <v>1</v>
      </c>
      <c r="G344" s="37">
        <v>20.5</v>
      </c>
      <c r="H344" s="37">
        <v>42.93</v>
      </c>
      <c r="I344" s="37">
        <v>44.05</v>
      </c>
      <c r="J344" s="37">
        <v>45.1</v>
      </c>
      <c r="K344" s="37">
        <v>46.49</v>
      </c>
      <c r="M344" s="411">
        <f t="shared" ref="M344:M346" si="437">G344*(1+$AA$2)*(1+$AB$2)*(1+$AC$2)*(1+$AD$2)</f>
        <v>20.5</v>
      </c>
      <c r="N344" s="411">
        <f t="shared" ref="N344:N346" si="438">H344*(1+$AB$2)*(1+$AC$2)*(1+$AD$2)</f>
        <v>42.93</v>
      </c>
      <c r="O344" s="411">
        <f t="shared" ref="O344:O346" si="439">I344*(1+$AC$2)*(1+$AD$2)</f>
        <v>44.05</v>
      </c>
      <c r="P344" s="411">
        <f t="shared" ref="P344:P346" si="440">J344*(1+$AD$2)</f>
        <v>45.1</v>
      </c>
      <c r="Q344" s="411">
        <f t="shared" ref="Q344:Q346" si="441">K344</f>
        <v>46.49</v>
      </c>
      <c r="R344" s="171"/>
      <c r="S344" s="189"/>
      <c r="T344" s="189"/>
      <c r="U344" s="189"/>
      <c r="V344" s="189">
        <v>0.25</v>
      </c>
      <c r="W344" s="189"/>
      <c r="X344" s="189"/>
      <c r="Y344" s="174"/>
      <c r="Z344" s="172">
        <v>53.177403703190031</v>
      </c>
      <c r="AA344" s="172">
        <v>53.177403703190031</v>
      </c>
      <c r="AB344" s="172">
        <v>53.668508226995911</v>
      </c>
      <c r="AC344" s="172">
        <v>54.712616624538555</v>
      </c>
      <c r="AD344" s="172">
        <v>56.272270467655872</v>
      </c>
    </row>
    <row r="345" spans="2:30">
      <c r="B345" s="124"/>
      <c r="C345" s="124"/>
      <c r="D345" s="126" t="s">
        <v>9</v>
      </c>
      <c r="E345" s="145" t="s">
        <v>8</v>
      </c>
      <c r="F345" s="145" t="s">
        <v>1</v>
      </c>
      <c r="G345" s="19">
        <v>33.82</v>
      </c>
      <c r="H345" s="19">
        <v>72.13</v>
      </c>
      <c r="I345" s="19">
        <v>74</v>
      </c>
      <c r="J345" s="19">
        <v>75.77</v>
      </c>
      <c r="K345" s="19">
        <v>78.099999999999994</v>
      </c>
      <c r="M345" s="411">
        <f t="shared" si="437"/>
        <v>33.82</v>
      </c>
      <c r="N345" s="411">
        <f t="shared" si="438"/>
        <v>72.13</v>
      </c>
      <c r="O345" s="411">
        <f t="shared" si="439"/>
        <v>74</v>
      </c>
      <c r="P345" s="411">
        <f t="shared" si="440"/>
        <v>75.77</v>
      </c>
      <c r="Q345" s="411">
        <f t="shared" si="441"/>
        <v>78.099999999999994</v>
      </c>
      <c r="R345" s="118"/>
      <c r="S345" s="129"/>
      <c r="T345" s="129"/>
      <c r="U345" s="129"/>
      <c r="V345" s="129">
        <v>0.42</v>
      </c>
      <c r="W345" s="129"/>
      <c r="X345" s="129"/>
      <c r="Y345" s="122"/>
      <c r="Z345" s="119">
        <v>89.338038221359255</v>
      </c>
      <c r="AA345" s="119">
        <v>89.338038221359255</v>
      </c>
      <c r="AB345" s="119">
        <v>90.163093821353101</v>
      </c>
      <c r="AC345" s="119">
        <v>91.917195929224746</v>
      </c>
      <c r="AD345" s="119">
        <v>94.537414385661847</v>
      </c>
    </row>
    <row r="346" spans="2:30">
      <c r="B346" s="124"/>
      <c r="C346" s="272"/>
      <c r="D346" s="126" t="s">
        <v>10</v>
      </c>
      <c r="E346" s="145" t="s">
        <v>8</v>
      </c>
      <c r="F346" s="145" t="s">
        <v>1</v>
      </c>
      <c r="G346" s="19">
        <v>98.4</v>
      </c>
      <c r="H346" s="19">
        <v>206.06</v>
      </c>
      <c r="I346" s="19">
        <v>211.41</v>
      </c>
      <c r="J346" s="19">
        <v>216.48</v>
      </c>
      <c r="K346" s="19">
        <v>223.13</v>
      </c>
      <c r="M346" s="411">
        <f t="shared" si="437"/>
        <v>98.4</v>
      </c>
      <c r="N346" s="411">
        <f t="shared" si="438"/>
        <v>206.06</v>
      </c>
      <c r="O346" s="411">
        <f t="shared" si="439"/>
        <v>211.41</v>
      </c>
      <c r="P346" s="411">
        <f t="shared" si="440"/>
        <v>216.48</v>
      </c>
      <c r="Q346" s="411">
        <f t="shared" si="441"/>
        <v>223.13</v>
      </c>
      <c r="R346" s="283"/>
      <c r="S346" s="274"/>
      <c r="T346" s="274"/>
      <c r="U346" s="274"/>
      <c r="V346" s="274">
        <v>1.2</v>
      </c>
      <c r="W346" s="274"/>
      <c r="X346" s="274"/>
      <c r="Y346" s="122"/>
      <c r="Z346" s="119">
        <v>228.63313951902742</v>
      </c>
      <c r="AA346" s="119">
        <v>228.63313951902742</v>
      </c>
      <c r="AB346" s="119">
        <v>230.99</v>
      </c>
      <c r="AC346" s="119">
        <v>236</v>
      </c>
      <c r="AD346" s="119">
        <v>243.49</v>
      </c>
    </row>
    <row r="347" spans="2:30">
      <c r="B347" s="124"/>
      <c r="C347" s="272"/>
      <c r="D347" s="151"/>
      <c r="E347" s="248"/>
      <c r="F347" s="290"/>
      <c r="G347" s="437"/>
      <c r="H347" s="438"/>
      <c r="I347" s="438"/>
      <c r="J347" s="438"/>
      <c r="K347" s="438"/>
      <c r="M347" s="437"/>
      <c r="N347" s="438"/>
      <c r="O347" s="438"/>
      <c r="P347" s="438"/>
      <c r="Q347" s="438"/>
      <c r="R347" s="283"/>
      <c r="S347" s="274"/>
      <c r="T347" s="274"/>
      <c r="U347" s="274"/>
      <c r="V347" s="274"/>
      <c r="W347" s="274"/>
      <c r="X347" s="274"/>
      <c r="Y347" s="122"/>
      <c r="Z347" s="132"/>
      <c r="AA347" s="291"/>
      <c r="AB347" s="291"/>
      <c r="AC347" s="291"/>
      <c r="AD347" s="291"/>
    </row>
    <row r="348" spans="2:30">
      <c r="B348" s="124"/>
      <c r="C348" s="292" t="s">
        <v>220</v>
      </c>
      <c r="D348" s="220" t="s">
        <v>108</v>
      </c>
      <c r="E348" s="293" t="s">
        <v>5</v>
      </c>
      <c r="F348" s="294" t="s">
        <v>66</v>
      </c>
      <c r="G348" s="37">
        <v>82</v>
      </c>
      <c r="H348" s="37">
        <v>171.72</v>
      </c>
      <c r="I348" s="37">
        <v>176.18</v>
      </c>
      <c r="J348" s="37">
        <v>180.41</v>
      </c>
      <c r="K348" s="37">
        <v>185.95</v>
      </c>
      <c r="M348" s="411">
        <f t="shared" ref="M348" si="442">G348*(1+$AA$2)*(1+$AB$2)*(1+$AC$2)*(1+$AD$2)</f>
        <v>82</v>
      </c>
      <c r="N348" s="411">
        <f t="shared" ref="N348" si="443">H348*(1+$AB$2)*(1+$AC$2)*(1+$AD$2)</f>
        <v>171.72</v>
      </c>
      <c r="O348" s="411">
        <f t="shared" ref="O348" si="444">I348*(1+$AC$2)*(1+$AD$2)</f>
        <v>176.18</v>
      </c>
      <c r="P348" s="411">
        <f t="shared" ref="P348" si="445">J348*(1+$AD$2)</f>
        <v>180.41</v>
      </c>
      <c r="Q348" s="411">
        <f t="shared" ref="Q348" si="446">K348</f>
        <v>185.95</v>
      </c>
      <c r="R348" s="295"/>
      <c r="S348" s="296"/>
      <c r="T348" s="296"/>
      <c r="U348" s="296"/>
      <c r="V348" s="296" t="s">
        <v>265</v>
      </c>
      <c r="W348" s="296"/>
      <c r="X348" s="297"/>
      <c r="Y348" s="174"/>
      <c r="Z348" s="172">
        <v>212.70961481276012</v>
      </c>
      <c r="AA348" s="172">
        <v>212.70961481276012</v>
      </c>
      <c r="AB348" s="172">
        <v>214.67403290798364</v>
      </c>
      <c r="AC348" s="172">
        <v>218.85046649815422</v>
      </c>
      <c r="AD348" s="172">
        <v>225.08908187062349</v>
      </c>
    </row>
    <row r="349" spans="2:30">
      <c r="B349" s="124"/>
      <c r="C349" s="298"/>
      <c r="D349" s="139"/>
      <c r="E349" s="299"/>
      <c r="F349" s="140"/>
      <c r="G349" s="23"/>
      <c r="H349" s="23"/>
      <c r="I349" s="23"/>
      <c r="J349" s="23"/>
      <c r="K349" s="23"/>
      <c r="M349" s="23"/>
      <c r="N349" s="23"/>
      <c r="O349" s="23"/>
      <c r="P349" s="23"/>
      <c r="Q349" s="23"/>
      <c r="R349" s="283"/>
      <c r="S349" s="300"/>
      <c r="T349" s="300"/>
      <c r="U349" s="300"/>
      <c r="V349" s="300"/>
      <c r="W349" s="300"/>
      <c r="X349" s="301"/>
      <c r="Y349" s="122"/>
      <c r="Z349" s="141"/>
      <c r="AA349" s="141"/>
      <c r="AB349" s="141"/>
      <c r="AC349" s="141"/>
      <c r="AD349" s="141"/>
    </row>
    <row r="350" spans="2:30">
      <c r="B350" s="124"/>
      <c r="C350" s="302" t="s">
        <v>310</v>
      </c>
      <c r="D350" s="115" t="s">
        <v>309</v>
      </c>
      <c r="E350" s="303" t="s">
        <v>5</v>
      </c>
      <c r="F350" s="136" t="s">
        <v>66</v>
      </c>
      <c r="G350" s="22">
        <v>82</v>
      </c>
      <c r="H350" s="22">
        <v>171.72</v>
      </c>
      <c r="I350" s="22">
        <v>176.18</v>
      </c>
      <c r="J350" s="22">
        <v>180.41</v>
      </c>
      <c r="K350" s="22">
        <v>185.95</v>
      </c>
      <c r="M350" s="411">
        <f t="shared" ref="M350" si="447">G350*(1+$AA$2)*(1+$AB$2)*(1+$AC$2)*(1+$AD$2)</f>
        <v>82</v>
      </c>
      <c r="N350" s="411">
        <f t="shared" ref="N350" si="448">H350*(1+$AB$2)*(1+$AC$2)*(1+$AD$2)</f>
        <v>171.72</v>
      </c>
      <c r="O350" s="411">
        <f t="shared" ref="O350" si="449">I350*(1+$AC$2)*(1+$AD$2)</f>
        <v>176.18</v>
      </c>
      <c r="P350" s="411">
        <f t="shared" ref="P350" si="450">J350*(1+$AD$2)</f>
        <v>180.41</v>
      </c>
      <c r="Q350" s="411">
        <f t="shared" ref="Q350" si="451">K350</f>
        <v>185.95</v>
      </c>
      <c r="R350" s="283"/>
      <c r="S350" s="304"/>
      <c r="T350" s="304"/>
      <c r="U350" s="304"/>
      <c r="V350" s="304" t="s">
        <v>265</v>
      </c>
      <c r="W350" s="304"/>
      <c r="X350" s="273"/>
      <c r="Y350" s="122"/>
      <c r="Z350" s="137">
        <v>212.70961481276012</v>
      </c>
      <c r="AA350" s="137">
        <v>212.70961481276012</v>
      </c>
      <c r="AB350" s="137">
        <v>214.67403290798364</v>
      </c>
      <c r="AC350" s="137">
        <v>218.85046649815422</v>
      </c>
      <c r="AD350" s="137">
        <v>225.08908187062349</v>
      </c>
    </row>
    <row r="351" spans="2:30">
      <c r="B351" s="124"/>
      <c r="C351" s="298"/>
      <c r="D351" s="126"/>
      <c r="E351" s="305"/>
      <c r="F351" s="145"/>
      <c r="G351" s="19"/>
      <c r="H351" s="19"/>
      <c r="I351" s="19"/>
      <c r="J351" s="19"/>
      <c r="K351" s="19"/>
      <c r="M351" s="19"/>
      <c r="N351" s="19"/>
      <c r="O351" s="19"/>
      <c r="P351" s="19"/>
      <c r="Q351" s="19"/>
      <c r="R351" s="283"/>
      <c r="S351" s="306"/>
      <c r="T351" s="306"/>
      <c r="U351" s="306"/>
      <c r="V351" s="306"/>
      <c r="W351" s="306"/>
      <c r="X351" s="274"/>
      <c r="Y351" s="122"/>
      <c r="Z351" s="119"/>
      <c r="AA351" s="119"/>
      <c r="AB351" s="119"/>
      <c r="AC351" s="119"/>
      <c r="AD351" s="119"/>
    </row>
    <row r="352" spans="2:30" ht="26.4">
      <c r="B352" s="124"/>
      <c r="C352" s="302" t="s">
        <v>210</v>
      </c>
      <c r="D352" s="307" t="s">
        <v>347</v>
      </c>
      <c r="E352" s="308"/>
      <c r="F352" s="308"/>
      <c r="G352" s="439">
        <v>0</v>
      </c>
      <c r="H352" s="439">
        <v>171.72</v>
      </c>
      <c r="I352" s="439">
        <v>176.18</v>
      </c>
      <c r="J352" s="439">
        <v>180.41</v>
      </c>
      <c r="K352" s="22">
        <v>185.95</v>
      </c>
      <c r="M352" s="411">
        <f t="shared" ref="M352" si="452">G352*(1+$AA$2)*(1+$AB$2)*(1+$AC$2)*(1+$AD$2)</f>
        <v>0</v>
      </c>
      <c r="N352" s="411">
        <f t="shared" ref="N352" si="453">H352*(1+$AB$2)*(1+$AC$2)*(1+$AD$2)</f>
        <v>171.72</v>
      </c>
      <c r="O352" s="411">
        <f t="shared" ref="O352" si="454">I352*(1+$AC$2)*(1+$AD$2)</f>
        <v>176.18</v>
      </c>
      <c r="P352" s="411">
        <f t="shared" ref="P352" si="455">J352*(1+$AD$2)</f>
        <v>180.41</v>
      </c>
      <c r="Q352" s="411">
        <f t="shared" ref="Q352" si="456">K352</f>
        <v>185.95</v>
      </c>
      <c r="R352" s="295"/>
      <c r="S352" s="273"/>
      <c r="T352" s="273"/>
      <c r="U352" s="273"/>
      <c r="V352" s="273"/>
      <c r="W352" s="273"/>
      <c r="X352" s="309"/>
      <c r="Y352" s="122"/>
      <c r="Z352" s="310"/>
      <c r="AA352" s="310"/>
      <c r="AB352" s="310"/>
      <c r="AC352" s="310"/>
      <c r="AD352" s="137"/>
    </row>
    <row r="353" spans="2:30">
      <c r="B353" s="124"/>
      <c r="C353" s="277"/>
      <c r="D353" s="126" t="s">
        <v>35</v>
      </c>
      <c r="E353" s="127" t="s">
        <v>5</v>
      </c>
      <c r="F353" s="127" t="s">
        <v>66</v>
      </c>
      <c r="G353" s="440"/>
      <c r="H353" s="440"/>
      <c r="I353" s="440"/>
      <c r="J353" s="440"/>
      <c r="K353" s="440"/>
      <c r="M353" s="440"/>
      <c r="N353" s="440"/>
      <c r="O353" s="440"/>
      <c r="P353" s="440"/>
      <c r="Q353" s="440"/>
      <c r="R353" s="283"/>
      <c r="S353" s="274"/>
      <c r="T353" s="274"/>
      <c r="U353" s="274" t="s">
        <v>265</v>
      </c>
      <c r="V353" s="274"/>
      <c r="W353" s="274"/>
      <c r="X353" s="311"/>
      <c r="Y353" s="122"/>
      <c r="Z353" s="312">
        <v>178.58346320213872</v>
      </c>
      <c r="AA353" s="312">
        <v>178.58346320213872</v>
      </c>
      <c r="AB353" s="312">
        <v>180.54788129736218</v>
      </c>
      <c r="AC353" s="312">
        <v>184.72431488753278</v>
      </c>
      <c r="AD353" s="119">
        <v>190.96293026000205</v>
      </c>
    </row>
    <row r="354" spans="2:30">
      <c r="B354" s="124"/>
      <c r="C354" s="277"/>
      <c r="D354" s="126" t="s">
        <v>36</v>
      </c>
      <c r="E354" s="127" t="s">
        <v>5</v>
      </c>
      <c r="F354" s="127" t="s">
        <v>1</v>
      </c>
      <c r="G354" s="440"/>
      <c r="H354" s="440"/>
      <c r="I354" s="440"/>
      <c r="J354" s="440"/>
      <c r="K354" s="440"/>
      <c r="M354" s="440"/>
      <c r="N354" s="440"/>
      <c r="O354" s="440"/>
      <c r="P354" s="440"/>
      <c r="Q354" s="440"/>
      <c r="R354" s="283"/>
      <c r="S354" s="274"/>
      <c r="T354" s="274"/>
      <c r="U354" s="274">
        <v>15</v>
      </c>
      <c r="V354" s="274"/>
      <c r="W354" s="274"/>
      <c r="X354" s="311"/>
      <c r="Y354" s="122"/>
      <c r="Z354" s="312">
        <v>2678.7519480320802</v>
      </c>
      <c r="AA354" s="312">
        <v>2678.7519480320802</v>
      </c>
      <c r="AB354" s="312">
        <v>2708.2182194604329</v>
      </c>
      <c r="AC354" s="312">
        <v>2770.8647233129914</v>
      </c>
      <c r="AD354" s="119">
        <v>2864.4439539000305</v>
      </c>
    </row>
    <row r="355" spans="2:30">
      <c r="B355" s="124"/>
      <c r="C355" s="298"/>
      <c r="D355" s="139"/>
      <c r="E355" s="146"/>
      <c r="F355" s="146"/>
      <c r="G355" s="441"/>
      <c r="H355" s="441"/>
      <c r="I355" s="441"/>
      <c r="J355" s="441"/>
      <c r="K355" s="23"/>
      <c r="M355" s="441"/>
      <c r="N355" s="441"/>
      <c r="O355" s="441"/>
      <c r="P355" s="441"/>
      <c r="Q355" s="23"/>
      <c r="R355" s="283"/>
      <c r="S355" s="301"/>
      <c r="T355" s="301"/>
      <c r="U355" s="301"/>
      <c r="V355" s="301"/>
      <c r="W355" s="301"/>
      <c r="X355" s="313"/>
      <c r="Y355" s="122"/>
      <c r="Z355" s="314"/>
      <c r="AA355" s="314"/>
      <c r="AB355" s="314"/>
      <c r="AC355" s="314"/>
      <c r="AD355" s="141"/>
    </row>
    <row r="356" spans="2:30">
      <c r="B356" s="124"/>
      <c r="C356" s="302" t="s">
        <v>187</v>
      </c>
      <c r="D356" s="126" t="s">
        <v>109</v>
      </c>
      <c r="E356" s="305" t="s">
        <v>12</v>
      </c>
      <c r="F356" s="145" t="s">
        <v>1</v>
      </c>
      <c r="G356" s="19">
        <v>0</v>
      </c>
      <c r="H356" s="19">
        <v>0</v>
      </c>
      <c r="I356" s="19">
        <v>0</v>
      </c>
      <c r="J356" s="19">
        <v>0</v>
      </c>
      <c r="K356" s="19">
        <v>0</v>
      </c>
      <c r="M356" s="411">
        <f t="shared" ref="M356:M358" si="457">G356*(1+$AA$2)*(1+$AB$2)*(1+$AC$2)*(1+$AD$2)</f>
        <v>0</v>
      </c>
      <c r="N356" s="411">
        <f t="shared" ref="N356:N358" si="458">H356*(1+$AB$2)*(1+$AC$2)*(1+$AD$2)</f>
        <v>0</v>
      </c>
      <c r="O356" s="411">
        <f t="shared" ref="O356:O358" si="459">I356*(1+$AC$2)*(1+$AD$2)</f>
        <v>0</v>
      </c>
      <c r="P356" s="411">
        <f t="shared" ref="P356:P358" si="460">J356*(1+$AD$2)</f>
        <v>0</v>
      </c>
      <c r="Q356" s="411">
        <f t="shared" ref="Q356:Q358" si="461">K356</f>
        <v>0</v>
      </c>
      <c r="R356" s="315"/>
      <c r="S356" s="306"/>
      <c r="T356" s="306"/>
      <c r="U356" s="306"/>
      <c r="V356" s="306">
        <v>3</v>
      </c>
      <c r="W356" s="306"/>
      <c r="X356" s="274"/>
      <c r="Y356" s="122"/>
      <c r="Z356" s="119">
        <v>425.41922962552025</v>
      </c>
      <c r="AA356" s="119">
        <v>425.41922962552025</v>
      </c>
      <c r="AB356" s="119">
        <v>429.34806581596729</v>
      </c>
      <c r="AC356" s="119">
        <v>437.70093299630844</v>
      </c>
      <c r="AD356" s="119">
        <v>450.17816374124698</v>
      </c>
    </row>
    <row r="357" spans="2:30">
      <c r="B357" s="124"/>
      <c r="C357" s="277"/>
      <c r="D357" s="126" t="s">
        <v>110</v>
      </c>
      <c r="E357" s="305" t="s">
        <v>12</v>
      </c>
      <c r="F357" s="145" t="s">
        <v>1</v>
      </c>
      <c r="G357" s="19">
        <v>0</v>
      </c>
      <c r="H357" s="19">
        <v>0</v>
      </c>
      <c r="I357" s="19">
        <v>0</v>
      </c>
      <c r="J357" s="19">
        <v>0</v>
      </c>
      <c r="K357" s="19">
        <v>0</v>
      </c>
      <c r="M357" s="411">
        <f t="shared" si="457"/>
        <v>0</v>
      </c>
      <c r="N357" s="411">
        <f t="shared" si="458"/>
        <v>0</v>
      </c>
      <c r="O357" s="411">
        <f t="shared" si="459"/>
        <v>0</v>
      </c>
      <c r="P357" s="411">
        <f t="shared" si="460"/>
        <v>0</v>
      </c>
      <c r="Q357" s="411">
        <f t="shared" si="461"/>
        <v>0</v>
      </c>
      <c r="R357" s="315"/>
      <c r="S357" s="306"/>
      <c r="T357" s="306"/>
      <c r="U357" s="306"/>
      <c r="V357" s="306">
        <v>5</v>
      </c>
      <c r="W357" s="306"/>
      <c r="X357" s="274"/>
      <c r="Y357" s="122"/>
      <c r="Z357" s="119">
        <v>744.48365184466047</v>
      </c>
      <c r="AA357" s="119">
        <v>744.48365184466047</v>
      </c>
      <c r="AB357" s="119">
        <v>751.35911517794261</v>
      </c>
      <c r="AC357" s="119">
        <v>765.97663274353954</v>
      </c>
      <c r="AD357" s="119">
        <v>787.81178654718235</v>
      </c>
    </row>
    <row r="358" spans="2:30">
      <c r="B358" s="124"/>
      <c r="C358" s="175"/>
      <c r="D358" s="126" t="s">
        <v>111</v>
      </c>
      <c r="E358" s="305" t="s">
        <v>12</v>
      </c>
      <c r="F358" s="145" t="s">
        <v>1</v>
      </c>
      <c r="G358" s="19">
        <v>0</v>
      </c>
      <c r="H358" s="19">
        <v>0</v>
      </c>
      <c r="I358" s="19">
        <v>0</v>
      </c>
      <c r="J358" s="19">
        <v>0</v>
      </c>
      <c r="K358" s="19">
        <v>0</v>
      </c>
      <c r="M358" s="411">
        <f t="shared" si="457"/>
        <v>0</v>
      </c>
      <c r="N358" s="411">
        <f t="shared" si="458"/>
        <v>0</v>
      </c>
      <c r="O358" s="411">
        <f t="shared" si="459"/>
        <v>0</v>
      </c>
      <c r="P358" s="411">
        <f t="shared" si="460"/>
        <v>0</v>
      </c>
      <c r="Q358" s="411">
        <f t="shared" si="461"/>
        <v>0</v>
      </c>
      <c r="S358" s="128"/>
      <c r="T358" s="128"/>
      <c r="U358" s="128"/>
      <c r="V358" s="128">
        <v>7</v>
      </c>
      <c r="W358" s="128"/>
      <c r="X358" s="129"/>
      <c r="Y358" s="122"/>
      <c r="Z358" s="119">
        <v>957.19326665742039</v>
      </c>
      <c r="AA358" s="119">
        <v>957.19326665742039</v>
      </c>
      <c r="AB358" s="119">
        <v>966.0331480859262</v>
      </c>
      <c r="AC358" s="119">
        <v>984.82709924169376</v>
      </c>
      <c r="AD358" s="119">
        <v>1012.9008684178057</v>
      </c>
    </row>
    <row r="359" spans="2:30">
      <c r="B359" s="124"/>
      <c r="C359" s="182"/>
      <c r="D359" s="126"/>
      <c r="E359" s="299"/>
      <c r="F359" s="140"/>
      <c r="G359" s="23"/>
      <c r="H359" s="23"/>
      <c r="I359" s="23"/>
      <c r="J359" s="23"/>
      <c r="K359" s="23"/>
      <c r="M359" s="23"/>
      <c r="N359" s="23"/>
      <c r="O359" s="23"/>
      <c r="P359" s="23"/>
      <c r="Q359" s="23"/>
      <c r="S359" s="133"/>
      <c r="T359" s="133"/>
      <c r="U359" s="133"/>
      <c r="V359" s="133"/>
      <c r="W359" s="133"/>
      <c r="X359" s="134"/>
      <c r="Y359" s="122"/>
      <c r="Z359" s="141"/>
      <c r="AA359" s="141"/>
      <c r="AB359" s="141"/>
      <c r="AC359" s="141"/>
      <c r="AD359" s="141"/>
    </row>
    <row r="360" spans="2:30">
      <c r="B360" s="124"/>
      <c r="C360" s="205" t="s">
        <v>222</v>
      </c>
      <c r="D360" s="220" t="s">
        <v>113</v>
      </c>
      <c r="E360" s="316" t="s">
        <v>5</v>
      </c>
      <c r="F360" s="234" t="s">
        <v>66</v>
      </c>
      <c r="G360" s="55">
        <v>0</v>
      </c>
      <c r="H360" s="55">
        <v>0</v>
      </c>
      <c r="I360" s="55">
        <v>0</v>
      </c>
      <c r="J360" s="55">
        <v>0</v>
      </c>
      <c r="K360" s="55">
        <v>0</v>
      </c>
      <c r="M360" s="411">
        <f t="shared" ref="M360:M365" si="462">G360*(1+$AA$2)*(1+$AB$2)*(1+$AC$2)*(1+$AD$2)</f>
        <v>0</v>
      </c>
      <c r="N360" s="411">
        <f t="shared" ref="N360:N365" si="463">H360*(1+$AB$2)*(1+$AC$2)*(1+$AD$2)</f>
        <v>0</v>
      </c>
      <c r="O360" s="411">
        <f t="shared" ref="O360:O365" si="464">I360*(1+$AC$2)*(1+$AD$2)</f>
        <v>0</v>
      </c>
      <c r="P360" s="411">
        <f t="shared" ref="P360:P365" si="465">J360*(1+$AD$2)</f>
        <v>0</v>
      </c>
      <c r="Q360" s="411">
        <f t="shared" ref="Q360:Q365" si="466">K360</f>
        <v>0</v>
      </c>
      <c r="R360" s="317"/>
      <c r="S360" s="318" t="s">
        <v>265</v>
      </c>
      <c r="T360" s="318"/>
      <c r="U360" s="318"/>
      <c r="V360" s="318"/>
      <c r="W360" s="318"/>
      <c r="X360" s="189"/>
      <c r="Y360" s="174"/>
      <c r="Z360" s="119">
        <v>127.53179550063933</v>
      </c>
      <c r="AA360" s="119">
        <v>127.53179550063933</v>
      </c>
      <c r="AB360" s="119">
        <v>128.93464525114635</v>
      </c>
      <c r="AC360" s="119">
        <v>131.91716146509589</v>
      </c>
      <c r="AD360" s="119">
        <v>136.37234340424516</v>
      </c>
    </row>
    <row r="361" spans="2:30">
      <c r="B361" s="124"/>
      <c r="C361" s="175"/>
      <c r="D361" s="176" t="s">
        <v>81</v>
      </c>
      <c r="E361" s="319" t="s">
        <v>5</v>
      </c>
      <c r="F361" s="145" t="s">
        <v>66</v>
      </c>
      <c r="G361" s="28">
        <v>0</v>
      </c>
      <c r="H361" s="28">
        <v>0</v>
      </c>
      <c r="I361" s="28">
        <v>0</v>
      </c>
      <c r="J361" s="28">
        <v>0</v>
      </c>
      <c r="K361" s="28">
        <v>0</v>
      </c>
      <c r="M361" s="411">
        <f t="shared" si="462"/>
        <v>0</v>
      </c>
      <c r="N361" s="411">
        <f t="shared" si="463"/>
        <v>0</v>
      </c>
      <c r="O361" s="411">
        <f t="shared" si="464"/>
        <v>0</v>
      </c>
      <c r="P361" s="411">
        <f t="shared" si="465"/>
        <v>0</v>
      </c>
      <c r="Q361" s="411">
        <f t="shared" si="466"/>
        <v>0</v>
      </c>
      <c r="S361" s="128"/>
      <c r="T361" s="128"/>
      <c r="U361" s="128"/>
      <c r="V361" s="128"/>
      <c r="W361" s="128"/>
      <c r="X361" s="129" t="s">
        <v>265</v>
      </c>
      <c r="Y361" s="122"/>
      <c r="Z361" s="119">
        <v>172.20213351936337</v>
      </c>
      <c r="AA361" s="119">
        <v>172.20213351936337</v>
      </c>
      <c r="AB361" s="119">
        <v>173.72096932035953</v>
      </c>
      <c r="AC361" s="119">
        <v>176.95007664362117</v>
      </c>
      <c r="AD361" s="119">
        <v>181.7736080493799</v>
      </c>
    </row>
    <row r="362" spans="2:30">
      <c r="B362" s="124"/>
      <c r="C362" s="175"/>
      <c r="D362" s="176" t="s">
        <v>83</v>
      </c>
      <c r="E362" s="319" t="s">
        <v>5</v>
      </c>
      <c r="F362" s="145" t="s">
        <v>66</v>
      </c>
      <c r="G362" s="28">
        <v>0</v>
      </c>
      <c r="H362" s="28">
        <v>0</v>
      </c>
      <c r="I362" s="28">
        <v>0</v>
      </c>
      <c r="J362" s="28">
        <v>0</v>
      </c>
      <c r="K362" s="28">
        <v>0</v>
      </c>
      <c r="M362" s="411">
        <f t="shared" si="462"/>
        <v>0</v>
      </c>
      <c r="N362" s="411">
        <f t="shared" si="463"/>
        <v>0</v>
      </c>
      <c r="O362" s="411">
        <f t="shared" si="464"/>
        <v>0</v>
      </c>
      <c r="P362" s="411">
        <f t="shared" si="465"/>
        <v>0</v>
      </c>
      <c r="Q362" s="411">
        <f t="shared" si="466"/>
        <v>0</v>
      </c>
      <c r="S362" s="128"/>
      <c r="T362" s="128"/>
      <c r="U362" s="128"/>
      <c r="V362" s="128" t="s">
        <v>265</v>
      </c>
      <c r="W362" s="128"/>
      <c r="X362" s="129"/>
      <c r="Y362" s="122"/>
      <c r="Z362" s="119">
        <v>212.70961481276012</v>
      </c>
      <c r="AA362" s="119">
        <v>212.70961481276012</v>
      </c>
      <c r="AB362" s="119">
        <v>214.67403290798364</v>
      </c>
      <c r="AC362" s="119">
        <v>218.85046649815422</v>
      </c>
      <c r="AD362" s="119">
        <v>225.08908187062349</v>
      </c>
    </row>
    <row r="363" spans="2:30">
      <c r="B363" s="124"/>
      <c r="C363" s="175"/>
      <c r="D363" s="176" t="s">
        <v>76</v>
      </c>
      <c r="E363" s="319" t="s">
        <v>5</v>
      </c>
      <c r="F363" s="145" t="s">
        <v>66</v>
      </c>
      <c r="G363" s="28">
        <v>0</v>
      </c>
      <c r="H363" s="28">
        <v>0</v>
      </c>
      <c r="I363" s="28">
        <v>0</v>
      </c>
      <c r="J363" s="28">
        <v>0</v>
      </c>
      <c r="K363" s="28">
        <v>0</v>
      </c>
      <c r="M363" s="411">
        <f t="shared" si="462"/>
        <v>0</v>
      </c>
      <c r="N363" s="411">
        <f t="shared" si="463"/>
        <v>0</v>
      </c>
      <c r="O363" s="411">
        <f t="shared" si="464"/>
        <v>0</v>
      </c>
      <c r="P363" s="411">
        <f t="shared" si="465"/>
        <v>0</v>
      </c>
      <c r="Q363" s="411">
        <f t="shared" si="466"/>
        <v>0</v>
      </c>
      <c r="S363" s="128"/>
      <c r="T363" s="128"/>
      <c r="U363" s="128"/>
      <c r="V363" s="128"/>
      <c r="W363" s="128" t="s">
        <v>265</v>
      </c>
      <c r="X363" s="129"/>
      <c r="Y363" s="122"/>
      <c r="Z363" s="119">
        <v>239.25091780307636</v>
      </c>
      <c r="AA363" s="119">
        <v>239.25091780307636</v>
      </c>
      <c r="AB363" s="119">
        <v>241.50729023119337</v>
      </c>
      <c r="AC363" s="119">
        <v>246.30443072976442</v>
      </c>
      <c r="AD363" s="119">
        <v>253.47023710789438</v>
      </c>
    </row>
    <row r="364" spans="2:30">
      <c r="B364" s="124"/>
      <c r="C364" s="175"/>
      <c r="D364" s="176" t="s">
        <v>77</v>
      </c>
      <c r="E364" s="319" t="s">
        <v>5</v>
      </c>
      <c r="F364" s="145" t="s">
        <v>66</v>
      </c>
      <c r="G364" s="28">
        <v>0</v>
      </c>
      <c r="H364" s="28">
        <v>0</v>
      </c>
      <c r="I364" s="28">
        <v>0</v>
      </c>
      <c r="J364" s="28">
        <v>0</v>
      </c>
      <c r="K364" s="28">
        <v>0</v>
      </c>
      <c r="M364" s="411">
        <f t="shared" si="462"/>
        <v>0</v>
      </c>
      <c r="N364" s="411">
        <f t="shared" si="463"/>
        <v>0</v>
      </c>
      <c r="O364" s="411">
        <f t="shared" si="464"/>
        <v>0</v>
      </c>
      <c r="P364" s="411">
        <f t="shared" si="465"/>
        <v>0</v>
      </c>
      <c r="Q364" s="411">
        <f t="shared" si="466"/>
        <v>0</v>
      </c>
      <c r="S364" s="128"/>
      <c r="T364" s="128"/>
      <c r="U364" s="128"/>
      <c r="V364" s="128"/>
      <c r="W364" s="128"/>
      <c r="X364" s="129"/>
      <c r="Y364" s="122"/>
      <c r="Z364" s="238">
        <v>0.71961782154044762</v>
      </c>
      <c r="AA364" s="238">
        <v>0.71961782154044762</v>
      </c>
      <c r="AB364" s="238">
        <v>0.71961782154044762</v>
      </c>
      <c r="AC364" s="238">
        <v>0.71961782154044762</v>
      </c>
      <c r="AD364" s="238">
        <v>0.71961782154044762</v>
      </c>
    </row>
    <row r="365" spans="2:30">
      <c r="B365" s="124"/>
      <c r="C365" s="175"/>
      <c r="D365" s="38" t="s">
        <v>354</v>
      </c>
      <c r="E365" s="319" t="s">
        <v>5</v>
      </c>
      <c r="F365" s="145" t="s">
        <v>1</v>
      </c>
      <c r="G365" s="28">
        <v>0</v>
      </c>
      <c r="H365" s="28">
        <v>0</v>
      </c>
      <c r="I365" s="28">
        <v>0</v>
      </c>
      <c r="J365" s="28">
        <v>0</v>
      </c>
      <c r="K365" s="28">
        <v>0</v>
      </c>
      <c r="M365" s="411">
        <f t="shared" si="462"/>
        <v>0</v>
      </c>
      <c r="N365" s="411">
        <f t="shared" si="463"/>
        <v>0</v>
      </c>
      <c r="O365" s="411">
        <f t="shared" si="464"/>
        <v>0</v>
      </c>
      <c r="P365" s="411">
        <f t="shared" si="465"/>
        <v>0</v>
      </c>
      <c r="Q365" s="411">
        <f t="shared" si="466"/>
        <v>0</v>
      </c>
      <c r="S365" s="128"/>
      <c r="T365" s="128"/>
      <c r="U365" s="128"/>
      <c r="V365" s="128"/>
      <c r="W365" s="128"/>
      <c r="X365" s="129"/>
      <c r="Y365" s="122"/>
      <c r="Z365" s="238">
        <v>0.55889567721915312</v>
      </c>
      <c r="AA365" s="238">
        <v>0.55889567721915312</v>
      </c>
      <c r="AB365" s="238">
        <v>0.55889567721915312</v>
      </c>
      <c r="AC365" s="238">
        <v>0.55889567721915312</v>
      </c>
      <c r="AD365" s="238">
        <v>0.55889567721915312</v>
      </c>
    </row>
    <row r="366" spans="2:30">
      <c r="B366" s="124"/>
      <c r="C366" s="175"/>
      <c r="D366" s="176"/>
      <c r="E366" s="319"/>
      <c r="F366" s="145"/>
      <c r="G366" s="54"/>
      <c r="H366" s="54"/>
      <c r="I366" s="54"/>
      <c r="J366" s="54"/>
      <c r="K366" s="54"/>
      <c r="M366" s="54"/>
      <c r="N366" s="54"/>
      <c r="O366" s="54"/>
      <c r="P366" s="54"/>
      <c r="Q366" s="54"/>
      <c r="S366" s="128"/>
      <c r="T366" s="128"/>
      <c r="U366" s="128"/>
      <c r="V366" s="128"/>
      <c r="W366" s="128"/>
      <c r="X366" s="129"/>
      <c r="Y366" s="122"/>
      <c r="Z366" s="238"/>
      <c r="AA366" s="238"/>
      <c r="AB366" s="238"/>
      <c r="AC366" s="238"/>
      <c r="AD366" s="238"/>
    </row>
    <row r="367" spans="2:30">
      <c r="B367" s="124"/>
      <c r="C367" s="167" t="s">
        <v>327</v>
      </c>
      <c r="D367" s="179" t="s">
        <v>313</v>
      </c>
      <c r="E367" s="320" t="s">
        <v>314</v>
      </c>
      <c r="F367" s="136" t="s">
        <v>1</v>
      </c>
      <c r="G367" s="22">
        <v>0</v>
      </c>
      <c r="H367" s="22">
        <v>0</v>
      </c>
      <c r="I367" s="22">
        <v>0</v>
      </c>
      <c r="J367" s="22">
        <v>0</v>
      </c>
      <c r="K367" s="22">
        <v>0</v>
      </c>
      <c r="M367" s="411">
        <f t="shared" ref="M367" si="467">G367*(1+$AA$2)*(1+$AB$2)*(1+$AC$2)*(1+$AD$2)</f>
        <v>0</v>
      </c>
      <c r="N367" s="411">
        <f t="shared" ref="N367" si="468">H367*(1+$AB$2)*(1+$AC$2)*(1+$AD$2)</f>
        <v>0</v>
      </c>
      <c r="O367" s="411">
        <f t="shared" ref="O367" si="469">I367*(1+$AC$2)*(1+$AD$2)</f>
        <v>0</v>
      </c>
      <c r="P367" s="411">
        <f t="shared" ref="P367" si="470">J367*(1+$AD$2)</f>
        <v>0</v>
      </c>
      <c r="Q367" s="411">
        <f t="shared" ref="Q367" si="471">K367</f>
        <v>0</v>
      </c>
      <c r="S367" s="120"/>
      <c r="T367" s="120"/>
      <c r="U367" s="120"/>
      <c r="V367" s="120">
        <v>0.25</v>
      </c>
      <c r="W367" s="120"/>
      <c r="X367" s="121"/>
      <c r="Y367" s="122"/>
      <c r="Z367" s="137">
        <v>53.177403703190031</v>
      </c>
      <c r="AA367" s="137">
        <v>53.177403703190031</v>
      </c>
      <c r="AB367" s="137">
        <v>53.668508226995911</v>
      </c>
      <c r="AC367" s="137">
        <v>54.712616624538555</v>
      </c>
      <c r="AD367" s="137">
        <v>56.272270467655872</v>
      </c>
    </row>
    <row r="368" spans="2:30">
      <c r="B368" s="163"/>
      <c r="C368" s="182"/>
      <c r="D368" s="139"/>
      <c r="E368" s="321"/>
      <c r="F368" s="140"/>
      <c r="G368" s="442"/>
      <c r="H368" s="443"/>
      <c r="I368" s="443"/>
      <c r="J368" s="443"/>
      <c r="K368" s="443"/>
      <c r="M368" s="442"/>
      <c r="N368" s="443"/>
      <c r="O368" s="443"/>
      <c r="P368" s="443"/>
      <c r="Q368" s="443"/>
      <c r="S368" s="133"/>
      <c r="T368" s="133"/>
      <c r="U368" s="133"/>
      <c r="V368" s="133"/>
      <c r="W368" s="133"/>
      <c r="X368" s="134"/>
      <c r="Y368" s="122"/>
      <c r="Z368" s="322"/>
      <c r="AA368" s="323"/>
      <c r="AB368" s="323"/>
      <c r="AC368" s="323"/>
      <c r="AD368" s="323"/>
    </row>
    <row r="370" spans="2:30">
      <c r="B370" s="102"/>
      <c r="C370" s="102"/>
      <c r="D370" s="95"/>
      <c r="E370" s="96"/>
      <c r="F370" s="96"/>
      <c r="G370" s="460" t="s">
        <v>397</v>
      </c>
      <c r="H370" s="460"/>
      <c r="I370" s="460"/>
      <c r="J370" s="460"/>
      <c r="K370" s="461"/>
      <c r="M370" s="460" t="s">
        <v>398</v>
      </c>
      <c r="N370" s="460"/>
      <c r="O370" s="460"/>
      <c r="P370" s="460"/>
      <c r="Q370" s="461"/>
      <c r="R370" s="96"/>
      <c r="S370" s="454" t="s">
        <v>229</v>
      </c>
      <c r="T370" s="451"/>
      <c r="U370" s="451"/>
      <c r="V370" s="451"/>
      <c r="W370" s="451"/>
      <c r="X370" s="452"/>
      <c r="Y370" s="103"/>
      <c r="Z370" s="451" t="s">
        <v>351</v>
      </c>
      <c r="AA370" s="451"/>
      <c r="AB370" s="451"/>
      <c r="AC370" s="451"/>
      <c r="AD370" s="452"/>
    </row>
    <row r="371" spans="2:30" ht="27.75" customHeight="1">
      <c r="B371" s="105" t="s">
        <v>39</v>
      </c>
      <c r="C371" s="105" t="s">
        <v>2</v>
      </c>
      <c r="D371" s="250" t="s">
        <v>3</v>
      </c>
      <c r="E371" s="107" t="s">
        <v>69</v>
      </c>
      <c r="F371" s="107" t="s">
        <v>4</v>
      </c>
      <c r="G371" s="17" t="s">
        <v>399</v>
      </c>
      <c r="H371" s="17" t="s">
        <v>400</v>
      </c>
      <c r="I371" s="17" t="s">
        <v>401</v>
      </c>
      <c r="J371" s="17" t="s">
        <v>0</v>
      </c>
      <c r="K371" s="17" t="s">
        <v>402</v>
      </c>
      <c r="M371" s="17" t="s">
        <v>399</v>
      </c>
      <c r="N371" s="17" t="s">
        <v>400</v>
      </c>
      <c r="O371" s="17" t="s">
        <v>401</v>
      </c>
      <c r="P371" s="17" t="s">
        <v>0</v>
      </c>
      <c r="Q371" s="17" t="s">
        <v>402</v>
      </c>
      <c r="R371" s="108"/>
      <c r="S371" s="109" t="s">
        <v>223</v>
      </c>
      <c r="T371" s="109" t="s">
        <v>224</v>
      </c>
      <c r="U371" s="109" t="s">
        <v>225</v>
      </c>
      <c r="V371" s="109" t="s">
        <v>226</v>
      </c>
      <c r="W371" s="109" t="s">
        <v>227</v>
      </c>
      <c r="X371" s="110" t="s">
        <v>228</v>
      </c>
      <c r="Y371" s="111"/>
      <c r="Z371" s="112" t="s">
        <v>19</v>
      </c>
      <c r="AA371" s="112" t="s">
        <v>131</v>
      </c>
      <c r="AB371" s="112" t="s">
        <v>132</v>
      </c>
      <c r="AC371" s="112" t="s">
        <v>133</v>
      </c>
      <c r="AD371" s="112" t="s">
        <v>134</v>
      </c>
    </row>
    <row r="372" spans="2:30">
      <c r="B372" s="288" t="s">
        <v>188</v>
      </c>
      <c r="C372" s="324" t="s">
        <v>316</v>
      </c>
      <c r="D372" s="354" t="s">
        <v>371</v>
      </c>
      <c r="E372" s="169" t="s">
        <v>112</v>
      </c>
      <c r="F372" s="170" t="s">
        <v>1</v>
      </c>
      <c r="G372" s="37">
        <v>0</v>
      </c>
      <c r="H372" s="37">
        <v>279.36</v>
      </c>
      <c r="I372" s="37">
        <v>286.61</v>
      </c>
      <c r="J372" s="37">
        <v>293.49</v>
      </c>
      <c r="K372" s="37">
        <v>302.51</v>
      </c>
      <c r="M372" s="411">
        <f t="shared" ref="M372:M375" si="472">G372*(1+$AA$2)*(1+$AB$2)*(1+$AC$2)*(1+$AD$2)</f>
        <v>0</v>
      </c>
      <c r="N372" s="411">
        <f t="shared" ref="N372:N375" si="473">H372*(1+$AB$2)*(1+$AC$2)*(1+$AD$2)</f>
        <v>279.36</v>
      </c>
      <c r="O372" s="411">
        <f t="shared" ref="O372:O375" si="474">I372*(1+$AC$2)*(1+$AD$2)</f>
        <v>286.61</v>
      </c>
      <c r="P372" s="411">
        <f t="shared" ref="P372:P375" si="475">J372*(1+$AD$2)</f>
        <v>293.49</v>
      </c>
      <c r="Q372" s="411">
        <f t="shared" ref="Q372:Q375" si="476">K372</f>
        <v>302.51</v>
      </c>
      <c r="R372" s="325"/>
      <c r="S372" s="120">
        <v>0.2</v>
      </c>
      <c r="T372" s="120"/>
      <c r="U372" s="120"/>
      <c r="V372" s="120">
        <v>1.2</v>
      </c>
      <c r="W372" s="120"/>
      <c r="X372" s="121"/>
      <c r="Y372" s="122"/>
      <c r="Z372" s="172">
        <v>280.75789687543994</v>
      </c>
      <c r="AA372" s="172">
        <v>280.75789687543994</v>
      </c>
      <c r="AB372" s="172">
        <v>283.39576853980958</v>
      </c>
      <c r="AC372" s="172">
        <v>289.00399209080416</v>
      </c>
      <c r="AD372" s="172">
        <v>297.38136692559715</v>
      </c>
    </row>
    <row r="373" spans="2:30">
      <c r="B373" s="124"/>
      <c r="C373" s="350"/>
      <c r="D373" s="355" t="s">
        <v>372</v>
      </c>
      <c r="E373" s="45" t="s">
        <v>373</v>
      </c>
      <c r="F373" s="46" t="s">
        <v>1</v>
      </c>
      <c r="G373" s="53">
        <v>0</v>
      </c>
      <c r="H373" s="53">
        <v>0</v>
      </c>
      <c r="I373" s="53">
        <v>0</v>
      </c>
      <c r="J373" s="53">
        <v>0</v>
      </c>
      <c r="K373" s="53">
        <v>0</v>
      </c>
      <c r="M373" s="411">
        <f t="shared" si="472"/>
        <v>0</v>
      </c>
      <c r="N373" s="411">
        <f t="shared" si="473"/>
        <v>0</v>
      </c>
      <c r="O373" s="411">
        <f t="shared" si="474"/>
        <v>0</v>
      </c>
      <c r="P373" s="411">
        <f t="shared" si="475"/>
        <v>0</v>
      </c>
      <c r="Q373" s="411">
        <f t="shared" si="476"/>
        <v>0</v>
      </c>
      <c r="R373" s="325"/>
      <c r="S373" s="128"/>
      <c r="T373" s="128"/>
      <c r="U373" s="128"/>
      <c r="V373" s="128"/>
      <c r="W373" s="128"/>
      <c r="X373" s="129"/>
      <c r="Y373" s="122"/>
      <c r="Z373" s="235"/>
      <c r="AA373" s="235"/>
      <c r="AB373" s="352"/>
      <c r="AC373" s="235"/>
      <c r="AD373" s="353"/>
    </row>
    <row r="374" spans="2:30">
      <c r="B374" s="124"/>
      <c r="C374" s="350"/>
      <c r="D374" s="355" t="s">
        <v>374</v>
      </c>
      <c r="E374" s="45" t="s">
        <v>72</v>
      </c>
      <c r="F374" s="46" t="s">
        <v>66</v>
      </c>
      <c r="G374" s="53">
        <v>0</v>
      </c>
      <c r="H374" s="53">
        <v>0</v>
      </c>
      <c r="I374" s="53">
        <v>0</v>
      </c>
      <c r="J374" s="53">
        <v>0</v>
      </c>
      <c r="K374" s="53">
        <v>0</v>
      </c>
      <c r="M374" s="411">
        <f t="shared" si="472"/>
        <v>0</v>
      </c>
      <c r="N374" s="411">
        <f t="shared" si="473"/>
        <v>0</v>
      </c>
      <c r="O374" s="411">
        <f t="shared" si="474"/>
        <v>0</v>
      </c>
      <c r="P374" s="411">
        <f t="shared" si="475"/>
        <v>0</v>
      </c>
      <c r="Q374" s="411">
        <f t="shared" si="476"/>
        <v>0</v>
      </c>
      <c r="R374" s="325"/>
      <c r="S374" s="128"/>
      <c r="T374" s="128"/>
      <c r="U374" s="356"/>
      <c r="V374" s="356" t="s">
        <v>265</v>
      </c>
      <c r="W374" s="128"/>
      <c r="X374" s="129"/>
      <c r="Y374" s="122"/>
      <c r="Z374" s="235"/>
      <c r="AA374" s="235"/>
      <c r="AB374" s="352"/>
      <c r="AC374" s="235"/>
      <c r="AD374" s="353"/>
    </row>
    <row r="375" spans="2:30">
      <c r="B375" s="124"/>
      <c r="C375" s="350"/>
      <c r="D375" s="355" t="s">
        <v>375</v>
      </c>
      <c r="E375" s="45" t="s">
        <v>72</v>
      </c>
      <c r="F375" s="46" t="s">
        <v>1</v>
      </c>
      <c r="G375" s="53">
        <v>0</v>
      </c>
      <c r="H375" s="53">
        <v>0</v>
      </c>
      <c r="I375" s="53">
        <v>0</v>
      </c>
      <c r="J375" s="53">
        <v>0</v>
      </c>
      <c r="K375" s="53">
        <v>0</v>
      </c>
      <c r="M375" s="411">
        <f t="shared" si="472"/>
        <v>0</v>
      </c>
      <c r="N375" s="411">
        <f t="shared" si="473"/>
        <v>0</v>
      </c>
      <c r="O375" s="411">
        <f t="shared" si="474"/>
        <v>0</v>
      </c>
      <c r="P375" s="411">
        <f t="shared" si="475"/>
        <v>0</v>
      </c>
      <c r="Q375" s="411">
        <f t="shared" si="476"/>
        <v>0</v>
      </c>
      <c r="R375" s="325"/>
      <c r="S375" s="128"/>
      <c r="T375" s="128"/>
      <c r="U375" s="128"/>
      <c r="V375" s="128"/>
      <c r="W375" s="128"/>
      <c r="X375" s="129"/>
      <c r="Y375" s="122"/>
      <c r="Z375" s="235"/>
      <c r="AA375" s="235"/>
      <c r="AB375" s="352"/>
      <c r="AC375" s="235"/>
      <c r="AD375" s="353"/>
    </row>
    <row r="376" spans="2:30">
      <c r="B376" s="124"/>
      <c r="C376" s="350"/>
      <c r="D376" s="351"/>
      <c r="E376" s="186"/>
      <c r="F376" s="187"/>
      <c r="G376" s="53"/>
      <c r="H376" s="53"/>
      <c r="I376" s="444"/>
      <c r="J376" s="53"/>
      <c r="K376" s="369"/>
      <c r="M376" s="53"/>
      <c r="N376" s="53"/>
      <c r="O376" s="444"/>
      <c r="P376" s="53"/>
      <c r="Q376" s="369"/>
      <c r="R376" s="325"/>
      <c r="S376" s="128"/>
      <c r="T376" s="128"/>
      <c r="U376" s="128"/>
      <c r="V376" s="128"/>
      <c r="W376" s="128"/>
      <c r="X376" s="129"/>
      <c r="Y376" s="122"/>
      <c r="Z376" s="235"/>
      <c r="AA376" s="235"/>
      <c r="AB376" s="352"/>
      <c r="AC376" s="235"/>
      <c r="AD376" s="353"/>
    </row>
    <row r="377" spans="2:30">
      <c r="B377" s="124"/>
      <c r="C377" s="327"/>
      <c r="D377" s="328"/>
      <c r="E377" s="329"/>
      <c r="F377" s="330"/>
      <c r="G377" s="23"/>
      <c r="H377" s="23"/>
      <c r="I377" s="445"/>
      <c r="J377" s="23"/>
      <c r="K377" s="419"/>
      <c r="M377" s="23"/>
      <c r="N377" s="23"/>
      <c r="O377" s="445"/>
      <c r="P377" s="23"/>
      <c r="Q377" s="419"/>
      <c r="R377" s="325"/>
      <c r="S377" s="133"/>
      <c r="T377" s="133"/>
      <c r="U377" s="133"/>
      <c r="V377" s="133"/>
      <c r="W377" s="133"/>
      <c r="X377" s="134"/>
      <c r="Y377" s="122"/>
      <c r="Z377" s="141"/>
      <c r="AA377" s="141"/>
      <c r="AB377" s="331"/>
      <c r="AC377" s="141"/>
      <c r="AD377" s="222"/>
    </row>
    <row r="378" spans="2:30">
      <c r="B378" s="124"/>
      <c r="C378" s="240" t="s">
        <v>230</v>
      </c>
      <c r="D378" s="280" t="s">
        <v>328</v>
      </c>
      <c r="E378" s="170" t="s">
        <v>112</v>
      </c>
      <c r="F378" s="170" t="s">
        <v>1</v>
      </c>
      <c r="G378" s="37">
        <v>0</v>
      </c>
      <c r="H378" s="37">
        <v>0</v>
      </c>
      <c r="I378" s="37">
        <v>0</v>
      </c>
      <c r="J378" s="37">
        <v>0</v>
      </c>
      <c r="K378" s="37">
        <v>0</v>
      </c>
      <c r="M378" s="411">
        <f t="shared" ref="M378" si="477">G378*(1+$AA$2)*(1+$AB$2)*(1+$AC$2)*(1+$AD$2)</f>
        <v>0</v>
      </c>
      <c r="N378" s="411">
        <f t="shared" ref="N378" si="478">H378*(1+$AB$2)*(1+$AC$2)*(1+$AD$2)</f>
        <v>0</v>
      </c>
      <c r="O378" s="411">
        <f t="shared" ref="O378" si="479">I378*(1+$AC$2)*(1+$AD$2)</f>
        <v>0</v>
      </c>
      <c r="P378" s="411">
        <f t="shared" ref="P378" si="480">J378*(1+$AD$2)</f>
        <v>0</v>
      </c>
      <c r="Q378" s="411">
        <f t="shared" ref="Q378" si="481">K378</f>
        <v>0</v>
      </c>
      <c r="R378" s="154"/>
      <c r="S378" s="120" t="s">
        <v>265</v>
      </c>
      <c r="T378" s="120"/>
      <c r="U378" s="120"/>
      <c r="V378" s="120"/>
      <c r="W378" s="120"/>
      <c r="X378" s="121"/>
      <c r="Y378" s="122"/>
      <c r="Z378" s="172">
        <v>276.47551256307975</v>
      </c>
      <c r="AA378" s="172">
        <v>276.47551256307975</v>
      </c>
      <c r="AB378" s="172">
        <v>279.1413555335568</v>
      </c>
      <c r="AC378" s="172">
        <v>284.80904723070211</v>
      </c>
      <c r="AD378" s="172">
        <v>293.27525357274607</v>
      </c>
    </row>
    <row r="379" spans="2:30">
      <c r="B379" s="124"/>
      <c r="C379" s="332"/>
      <c r="D379" s="214"/>
      <c r="E379" s="130"/>
      <c r="F379" s="130"/>
      <c r="G379" s="23"/>
      <c r="H379" s="23"/>
      <c r="I379" s="23"/>
      <c r="J379" s="23"/>
      <c r="K379" s="23"/>
      <c r="M379" s="23"/>
      <c r="N379" s="23"/>
      <c r="O379" s="23"/>
      <c r="P379" s="23"/>
      <c r="Q379" s="23"/>
      <c r="R379" s="154"/>
      <c r="S379" s="133"/>
      <c r="T379" s="133"/>
      <c r="U379" s="133"/>
      <c r="V379" s="133"/>
      <c r="W379" s="133"/>
      <c r="X379" s="134"/>
      <c r="Y379" s="122"/>
      <c r="Z379" s="141"/>
      <c r="AA379" s="141"/>
      <c r="AB379" s="331"/>
      <c r="AC379" s="141"/>
      <c r="AD379" s="222"/>
    </row>
    <row r="380" spans="2:30">
      <c r="B380" s="124"/>
      <c r="C380" s="272" t="s">
        <v>312</v>
      </c>
      <c r="D380" s="333" t="s">
        <v>318</v>
      </c>
      <c r="E380" s="187" t="s">
        <v>112</v>
      </c>
      <c r="F380" s="187" t="s">
        <v>1</v>
      </c>
      <c r="G380" s="53">
        <v>0</v>
      </c>
      <c r="H380" s="53">
        <v>0</v>
      </c>
      <c r="I380" s="53">
        <v>0</v>
      </c>
      <c r="J380" s="53">
        <v>0</v>
      </c>
      <c r="K380" s="53">
        <v>0</v>
      </c>
      <c r="M380" s="411">
        <f t="shared" ref="M380" si="482">G380*(1+$AA$2)*(1+$AB$2)*(1+$AC$2)*(1+$AD$2)</f>
        <v>0</v>
      </c>
      <c r="N380" s="411">
        <f t="shared" ref="N380" si="483">H380*(1+$AB$2)*(1+$AC$2)*(1+$AD$2)</f>
        <v>0</v>
      </c>
      <c r="O380" s="411">
        <f t="shared" ref="O380" si="484">I380*(1+$AC$2)*(1+$AD$2)</f>
        <v>0</v>
      </c>
      <c r="P380" s="411">
        <f t="shared" ref="P380" si="485">J380*(1+$AD$2)</f>
        <v>0</v>
      </c>
      <c r="Q380" s="411">
        <f t="shared" ref="Q380" si="486">K380</f>
        <v>0</v>
      </c>
      <c r="R380" s="334"/>
      <c r="S380" s="318"/>
      <c r="T380" s="318"/>
      <c r="U380" s="318"/>
      <c r="V380" s="318"/>
      <c r="W380" s="318"/>
      <c r="X380" s="189"/>
      <c r="Y380" s="174"/>
      <c r="Z380" s="235">
        <v>357.27697417582363</v>
      </c>
      <c r="AA380" s="235">
        <v>357.27697417582363</v>
      </c>
      <c r="AB380" s="235">
        <v>360.75655569049735</v>
      </c>
      <c r="AC380" s="235">
        <v>368.15428896986174</v>
      </c>
      <c r="AD380" s="235">
        <v>379.20477296814431</v>
      </c>
    </row>
    <row r="381" spans="2:30">
      <c r="B381" s="163"/>
      <c r="C381" s="163"/>
      <c r="D381" s="183"/>
      <c r="E381" s="191"/>
      <c r="F381" s="130"/>
      <c r="G381" s="23"/>
      <c r="H381" s="23"/>
      <c r="I381" s="445"/>
      <c r="J381" s="23"/>
      <c r="K381" s="419"/>
      <c r="M381" s="23"/>
      <c r="N381" s="23"/>
      <c r="O381" s="445"/>
      <c r="P381" s="23"/>
      <c r="Q381" s="419"/>
      <c r="R381" s="154"/>
      <c r="S381" s="133"/>
      <c r="T381" s="133"/>
      <c r="U381" s="133"/>
      <c r="V381" s="133"/>
      <c r="W381" s="133"/>
      <c r="X381" s="134"/>
      <c r="Y381" s="122"/>
      <c r="Z381" s="141"/>
      <c r="AA381" s="141"/>
      <c r="AB381" s="331"/>
      <c r="AC381" s="141"/>
      <c r="AD381" s="222"/>
    </row>
    <row r="383" spans="2:30">
      <c r="B383" s="102"/>
      <c r="C383" s="102"/>
      <c r="D383" s="95"/>
      <c r="E383" s="96"/>
      <c r="F383" s="96"/>
      <c r="G383" s="460" t="s">
        <v>397</v>
      </c>
      <c r="H383" s="460"/>
      <c r="I383" s="460"/>
      <c r="J383" s="460"/>
      <c r="K383" s="461"/>
      <c r="M383" s="460" t="s">
        <v>398</v>
      </c>
      <c r="N383" s="460"/>
      <c r="O383" s="460"/>
      <c r="P383" s="460"/>
      <c r="Q383" s="461"/>
      <c r="R383" s="96"/>
      <c r="S383" s="454" t="s">
        <v>229</v>
      </c>
      <c r="T383" s="451"/>
      <c r="U383" s="451"/>
      <c r="V383" s="451"/>
      <c r="W383" s="451"/>
      <c r="X383" s="452"/>
      <c r="Y383" s="103"/>
      <c r="Z383" s="451" t="s">
        <v>351</v>
      </c>
      <c r="AA383" s="451"/>
      <c r="AB383" s="451"/>
      <c r="AC383" s="451"/>
      <c r="AD383" s="452"/>
    </row>
    <row r="384" spans="2:30" ht="27" customHeight="1">
      <c r="B384" s="105" t="s">
        <v>39</v>
      </c>
      <c r="C384" s="105" t="s">
        <v>2</v>
      </c>
      <c r="D384" s="250" t="s">
        <v>3</v>
      </c>
      <c r="E384" s="107" t="s">
        <v>69</v>
      </c>
      <c r="F384" s="107" t="s">
        <v>4</v>
      </c>
      <c r="G384" s="17" t="s">
        <v>399</v>
      </c>
      <c r="H384" s="17" t="s">
        <v>400</v>
      </c>
      <c r="I384" s="17" t="s">
        <v>401</v>
      </c>
      <c r="J384" s="17" t="s">
        <v>0</v>
      </c>
      <c r="K384" s="17" t="s">
        <v>402</v>
      </c>
      <c r="M384" s="17" t="s">
        <v>399</v>
      </c>
      <c r="N384" s="17" t="s">
        <v>400</v>
      </c>
      <c r="O384" s="17" t="s">
        <v>401</v>
      </c>
      <c r="P384" s="17" t="s">
        <v>0</v>
      </c>
      <c r="Q384" s="17" t="s">
        <v>402</v>
      </c>
      <c r="R384" s="108"/>
      <c r="S384" s="109" t="s">
        <v>223</v>
      </c>
      <c r="T384" s="109" t="s">
        <v>224</v>
      </c>
      <c r="U384" s="109" t="s">
        <v>225</v>
      </c>
      <c r="V384" s="109" t="s">
        <v>226</v>
      </c>
      <c r="W384" s="109" t="s">
        <v>227</v>
      </c>
      <c r="X384" s="110" t="s">
        <v>228</v>
      </c>
      <c r="Y384" s="111"/>
      <c r="Z384" s="112" t="s">
        <v>19</v>
      </c>
      <c r="AA384" s="112" t="s">
        <v>131</v>
      </c>
      <c r="AB384" s="112" t="s">
        <v>132</v>
      </c>
      <c r="AC384" s="112" t="s">
        <v>133</v>
      </c>
      <c r="AD384" s="112" t="s">
        <v>134</v>
      </c>
    </row>
    <row r="385" spans="2:30">
      <c r="B385" s="4" t="s">
        <v>367</v>
      </c>
      <c r="C385" s="240" t="s">
        <v>189</v>
      </c>
      <c r="D385" s="89" t="s">
        <v>379</v>
      </c>
      <c r="E385" s="194" t="s">
        <v>311</v>
      </c>
      <c r="F385" s="181" t="s">
        <v>332</v>
      </c>
      <c r="G385" s="416">
        <v>0</v>
      </c>
      <c r="H385" s="416">
        <v>0</v>
      </c>
      <c r="I385" s="416">
        <v>0</v>
      </c>
      <c r="J385" s="416">
        <v>0</v>
      </c>
      <c r="K385" s="416">
        <v>0</v>
      </c>
      <c r="M385" s="411">
        <f t="shared" ref="M385:M387" si="487">G385*(1+$AA$2)*(1+$AB$2)*(1+$AC$2)*(1+$AD$2)</f>
        <v>0</v>
      </c>
      <c r="N385" s="411">
        <f t="shared" ref="N385:N387" si="488">H385*(1+$AB$2)*(1+$AC$2)*(1+$AD$2)</f>
        <v>0</v>
      </c>
      <c r="O385" s="411">
        <f t="shared" ref="O385:O387" si="489">I385*(1+$AC$2)*(1+$AD$2)</f>
        <v>0</v>
      </c>
      <c r="P385" s="411">
        <f t="shared" ref="P385:P387" si="490">J385*(1+$AD$2)</f>
        <v>0</v>
      </c>
      <c r="Q385" s="411">
        <f t="shared" ref="Q385:Q387" si="491">K385</f>
        <v>0</v>
      </c>
      <c r="R385" s="118"/>
      <c r="S385" s="121"/>
      <c r="T385" s="121"/>
      <c r="U385" s="121"/>
      <c r="V385" s="121"/>
      <c r="W385" s="121"/>
      <c r="X385" s="273"/>
      <c r="Y385" s="122"/>
      <c r="Z385" s="190">
        <v>25.417788596306341</v>
      </c>
      <c r="AA385" s="190">
        <v>25.417788596306341</v>
      </c>
      <c r="AB385" s="190">
        <v>25.697384270865712</v>
      </c>
      <c r="AC385" s="190">
        <v>26.291816163819373</v>
      </c>
      <c r="AD385" s="190">
        <v>27.179758439256176</v>
      </c>
    </row>
    <row r="386" spans="2:30">
      <c r="B386" s="124"/>
      <c r="C386" s="272"/>
      <c r="D386" s="349" t="s">
        <v>378</v>
      </c>
      <c r="E386" s="177" t="s">
        <v>311</v>
      </c>
      <c r="F386" s="151" t="s">
        <v>332</v>
      </c>
      <c r="G386" s="428">
        <v>0</v>
      </c>
      <c r="H386" s="428">
        <v>0</v>
      </c>
      <c r="I386" s="428">
        <v>0</v>
      </c>
      <c r="J386" s="428">
        <v>0</v>
      </c>
      <c r="K386" s="428">
        <v>0</v>
      </c>
      <c r="M386" s="411">
        <f t="shared" si="487"/>
        <v>0</v>
      </c>
      <c r="N386" s="411">
        <f t="shared" si="488"/>
        <v>0</v>
      </c>
      <c r="O386" s="411">
        <f t="shared" si="489"/>
        <v>0</v>
      </c>
      <c r="P386" s="411">
        <f t="shared" si="490"/>
        <v>0</v>
      </c>
      <c r="Q386" s="411">
        <f t="shared" si="491"/>
        <v>0</v>
      </c>
      <c r="R386" s="118"/>
      <c r="S386" s="129"/>
      <c r="T386" s="129"/>
      <c r="U386" s="129"/>
      <c r="V386" s="129"/>
      <c r="W386" s="129"/>
      <c r="X386" s="129"/>
      <c r="Y386" s="122"/>
      <c r="Z386" s="254">
        <v>26.420001631198271</v>
      </c>
      <c r="AA386" s="254">
        <v>26.420001631198271</v>
      </c>
      <c r="AB386" s="254">
        <v>26.710621649141451</v>
      </c>
      <c r="AC386" s="254">
        <v>27.328491749129391</v>
      </c>
      <c r="AD386" s="254">
        <v>28.251445226241056</v>
      </c>
    </row>
    <row r="387" spans="2:30">
      <c r="B387" s="124"/>
      <c r="C387" s="272"/>
      <c r="D387" s="5" t="s">
        <v>380</v>
      </c>
      <c r="E387" s="39" t="s">
        <v>311</v>
      </c>
      <c r="F387" s="27" t="s">
        <v>381</v>
      </c>
      <c r="G387" s="428">
        <v>0</v>
      </c>
      <c r="H387" s="428">
        <v>0</v>
      </c>
      <c r="I387" s="428">
        <v>0</v>
      </c>
      <c r="J387" s="428">
        <v>0</v>
      </c>
      <c r="K387" s="428">
        <v>0</v>
      </c>
      <c r="M387" s="411">
        <f t="shared" si="487"/>
        <v>0</v>
      </c>
      <c r="N387" s="411">
        <f t="shared" si="488"/>
        <v>0</v>
      </c>
      <c r="O387" s="411">
        <f t="shared" si="489"/>
        <v>0</v>
      </c>
      <c r="P387" s="411">
        <f t="shared" si="490"/>
        <v>0</v>
      </c>
      <c r="Q387" s="411">
        <f t="shared" si="491"/>
        <v>0</v>
      </c>
      <c r="R387" s="118"/>
      <c r="S387" s="129"/>
      <c r="T387" s="129"/>
      <c r="U387" s="129"/>
      <c r="V387" s="129"/>
      <c r="W387" s="129"/>
      <c r="X387" s="129"/>
      <c r="Y387" s="122"/>
      <c r="Z387" s="254"/>
      <c r="AA387" s="254"/>
      <c r="AB387" s="254"/>
      <c r="AC387" s="254"/>
      <c r="AD387" s="254"/>
    </row>
    <row r="388" spans="2:30">
      <c r="B388" s="124"/>
      <c r="C388" s="332"/>
      <c r="D388" s="214"/>
      <c r="E388" s="191"/>
      <c r="F388" s="130"/>
      <c r="G388" s="417"/>
      <c r="H388" s="417"/>
      <c r="I388" s="417"/>
      <c r="J388" s="417"/>
      <c r="K388" s="417"/>
      <c r="M388" s="417"/>
      <c r="N388" s="417"/>
      <c r="O388" s="417"/>
      <c r="P388" s="417"/>
      <c r="Q388" s="417"/>
      <c r="R388" s="118"/>
      <c r="S388" s="134"/>
      <c r="T388" s="134"/>
      <c r="U388" s="134"/>
      <c r="V388" s="134"/>
      <c r="W388" s="134"/>
      <c r="X388" s="134"/>
      <c r="Y388" s="122"/>
      <c r="Z388" s="192"/>
      <c r="AA388" s="192"/>
      <c r="AB388" s="192"/>
      <c r="AC388" s="192"/>
      <c r="AD388" s="192"/>
    </row>
    <row r="389" spans="2:30">
      <c r="B389" s="124"/>
      <c r="C389" s="5" t="s">
        <v>376</v>
      </c>
      <c r="D389" s="349" t="s">
        <v>377</v>
      </c>
      <c r="E389" s="39" t="s">
        <v>311</v>
      </c>
      <c r="F389" s="27" t="s">
        <v>1</v>
      </c>
      <c r="G389" s="428">
        <v>0</v>
      </c>
      <c r="H389" s="428">
        <v>0</v>
      </c>
      <c r="I389" s="428">
        <v>0</v>
      </c>
      <c r="J389" s="428">
        <v>0</v>
      </c>
      <c r="K389" s="428">
        <v>0</v>
      </c>
      <c r="M389" s="411">
        <f t="shared" ref="M389" si="492">G389*(1+$AA$2)*(1+$AB$2)*(1+$AC$2)*(1+$AD$2)</f>
        <v>0</v>
      </c>
      <c r="N389" s="411">
        <f t="shared" ref="N389" si="493">H389*(1+$AB$2)*(1+$AC$2)*(1+$AD$2)</f>
        <v>0</v>
      </c>
      <c r="O389" s="411">
        <f t="shared" ref="O389" si="494">I389*(1+$AC$2)*(1+$AD$2)</f>
        <v>0</v>
      </c>
      <c r="P389" s="411">
        <f t="shared" ref="P389" si="495">J389*(1+$AD$2)</f>
        <v>0</v>
      </c>
      <c r="Q389" s="411">
        <f t="shared" ref="Q389" si="496">K389</f>
        <v>0</v>
      </c>
      <c r="R389" s="118"/>
      <c r="S389" s="129"/>
      <c r="T389" s="129"/>
      <c r="U389" s="129"/>
      <c r="V389" s="129"/>
      <c r="W389" s="129"/>
      <c r="X389" s="129"/>
      <c r="Y389" s="122"/>
      <c r="Z389" s="254">
        <v>506.56302786200365</v>
      </c>
      <c r="AA389" s="254">
        <v>506.56302786200365</v>
      </c>
      <c r="AB389" s="254">
        <v>509.60069946399608</v>
      </c>
      <c r="AC389" s="254">
        <v>516.05891411051925</v>
      </c>
      <c r="AD389" s="254">
        <v>525.70597692203671</v>
      </c>
    </row>
    <row r="390" spans="2:30">
      <c r="B390" s="124"/>
      <c r="C390" s="272"/>
      <c r="D390" s="212"/>
      <c r="E390" s="177"/>
      <c r="F390" s="151"/>
      <c r="G390" s="428"/>
      <c r="H390" s="428"/>
      <c r="I390" s="428"/>
      <c r="J390" s="428"/>
      <c r="K390" s="428"/>
      <c r="M390" s="428"/>
      <c r="N390" s="428"/>
      <c r="O390" s="428"/>
      <c r="P390" s="428"/>
      <c r="Q390" s="428"/>
      <c r="R390" s="118"/>
      <c r="S390" s="129"/>
      <c r="T390" s="129"/>
      <c r="U390" s="129"/>
      <c r="V390" s="129"/>
      <c r="W390" s="129"/>
      <c r="X390" s="129"/>
      <c r="Y390" s="122"/>
      <c r="Z390" s="254"/>
      <c r="AA390" s="254"/>
      <c r="AB390" s="254"/>
      <c r="AC390" s="254"/>
      <c r="AD390" s="254"/>
    </row>
    <row r="391" spans="2:30">
      <c r="B391" s="163"/>
      <c r="C391" s="163"/>
      <c r="D391" s="224"/>
      <c r="E391" s="191"/>
      <c r="F391" s="130"/>
      <c r="G391" s="417"/>
      <c r="H391" s="417"/>
      <c r="I391" s="417"/>
      <c r="J391" s="417"/>
      <c r="K391" s="417"/>
      <c r="M391" s="417"/>
      <c r="N391" s="417"/>
      <c r="O391" s="417"/>
      <c r="P391" s="417"/>
      <c r="Q391" s="417"/>
      <c r="S391" s="134"/>
      <c r="T391" s="134"/>
      <c r="U391" s="134"/>
      <c r="V391" s="134"/>
      <c r="W391" s="134"/>
      <c r="X391" s="134"/>
      <c r="Y391" s="122"/>
      <c r="Z391" s="192"/>
      <c r="AA391" s="192"/>
      <c r="AB391" s="192"/>
      <c r="AC391" s="192"/>
      <c r="AD391" s="192"/>
    </row>
    <row r="393" spans="2:30">
      <c r="B393" s="102"/>
      <c r="C393" s="102"/>
      <c r="D393" s="95"/>
      <c r="E393" s="96"/>
      <c r="F393" s="96"/>
      <c r="G393" s="460" t="s">
        <v>397</v>
      </c>
      <c r="H393" s="460"/>
      <c r="I393" s="460"/>
      <c r="J393" s="460"/>
      <c r="K393" s="461"/>
      <c r="M393" s="460" t="s">
        <v>398</v>
      </c>
      <c r="N393" s="460"/>
      <c r="O393" s="460"/>
      <c r="P393" s="460"/>
      <c r="Q393" s="461"/>
      <c r="R393" s="96"/>
      <c r="S393" s="454" t="s">
        <v>229</v>
      </c>
      <c r="T393" s="451"/>
      <c r="U393" s="451"/>
      <c r="V393" s="451"/>
      <c r="W393" s="451"/>
      <c r="X393" s="452"/>
      <c r="Y393" s="103"/>
      <c r="Z393" s="451" t="s">
        <v>351</v>
      </c>
      <c r="AA393" s="451"/>
      <c r="AB393" s="451"/>
      <c r="AC393" s="451"/>
      <c r="AD393" s="452"/>
    </row>
    <row r="394" spans="2:30" ht="25.5" customHeight="1">
      <c r="B394" s="105" t="s">
        <v>39</v>
      </c>
      <c r="C394" s="105" t="s">
        <v>2</v>
      </c>
      <c r="D394" s="250" t="s">
        <v>3</v>
      </c>
      <c r="E394" s="107" t="s">
        <v>69</v>
      </c>
      <c r="F394" s="107" t="s">
        <v>4</v>
      </c>
      <c r="G394" s="17" t="s">
        <v>399</v>
      </c>
      <c r="H394" s="17" t="s">
        <v>400</v>
      </c>
      <c r="I394" s="17" t="s">
        <v>401</v>
      </c>
      <c r="J394" s="17" t="s">
        <v>0</v>
      </c>
      <c r="K394" s="17" t="s">
        <v>402</v>
      </c>
      <c r="M394" s="17" t="s">
        <v>399</v>
      </c>
      <c r="N394" s="17" t="s">
        <v>400</v>
      </c>
      <c r="O394" s="17" t="s">
        <v>401</v>
      </c>
      <c r="P394" s="17" t="s">
        <v>0</v>
      </c>
      <c r="Q394" s="17" t="s">
        <v>402</v>
      </c>
      <c r="R394" s="108"/>
      <c r="S394" s="109" t="s">
        <v>223</v>
      </c>
      <c r="T394" s="109" t="s">
        <v>224</v>
      </c>
      <c r="U394" s="109" t="s">
        <v>225</v>
      </c>
      <c r="V394" s="109" t="s">
        <v>226</v>
      </c>
      <c r="W394" s="109" t="s">
        <v>227</v>
      </c>
      <c r="X394" s="110" t="s">
        <v>228</v>
      </c>
      <c r="Y394" s="111"/>
      <c r="Z394" s="112" t="s">
        <v>19</v>
      </c>
      <c r="AA394" s="112" t="s">
        <v>131</v>
      </c>
      <c r="AB394" s="112" t="s">
        <v>132</v>
      </c>
      <c r="AC394" s="112" t="s">
        <v>133</v>
      </c>
      <c r="AD394" s="112" t="s">
        <v>134</v>
      </c>
    </row>
    <row r="395" spans="2:30">
      <c r="B395" s="113" t="s">
        <v>190</v>
      </c>
      <c r="C395" s="113" t="s">
        <v>191</v>
      </c>
      <c r="D395" s="206" t="s">
        <v>37</v>
      </c>
      <c r="E395" s="169" t="s">
        <v>5</v>
      </c>
      <c r="F395" s="170" t="s">
        <v>1</v>
      </c>
      <c r="G395" s="446">
        <v>60.48</v>
      </c>
      <c r="H395" s="446">
        <v>80.650000000000006</v>
      </c>
      <c r="I395" s="446">
        <v>82.74</v>
      </c>
      <c r="J395" s="446">
        <v>84.72</v>
      </c>
      <c r="K395" s="446">
        <v>87.33</v>
      </c>
      <c r="M395" s="411">
        <f t="shared" ref="M395" si="497">G395*(1+$AA$2)*(1+$AB$2)*(1+$AC$2)*(1+$AD$2)</f>
        <v>60.48</v>
      </c>
      <c r="N395" s="411">
        <f t="shared" ref="N395" si="498">H395*(1+$AB$2)*(1+$AC$2)*(1+$AD$2)</f>
        <v>80.650000000000006</v>
      </c>
      <c r="O395" s="411">
        <f t="shared" ref="O395" si="499">I395*(1+$AC$2)*(1+$AD$2)</f>
        <v>82.74</v>
      </c>
      <c r="P395" s="411">
        <f t="shared" ref="P395" si="500">J395*(1+$AD$2)</f>
        <v>84.72</v>
      </c>
      <c r="Q395" s="411">
        <f t="shared" ref="Q395" si="501">K395</f>
        <v>87.33</v>
      </c>
      <c r="R395" s="335"/>
      <c r="S395" s="206"/>
      <c r="T395" s="206"/>
      <c r="U395" s="206"/>
      <c r="V395" s="206"/>
      <c r="W395" s="206"/>
      <c r="X395" s="173">
        <v>0.62</v>
      </c>
      <c r="Y395" s="336"/>
      <c r="Z395" s="326">
        <v>106.76532278200528</v>
      </c>
      <c r="AA395" s="326">
        <v>106.76532278200528</v>
      </c>
      <c r="AB395" s="326">
        <v>107.70700097862291</v>
      </c>
      <c r="AC395" s="326">
        <v>109.70904751904513</v>
      </c>
      <c r="AD395" s="326">
        <v>112.69963699061553</v>
      </c>
    </row>
    <row r="396" spans="2:30">
      <c r="B396" s="163"/>
      <c r="C396" s="163"/>
      <c r="D396" s="224"/>
      <c r="E396" s="191"/>
      <c r="F396" s="130"/>
      <c r="G396" s="417"/>
      <c r="H396" s="417"/>
      <c r="I396" s="417"/>
      <c r="J396" s="417"/>
      <c r="K396" s="417"/>
      <c r="M396" s="417"/>
      <c r="N396" s="417"/>
      <c r="O396" s="417"/>
      <c r="P396" s="417"/>
      <c r="Q396" s="417"/>
      <c r="S396" s="134"/>
      <c r="T396" s="134"/>
      <c r="U396" s="134"/>
      <c r="V396" s="134"/>
      <c r="W396" s="134"/>
      <c r="X396" s="134"/>
      <c r="Y396" s="122"/>
      <c r="Z396" s="192"/>
      <c r="AA396" s="192"/>
      <c r="AB396" s="192"/>
      <c r="AC396" s="192"/>
      <c r="AD396" s="192"/>
    </row>
    <row r="398" spans="2:30">
      <c r="B398" s="102"/>
      <c r="C398" s="102"/>
      <c r="D398" s="95"/>
      <c r="E398" s="96"/>
      <c r="F398" s="96"/>
      <c r="G398" s="460" t="s">
        <v>397</v>
      </c>
      <c r="H398" s="460"/>
      <c r="I398" s="460"/>
      <c r="J398" s="460"/>
      <c r="K398" s="461"/>
      <c r="M398" s="460" t="s">
        <v>398</v>
      </c>
      <c r="N398" s="460"/>
      <c r="O398" s="460"/>
      <c r="P398" s="460"/>
      <c r="Q398" s="461"/>
      <c r="R398" s="96"/>
      <c r="S398" s="454" t="s">
        <v>229</v>
      </c>
      <c r="T398" s="451"/>
      <c r="U398" s="451"/>
      <c r="V398" s="451"/>
      <c r="W398" s="451"/>
      <c r="X398" s="452"/>
      <c r="Y398" s="103"/>
      <c r="Z398" s="451" t="s">
        <v>351</v>
      </c>
      <c r="AA398" s="451"/>
      <c r="AB398" s="451"/>
      <c r="AC398" s="451"/>
      <c r="AD398" s="452"/>
    </row>
    <row r="399" spans="2:30" ht="30" customHeight="1">
      <c r="B399" s="105" t="s">
        <v>39</v>
      </c>
      <c r="C399" s="105" t="s">
        <v>2</v>
      </c>
      <c r="D399" s="250" t="s">
        <v>3</v>
      </c>
      <c r="E399" s="107" t="s">
        <v>69</v>
      </c>
      <c r="F399" s="107" t="s">
        <v>4</v>
      </c>
      <c r="G399" s="17" t="s">
        <v>399</v>
      </c>
      <c r="H399" s="17" t="s">
        <v>400</v>
      </c>
      <c r="I399" s="17" t="s">
        <v>401</v>
      </c>
      <c r="J399" s="17" t="s">
        <v>0</v>
      </c>
      <c r="K399" s="17" t="s">
        <v>402</v>
      </c>
      <c r="M399" s="17" t="s">
        <v>399</v>
      </c>
      <c r="N399" s="17" t="s">
        <v>400</v>
      </c>
      <c r="O399" s="17" t="s">
        <v>401</v>
      </c>
      <c r="P399" s="17" t="s">
        <v>0</v>
      </c>
      <c r="Q399" s="17" t="s">
        <v>402</v>
      </c>
      <c r="R399" s="108"/>
      <c r="S399" s="109" t="s">
        <v>223</v>
      </c>
      <c r="T399" s="109" t="s">
        <v>224</v>
      </c>
      <c r="U399" s="109" t="s">
        <v>225</v>
      </c>
      <c r="V399" s="109" t="s">
        <v>226</v>
      </c>
      <c r="W399" s="109" t="s">
        <v>227</v>
      </c>
      <c r="X399" s="110" t="s">
        <v>228</v>
      </c>
      <c r="Y399" s="111"/>
      <c r="Z399" s="112" t="s">
        <v>19</v>
      </c>
      <c r="AA399" s="112" t="s">
        <v>131</v>
      </c>
      <c r="AB399" s="112" t="s">
        <v>132</v>
      </c>
      <c r="AC399" s="112" t="s">
        <v>133</v>
      </c>
      <c r="AD399" s="112" t="s">
        <v>134</v>
      </c>
    </row>
    <row r="400" spans="2:30">
      <c r="B400" s="288" t="s">
        <v>192</v>
      </c>
      <c r="C400" s="113" t="s">
        <v>193</v>
      </c>
      <c r="D400" s="168" t="s">
        <v>38</v>
      </c>
      <c r="E400" s="169" t="s">
        <v>14</v>
      </c>
      <c r="F400" s="170" t="s">
        <v>1</v>
      </c>
      <c r="G400" s="37">
        <v>162.97999999999999</v>
      </c>
      <c r="H400" s="37">
        <v>676.21</v>
      </c>
      <c r="I400" s="37">
        <v>693.75</v>
      </c>
      <c r="J400" s="37">
        <v>710.41</v>
      </c>
      <c r="K400" s="37">
        <v>732.23</v>
      </c>
      <c r="M400" s="411">
        <f t="shared" ref="M400:M401" si="502">G400*(1+$AA$2)*(1+$AB$2)*(1+$AC$2)*(1+$AD$2)</f>
        <v>162.97999999999999</v>
      </c>
      <c r="N400" s="411">
        <f t="shared" ref="N400:N401" si="503">H400*(1+$AB$2)*(1+$AC$2)*(1+$AD$2)</f>
        <v>676.21</v>
      </c>
      <c r="O400" s="411">
        <f t="shared" ref="O400:O401" si="504">I400*(1+$AC$2)*(1+$AD$2)</f>
        <v>693.75</v>
      </c>
      <c r="P400" s="411">
        <f t="shared" ref="P400:P401" si="505">J400*(1+$AD$2)</f>
        <v>710.41</v>
      </c>
      <c r="Q400" s="411">
        <f t="shared" ref="Q400:Q401" si="506">K400</f>
        <v>732.23</v>
      </c>
      <c r="R400" s="334"/>
      <c r="S400" s="207">
        <v>4.5</v>
      </c>
      <c r="T400" s="207"/>
      <c r="U400" s="207"/>
      <c r="V400" s="207">
        <v>1.2</v>
      </c>
      <c r="W400" s="207"/>
      <c r="X400" s="173"/>
      <c r="Y400" s="174"/>
      <c r="Z400" s="172">
        <v>637.84692427723019</v>
      </c>
      <c r="AA400" s="172">
        <v>637.84692427723019</v>
      </c>
      <c r="AB400" s="172">
        <v>644.41277524301938</v>
      </c>
      <c r="AC400" s="172">
        <v>658.37204419307272</v>
      </c>
      <c r="AD400" s="172">
        <v>679.22392845748368</v>
      </c>
    </row>
    <row r="401" spans="2:30">
      <c r="B401" s="124"/>
      <c r="C401" s="124"/>
      <c r="D401" s="176" t="s">
        <v>13</v>
      </c>
      <c r="E401" s="177" t="s">
        <v>14</v>
      </c>
      <c r="F401" s="151" t="s">
        <v>1</v>
      </c>
      <c r="G401" s="19">
        <v>0</v>
      </c>
      <c r="H401" s="19">
        <v>313.12</v>
      </c>
      <c r="I401" s="19">
        <v>321.25</v>
      </c>
      <c r="J401" s="19">
        <v>328.96</v>
      </c>
      <c r="K401" s="19">
        <v>339.07</v>
      </c>
      <c r="M401" s="411">
        <f t="shared" si="502"/>
        <v>0</v>
      </c>
      <c r="N401" s="411">
        <f t="shared" si="503"/>
        <v>313.12</v>
      </c>
      <c r="O401" s="411">
        <f t="shared" si="504"/>
        <v>321.25</v>
      </c>
      <c r="P401" s="411">
        <f t="shared" si="505"/>
        <v>328.96</v>
      </c>
      <c r="Q401" s="411">
        <f t="shared" si="506"/>
        <v>339.07</v>
      </c>
      <c r="R401" s="154"/>
      <c r="S401" s="128">
        <v>3</v>
      </c>
      <c r="T401" s="128"/>
      <c r="U401" s="128"/>
      <c r="V401" s="128"/>
      <c r="W401" s="128"/>
      <c r="X401" s="129"/>
      <c r="Y401" s="122"/>
      <c r="Z401" s="119">
        <v>153.03815460076717</v>
      </c>
      <c r="AA401" s="119">
        <v>153.03815460076717</v>
      </c>
      <c r="AB401" s="119">
        <v>154.7215743013756</v>
      </c>
      <c r="AC401" s="119">
        <v>158.30059375811501</v>
      </c>
      <c r="AD401" s="119">
        <v>163.64681208509415</v>
      </c>
    </row>
    <row r="402" spans="2:30">
      <c r="B402" s="124"/>
      <c r="C402" s="163"/>
      <c r="D402" s="183"/>
      <c r="E402" s="191"/>
      <c r="F402" s="130"/>
      <c r="G402" s="23"/>
      <c r="H402" s="23"/>
      <c r="I402" s="445"/>
      <c r="J402" s="23"/>
      <c r="K402" s="419"/>
      <c r="M402" s="23"/>
      <c r="N402" s="23"/>
      <c r="O402" s="445"/>
      <c r="P402" s="23"/>
      <c r="Q402" s="419"/>
      <c r="R402" s="154"/>
      <c r="S402" s="133"/>
      <c r="T402" s="133"/>
      <c r="U402" s="133"/>
      <c r="V402" s="133"/>
      <c r="W402" s="133"/>
      <c r="X402" s="134"/>
      <c r="Y402" s="122"/>
      <c r="Z402" s="141"/>
      <c r="AA402" s="141"/>
      <c r="AB402" s="331"/>
      <c r="AC402" s="141"/>
      <c r="AD402" s="222"/>
    </row>
    <row r="403" spans="2:30">
      <c r="B403" s="124"/>
      <c r="C403" s="4" t="s">
        <v>368</v>
      </c>
      <c r="D403" s="33" t="s">
        <v>369</v>
      </c>
      <c r="E403" s="177" t="s">
        <v>14</v>
      </c>
      <c r="F403" s="151" t="s">
        <v>1</v>
      </c>
      <c r="G403" s="19">
        <v>0</v>
      </c>
      <c r="H403" s="19">
        <v>0</v>
      </c>
      <c r="I403" s="19">
        <v>0</v>
      </c>
      <c r="J403" s="19">
        <v>0</v>
      </c>
      <c r="K403" s="19">
        <v>0</v>
      </c>
      <c r="M403" s="411">
        <f t="shared" ref="M403:M404" si="507">G403*(1+$AA$2)*(1+$AB$2)*(1+$AC$2)*(1+$AD$2)</f>
        <v>0</v>
      </c>
      <c r="N403" s="411">
        <f t="shared" ref="N403:N404" si="508">H403*(1+$AB$2)*(1+$AC$2)*(1+$AD$2)</f>
        <v>0</v>
      </c>
      <c r="O403" s="411">
        <f t="shared" ref="O403:O404" si="509">I403*(1+$AC$2)*(1+$AD$2)</f>
        <v>0</v>
      </c>
      <c r="P403" s="411">
        <f t="shared" ref="P403:P404" si="510">J403*(1+$AD$2)</f>
        <v>0</v>
      </c>
      <c r="Q403" s="411">
        <f t="shared" ref="Q403:Q404" si="511">K403</f>
        <v>0</v>
      </c>
      <c r="R403" s="154"/>
      <c r="S403" s="128">
        <v>1.75</v>
      </c>
      <c r="T403" s="128"/>
      <c r="U403" s="128">
        <v>1.25</v>
      </c>
      <c r="V403" s="128"/>
      <c r="W403" s="128"/>
      <c r="X403" s="129"/>
      <c r="Y403" s="122"/>
      <c r="Z403" s="119">
        <v>446.40997112879228</v>
      </c>
      <c r="AA403" s="119">
        <v>446.40997112879228</v>
      </c>
      <c r="AB403" s="119">
        <v>451.32048081120888</v>
      </c>
      <c r="AC403" s="119">
        <v>461.76042617333377</v>
      </c>
      <c r="AD403" s="119">
        <v>477.35526378243168</v>
      </c>
    </row>
    <row r="404" spans="2:30">
      <c r="B404" s="124"/>
      <c r="C404" s="124"/>
      <c r="D404" s="38" t="s">
        <v>370</v>
      </c>
      <c r="E404" s="177" t="s">
        <v>14</v>
      </c>
      <c r="F404" s="151" t="s">
        <v>1</v>
      </c>
      <c r="G404" s="19">
        <v>0</v>
      </c>
      <c r="H404" s="19">
        <v>0</v>
      </c>
      <c r="I404" s="19">
        <v>0</v>
      </c>
      <c r="J404" s="19">
        <v>0</v>
      </c>
      <c r="K404" s="19">
        <v>0</v>
      </c>
      <c r="M404" s="411">
        <f t="shared" si="507"/>
        <v>0</v>
      </c>
      <c r="N404" s="411">
        <f t="shared" si="508"/>
        <v>0</v>
      </c>
      <c r="O404" s="411">
        <f t="shared" si="509"/>
        <v>0</v>
      </c>
      <c r="P404" s="411">
        <f t="shared" si="510"/>
        <v>0</v>
      </c>
      <c r="Q404" s="411">
        <f t="shared" si="511"/>
        <v>0</v>
      </c>
      <c r="R404" s="154"/>
      <c r="S404" s="128">
        <v>0.5</v>
      </c>
      <c r="T404" s="128"/>
      <c r="U404" s="128"/>
      <c r="V404" s="128"/>
      <c r="W404" s="128"/>
      <c r="X404" s="129"/>
      <c r="Y404" s="122"/>
      <c r="Z404" s="119">
        <v>63.765897750319667</v>
      </c>
      <c r="AA404" s="119">
        <v>63.765897750319667</v>
      </c>
      <c r="AB404" s="119">
        <v>64.467322625573175</v>
      </c>
      <c r="AC404" s="119">
        <v>65.958580732547944</v>
      </c>
      <c r="AD404" s="119">
        <v>68.186171702122579</v>
      </c>
    </row>
    <row r="405" spans="2:30">
      <c r="B405" s="163"/>
      <c r="C405" s="163"/>
      <c r="D405" s="183"/>
      <c r="E405" s="191"/>
      <c r="F405" s="130"/>
      <c r="G405" s="23"/>
      <c r="H405" s="23"/>
      <c r="I405" s="445"/>
      <c r="J405" s="23"/>
      <c r="K405" s="419"/>
      <c r="M405" s="23"/>
      <c r="N405" s="23"/>
      <c r="O405" s="445"/>
      <c r="P405" s="23"/>
      <c r="Q405" s="419"/>
      <c r="R405" s="154"/>
      <c r="S405" s="133"/>
      <c r="T405" s="133"/>
      <c r="U405" s="133"/>
      <c r="V405" s="133"/>
      <c r="W405" s="133"/>
      <c r="X405" s="134"/>
      <c r="Y405" s="122"/>
      <c r="Z405" s="141"/>
      <c r="AA405" s="141"/>
      <c r="AB405" s="331"/>
      <c r="AC405" s="141"/>
      <c r="AD405" s="222"/>
    </row>
    <row r="406" spans="2:30">
      <c r="B406" s="337"/>
      <c r="C406" s="337"/>
      <c r="D406" s="338"/>
      <c r="E406" s="256"/>
      <c r="F406" s="95"/>
      <c r="G406" s="447"/>
      <c r="H406" s="447"/>
      <c r="I406" s="447"/>
      <c r="J406" s="447"/>
      <c r="K406" s="447"/>
      <c r="M406" s="447"/>
      <c r="N406" s="447"/>
      <c r="O406" s="447"/>
      <c r="P406" s="447"/>
      <c r="Q406" s="447"/>
      <c r="R406" s="154"/>
      <c r="S406" s="337"/>
      <c r="T406" s="337"/>
      <c r="U406" s="337"/>
      <c r="V406" s="337"/>
      <c r="W406" s="337"/>
      <c r="X406" s="337"/>
      <c r="Y406" s="340"/>
      <c r="Z406" s="339"/>
      <c r="AA406" s="339"/>
      <c r="AB406" s="339"/>
      <c r="AC406" s="339"/>
      <c r="AD406" s="339"/>
    </row>
    <row r="407" spans="2:30">
      <c r="B407" s="102"/>
      <c r="C407" s="102"/>
      <c r="D407" s="95"/>
      <c r="E407" s="96"/>
      <c r="F407" s="96"/>
      <c r="G407" s="460" t="s">
        <v>397</v>
      </c>
      <c r="H407" s="460"/>
      <c r="I407" s="460"/>
      <c r="J407" s="460"/>
      <c r="K407" s="461"/>
      <c r="M407" s="460" t="s">
        <v>398</v>
      </c>
      <c r="N407" s="460"/>
      <c r="O407" s="460"/>
      <c r="P407" s="460"/>
      <c r="Q407" s="461"/>
      <c r="R407" s="96"/>
      <c r="S407" s="454" t="s">
        <v>229</v>
      </c>
      <c r="T407" s="451"/>
      <c r="U407" s="451"/>
      <c r="V407" s="451"/>
      <c r="W407" s="451"/>
      <c r="X407" s="452"/>
      <c r="Y407" s="103"/>
      <c r="Z407" s="451" t="s">
        <v>351</v>
      </c>
      <c r="AA407" s="451"/>
      <c r="AB407" s="451"/>
      <c r="AC407" s="451"/>
      <c r="AD407" s="452"/>
    </row>
    <row r="408" spans="2:30" ht="31.5" customHeight="1">
      <c r="B408" s="105" t="s">
        <v>39</v>
      </c>
      <c r="C408" s="105" t="s">
        <v>2</v>
      </c>
      <c r="D408" s="250" t="s">
        <v>3</v>
      </c>
      <c r="E408" s="107" t="s">
        <v>69</v>
      </c>
      <c r="F408" s="107" t="s">
        <v>4</v>
      </c>
      <c r="G408" s="17" t="s">
        <v>399</v>
      </c>
      <c r="H408" s="17" t="s">
        <v>400</v>
      </c>
      <c r="I408" s="17" t="s">
        <v>401</v>
      </c>
      <c r="J408" s="17" t="s">
        <v>0</v>
      </c>
      <c r="K408" s="17" t="s">
        <v>402</v>
      </c>
      <c r="M408" s="17" t="s">
        <v>399</v>
      </c>
      <c r="N408" s="17" t="s">
        <v>400</v>
      </c>
      <c r="O408" s="17" t="s">
        <v>401</v>
      </c>
      <c r="P408" s="17" t="s">
        <v>0</v>
      </c>
      <c r="Q408" s="17" t="s">
        <v>402</v>
      </c>
      <c r="R408" s="108"/>
      <c r="S408" s="109" t="s">
        <v>223</v>
      </c>
      <c r="T408" s="109" t="s">
        <v>224</v>
      </c>
      <c r="U408" s="109" t="s">
        <v>225</v>
      </c>
      <c r="V408" s="109" t="s">
        <v>226</v>
      </c>
      <c r="W408" s="109" t="s">
        <v>227</v>
      </c>
      <c r="X408" s="110" t="s">
        <v>228</v>
      </c>
      <c r="Y408" s="111"/>
      <c r="Z408" s="112" t="s">
        <v>19</v>
      </c>
      <c r="AA408" s="112" t="s">
        <v>131</v>
      </c>
      <c r="AB408" s="112" t="s">
        <v>132</v>
      </c>
      <c r="AC408" s="112" t="s">
        <v>133</v>
      </c>
      <c r="AD408" s="112" t="s">
        <v>134</v>
      </c>
    </row>
    <row r="409" spans="2:30" ht="15" customHeight="1">
      <c r="B409" s="288" t="s">
        <v>194</v>
      </c>
      <c r="C409" s="363" t="s">
        <v>195</v>
      </c>
      <c r="D409" s="223" t="s">
        <v>113</v>
      </c>
      <c r="E409" s="169" t="s">
        <v>5</v>
      </c>
      <c r="F409" s="170" t="s">
        <v>66</v>
      </c>
      <c r="G409" s="37">
        <v>0</v>
      </c>
      <c r="H409" s="37">
        <v>0</v>
      </c>
      <c r="I409" s="37">
        <v>0</v>
      </c>
      <c r="J409" s="37">
        <v>0</v>
      </c>
      <c r="K409" s="37">
        <v>0</v>
      </c>
      <c r="M409" s="411">
        <f t="shared" ref="M409:M416" si="512">G409*(1+$AA$2)*(1+$AB$2)*(1+$AC$2)*(1+$AD$2)</f>
        <v>0</v>
      </c>
      <c r="N409" s="411">
        <f t="shared" ref="N409:N416" si="513">H409*(1+$AB$2)*(1+$AC$2)*(1+$AD$2)</f>
        <v>0</v>
      </c>
      <c r="O409" s="411">
        <f t="shared" ref="O409:O416" si="514">I409*(1+$AC$2)*(1+$AD$2)</f>
        <v>0</v>
      </c>
      <c r="P409" s="411">
        <f t="shared" ref="P409:P416" si="515">J409*(1+$AD$2)</f>
        <v>0</v>
      </c>
      <c r="Q409" s="411">
        <f t="shared" ref="Q409:Q416" si="516">K409</f>
        <v>0</v>
      </c>
      <c r="R409" s="334"/>
      <c r="S409" s="207" t="s">
        <v>265</v>
      </c>
      <c r="T409" s="207"/>
      <c r="U409" s="207"/>
      <c r="V409" s="207"/>
      <c r="W409" s="207"/>
      <c r="X409" s="173"/>
      <c r="Y409" s="174"/>
      <c r="Z409" s="172">
        <v>127.53179550063933</v>
      </c>
      <c r="AA409" s="172">
        <v>127.53179550063933</v>
      </c>
      <c r="AB409" s="172">
        <v>128.93464525114635</v>
      </c>
      <c r="AC409" s="172">
        <v>131.91716146509589</v>
      </c>
      <c r="AD409" s="172">
        <v>136.37234340424516</v>
      </c>
    </row>
    <row r="410" spans="2:30">
      <c r="B410" s="124"/>
      <c r="C410" s="124"/>
      <c r="D410" s="242" t="s">
        <v>212</v>
      </c>
      <c r="E410" s="177" t="s">
        <v>5</v>
      </c>
      <c r="F410" s="151" t="s">
        <v>66</v>
      </c>
      <c r="G410" s="19">
        <v>0</v>
      </c>
      <c r="H410" s="19">
        <v>0</v>
      </c>
      <c r="I410" s="19">
        <v>0</v>
      </c>
      <c r="J410" s="19">
        <v>0</v>
      </c>
      <c r="K410" s="19">
        <v>0</v>
      </c>
      <c r="M410" s="411">
        <f t="shared" si="512"/>
        <v>0</v>
      </c>
      <c r="N410" s="411">
        <f t="shared" si="513"/>
        <v>0</v>
      </c>
      <c r="O410" s="411">
        <f t="shared" si="514"/>
        <v>0</v>
      </c>
      <c r="P410" s="411">
        <f t="shared" si="515"/>
        <v>0</v>
      </c>
      <c r="Q410" s="411">
        <f t="shared" si="516"/>
        <v>0</v>
      </c>
      <c r="R410" s="154"/>
      <c r="S410" s="128"/>
      <c r="T410" s="128" t="s">
        <v>265</v>
      </c>
      <c r="U410" s="128"/>
      <c r="V410" s="128"/>
      <c r="W410" s="128"/>
      <c r="X410" s="129"/>
      <c r="Y410" s="122"/>
      <c r="Z410" s="119">
        <v>174.24337592070339</v>
      </c>
      <c r="AA410" s="119">
        <v>174.24337592070339</v>
      </c>
      <c r="AB410" s="119">
        <v>176.1600530558311</v>
      </c>
      <c r="AC410" s="119">
        <v>180.23498740311857</v>
      </c>
      <c r="AD410" s="119">
        <v>186.3219866362974</v>
      </c>
    </row>
    <row r="411" spans="2:30">
      <c r="B411" s="124"/>
      <c r="C411" s="124"/>
      <c r="D411" s="242" t="s">
        <v>81</v>
      </c>
      <c r="E411" s="177" t="s">
        <v>5</v>
      </c>
      <c r="F411" s="151" t="s">
        <v>66</v>
      </c>
      <c r="G411" s="19">
        <v>0</v>
      </c>
      <c r="H411" s="19">
        <v>0</v>
      </c>
      <c r="I411" s="19">
        <v>0</v>
      </c>
      <c r="J411" s="19">
        <v>0</v>
      </c>
      <c r="K411" s="19">
        <v>0</v>
      </c>
      <c r="M411" s="411">
        <f t="shared" si="512"/>
        <v>0</v>
      </c>
      <c r="N411" s="411">
        <f t="shared" si="513"/>
        <v>0</v>
      </c>
      <c r="O411" s="411">
        <f t="shared" si="514"/>
        <v>0</v>
      </c>
      <c r="P411" s="411">
        <f t="shared" si="515"/>
        <v>0</v>
      </c>
      <c r="Q411" s="411">
        <f t="shared" si="516"/>
        <v>0</v>
      </c>
      <c r="R411" s="154"/>
      <c r="S411" s="128"/>
      <c r="T411" s="128"/>
      <c r="U411" s="128"/>
      <c r="V411" s="128"/>
      <c r="W411" s="128"/>
      <c r="X411" s="129" t="s">
        <v>265</v>
      </c>
      <c r="Y411" s="122"/>
      <c r="Z411" s="119">
        <v>172.20213351936337</v>
      </c>
      <c r="AA411" s="119">
        <v>172.20213351936337</v>
      </c>
      <c r="AB411" s="119">
        <v>173.72096932035953</v>
      </c>
      <c r="AC411" s="119">
        <v>176.95007664362117</v>
      </c>
      <c r="AD411" s="119">
        <v>181.7736080493799</v>
      </c>
    </row>
    <row r="412" spans="2:30">
      <c r="B412" s="124"/>
      <c r="C412" s="124"/>
      <c r="D412" s="242" t="s">
        <v>82</v>
      </c>
      <c r="E412" s="177" t="s">
        <v>5</v>
      </c>
      <c r="F412" s="151" t="s">
        <v>66</v>
      </c>
      <c r="G412" s="19">
        <v>0</v>
      </c>
      <c r="H412" s="19">
        <v>0</v>
      </c>
      <c r="I412" s="19">
        <v>0</v>
      </c>
      <c r="J412" s="19">
        <v>0</v>
      </c>
      <c r="K412" s="19">
        <v>0</v>
      </c>
      <c r="M412" s="411">
        <f t="shared" si="512"/>
        <v>0</v>
      </c>
      <c r="N412" s="411">
        <f t="shared" si="513"/>
        <v>0</v>
      </c>
      <c r="O412" s="411">
        <f t="shared" si="514"/>
        <v>0</v>
      </c>
      <c r="P412" s="411">
        <f t="shared" si="515"/>
        <v>0</v>
      </c>
      <c r="Q412" s="411">
        <f t="shared" si="516"/>
        <v>0</v>
      </c>
      <c r="R412" s="154"/>
      <c r="S412" s="128"/>
      <c r="T412" s="128"/>
      <c r="U412" s="128" t="s">
        <v>265</v>
      </c>
      <c r="V412" s="128"/>
      <c r="W412" s="128"/>
      <c r="X412" s="129"/>
      <c r="Y412" s="122"/>
      <c r="Z412" s="119">
        <v>178.58346320213872</v>
      </c>
      <c r="AA412" s="119">
        <v>178.58346320213872</v>
      </c>
      <c r="AB412" s="119">
        <v>180.54788129736218</v>
      </c>
      <c r="AC412" s="119">
        <v>184.72431488753278</v>
      </c>
      <c r="AD412" s="119">
        <v>190.96293026000205</v>
      </c>
    </row>
    <row r="413" spans="2:30">
      <c r="B413" s="124"/>
      <c r="C413" s="124"/>
      <c r="D413" s="242" t="s">
        <v>83</v>
      </c>
      <c r="E413" s="177" t="s">
        <v>5</v>
      </c>
      <c r="F413" s="151" t="s">
        <v>66</v>
      </c>
      <c r="G413" s="19">
        <v>0</v>
      </c>
      <c r="H413" s="19">
        <v>0</v>
      </c>
      <c r="I413" s="19">
        <v>0</v>
      </c>
      <c r="J413" s="19">
        <v>0</v>
      </c>
      <c r="K413" s="19">
        <v>0</v>
      </c>
      <c r="M413" s="411">
        <f t="shared" si="512"/>
        <v>0</v>
      </c>
      <c r="N413" s="411">
        <f t="shared" si="513"/>
        <v>0</v>
      </c>
      <c r="O413" s="411">
        <f t="shared" si="514"/>
        <v>0</v>
      </c>
      <c r="P413" s="411">
        <f t="shared" si="515"/>
        <v>0</v>
      </c>
      <c r="Q413" s="411">
        <f t="shared" si="516"/>
        <v>0</v>
      </c>
      <c r="R413" s="154"/>
      <c r="S413" s="128"/>
      <c r="T413" s="128"/>
      <c r="U413" s="128"/>
      <c r="V413" s="128" t="s">
        <v>265</v>
      </c>
      <c r="W413" s="128"/>
      <c r="X413" s="129"/>
      <c r="Y413" s="122"/>
      <c r="Z413" s="119">
        <v>212.70961481276012</v>
      </c>
      <c r="AA413" s="119">
        <v>212.70961481276012</v>
      </c>
      <c r="AB413" s="119">
        <v>214.67403290798364</v>
      </c>
      <c r="AC413" s="119">
        <v>218.85046649815422</v>
      </c>
      <c r="AD413" s="119">
        <v>225.08908187062349</v>
      </c>
    </row>
    <row r="414" spans="2:30">
      <c r="B414" s="124"/>
      <c r="C414" s="124"/>
      <c r="D414" s="242" t="s">
        <v>219</v>
      </c>
      <c r="E414" s="177" t="s">
        <v>80</v>
      </c>
      <c r="F414" s="151" t="s">
        <v>66</v>
      </c>
      <c r="G414" s="19">
        <v>0</v>
      </c>
      <c r="H414" s="19">
        <v>0</v>
      </c>
      <c r="I414" s="19">
        <v>0</v>
      </c>
      <c r="J414" s="19">
        <v>0</v>
      </c>
      <c r="K414" s="19">
        <v>0</v>
      </c>
      <c r="M414" s="411">
        <f t="shared" si="512"/>
        <v>0</v>
      </c>
      <c r="N414" s="411">
        <f t="shared" si="513"/>
        <v>0</v>
      </c>
      <c r="O414" s="411">
        <f t="shared" si="514"/>
        <v>0</v>
      </c>
      <c r="P414" s="411">
        <f t="shared" si="515"/>
        <v>0</v>
      </c>
      <c r="Q414" s="411">
        <f t="shared" si="516"/>
        <v>0</v>
      </c>
      <c r="R414" s="154"/>
      <c r="S414" s="128"/>
      <c r="T414" s="128"/>
      <c r="U414" s="128"/>
      <c r="V414" s="128"/>
      <c r="W414" s="128" t="s">
        <v>265</v>
      </c>
      <c r="X414" s="129"/>
      <c r="Y414" s="122"/>
      <c r="Z414" s="119">
        <v>239.25091780307636</v>
      </c>
      <c r="AA414" s="119">
        <v>239.25091780307636</v>
      </c>
      <c r="AB414" s="119">
        <v>241.50729023119337</v>
      </c>
      <c r="AC414" s="119">
        <v>246.30443072976442</v>
      </c>
      <c r="AD414" s="119">
        <v>253.47023710789438</v>
      </c>
    </row>
    <row r="415" spans="2:30">
      <c r="B415" s="124"/>
      <c r="C415" s="124"/>
      <c r="D415" s="242" t="s">
        <v>77</v>
      </c>
      <c r="E415" s="177" t="s">
        <v>5</v>
      </c>
      <c r="F415" s="151" t="s">
        <v>1</v>
      </c>
      <c r="G415" s="28">
        <v>0</v>
      </c>
      <c r="H415" s="28">
        <v>0</v>
      </c>
      <c r="I415" s="28">
        <v>0</v>
      </c>
      <c r="J415" s="28">
        <v>0</v>
      </c>
      <c r="K415" s="28">
        <v>0</v>
      </c>
      <c r="M415" s="411">
        <f t="shared" si="512"/>
        <v>0</v>
      </c>
      <c r="N415" s="411">
        <f t="shared" si="513"/>
        <v>0</v>
      </c>
      <c r="O415" s="411">
        <f t="shared" si="514"/>
        <v>0</v>
      </c>
      <c r="P415" s="411">
        <f t="shared" si="515"/>
        <v>0</v>
      </c>
      <c r="Q415" s="411">
        <f t="shared" si="516"/>
        <v>0</v>
      </c>
      <c r="R415" s="154"/>
      <c r="S415" s="128"/>
      <c r="T415" s="128"/>
      <c r="U415" s="128"/>
      <c r="V415" s="128"/>
      <c r="W415" s="128"/>
      <c r="X415" s="129"/>
      <c r="Y415" s="122"/>
      <c r="Z415" s="238">
        <v>0.71961782154044762</v>
      </c>
      <c r="AA415" s="238">
        <v>0.71961782154044762</v>
      </c>
      <c r="AB415" s="238">
        <v>0.71961782154044762</v>
      </c>
      <c r="AC415" s="238">
        <v>0.71961782154044762</v>
      </c>
      <c r="AD415" s="238">
        <v>0.71961782154044762</v>
      </c>
    </row>
    <row r="416" spans="2:30">
      <c r="B416" s="124"/>
      <c r="C416" s="124"/>
      <c r="D416" s="242" t="s">
        <v>78</v>
      </c>
      <c r="E416" s="177" t="s">
        <v>5</v>
      </c>
      <c r="F416" s="151" t="s">
        <v>1</v>
      </c>
      <c r="G416" s="28">
        <v>0</v>
      </c>
      <c r="H416" s="28">
        <v>0</v>
      </c>
      <c r="I416" s="28">
        <v>0</v>
      </c>
      <c r="J416" s="28">
        <v>0</v>
      </c>
      <c r="K416" s="28">
        <v>0</v>
      </c>
      <c r="M416" s="411">
        <f t="shared" si="512"/>
        <v>0</v>
      </c>
      <c r="N416" s="411">
        <f t="shared" si="513"/>
        <v>0</v>
      </c>
      <c r="O416" s="411">
        <f t="shared" si="514"/>
        <v>0</v>
      </c>
      <c r="P416" s="411">
        <f t="shared" si="515"/>
        <v>0</v>
      </c>
      <c r="Q416" s="411">
        <f t="shared" si="516"/>
        <v>0</v>
      </c>
      <c r="R416" s="154"/>
      <c r="S416" s="128"/>
      <c r="T416" s="128"/>
      <c r="U416" s="128"/>
      <c r="V416" s="128"/>
      <c r="W416" s="128"/>
      <c r="X416" s="129"/>
      <c r="Y416" s="122"/>
      <c r="Z416" s="238">
        <v>0.55889567721915312</v>
      </c>
      <c r="AA416" s="238">
        <v>0.55889567721915312</v>
      </c>
      <c r="AB416" s="238">
        <v>0.55889567721915312</v>
      </c>
      <c r="AC416" s="238">
        <v>0.55889567721915312</v>
      </c>
      <c r="AD416" s="238">
        <v>0.55889567721915312</v>
      </c>
    </row>
    <row r="417" spans="2:30">
      <c r="B417" s="124"/>
      <c r="C417" s="124"/>
      <c r="D417" s="243" t="s">
        <v>128</v>
      </c>
      <c r="E417" s="177"/>
      <c r="F417" s="151"/>
      <c r="G417" s="54"/>
      <c r="H417" s="54"/>
      <c r="I417" s="448"/>
      <c r="J417" s="54"/>
      <c r="K417" s="423"/>
      <c r="M417" s="54"/>
      <c r="N417" s="54"/>
      <c r="O417" s="448"/>
      <c r="P417" s="54"/>
      <c r="Q417" s="423"/>
      <c r="R417" s="154"/>
      <c r="S417" s="128"/>
      <c r="T417" s="128"/>
      <c r="U417" s="128"/>
      <c r="V417" s="128"/>
      <c r="W417" s="128"/>
      <c r="X417" s="129"/>
      <c r="Y417" s="122"/>
      <c r="Z417" s="238"/>
      <c r="AA417" s="238"/>
      <c r="AB417" s="341"/>
      <c r="AC417" s="238"/>
      <c r="AD417" s="239"/>
    </row>
    <row r="418" spans="2:30">
      <c r="B418" s="163"/>
      <c r="C418" s="163"/>
      <c r="D418" s="183"/>
      <c r="E418" s="191"/>
      <c r="F418" s="130"/>
      <c r="G418" s="23"/>
      <c r="H418" s="23"/>
      <c r="I418" s="445"/>
      <c r="J418" s="23"/>
      <c r="K418" s="419"/>
      <c r="M418" s="23"/>
      <c r="N418" s="23"/>
      <c r="O418" s="445"/>
      <c r="P418" s="23"/>
      <c r="Q418" s="419"/>
      <c r="R418" s="154"/>
      <c r="S418" s="133"/>
      <c r="T418" s="133"/>
      <c r="U418" s="133"/>
      <c r="V418" s="133"/>
      <c r="W418" s="133"/>
      <c r="X418" s="134"/>
      <c r="Y418" s="122"/>
      <c r="Z418" s="141"/>
      <c r="AA418" s="141"/>
      <c r="AB418" s="331"/>
      <c r="AC418" s="141"/>
      <c r="AD418" s="222"/>
    </row>
    <row r="420" spans="2:30">
      <c r="B420" s="102"/>
      <c r="C420" s="102"/>
      <c r="D420" s="95"/>
      <c r="E420" s="96"/>
      <c r="F420" s="96"/>
      <c r="G420" s="460" t="s">
        <v>397</v>
      </c>
      <c r="H420" s="460"/>
      <c r="I420" s="460"/>
      <c r="J420" s="460"/>
      <c r="K420" s="461"/>
      <c r="M420" s="460" t="s">
        <v>398</v>
      </c>
      <c r="N420" s="460"/>
      <c r="O420" s="460"/>
      <c r="P420" s="460"/>
      <c r="Q420" s="461"/>
      <c r="R420" s="96"/>
      <c r="S420" s="459" t="s">
        <v>229</v>
      </c>
      <c r="T420" s="459"/>
      <c r="U420" s="459"/>
      <c r="V420" s="459"/>
      <c r="W420" s="459"/>
      <c r="X420" s="459"/>
      <c r="Y420" s="103"/>
      <c r="Z420" s="451" t="s">
        <v>351</v>
      </c>
      <c r="AA420" s="451"/>
      <c r="AB420" s="451"/>
      <c r="AC420" s="451"/>
      <c r="AD420" s="452"/>
    </row>
    <row r="421" spans="2:30" ht="27.75" customHeight="1">
      <c r="B421" s="105" t="s">
        <v>39</v>
      </c>
      <c r="C421" s="105" t="s">
        <v>2</v>
      </c>
      <c r="D421" s="250" t="s">
        <v>3</v>
      </c>
      <c r="E421" s="107" t="s">
        <v>69</v>
      </c>
      <c r="F421" s="107" t="s">
        <v>4</v>
      </c>
      <c r="G421" s="17" t="s">
        <v>399</v>
      </c>
      <c r="H421" s="17" t="s">
        <v>400</v>
      </c>
      <c r="I421" s="17" t="s">
        <v>401</v>
      </c>
      <c r="J421" s="17" t="s">
        <v>0</v>
      </c>
      <c r="K421" s="17" t="s">
        <v>402</v>
      </c>
      <c r="M421" s="17" t="s">
        <v>399</v>
      </c>
      <c r="N421" s="17" t="s">
        <v>400</v>
      </c>
      <c r="O421" s="17" t="s">
        <v>401</v>
      </c>
      <c r="P421" s="17" t="s">
        <v>0</v>
      </c>
      <c r="Q421" s="17" t="s">
        <v>402</v>
      </c>
      <c r="R421" s="108"/>
      <c r="S421" s="109" t="s">
        <v>223</v>
      </c>
      <c r="T421" s="109" t="s">
        <v>224</v>
      </c>
      <c r="U421" s="109" t="s">
        <v>225</v>
      </c>
      <c r="V421" s="109" t="s">
        <v>226</v>
      </c>
      <c r="W421" s="109" t="s">
        <v>227</v>
      </c>
      <c r="X421" s="110" t="s">
        <v>228</v>
      </c>
      <c r="Y421" s="111"/>
      <c r="Z421" s="112" t="s">
        <v>19</v>
      </c>
      <c r="AA421" s="112" t="s">
        <v>131</v>
      </c>
      <c r="AB421" s="112" t="s">
        <v>132</v>
      </c>
      <c r="AC421" s="112" t="s">
        <v>133</v>
      </c>
      <c r="AD421" s="112" t="s">
        <v>134</v>
      </c>
    </row>
    <row r="422" spans="2:30" ht="12.75" customHeight="1">
      <c r="B422" s="288" t="s">
        <v>315</v>
      </c>
      <c r="C422" s="288" t="s">
        <v>211</v>
      </c>
      <c r="D422" s="179" t="s">
        <v>329</v>
      </c>
      <c r="E422" s="194" t="s">
        <v>5</v>
      </c>
      <c r="F422" s="181" t="s">
        <v>66</v>
      </c>
      <c r="G422" s="24">
        <v>0</v>
      </c>
      <c r="H422" s="24">
        <v>0</v>
      </c>
      <c r="I422" s="24">
        <v>0</v>
      </c>
      <c r="J422" s="24">
        <v>0</v>
      </c>
      <c r="K422" s="24">
        <v>0</v>
      </c>
      <c r="M422" s="411">
        <f t="shared" ref="M422:M428" si="517">G422*(1+$AA$2)*(1+$AB$2)*(1+$AC$2)*(1+$AD$2)</f>
        <v>0</v>
      </c>
      <c r="N422" s="411">
        <f t="shared" ref="N422:N428" si="518">H422*(1+$AB$2)*(1+$AC$2)*(1+$AD$2)</f>
        <v>0</v>
      </c>
      <c r="O422" s="411">
        <f t="shared" ref="O422:O428" si="519">I422*(1+$AC$2)*(1+$AD$2)</f>
        <v>0</v>
      </c>
      <c r="P422" s="411">
        <f t="shared" ref="P422:P428" si="520">J422*(1+$AD$2)</f>
        <v>0</v>
      </c>
      <c r="Q422" s="411">
        <f t="shared" ref="Q422:Q428" si="521">K422</f>
        <v>0</v>
      </c>
      <c r="R422" s="154"/>
      <c r="S422" s="120"/>
      <c r="T422" s="120"/>
      <c r="U422" s="120" t="s">
        <v>265</v>
      </c>
      <c r="V422" s="120"/>
      <c r="W422" s="120"/>
      <c r="X422" s="121"/>
      <c r="Y422" s="122"/>
      <c r="Z422" s="137">
        <v>178.58346320213872</v>
      </c>
      <c r="AA422" s="137">
        <v>178.58346320213872</v>
      </c>
      <c r="AB422" s="137">
        <v>180.54788129736218</v>
      </c>
      <c r="AC422" s="137">
        <v>184.72431488753278</v>
      </c>
      <c r="AD422" s="137">
        <v>190.96293026000205</v>
      </c>
    </row>
    <row r="423" spans="2:30" ht="12.75" customHeight="1">
      <c r="B423" s="124"/>
      <c r="C423" s="124"/>
      <c r="D423" s="176" t="s">
        <v>81</v>
      </c>
      <c r="E423" s="177" t="s">
        <v>5</v>
      </c>
      <c r="F423" s="151" t="s">
        <v>66</v>
      </c>
      <c r="G423" s="28">
        <v>0</v>
      </c>
      <c r="H423" s="28">
        <v>0</v>
      </c>
      <c r="I423" s="28">
        <v>0</v>
      </c>
      <c r="J423" s="28">
        <v>0</v>
      </c>
      <c r="K423" s="28">
        <v>0</v>
      </c>
      <c r="M423" s="411">
        <f t="shared" si="517"/>
        <v>0</v>
      </c>
      <c r="N423" s="411">
        <f t="shared" si="518"/>
        <v>0</v>
      </c>
      <c r="O423" s="411">
        <f t="shared" si="519"/>
        <v>0</v>
      </c>
      <c r="P423" s="411">
        <f t="shared" si="520"/>
        <v>0</v>
      </c>
      <c r="Q423" s="411">
        <f t="shared" si="521"/>
        <v>0</v>
      </c>
      <c r="R423" s="154"/>
      <c r="S423" s="128"/>
      <c r="T423" s="128"/>
      <c r="U423" s="128"/>
      <c r="V423" s="128"/>
      <c r="W423" s="128"/>
      <c r="X423" s="129" t="s">
        <v>265</v>
      </c>
      <c r="Y423" s="122"/>
      <c r="Z423" s="119">
        <v>172.20213351936337</v>
      </c>
      <c r="AA423" s="119">
        <v>172.20213351936337</v>
      </c>
      <c r="AB423" s="119">
        <v>173.72096932035953</v>
      </c>
      <c r="AC423" s="119">
        <v>176.95007664362117</v>
      </c>
      <c r="AD423" s="119">
        <v>181.7736080493799</v>
      </c>
    </row>
    <row r="424" spans="2:30" ht="12.75" customHeight="1">
      <c r="B424" s="124"/>
      <c r="C424" s="124"/>
      <c r="D424" s="176" t="s">
        <v>299</v>
      </c>
      <c r="E424" s="177" t="s">
        <v>5</v>
      </c>
      <c r="F424" s="151" t="s">
        <v>66</v>
      </c>
      <c r="G424" s="28">
        <v>0</v>
      </c>
      <c r="H424" s="28">
        <v>0</v>
      </c>
      <c r="I424" s="28">
        <v>0</v>
      </c>
      <c r="J424" s="28">
        <v>0</v>
      </c>
      <c r="K424" s="28">
        <v>0</v>
      </c>
      <c r="M424" s="411">
        <f t="shared" si="517"/>
        <v>0</v>
      </c>
      <c r="N424" s="411">
        <f t="shared" si="518"/>
        <v>0</v>
      </c>
      <c r="O424" s="411">
        <f t="shared" si="519"/>
        <v>0</v>
      </c>
      <c r="P424" s="411">
        <f t="shared" si="520"/>
        <v>0</v>
      </c>
      <c r="Q424" s="411">
        <f t="shared" si="521"/>
        <v>0</v>
      </c>
      <c r="R424" s="154"/>
      <c r="S424" s="128"/>
      <c r="T424" s="128"/>
      <c r="U424" s="128"/>
      <c r="V424" s="128" t="s">
        <v>265</v>
      </c>
      <c r="W424" s="128"/>
      <c r="X424" s="129"/>
      <c r="Y424" s="122"/>
      <c r="Z424" s="119">
        <v>212.70961481276012</v>
      </c>
      <c r="AA424" s="119">
        <v>212.70961481276012</v>
      </c>
      <c r="AB424" s="119">
        <v>214.67403290798364</v>
      </c>
      <c r="AC424" s="119">
        <v>218.85046649815422</v>
      </c>
      <c r="AD424" s="119">
        <v>225.08908187062349</v>
      </c>
    </row>
    <row r="425" spans="2:30" ht="12.75" customHeight="1">
      <c r="B425" s="124"/>
      <c r="C425" s="124"/>
      <c r="D425" s="176" t="s">
        <v>219</v>
      </c>
      <c r="E425" s="177" t="s">
        <v>5</v>
      </c>
      <c r="F425" s="151" t="s">
        <v>66</v>
      </c>
      <c r="G425" s="28">
        <v>0</v>
      </c>
      <c r="H425" s="28">
        <v>0</v>
      </c>
      <c r="I425" s="28">
        <v>0</v>
      </c>
      <c r="J425" s="28">
        <v>0</v>
      </c>
      <c r="K425" s="28">
        <v>0</v>
      </c>
      <c r="M425" s="411">
        <f t="shared" si="517"/>
        <v>0</v>
      </c>
      <c r="N425" s="411">
        <f t="shared" si="518"/>
        <v>0</v>
      </c>
      <c r="O425" s="411">
        <f t="shared" si="519"/>
        <v>0</v>
      </c>
      <c r="P425" s="411">
        <f t="shared" si="520"/>
        <v>0</v>
      </c>
      <c r="Q425" s="411">
        <f t="shared" si="521"/>
        <v>0</v>
      </c>
      <c r="R425" s="154"/>
      <c r="S425" s="128"/>
      <c r="T425" s="128"/>
      <c r="U425" s="128"/>
      <c r="V425" s="128"/>
      <c r="W425" s="128" t="s">
        <v>265</v>
      </c>
      <c r="X425" s="129"/>
      <c r="Y425" s="122"/>
      <c r="Z425" s="119">
        <v>239.25091780307636</v>
      </c>
      <c r="AA425" s="119">
        <v>239.25091780307636</v>
      </c>
      <c r="AB425" s="119">
        <v>241.50729023119337</v>
      </c>
      <c r="AC425" s="119">
        <v>246.30443072976442</v>
      </c>
      <c r="AD425" s="119">
        <v>253.47023710789438</v>
      </c>
    </row>
    <row r="426" spans="2:30" ht="12.75" customHeight="1">
      <c r="B426" s="124"/>
      <c r="C426" s="124"/>
      <c r="D426" s="176" t="s">
        <v>77</v>
      </c>
      <c r="E426" s="177" t="s">
        <v>80</v>
      </c>
      <c r="F426" s="151" t="s">
        <v>317</v>
      </c>
      <c r="G426" s="28">
        <v>0</v>
      </c>
      <c r="H426" s="28">
        <v>0</v>
      </c>
      <c r="I426" s="28">
        <v>0</v>
      </c>
      <c r="J426" s="28">
        <v>0</v>
      </c>
      <c r="K426" s="28">
        <v>0</v>
      </c>
      <c r="M426" s="411">
        <f t="shared" si="517"/>
        <v>0</v>
      </c>
      <c r="N426" s="411">
        <f t="shared" si="518"/>
        <v>0</v>
      </c>
      <c r="O426" s="411">
        <f t="shared" si="519"/>
        <v>0</v>
      </c>
      <c r="P426" s="411">
        <f t="shared" si="520"/>
        <v>0</v>
      </c>
      <c r="Q426" s="411">
        <f t="shared" si="521"/>
        <v>0</v>
      </c>
      <c r="R426" s="154"/>
      <c r="S426" s="128"/>
      <c r="T426" s="128"/>
      <c r="U426" s="128"/>
      <c r="V426" s="128"/>
      <c r="W426" s="128"/>
      <c r="X426" s="129"/>
      <c r="Y426" s="122"/>
      <c r="Z426" s="238">
        <v>0.71961782154044762</v>
      </c>
      <c r="AA426" s="238">
        <v>0.71961782154044762</v>
      </c>
      <c r="AB426" s="238">
        <v>0.71961782154044762</v>
      </c>
      <c r="AC426" s="238">
        <v>0.71961782154044762</v>
      </c>
      <c r="AD426" s="238">
        <v>0.71961782154044762</v>
      </c>
    </row>
    <row r="427" spans="2:30" ht="12.75" customHeight="1">
      <c r="B427" s="124"/>
      <c r="C427" s="124"/>
      <c r="D427" s="176" t="s">
        <v>64</v>
      </c>
      <c r="E427" s="177" t="s">
        <v>5</v>
      </c>
      <c r="F427" s="151" t="s">
        <v>317</v>
      </c>
      <c r="G427" s="28">
        <v>0</v>
      </c>
      <c r="H427" s="28">
        <v>0</v>
      </c>
      <c r="I427" s="28">
        <v>0</v>
      </c>
      <c r="J427" s="28">
        <v>0</v>
      </c>
      <c r="K427" s="28">
        <v>0</v>
      </c>
      <c r="M427" s="411">
        <f t="shared" si="517"/>
        <v>0</v>
      </c>
      <c r="N427" s="411">
        <f t="shared" si="518"/>
        <v>0</v>
      </c>
      <c r="O427" s="411">
        <f t="shared" si="519"/>
        <v>0</v>
      </c>
      <c r="P427" s="411">
        <f t="shared" si="520"/>
        <v>0</v>
      </c>
      <c r="Q427" s="411">
        <f t="shared" si="521"/>
        <v>0</v>
      </c>
      <c r="R427" s="154"/>
      <c r="S427" s="128"/>
      <c r="T427" s="128"/>
      <c r="U427" s="128"/>
      <c r="V427" s="128"/>
      <c r="W427" s="128"/>
      <c r="X427" s="129"/>
      <c r="Y427" s="122"/>
      <c r="Z427" s="238">
        <v>0.55889567721915312</v>
      </c>
      <c r="AA427" s="238">
        <v>0.55889567721915312</v>
      </c>
      <c r="AB427" s="238">
        <v>0.55889567721915312</v>
      </c>
      <c r="AC427" s="238">
        <v>0.55889567721915312</v>
      </c>
      <c r="AD427" s="238">
        <v>0.55889567721915312</v>
      </c>
    </row>
    <row r="428" spans="2:30" ht="12.75" customHeight="1">
      <c r="B428" s="124"/>
      <c r="C428" s="124"/>
      <c r="D428" s="243" t="s">
        <v>128</v>
      </c>
      <c r="E428" s="177"/>
      <c r="F428" s="151"/>
      <c r="G428" s="28">
        <v>0</v>
      </c>
      <c r="H428" s="28">
        <v>0</v>
      </c>
      <c r="I428" s="28">
        <v>0</v>
      </c>
      <c r="J428" s="28">
        <v>0</v>
      </c>
      <c r="K428" s="28">
        <v>0</v>
      </c>
      <c r="M428" s="411">
        <f t="shared" si="517"/>
        <v>0</v>
      </c>
      <c r="N428" s="411">
        <f t="shared" si="518"/>
        <v>0</v>
      </c>
      <c r="O428" s="411">
        <f t="shared" si="519"/>
        <v>0</v>
      </c>
      <c r="P428" s="411">
        <f t="shared" si="520"/>
        <v>0</v>
      </c>
      <c r="Q428" s="411">
        <f t="shared" si="521"/>
        <v>0</v>
      </c>
      <c r="R428" s="154"/>
      <c r="S428" s="128"/>
      <c r="T428" s="128"/>
      <c r="U428" s="128"/>
      <c r="V428" s="128"/>
      <c r="W428" s="128"/>
      <c r="X428" s="129"/>
      <c r="Y428" s="122"/>
      <c r="Z428" s="119"/>
      <c r="AA428" s="119"/>
      <c r="AB428" s="339"/>
      <c r="AC428" s="119"/>
      <c r="AD428" s="219"/>
    </row>
    <row r="429" spans="2:30">
      <c r="B429" s="163"/>
      <c r="C429" s="163"/>
      <c r="D429" s="183"/>
      <c r="E429" s="191"/>
      <c r="F429" s="130"/>
      <c r="G429" s="23"/>
      <c r="H429" s="23"/>
      <c r="I429" s="445"/>
      <c r="J429" s="23"/>
      <c r="K429" s="419"/>
      <c r="M429" s="23"/>
      <c r="N429" s="23"/>
      <c r="O429" s="445"/>
      <c r="P429" s="23"/>
      <c r="Q429" s="419"/>
      <c r="R429" s="154"/>
      <c r="S429" s="133"/>
      <c r="T429" s="133"/>
      <c r="U429" s="133"/>
      <c r="V429" s="133"/>
      <c r="W429" s="133"/>
      <c r="X429" s="134"/>
      <c r="Y429" s="122"/>
      <c r="Z429" s="141"/>
      <c r="AA429" s="141"/>
      <c r="AB429" s="331"/>
      <c r="AC429" s="141"/>
      <c r="AD429" s="222"/>
    </row>
  </sheetData>
  <mergeCells count="80">
    <mergeCell ref="G420:K420"/>
    <mergeCell ref="M420:Q420"/>
    <mergeCell ref="G393:K393"/>
    <mergeCell ref="M393:Q393"/>
    <mergeCell ref="G398:K398"/>
    <mergeCell ref="M398:Q398"/>
    <mergeCell ref="G407:K407"/>
    <mergeCell ref="M407:Q407"/>
    <mergeCell ref="G308:K308"/>
    <mergeCell ref="M308:Q308"/>
    <mergeCell ref="G370:K370"/>
    <mergeCell ref="M370:Q370"/>
    <mergeCell ref="G383:K383"/>
    <mergeCell ref="M383:Q383"/>
    <mergeCell ref="G286:K286"/>
    <mergeCell ref="M286:Q286"/>
    <mergeCell ref="G291:K291"/>
    <mergeCell ref="M291:Q291"/>
    <mergeCell ref="G302:K302"/>
    <mergeCell ref="M302:Q302"/>
    <mergeCell ref="G223:K223"/>
    <mergeCell ref="M223:Q223"/>
    <mergeCell ref="G228:K228"/>
    <mergeCell ref="M228:Q228"/>
    <mergeCell ref="G255:K255"/>
    <mergeCell ref="M255:Q255"/>
    <mergeCell ref="G147:K147"/>
    <mergeCell ref="M147:Q147"/>
    <mergeCell ref="G192:K192"/>
    <mergeCell ref="M192:Q192"/>
    <mergeCell ref="G201:K201"/>
    <mergeCell ref="M201:Q201"/>
    <mergeCell ref="G4:K4"/>
    <mergeCell ref="M4:Q4"/>
    <mergeCell ref="G82:K82"/>
    <mergeCell ref="M82:Q82"/>
    <mergeCell ref="G106:K106"/>
    <mergeCell ref="M106:Q106"/>
    <mergeCell ref="S398:X398"/>
    <mergeCell ref="S407:X407"/>
    <mergeCell ref="S420:X420"/>
    <mergeCell ref="S4:X4"/>
    <mergeCell ref="S82:X82"/>
    <mergeCell ref="S106:X106"/>
    <mergeCell ref="S147:X147"/>
    <mergeCell ref="S192:X192"/>
    <mergeCell ref="S291:X291"/>
    <mergeCell ref="S302:X302"/>
    <mergeCell ref="S201:X201"/>
    <mergeCell ref="S223:X223"/>
    <mergeCell ref="S228:X228"/>
    <mergeCell ref="S255:X255"/>
    <mergeCell ref="S286:X286"/>
    <mergeCell ref="B2:F2"/>
    <mergeCell ref="Z393:AD393"/>
    <mergeCell ref="Z4:AD4"/>
    <mergeCell ref="Z82:AD82"/>
    <mergeCell ref="Z106:AD106"/>
    <mergeCell ref="Z192:AD192"/>
    <mergeCell ref="S308:X308"/>
    <mergeCell ref="S370:X370"/>
    <mergeCell ref="S383:X383"/>
    <mergeCell ref="S393:X393"/>
    <mergeCell ref="Z147:AD147"/>
    <mergeCell ref="B257:B259"/>
    <mergeCell ref="B304:B305"/>
    <mergeCell ref="B194:B195"/>
    <mergeCell ref="Z291:AD291"/>
    <mergeCell ref="Z302:AD302"/>
    <mergeCell ref="Z398:AD398"/>
    <mergeCell ref="Z407:AD407"/>
    <mergeCell ref="Z420:AD420"/>
    <mergeCell ref="Z201:AD201"/>
    <mergeCell ref="Z223:AD223"/>
    <mergeCell ref="Z228:AD228"/>
    <mergeCell ref="Z255:AD255"/>
    <mergeCell ref="Z286:AD286"/>
    <mergeCell ref="Z308:AD308"/>
    <mergeCell ref="Z370:AD370"/>
    <mergeCell ref="Z383:AD383"/>
  </mergeCells>
  <pageMargins left="0.7" right="0.7" top="0.75" bottom="0.75" header="0.3" footer="0.3"/>
  <pageSetup paperSize="8" scale="39" fitToHeight="0"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D101"/>
  <sheetViews>
    <sheetView topLeftCell="D1" zoomScale="70" zoomScaleNormal="70" workbookViewId="0">
      <selection activeCell="Z20" sqref="Z20:AD20"/>
    </sheetView>
  </sheetViews>
  <sheetFormatPr defaultColWidth="9.109375" defaultRowHeight="13.2"/>
  <cols>
    <col min="1" max="1" width="9.109375" style="8"/>
    <col min="2" max="2" width="59.88671875" style="8" customWidth="1"/>
    <col min="3" max="3" width="138.109375" style="8" customWidth="1"/>
    <col min="4" max="4" width="135" style="8" bestFit="1" customWidth="1"/>
    <col min="5" max="5" width="15.44140625" style="8" customWidth="1"/>
    <col min="6" max="6" width="14.88671875" style="8" customWidth="1"/>
    <col min="7" max="7" width="1.6640625" style="8" customWidth="1"/>
    <col min="8" max="12" width="12.6640625" style="8" hidden="1" customWidth="1"/>
    <col min="13" max="17" width="12.6640625" style="8" customWidth="1"/>
    <col min="18" max="18" width="1.5546875" style="8" customWidth="1"/>
    <col min="19" max="19" width="10.5546875" style="8" customWidth="1"/>
    <col min="20" max="20" width="11.109375" style="8" customWidth="1"/>
    <col min="21" max="21" width="9.6640625" style="8" customWidth="1"/>
    <col min="22" max="22" width="10.33203125" style="8" customWidth="1"/>
    <col min="23" max="23" width="10" style="8" customWidth="1"/>
    <col min="24" max="24" width="10.44140625" style="8" customWidth="1"/>
    <col min="25" max="25" width="1.5546875" style="8" customWidth="1"/>
    <col min="26" max="30" width="12.6640625" style="8" customWidth="1"/>
    <col min="31" max="16384" width="9.109375" style="8"/>
  </cols>
  <sheetData>
    <row r="1" spans="2:30">
      <c r="H1" s="7"/>
      <c r="I1" s="7"/>
      <c r="J1" s="7"/>
      <c r="K1" s="7"/>
      <c r="L1" s="7"/>
      <c r="M1" s="7"/>
      <c r="N1" s="7" t="s">
        <v>392</v>
      </c>
      <c r="O1" s="7" t="s">
        <v>393</v>
      </c>
      <c r="P1" s="7" t="s">
        <v>394</v>
      </c>
      <c r="Q1" s="7" t="s">
        <v>395</v>
      </c>
    </row>
    <row r="2" spans="2:30" ht="18" customHeight="1">
      <c r="B2" s="463" t="s">
        <v>135</v>
      </c>
      <c r="C2" s="463"/>
      <c r="D2" s="463"/>
      <c r="E2" s="463"/>
      <c r="F2" s="463"/>
      <c r="G2" s="64"/>
      <c r="H2" s="407"/>
      <c r="I2" s="407"/>
      <c r="J2" s="407"/>
      <c r="K2" s="407"/>
      <c r="L2" s="407"/>
      <c r="M2" s="7" t="s">
        <v>396</v>
      </c>
      <c r="N2" s="449">
        <v>2.4879227053139941E-2</v>
      </c>
      <c r="O2" s="449">
        <v>1.5083667216592156E-2</v>
      </c>
      <c r="P2" s="449">
        <v>1.2769909449732886E-2</v>
      </c>
      <c r="Q2" s="449">
        <v>1.95E-2</v>
      </c>
      <c r="R2" s="405"/>
      <c r="S2" s="405"/>
      <c r="T2" s="405"/>
      <c r="U2" s="405"/>
      <c r="V2" s="405"/>
      <c r="W2" s="405"/>
      <c r="X2" s="405"/>
      <c r="Y2" s="405"/>
      <c r="Z2" s="64"/>
      <c r="AA2" s="64"/>
      <c r="AB2" s="64"/>
      <c r="AC2" s="64"/>
      <c r="AD2" s="64"/>
    </row>
    <row r="3" spans="2:30">
      <c r="H3" s="409"/>
      <c r="I3" s="409"/>
      <c r="J3" s="409"/>
      <c r="K3" s="410"/>
      <c r="L3" s="410"/>
      <c r="M3" s="409"/>
      <c r="N3" s="409"/>
      <c r="O3" s="409"/>
      <c r="P3" s="410"/>
      <c r="Q3" s="410"/>
    </row>
    <row r="4" spans="2:30">
      <c r="B4" s="9"/>
      <c r="C4" s="9"/>
      <c r="D4" s="6"/>
      <c r="E4" s="7"/>
      <c r="F4" s="7"/>
      <c r="G4" s="7"/>
      <c r="H4" s="460" t="s">
        <v>397</v>
      </c>
      <c r="I4" s="460"/>
      <c r="J4" s="460"/>
      <c r="K4" s="460"/>
      <c r="L4" s="461"/>
      <c r="M4" s="460" t="s">
        <v>398</v>
      </c>
      <c r="N4" s="460"/>
      <c r="O4" s="460"/>
      <c r="P4" s="460"/>
      <c r="Q4" s="461"/>
      <c r="R4" s="7"/>
      <c r="S4" s="462" t="s">
        <v>320</v>
      </c>
      <c r="T4" s="462"/>
      <c r="U4" s="462"/>
      <c r="V4" s="462"/>
      <c r="W4" s="462"/>
      <c r="X4" s="462"/>
      <c r="Y4" s="7"/>
      <c r="Z4" s="451" t="s">
        <v>351</v>
      </c>
      <c r="AA4" s="451"/>
      <c r="AB4" s="451"/>
      <c r="AC4" s="451"/>
      <c r="AD4" s="452"/>
    </row>
    <row r="5" spans="2:30" ht="27" customHeight="1">
      <c r="B5" s="10" t="s">
        <v>39</v>
      </c>
      <c r="C5" s="11" t="s">
        <v>2</v>
      </c>
      <c r="D5" s="12" t="s">
        <v>3</v>
      </c>
      <c r="E5" s="13" t="s">
        <v>69</v>
      </c>
      <c r="F5" s="32" t="s">
        <v>4</v>
      </c>
      <c r="G5" s="14"/>
      <c r="H5" s="17" t="s">
        <v>399</v>
      </c>
      <c r="I5" s="17" t="s">
        <v>400</v>
      </c>
      <c r="J5" s="17" t="s">
        <v>401</v>
      </c>
      <c r="K5" s="17" t="s">
        <v>0</v>
      </c>
      <c r="L5" s="17" t="s">
        <v>402</v>
      </c>
      <c r="M5" s="17" t="s">
        <v>399</v>
      </c>
      <c r="N5" s="17" t="s">
        <v>400</v>
      </c>
      <c r="O5" s="17" t="s">
        <v>401</v>
      </c>
      <c r="P5" s="17" t="s">
        <v>0</v>
      </c>
      <c r="Q5" s="17" t="s">
        <v>402</v>
      </c>
      <c r="R5" s="14"/>
      <c r="S5" s="65" t="s">
        <v>223</v>
      </c>
      <c r="T5" s="66" t="s">
        <v>224</v>
      </c>
      <c r="U5" s="66" t="s">
        <v>225</v>
      </c>
      <c r="V5" s="67" t="s">
        <v>226</v>
      </c>
      <c r="W5" s="65" t="s">
        <v>227</v>
      </c>
      <c r="X5" s="66" t="s">
        <v>228</v>
      </c>
      <c r="Y5" s="14"/>
      <c r="Z5" s="364" t="s">
        <v>19</v>
      </c>
      <c r="AA5" s="364" t="s">
        <v>131</v>
      </c>
      <c r="AB5" s="364" t="s">
        <v>132</v>
      </c>
      <c r="AC5" s="364" t="s">
        <v>133</v>
      </c>
      <c r="AD5" s="364" t="s">
        <v>134</v>
      </c>
    </row>
    <row r="6" spans="2:30" ht="93.75" customHeight="1">
      <c r="B6" s="4" t="s">
        <v>247</v>
      </c>
      <c r="C6" s="4" t="s">
        <v>389</v>
      </c>
      <c r="D6" s="3" t="s">
        <v>113</v>
      </c>
      <c r="E6" s="34" t="s">
        <v>5</v>
      </c>
      <c r="F6" s="35" t="s">
        <v>66</v>
      </c>
      <c r="G6" s="18"/>
      <c r="H6" s="50">
        <v>0</v>
      </c>
      <c r="I6" s="50">
        <v>0</v>
      </c>
      <c r="J6" s="50">
        <v>0</v>
      </c>
      <c r="K6" s="50">
        <v>0</v>
      </c>
      <c r="L6" s="50">
        <v>0</v>
      </c>
      <c r="M6" s="411">
        <f>H6*(1+$Z$2)*(1+$AA$2)*(1+$AB$2)*(1+$AC$2)</f>
        <v>0</v>
      </c>
      <c r="N6" s="411">
        <f>I6*(1+$AA$2)*(1+$AB$2)*(1+$AC$2)</f>
        <v>0</v>
      </c>
      <c r="O6" s="411">
        <f>J6*(1+$AB$2)*(1+$AC$2)</f>
        <v>0</v>
      </c>
      <c r="P6" s="411">
        <f>K6*(1+$AC$2)</f>
        <v>0</v>
      </c>
      <c r="Q6" s="411">
        <f>L6</f>
        <v>0</v>
      </c>
      <c r="R6" s="36"/>
      <c r="S6" s="61" t="s">
        <v>265</v>
      </c>
      <c r="T6" s="61"/>
      <c r="U6" s="61"/>
      <c r="V6" s="61"/>
      <c r="W6" s="61"/>
      <c r="X6" s="61"/>
      <c r="Y6" s="367"/>
      <c r="Z6" s="37">
        <v>127.53179550063933</v>
      </c>
      <c r="AA6" s="37">
        <v>127.53179550063933</v>
      </c>
      <c r="AB6" s="37">
        <v>128.93464525114635</v>
      </c>
      <c r="AC6" s="37">
        <v>131.91716146509589</v>
      </c>
      <c r="AD6" s="37">
        <v>136.37234340424516</v>
      </c>
    </row>
    <row r="7" spans="2:30" ht="13.5" customHeight="1">
      <c r="B7" s="20"/>
      <c r="C7" s="20"/>
      <c r="D7" s="347" t="s">
        <v>212</v>
      </c>
      <c r="E7" s="45" t="s">
        <v>5</v>
      </c>
      <c r="F7" s="46" t="s">
        <v>66</v>
      </c>
      <c r="G7" s="18"/>
      <c r="H7" s="55">
        <v>0</v>
      </c>
      <c r="I7" s="55">
        <v>0</v>
      </c>
      <c r="J7" s="55">
        <v>0</v>
      </c>
      <c r="K7" s="55">
        <v>0</v>
      </c>
      <c r="L7" s="55">
        <v>0</v>
      </c>
      <c r="M7" s="411">
        <f t="shared" ref="M7:M13" si="0">H7*(1+$Z$2)*(1+$AA$2)*(1+$AB$2)*(1+$AC$2)</f>
        <v>0</v>
      </c>
      <c r="N7" s="411">
        <f t="shared" ref="N7:N13" si="1">I7*(1+$AA$2)*(1+$AB$2)*(1+$AC$2)</f>
        <v>0</v>
      </c>
      <c r="O7" s="411">
        <f t="shared" ref="O7:O13" si="2">J7*(1+$AB$2)*(1+$AC$2)</f>
        <v>0</v>
      </c>
      <c r="P7" s="411">
        <f t="shared" ref="P7:P13" si="3">K7*(1+$AC$2)</f>
        <v>0</v>
      </c>
      <c r="Q7" s="411">
        <f t="shared" ref="Q7:Q13" si="4">L7</f>
        <v>0</v>
      </c>
      <c r="R7" s="36"/>
      <c r="S7" s="62"/>
      <c r="T7" s="62" t="s">
        <v>265</v>
      </c>
      <c r="U7" s="62"/>
      <c r="V7" s="62"/>
      <c r="W7" s="62"/>
      <c r="X7" s="62"/>
      <c r="Y7" s="368"/>
      <c r="Z7" s="53">
        <v>174.24337592070339</v>
      </c>
      <c r="AA7" s="53">
        <v>174.24337592070339</v>
      </c>
      <c r="AB7" s="53">
        <v>176.1600530558311</v>
      </c>
      <c r="AC7" s="53">
        <v>180.23498740311857</v>
      </c>
      <c r="AD7" s="53">
        <v>186.3219866362974</v>
      </c>
    </row>
    <row r="8" spans="2:30" ht="13.5" customHeight="1">
      <c r="B8" s="20"/>
      <c r="C8" s="20"/>
      <c r="D8" s="347" t="s">
        <v>81</v>
      </c>
      <c r="E8" s="45" t="s">
        <v>5</v>
      </c>
      <c r="F8" s="46" t="s">
        <v>66</v>
      </c>
      <c r="G8" s="18"/>
      <c r="H8" s="55">
        <v>0</v>
      </c>
      <c r="I8" s="55">
        <v>0</v>
      </c>
      <c r="J8" s="55">
        <v>0</v>
      </c>
      <c r="K8" s="55">
        <v>0</v>
      </c>
      <c r="L8" s="55">
        <v>0</v>
      </c>
      <c r="M8" s="411">
        <f t="shared" si="0"/>
        <v>0</v>
      </c>
      <c r="N8" s="411">
        <f t="shared" si="1"/>
        <v>0</v>
      </c>
      <c r="O8" s="411">
        <f t="shared" si="2"/>
        <v>0</v>
      </c>
      <c r="P8" s="411">
        <f t="shared" si="3"/>
        <v>0</v>
      </c>
      <c r="Q8" s="411">
        <f t="shared" si="4"/>
        <v>0</v>
      </c>
      <c r="R8" s="36"/>
      <c r="S8" s="62"/>
      <c r="T8" s="62"/>
      <c r="U8" s="62"/>
      <c r="V8" s="62"/>
      <c r="W8" s="62"/>
      <c r="X8" s="62" t="s">
        <v>265</v>
      </c>
      <c r="Y8" s="368"/>
      <c r="Z8" s="53">
        <v>172.20213351936337</v>
      </c>
      <c r="AA8" s="53">
        <v>172.20213351936337</v>
      </c>
      <c r="AB8" s="53">
        <v>173.72096932035953</v>
      </c>
      <c r="AC8" s="53">
        <v>176.95007664362117</v>
      </c>
      <c r="AD8" s="53">
        <v>181.7736080493799</v>
      </c>
    </row>
    <row r="9" spans="2:30" ht="13.5" customHeight="1">
      <c r="B9" s="20"/>
      <c r="C9" s="20"/>
      <c r="D9" s="347" t="s">
        <v>82</v>
      </c>
      <c r="E9" s="45" t="s">
        <v>5</v>
      </c>
      <c r="F9" s="46" t="s">
        <v>66</v>
      </c>
      <c r="G9" s="18"/>
      <c r="H9" s="55">
        <v>0</v>
      </c>
      <c r="I9" s="55">
        <v>0</v>
      </c>
      <c r="J9" s="55">
        <v>0</v>
      </c>
      <c r="K9" s="55">
        <v>0</v>
      </c>
      <c r="L9" s="55">
        <v>0</v>
      </c>
      <c r="M9" s="411">
        <f t="shared" si="0"/>
        <v>0</v>
      </c>
      <c r="N9" s="411">
        <f t="shared" si="1"/>
        <v>0</v>
      </c>
      <c r="O9" s="411">
        <f t="shared" si="2"/>
        <v>0</v>
      </c>
      <c r="P9" s="411">
        <f t="shared" si="3"/>
        <v>0</v>
      </c>
      <c r="Q9" s="411">
        <f t="shared" si="4"/>
        <v>0</v>
      </c>
      <c r="R9" s="36"/>
      <c r="S9" s="62"/>
      <c r="T9" s="62"/>
      <c r="U9" s="62" t="s">
        <v>265</v>
      </c>
      <c r="V9" s="62"/>
      <c r="W9" s="62"/>
      <c r="X9" s="62"/>
      <c r="Y9" s="368"/>
      <c r="Z9" s="53">
        <v>178.58346320213872</v>
      </c>
      <c r="AA9" s="53">
        <v>178.58346320213872</v>
      </c>
      <c r="AB9" s="53">
        <v>180.54788129736218</v>
      </c>
      <c r="AC9" s="53">
        <v>184.72431488753278</v>
      </c>
      <c r="AD9" s="53">
        <v>190.96293026000205</v>
      </c>
    </row>
    <row r="10" spans="2:30" ht="13.5" customHeight="1">
      <c r="B10" s="20"/>
      <c r="C10" s="20"/>
      <c r="D10" s="347" t="s">
        <v>83</v>
      </c>
      <c r="E10" s="45" t="s">
        <v>5</v>
      </c>
      <c r="F10" s="46" t="s">
        <v>66</v>
      </c>
      <c r="G10" s="18"/>
      <c r="H10" s="55">
        <v>0</v>
      </c>
      <c r="I10" s="55">
        <v>0</v>
      </c>
      <c r="J10" s="55">
        <v>0</v>
      </c>
      <c r="K10" s="55">
        <v>0</v>
      </c>
      <c r="L10" s="55">
        <v>0</v>
      </c>
      <c r="M10" s="411">
        <f t="shared" si="0"/>
        <v>0</v>
      </c>
      <c r="N10" s="411">
        <f t="shared" si="1"/>
        <v>0</v>
      </c>
      <c r="O10" s="411">
        <f t="shared" si="2"/>
        <v>0</v>
      </c>
      <c r="P10" s="411">
        <f t="shared" si="3"/>
        <v>0</v>
      </c>
      <c r="Q10" s="411">
        <f t="shared" si="4"/>
        <v>0</v>
      </c>
      <c r="R10" s="36"/>
      <c r="S10" s="62"/>
      <c r="T10" s="62"/>
      <c r="U10" s="62"/>
      <c r="V10" s="62" t="s">
        <v>265</v>
      </c>
      <c r="W10" s="62"/>
      <c r="X10" s="62"/>
      <c r="Y10" s="368"/>
      <c r="Z10" s="53">
        <v>212.70961481276012</v>
      </c>
      <c r="AA10" s="53">
        <v>212.70961481276012</v>
      </c>
      <c r="AB10" s="53">
        <v>214.67403290798364</v>
      </c>
      <c r="AC10" s="53">
        <v>218.85046649815422</v>
      </c>
      <c r="AD10" s="53">
        <v>225.08908187062349</v>
      </c>
    </row>
    <row r="11" spans="2:30" ht="13.5" customHeight="1">
      <c r="B11" s="20"/>
      <c r="C11" s="20"/>
      <c r="D11" s="347" t="s">
        <v>219</v>
      </c>
      <c r="E11" s="45" t="s">
        <v>5</v>
      </c>
      <c r="F11" s="46" t="s">
        <v>66</v>
      </c>
      <c r="G11" s="18"/>
      <c r="H11" s="55">
        <v>0</v>
      </c>
      <c r="I11" s="55">
        <v>0</v>
      </c>
      <c r="J11" s="55">
        <v>0</v>
      </c>
      <c r="K11" s="55">
        <v>0</v>
      </c>
      <c r="L11" s="55">
        <v>0</v>
      </c>
      <c r="M11" s="411">
        <f t="shared" si="0"/>
        <v>0</v>
      </c>
      <c r="N11" s="411">
        <f t="shared" si="1"/>
        <v>0</v>
      </c>
      <c r="O11" s="411">
        <f t="shared" si="2"/>
        <v>0</v>
      </c>
      <c r="P11" s="411">
        <f t="shared" si="3"/>
        <v>0</v>
      </c>
      <c r="Q11" s="411">
        <f t="shared" si="4"/>
        <v>0</v>
      </c>
      <c r="R11" s="36"/>
      <c r="S11" s="62"/>
      <c r="T11" s="62"/>
      <c r="U11" s="62"/>
      <c r="V11" s="62"/>
      <c r="W11" s="62" t="s">
        <v>265</v>
      </c>
      <c r="X11" s="62"/>
      <c r="Y11" s="368"/>
      <c r="Z11" s="53">
        <v>239.25091780307636</v>
      </c>
      <c r="AA11" s="53">
        <v>239.25091780307636</v>
      </c>
      <c r="AB11" s="53">
        <v>241.50729023119337</v>
      </c>
      <c r="AC11" s="53">
        <v>246.30443072976442</v>
      </c>
      <c r="AD11" s="53">
        <v>253.47023710789438</v>
      </c>
    </row>
    <row r="12" spans="2:30" ht="13.5" customHeight="1">
      <c r="B12" s="20"/>
      <c r="C12" s="20"/>
      <c r="D12" s="347" t="s">
        <v>77</v>
      </c>
      <c r="E12" s="45" t="s">
        <v>80</v>
      </c>
      <c r="F12" s="46" t="s">
        <v>1</v>
      </c>
      <c r="G12" s="18"/>
      <c r="H12" s="55">
        <v>0</v>
      </c>
      <c r="I12" s="55">
        <v>0</v>
      </c>
      <c r="J12" s="55">
        <v>0</v>
      </c>
      <c r="K12" s="55">
        <v>0</v>
      </c>
      <c r="L12" s="55">
        <v>0</v>
      </c>
      <c r="M12" s="411">
        <f t="shared" si="0"/>
        <v>0</v>
      </c>
      <c r="N12" s="411">
        <f t="shared" si="1"/>
        <v>0</v>
      </c>
      <c r="O12" s="411">
        <f t="shared" si="2"/>
        <v>0</v>
      </c>
      <c r="P12" s="411">
        <f t="shared" si="3"/>
        <v>0</v>
      </c>
      <c r="Q12" s="411">
        <f t="shared" si="4"/>
        <v>0</v>
      </c>
      <c r="R12" s="36"/>
      <c r="S12" s="62"/>
      <c r="T12" s="62"/>
      <c r="U12" s="62"/>
      <c r="V12" s="62"/>
      <c r="W12" s="62"/>
      <c r="X12" s="62"/>
      <c r="Y12" s="368"/>
      <c r="Z12" s="372">
        <v>0.71961782154044762</v>
      </c>
      <c r="AA12" s="372">
        <v>0.71961782154044762</v>
      </c>
      <c r="AB12" s="372">
        <v>0.71961782154044762</v>
      </c>
      <c r="AC12" s="372">
        <v>0.71961782154044762</v>
      </c>
      <c r="AD12" s="372">
        <v>0.71961782154044762</v>
      </c>
    </row>
    <row r="13" spans="2:30" ht="13.5" customHeight="1">
      <c r="B13" s="20"/>
      <c r="C13" s="20"/>
      <c r="D13" s="347" t="s">
        <v>78</v>
      </c>
      <c r="E13" s="45" t="s">
        <v>5</v>
      </c>
      <c r="F13" s="46" t="s">
        <v>1</v>
      </c>
      <c r="G13" s="18"/>
      <c r="H13" s="55">
        <v>0</v>
      </c>
      <c r="I13" s="55">
        <v>0</v>
      </c>
      <c r="J13" s="55">
        <v>0</v>
      </c>
      <c r="K13" s="55">
        <v>0</v>
      </c>
      <c r="L13" s="55">
        <v>0</v>
      </c>
      <c r="M13" s="411">
        <f t="shared" si="0"/>
        <v>0</v>
      </c>
      <c r="N13" s="411">
        <f t="shared" si="1"/>
        <v>0</v>
      </c>
      <c r="O13" s="411">
        <f t="shared" si="2"/>
        <v>0</v>
      </c>
      <c r="P13" s="411">
        <f t="shared" si="3"/>
        <v>0</v>
      </c>
      <c r="Q13" s="411">
        <f t="shared" si="4"/>
        <v>0</v>
      </c>
      <c r="R13" s="36"/>
      <c r="S13" s="62"/>
      <c r="T13" s="62"/>
      <c r="U13" s="62"/>
      <c r="V13" s="62"/>
      <c r="W13" s="62"/>
      <c r="X13" s="62"/>
      <c r="Y13" s="368"/>
      <c r="Z13" s="372">
        <v>0.55889567721915312</v>
      </c>
      <c r="AA13" s="372">
        <v>0.55889567721915312</v>
      </c>
      <c r="AB13" s="372">
        <v>0.55889567721915312</v>
      </c>
      <c r="AC13" s="372">
        <v>0.55889567721915312</v>
      </c>
      <c r="AD13" s="372">
        <v>0.55889567721915312</v>
      </c>
    </row>
    <row r="14" spans="2:30" ht="13.5" customHeight="1">
      <c r="B14" s="20"/>
      <c r="C14" s="20"/>
      <c r="D14" s="403" t="s">
        <v>128</v>
      </c>
      <c r="E14" s="45"/>
      <c r="F14" s="46"/>
      <c r="G14" s="18"/>
      <c r="H14" s="55"/>
      <c r="I14" s="55"/>
      <c r="J14" s="55"/>
      <c r="K14" s="55"/>
      <c r="L14" s="55"/>
      <c r="M14" s="55"/>
      <c r="N14" s="55"/>
      <c r="O14" s="55"/>
      <c r="P14" s="55"/>
      <c r="Q14" s="55"/>
      <c r="R14" s="36"/>
      <c r="S14" s="62"/>
      <c r="T14" s="62"/>
      <c r="U14" s="62"/>
      <c r="V14" s="62"/>
      <c r="W14" s="62"/>
      <c r="X14" s="62"/>
      <c r="Y14" s="368"/>
      <c r="Z14" s="53"/>
      <c r="AA14" s="53"/>
      <c r="AB14" s="53"/>
      <c r="AC14" s="53"/>
      <c r="AD14" s="369"/>
    </row>
    <row r="15" spans="2:30" ht="13.5" customHeight="1">
      <c r="B15" s="20"/>
      <c r="C15" s="31"/>
      <c r="D15" s="365"/>
      <c r="E15" s="59"/>
      <c r="F15" s="60"/>
      <c r="G15" s="18"/>
      <c r="H15" s="85"/>
      <c r="I15" s="85"/>
      <c r="J15" s="85"/>
      <c r="K15" s="85"/>
      <c r="L15" s="85"/>
      <c r="M15" s="85"/>
      <c r="N15" s="85"/>
      <c r="O15" s="85"/>
      <c r="P15" s="85"/>
      <c r="Q15" s="85"/>
      <c r="R15" s="36"/>
      <c r="S15" s="366"/>
      <c r="T15" s="366"/>
      <c r="U15" s="366"/>
      <c r="V15" s="366"/>
      <c r="W15" s="366"/>
      <c r="X15" s="366"/>
      <c r="Y15" s="368"/>
      <c r="Z15" s="371"/>
      <c r="AA15" s="371"/>
      <c r="AB15" s="371"/>
      <c r="AC15" s="371"/>
      <c r="AD15" s="370"/>
    </row>
    <row r="16" spans="2:30" ht="62.25" customHeight="1">
      <c r="B16" s="20"/>
      <c r="C16" s="359" t="s">
        <v>384</v>
      </c>
      <c r="D16" s="347" t="s">
        <v>113</v>
      </c>
      <c r="E16" s="45" t="s">
        <v>5</v>
      </c>
      <c r="F16" s="46" t="s">
        <v>66</v>
      </c>
      <c r="G16" s="18"/>
      <c r="H16" s="55">
        <v>0</v>
      </c>
      <c r="I16" s="55">
        <v>0</v>
      </c>
      <c r="J16" s="55">
        <v>0</v>
      </c>
      <c r="K16" s="55">
        <v>0</v>
      </c>
      <c r="L16" s="55">
        <v>0</v>
      </c>
      <c r="M16" s="411">
        <f t="shared" ref="M16:M23" si="5">H16*(1+$Z$2)*(1+$AA$2)*(1+$AB$2)*(1+$AC$2)</f>
        <v>0</v>
      </c>
      <c r="N16" s="411">
        <f t="shared" ref="N16:N23" si="6">I16*(1+$AA$2)*(1+$AB$2)*(1+$AC$2)</f>
        <v>0</v>
      </c>
      <c r="O16" s="411">
        <f t="shared" ref="O16:O23" si="7">J16*(1+$AB$2)*(1+$AC$2)</f>
        <v>0</v>
      </c>
      <c r="P16" s="411">
        <f t="shared" ref="P16:P23" si="8">K16*(1+$AC$2)</f>
        <v>0</v>
      </c>
      <c r="Q16" s="411">
        <f t="shared" ref="Q16:Q23" si="9">L16</f>
        <v>0</v>
      </c>
      <c r="R16" s="36"/>
      <c r="S16" s="62" t="s">
        <v>265</v>
      </c>
      <c r="T16" s="62"/>
      <c r="U16" s="62"/>
      <c r="V16" s="62"/>
      <c r="W16" s="62"/>
      <c r="X16" s="62"/>
      <c r="Y16" s="68"/>
      <c r="Z16" s="53">
        <v>127.53179550063933</v>
      </c>
      <c r="AA16" s="53">
        <v>127.53179550063933</v>
      </c>
      <c r="AB16" s="53">
        <v>128.93464525114635</v>
      </c>
      <c r="AC16" s="53">
        <v>131.91716146509589</v>
      </c>
      <c r="AD16" s="53">
        <v>136.37234340424516</v>
      </c>
    </row>
    <row r="17" spans="2:30" ht="13.5" customHeight="1">
      <c r="B17" s="20"/>
      <c r="C17" s="359"/>
      <c r="D17" s="1" t="s">
        <v>212</v>
      </c>
      <c r="E17" s="45" t="s">
        <v>5</v>
      </c>
      <c r="F17" s="46" t="s">
        <v>66</v>
      </c>
      <c r="G17" s="18"/>
      <c r="H17" s="55">
        <v>0</v>
      </c>
      <c r="I17" s="55">
        <v>0</v>
      </c>
      <c r="J17" s="55">
        <v>0</v>
      </c>
      <c r="K17" s="55">
        <v>0</v>
      </c>
      <c r="L17" s="55">
        <v>0</v>
      </c>
      <c r="M17" s="411">
        <f t="shared" si="5"/>
        <v>0</v>
      </c>
      <c r="N17" s="411">
        <f t="shared" si="6"/>
        <v>0</v>
      </c>
      <c r="O17" s="411">
        <f t="shared" si="7"/>
        <v>0</v>
      </c>
      <c r="P17" s="411">
        <f t="shared" si="8"/>
        <v>0</v>
      </c>
      <c r="Q17" s="411">
        <f t="shared" si="9"/>
        <v>0</v>
      </c>
      <c r="R17" s="36"/>
      <c r="S17" s="62"/>
      <c r="T17" s="62" t="s">
        <v>265</v>
      </c>
      <c r="U17" s="62"/>
      <c r="V17" s="62"/>
      <c r="W17" s="62"/>
      <c r="X17" s="62"/>
      <c r="Y17" s="68"/>
      <c r="Z17" s="19">
        <v>174.24337592070339</v>
      </c>
      <c r="AA17" s="19">
        <v>174.24337592070339</v>
      </c>
      <c r="AB17" s="19">
        <v>176.1600530558311</v>
      </c>
      <c r="AC17" s="19">
        <v>180.23498740311857</v>
      </c>
      <c r="AD17" s="19">
        <v>186.3219866362974</v>
      </c>
    </row>
    <row r="18" spans="2:30">
      <c r="B18" s="20"/>
      <c r="C18" s="359"/>
      <c r="D18" s="1" t="s">
        <v>81</v>
      </c>
      <c r="E18" s="39" t="s">
        <v>5</v>
      </c>
      <c r="F18" s="27" t="s">
        <v>66</v>
      </c>
      <c r="G18" s="18"/>
      <c r="H18" s="28">
        <v>0</v>
      </c>
      <c r="I18" s="28">
        <v>0</v>
      </c>
      <c r="J18" s="28">
        <v>0</v>
      </c>
      <c r="K18" s="28">
        <v>0</v>
      </c>
      <c r="L18" s="28">
        <v>0</v>
      </c>
      <c r="M18" s="411">
        <f t="shared" si="5"/>
        <v>0</v>
      </c>
      <c r="N18" s="411">
        <f t="shared" si="6"/>
        <v>0</v>
      </c>
      <c r="O18" s="411">
        <f t="shared" si="7"/>
        <v>0</v>
      </c>
      <c r="P18" s="411">
        <f t="shared" si="8"/>
        <v>0</v>
      </c>
      <c r="Q18" s="411">
        <f t="shared" si="9"/>
        <v>0</v>
      </c>
      <c r="R18" s="18"/>
      <c r="S18" s="63"/>
      <c r="T18" s="63"/>
      <c r="U18" s="63"/>
      <c r="V18" s="63"/>
      <c r="W18" s="63"/>
      <c r="X18" s="63" t="s">
        <v>265</v>
      </c>
      <c r="Y18" s="69"/>
      <c r="Z18" s="19">
        <v>172.20213351936337</v>
      </c>
      <c r="AA18" s="19">
        <v>172.20213351936337</v>
      </c>
      <c r="AB18" s="19">
        <v>173.72096932035953</v>
      </c>
      <c r="AC18" s="19">
        <v>176.95007664362117</v>
      </c>
      <c r="AD18" s="19">
        <v>181.7736080493799</v>
      </c>
    </row>
    <row r="19" spans="2:30">
      <c r="B19" s="20"/>
      <c r="C19" s="359"/>
      <c r="D19" s="1" t="s">
        <v>82</v>
      </c>
      <c r="E19" s="39" t="s">
        <v>5</v>
      </c>
      <c r="F19" s="27" t="s">
        <v>66</v>
      </c>
      <c r="G19" s="18"/>
      <c r="H19" s="28">
        <v>0</v>
      </c>
      <c r="I19" s="28">
        <v>0</v>
      </c>
      <c r="J19" s="28">
        <v>0</v>
      </c>
      <c r="K19" s="28">
        <v>0</v>
      </c>
      <c r="L19" s="28">
        <v>0</v>
      </c>
      <c r="M19" s="411">
        <f t="shared" si="5"/>
        <v>0</v>
      </c>
      <c r="N19" s="411">
        <f t="shared" si="6"/>
        <v>0</v>
      </c>
      <c r="O19" s="411">
        <f t="shared" si="7"/>
        <v>0</v>
      </c>
      <c r="P19" s="411">
        <f t="shared" si="8"/>
        <v>0</v>
      </c>
      <c r="Q19" s="411">
        <f t="shared" si="9"/>
        <v>0</v>
      </c>
      <c r="R19" s="18"/>
      <c r="S19" s="63"/>
      <c r="T19" s="63"/>
      <c r="U19" s="63" t="s">
        <v>265</v>
      </c>
      <c r="V19" s="63"/>
      <c r="W19" s="63"/>
      <c r="X19" s="63"/>
      <c r="Y19" s="69"/>
      <c r="Z19" s="19">
        <v>178.58346320213872</v>
      </c>
      <c r="AA19" s="19">
        <v>178.58346320213872</v>
      </c>
      <c r="AB19" s="19">
        <v>180.54788129736218</v>
      </c>
      <c r="AC19" s="19">
        <v>184.72431488753278</v>
      </c>
      <c r="AD19" s="19">
        <v>190.96293026000205</v>
      </c>
    </row>
    <row r="20" spans="2:30">
      <c r="B20" s="20"/>
      <c r="C20" s="359"/>
      <c r="D20" s="1" t="s">
        <v>83</v>
      </c>
      <c r="E20" s="39" t="s">
        <v>5</v>
      </c>
      <c r="F20" s="27" t="s">
        <v>66</v>
      </c>
      <c r="G20" s="18"/>
      <c r="H20" s="28">
        <v>0</v>
      </c>
      <c r="I20" s="28">
        <v>0</v>
      </c>
      <c r="J20" s="28">
        <v>0</v>
      </c>
      <c r="K20" s="28">
        <v>0</v>
      </c>
      <c r="L20" s="28">
        <v>0</v>
      </c>
      <c r="M20" s="411">
        <f t="shared" si="5"/>
        <v>0</v>
      </c>
      <c r="N20" s="411">
        <f t="shared" si="6"/>
        <v>0</v>
      </c>
      <c r="O20" s="411">
        <f t="shared" si="7"/>
        <v>0</v>
      </c>
      <c r="P20" s="411">
        <f t="shared" si="8"/>
        <v>0</v>
      </c>
      <c r="Q20" s="411">
        <f t="shared" si="9"/>
        <v>0</v>
      </c>
      <c r="R20" s="18"/>
      <c r="S20" s="63"/>
      <c r="T20" s="63"/>
      <c r="U20" s="63"/>
      <c r="V20" s="63" t="s">
        <v>265</v>
      </c>
      <c r="W20" s="63"/>
      <c r="X20" s="63"/>
      <c r="Y20" s="69"/>
      <c r="Z20" s="19">
        <v>212.70961481276012</v>
      </c>
      <c r="AA20" s="19">
        <v>212.70961481276012</v>
      </c>
      <c r="AB20" s="19">
        <v>214.67403290798364</v>
      </c>
      <c r="AC20" s="19">
        <v>218.85046649815422</v>
      </c>
      <c r="AD20" s="19">
        <v>225.08908187062349</v>
      </c>
    </row>
    <row r="21" spans="2:30">
      <c r="B21" s="20"/>
      <c r="C21" s="359"/>
      <c r="D21" s="1" t="s">
        <v>219</v>
      </c>
      <c r="E21" s="39" t="s">
        <v>5</v>
      </c>
      <c r="F21" s="27" t="s">
        <v>66</v>
      </c>
      <c r="G21" s="18"/>
      <c r="H21" s="28">
        <v>0</v>
      </c>
      <c r="I21" s="28">
        <v>0</v>
      </c>
      <c r="J21" s="28">
        <v>0</v>
      </c>
      <c r="K21" s="28">
        <v>0</v>
      </c>
      <c r="L21" s="28">
        <v>0</v>
      </c>
      <c r="M21" s="411">
        <f t="shared" si="5"/>
        <v>0</v>
      </c>
      <c r="N21" s="411">
        <f t="shared" si="6"/>
        <v>0</v>
      </c>
      <c r="O21" s="411">
        <f t="shared" si="7"/>
        <v>0</v>
      </c>
      <c r="P21" s="411">
        <f t="shared" si="8"/>
        <v>0</v>
      </c>
      <c r="Q21" s="411">
        <f t="shared" si="9"/>
        <v>0</v>
      </c>
      <c r="R21" s="18"/>
      <c r="S21" s="63"/>
      <c r="T21" s="63"/>
      <c r="U21" s="63"/>
      <c r="V21" s="63"/>
      <c r="W21" s="63" t="s">
        <v>265</v>
      </c>
      <c r="X21" s="63"/>
      <c r="Y21" s="69"/>
      <c r="Z21" s="19">
        <v>239.25091780307636</v>
      </c>
      <c r="AA21" s="19">
        <v>239.25091780307636</v>
      </c>
      <c r="AB21" s="19">
        <v>241.50729023119337</v>
      </c>
      <c r="AC21" s="19">
        <v>246.30443072976442</v>
      </c>
      <c r="AD21" s="19">
        <v>253.47023710789438</v>
      </c>
    </row>
    <row r="22" spans="2:30">
      <c r="B22" s="20"/>
      <c r="C22" s="360"/>
      <c r="D22" s="1" t="s">
        <v>77</v>
      </c>
      <c r="E22" s="39" t="s">
        <v>80</v>
      </c>
      <c r="F22" s="27" t="s">
        <v>1</v>
      </c>
      <c r="G22" s="18"/>
      <c r="H22" s="28">
        <v>0</v>
      </c>
      <c r="I22" s="28">
        <v>0</v>
      </c>
      <c r="J22" s="28">
        <v>0</v>
      </c>
      <c r="K22" s="28">
        <v>0</v>
      </c>
      <c r="L22" s="28">
        <v>0</v>
      </c>
      <c r="M22" s="411">
        <f t="shared" si="5"/>
        <v>0</v>
      </c>
      <c r="N22" s="411">
        <f t="shared" si="6"/>
        <v>0</v>
      </c>
      <c r="O22" s="411">
        <f t="shared" si="7"/>
        <v>0</v>
      </c>
      <c r="P22" s="411">
        <f t="shared" si="8"/>
        <v>0</v>
      </c>
      <c r="Q22" s="411">
        <f t="shared" si="9"/>
        <v>0</v>
      </c>
      <c r="R22" s="18"/>
      <c r="S22" s="63"/>
      <c r="T22" s="63"/>
      <c r="U22" s="63"/>
      <c r="V22" s="63"/>
      <c r="W22" s="63"/>
      <c r="X22" s="63"/>
      <c r="Y22" s="69"/>
      <c r="Z22" s="54">
        <v>0.71961782154044762</v>
      </c>
      <c r="AA22" s="54">
        <v>0.71961782154044762</v>
      </c>
      <c r="AB22" s="54">
        <v>0.71961782154044762</v>
      </c>
      <c r="AC22" s="54">
        <v>0.71961782154044762</v>
      </c>
      <c r="AD22" s="54">
        <v>0.71961782154044762</v>
      </c>
    </row>
    <row r="23" spans="2:30">
      <c r="B23" s="20"/>
      <c r="C23" s="359"/>
      <c r="D23" s="1" t="s">
        <v>78</v>
      </c>
      <c r="E23" s="39" t="s">
        <v>5</v>
      </c>
      <c r="F23" s="27" t="s">
        <v>1</v>
      </c>
      <c r="G23" s="18"/>
      <c r="H23" s="28">
        <v>0</v>
      </c>
      <c r="I23" s="28">
        <v>0</v>
      </c>
      <c r="J23" s="28">
        <v>0</v>
      </c>
      <c r="K23" s="28">
        <v>0</v>
      </c>
      <c r="L23" s="28">
        <v>0</v>
      </c>
      <c r="M23" s="411">
        <f t="shared" si="5"/>
        <v>0</v>
      </c>
      <c r="N23" s="411">
        <f t="shared" si="6"/>
        <v>0</v>
      </c>
      <c r="O23" s="411">
        <f t="shared" si="7"/>
        <v>0</v>
      </c>
      <c r="P23" s="411">
        <f t="shared" si="8"/>
        <v>0</v>
      </c>
      <c r="Q23" s="411">
        <f t="shared" si="9"/>
        <v>0</v>
      </c>
      <c r="R23" s="18"/>
      <c r="S23" s="63"/>
      <c r="T23" s="63"/>
      <c r="U23" s="63"/>
      <c r="V23" s="63"/>
      <c r="W23" s="63"/>
      <c r="X23" s="63"/>
      <c r="Y23" s="69"/>
      <c r="Z23" s="54">
        <v>0.55889567721915312</v>
      </c>
      <c r="AA23" s="54">
        <v>0.55889567721915312</v>
      </c>
      <c r="AB23" s="54">
        <v>0.55889567721915312</v>
      </c>
      <c r="AC23" s="54">
        <v>0.55889567721915312</v>
      </c>
      <c r="AD23" s="54">
        <v>0.55889567721915312</v>
      </c>
    </row>
    <row r="24" spans="2:30">
      <c r="B24" s="20"/>
      <c r="C24" s="359"/>
      <c r="D24" s="2" t="s">
        <v>128</v>
      </c>
      <c r="E24" s="39"/>
      <c r="F24" s="27"/>
      <c r="G24" s="18"/>
      <c r="H24" s="19"/>
      <c r="I24" s="19"/>
      <c r="J24" s="19"/>
      <c r="K24" s="19"/>
      <c r="L24" s="19"/>
      <c r="M24" s="19"/>
      <c r="N24" s="19"/>
      <c r="O24" s="19"/>
      <c r="P24" s="19"/>
      <c r="Q24" s="19"/>
      <c r="R24" s="18"/>
      <c r="S24" s="63"/>
      <c r="T24" s="63"/>
      <c r="U24" s="63"/>
      <c r="V24" s="63"/>
      <c r="W24" s="63"/>
      <c r="X24" s="63"/>
      <c r="Y24" s="69"/>
      <c r="Z24" s="19"/>
      <c r="AA24" s="19"/>
      <c r="AB24" s="19"/>
      <c r="AC24" s="19"/>
      <c r="AD24" s="19"/>
    </row>
    <row r="25" spans="2:30">
      <c r="B25" s="31"/>
      <c r="C25" s="361"/>
      <c r="D25" s="358"/>
      <c r="E25" s="43"/>
      <c r="F25" s="21"/>
      <c r="G25" s="18"/>
      <c r="H25" s="23"/>
      <c r="I25" s="23"/>
      <c r="J25" s="23"/>
      <c r="K25" s="23"/>
      <c r="L25" s="23"/>
      <c r="M25" s="23"/>
      <c r="N25" s="23"/>
      <c r="O25" s="23"/>
      <c r="P25" s="23"/>
      <c r="Q25" s="23"/>
      <c r="R25" s="18"/>
      <c r="S25" s="30"/>
      <c r="T25" s="30"/>
      <c r="U25" s="30"/>
      <c r="V25" s="30"/>
      <c r="W25" s="30"/>
      <c r="X25" s="30"/>
      <c r="Y25" s="69"/>
      <c r="Z25" s="23"/>
      <c r="AA25" s="23"/>
      <c r="AB25" s="23"/>
      <c r="AC25" s="23"/>
      <c r="AD25" s="23"/>
    </row>
    <row r="27" spans="2:30">
      <c r="B27" s="9"/>
      <c r="C27" s="9"/>
      <c r="D27" s="6"/>
      <c r="E27" s="7"/>
      <c r="F27" s="7"/>
      <c r="G27" s="7"/>
      <c r="H27" s="460" t="s">
        <v>397</v>
      </c>
      <c r="I27" s="460"/>
      <c r="J27" s="460"/>
      <c r="K27" s="460"/>
      <c r="L27" s="461"/>
      <c r="M27" s="460" t="s">
        <v>398</v>
      </c>
      <c r="N27" s="460"/>
      <c r="O27" s="460"/>
      <c r="P27" s="460"/>
      <c r="Q27" s="461"/>
      <c r="R27" s="7"/>
      <c r="S27" s="462" t="s">
        <v>320</v>
      </c>
      <c r="T27" s="462"/>
      <c r="U27" s="462"/>
      <c r="V27" s="462"/>
      <c r="W27" s="462"/>
      <c r="X27" s="462"/>
      <c r="Y27" s="7"/>
      <c r="Z27" s="451" t="s">
        <v>351</v>
      </c>
      <c r="AA27" s="451"/>
      <c r="AB27" s="451"/>
      <c r="AC27" s="451"/>
      <c r="AD27" s="452"/>
    </row>
    <row r="28" spans="2:30" ht="27" customHeight="1">
      <c r="B28" s="10" t="s">
        <v>39</v>
      </c>
      <c r="C28" s="11" t="s">
        <v>2</v>
      </c>
      <c r="D28" s="12" t="s">
        <v>3</v>
      </c>
      <c r="E28" s="13" t="s">
        <v>69</v>
      </c>
      <c r="F28" s="32" t="s">
        <v>4</v>
      </c>
      <c r="G28" s="14"/>
      <c r="H28" s="17" t="s">
        <v>399</v>
      </c>
      <c r="I28" s="17" t="s">
        <v>400</v>
      </c>
      <c r="J28" s="17" t="s">
        <v>401</v>
      </c>
      <c r="K28" s="17" t="s">
        <v>0</v>
      </c>
      <c r="L28" s="17" t="s">
        <v>402</v>
      </c>
      <c r="M28" s="17" t="s">
        <v>399</v>
      </c>
      <c r="N28" s="17" t="s">
        <v>400</v>
      </c>
      <c r="O28" s="17" t="s">
        <v>401</v>
      </c>
      <c r="P28" s="17" t="s">
        <v>0</v>
      </c>
      <c r="Q28" s="17" t="s">
        <v>402</v>
      </c>
      <c r="R28" s="14"/>
      <c r="S28" s="65" t="s">
        <v>223</v>
      </c>
      <c r="T28" s="66" t="s">
        <v>224</v>
      </c>
      <c r="U28" s="66" t="s">
        <v>225</v>
      </c>
      <c r="V28" s="67" t="s">
        <v>226</v>
      </c>
      <c r="W28" s="65" t="s">
        <v>227</v>
      </c>
      <c r="X28" s="66" t="s">
        <v>228</v>
      </c>
      <c r="Y28" s="14"/>
      <c r="Z28" s="364" t="s">
        <v>19</v>
      </c>
      <c r="AA28" s="364" t="s">
        <v>131</v>
      </c>
      <c r="AB28" s="364" t="s">
        <v>132</v>
      </c>
      <c r="AC28" s="364" t="s">
        <v>133</v>
      </c>
      <c r="AD28" s="364" t="s">
        <v>134</v>
      </c>
    </row>
    <row r="29" spans="2:30" ht="57.75" customHeight="1">
      <c r="B29" s="4" t="s">
        <v>385</v>
      </c>
      <c r="C29" s="4" t="s">
        <v>390</v>
      </c>
      <c r="D29" s="3" t="s">
        <v>113</v>
      </c>
      <c r="E29" s="34" t="s">
        <v>5</v>
      </c>
      <c r="F29" s="35" t="s">
        <v>66</v>
      </c>
      <c r="G29" s="18"/>
      <c r="H29" s="50">
        <v>0</v>
      </c>
      <c r="I29" s="50">
        <v>0</v>
      </c>
      <c r="J29" s="50">
        <v>0</v>
      </c>
      <c r="K29" s="50">
        <v>0</v>
      </c>
      <c r="L29" s="50">
        <v>0</v>
      </c>
      <c r="M29" s="411">
        <f t="shared" ref="M29:M36" si="10">H29*(1+$Z$2)*(1+$AA$2)*(1+$AB$2)*(1+$AC$2)</f>
        <v>0</v>
      </c>
      <c r="N29" s="411">
        <f t="shared" ref="N29:N36" si="11">I29*(1+$AA$2)*(1+$AB$2)*(1+$AC$2)</f>
        <v>0</v>
      </c>
      <c r="O29" s="411">
        <f t="shared" ref="O29:O36" si="12">J29*(1+$AB$2)*(1+$AC$2)</f>
        <v>0</v>
      </c>
      <c r="P29" s="411">
        <f t="shared" ref="P29:P36" si="13">K29*(1+$AC$2)</f>
        <v>0</v>
      </c>
      <c r="Q29" s="411">
        <f t="shared" ref="Q29:Q36" si="14">L29</f>
        <v>0</v>
      </c>
      <c r="R29" s="36"/>
      <c r="S29" s="61" t="s">
        <v>265</v>
      </c>
      <c r="T29" s="61"/>
      <c r="U29" s="61"/>
      <c r="V29" s="61"/>
      <c r="W29" s="61"/>
      <c r="X29" s="61"/>
      <c r="Y29" s="367"/>
      <c r="Z29" s="37">
        <v>127.53179550063933</v>
      </c>
      <c r="AA29" s="37">
        <v>127.53179550063933</v>
      </c>
      <c r="AB29" s="37">
        <v>128.93464525114635</v>
      </c>
      <c r="AC29" s="37">
        <v>131.91716146509589</v>
      </c>
      <c r="AD29" s="37">
        <v>136.37234340424516</v>
      </c>
    </row>
    <row r="30" spans="2:30" ht="27.75" customHeight="1">
      <c r="B30" s="20"/>
      <c r="C30" s="20"/>
      <c r="D30" s="347" t="s">
        <v>212</v>
      </c>
      <c r="E30" s="45" t="s">
        <v>5</v>
      </c>
      <c r="F30" s="46" t="s">
        <v>66</v>
      </c>
      <c r="G30" s="18"/>
      <c r="H30" s="55">
        <v>0</v>
      </c>
      <c r="I30" s="55">
        <v>0</v>
      </c>
      <c r="J30" s="55">
        <v>0</v>
      </c>
      <c r="K30" s="55">
        <v>0</v>
      </c>
      <c r="L30" s="55">
        <v>0</v>
      </c>
      <c r="M30" s="411">
        <f t="shared" si="10"/>
        <v>0</v>
      </c>
      <c r="N30" s="411">
        <f t="shared" si="11"/>
        <v>0</v>
      </c>
      <c r="O30" s="411">
        <f t="shared" si="12"/>
        <v>0</v>
      </c>
      <c r="P30" s="411">
        <f t="shared" si="13"/>
        <v>0</v>
      </c>
      <c r="Q30" s="411">
        <f t="shared" si="14"/>
        <v>0</v>
      </c>
      <c r="R30" s="36"/>
      <c r="S30" s="62"/>
      <c r="T30" s="62" t="s">
        <v>265</v>
      </c>
      <c r="U30" s="62"/>
      <c r="V30" s="62"/>
      <c r="W30" s="62"/>
      <c r="X30" s="62"/>
      <c r="Y30" s="368"/>
      <c r="Z30" s="53">
        <v>174.24337592070339</v>
      </c>
      <c r="AA30" s="53">
        <v>174.24337592070339</v>
      </c>
      <c r="AB30" s="53">
        <v>176.1600530558311</v>
      </c>
      <c r="AC30" s="53">
        <v>180.23498740311857</v>
      </c>
      <c r="AD30" s="53">
        <v>186.3219866362974</v>
      </c>
    </row>
    <row r="31" spans="2:30" ht="11.25" customHeight="1">
      <c r="B31" s="20"/>
      <c r="C31" s="20"/>
      <c r="D31" s="347" t="s">
        <v>81</v>
      </c>
      <c r="E31" s="45" t="s">
        <v>5</v>
      </c>
      <c r="F31" s="46" t="s">
        <v>66</v>
      </c>
      <c r="G31" s="18"/>
      <c r="H31" s="55">
        <v>0</v>
      </c>
      <c r="I31" s="55">
        <v>0</v>
      </c>
      <c r="J31" s="55">
        <v>0</v>
      </c>
      <c r="K31" s="55">
        <v>0</v>
      </c>
      <c r="L31" s="55">
        <v>0</v>
      </c>
      <c r="M31" s="411">
        <f t="shared" si="10"/>
        <v>0</v>
      </c>
      <c r="N31" s="411">
        <f t="shared" si="11"/>
        <v>0</v>
      </c>
      <c r="O31" s="411">
        <f t="shared" si="12"/>
        <v>0</v>
      </c>
      <c r="P31" s="411">
        <f t="shared" si="13"/>
        <v>0</v>
      </c>
      <c r="Q31" s="411">
        <f t="shared" si="14"/>
        <v>0</v>
      </c>
      <c r="R31" s="36"/>
      <c r="S31" s="62"/>
      <c r="T31" s="62"/>
      <c r="U31" s="62"/>
      <c r="V31" s="62"/>
      <c r="W31" s="62"/>
      <c r="X31" s="62" t="s">
        <v>265</v>
      </c>
      <c r="Y31" s="368"/>
      <c r="Z31" s="53">
        <v>172.20213351936337</v>
      </c>
      <c r="AA31" s="53">
        <v>172.20213351936337</v>
      </c>
      <c r="AB31" s="53">
        <v>173.72096932035953</v>
      </c>
      <c r="AC31" s="53">
        <v>176.95007664362117</v>
      </c>
      <c r="AD31" s="53">
        <v>181.7736080493799</v>
      </c>
    </row>
    <row r="32" spans="2:30" ht="11.25" customHeight="1">
      <c r="B32" s="20"/>
      <c r="C32" s="20"/>
      <c r="D32" s="347" t="s">
        <v>82</v>
      </c>
      <c r="E32" s="45" t="s">
        <v>5</v>
      </c>
      <c r="F32" s="46" t="s">
        <v>66</v>
      </c>
      <c r="G32" s="18"/>
      <c r="H32" s="55">
        <v>0</v>
      </c>
      <c r="I32" s="55">
        <v>0</v>
      </c>
      <c r="J32" s="55">
        <v>0</v>
      </c>
      <c r="K32" s="55">
        <v>0</v>
      </c>
      <c r="L32" s="55">
        <v>0</v>
      </c>
      <c r="M32" s="411">
        <f t="shared" si="10"/>
        <v>0</v>
      </c>
      <c r="N32" s="411">
        <f t="shared" si="11"/>
        <v>0</v>
      </c>
      <c r="O32" s="411">
        <f t="shared" si="12"/>
        <v>0</v>
      </c>
      <c r="P32" s="411">
        <f t="shared" si="13"/>
        <v>0</v>
      </c>
      <c r="Q32" s="411">
        <f t="shared" si="14"/>
        <v>0</v>
      </c>
      <c r="R32" s="36"/>
      <c r="S32" s="62"/>
      <c r="T32" s="62"/>
      <c r="U32" s="62" t="s">
        <v>265</v>
      </c>
      <c r="V32" s="62"/>
      <c r="W32" s="62"/>
      <c r="X32" s="62"/>
      <c r="Y32" s="368"/>
      <c r="Z32" s="53">
        <v>178.58346320213872</v>
      </c>
      <c r="AA32" s="53">
        <v>178.58346320213872</v>
      </c>
      <c r="AB32" s="53">
        <v>180.54788129736218</v>
      </c>
      <c r="AC32" s="53">
        <v>184.72431488753278</v>
      </c>
      <c r="AD32" s="53">
        <v>190.96293026000205</v>
      </c>
    </row>
    <row r="33" spans="2:30" ht="11.25" customHeight="1">
      <c r="B33" s="20"/>
      <c r="C33" s="20"/>
      <c r="D33" s="347" t="s">
        <v>83</v>
      </c>
      <c r="E33" s="45" t="s">
        <v>5</v>
      </c>
      <c r="F33" s="46" t="s">
        <v>66</v>
      </c>
      <c r="G33" s="18"/>
      <c r="H33" s="55">
        <v>0</v>
      </c>
      <c r="I33" s="55">
        <v>0</v>
      </c>
      <c r="J33" s="55">
        <v>0</v>
      </c>
      <c r="K33" s="55">
        <v>0</v>
      </c>
      <c r="L33" s="55">
        <v>0</v>
      </c>
      <c r="M33" s="411">
        <f t="shared" si="10"/>
        <v>0</v>
      </c>
      <c r="N33" s="411">
        <f t="shared" si="11"/>
        <v>0</v>
      </c>
      <c r="O33" s="411">
        <f t="shared" si="12"/>
        <v>0</v>
      </c>
      <c r="P33" s="411">
        <f t="shared" si="13"/>
        <v>0</v>
      </c>
      <c r="Q33" s="411">
        <f t="shared" si="14"/>
        <v>0</v>
      </c>
      <c r="R33" s="36"/>
      <c r="S33" s="62"/>
      <c r="T33" s="62"/>
      <c r="U33" s="62"/>
      <c r="V33" s="62" t="s">
        <v>265</v>
      </c>
      <c r="W33" s="62"/>
      <c r="X33" s="62"/>
      <c r="Y33" s="368"/>
      <c r="Z33" s="53">
        <v>212.70961481276012</v>
      </c>
      <c r="AA33" s="53">
        <v>212.70961481276012</v>
      </c>
      <c r="AB33" s="53">
        <v>214.67403290798364</v>
      </c>
      <c r="AC33" s="53">
        <v>218.85046649815422</v>
      </c>
      <c r="AD33" s="53">
        <v>225.08908187062349</v>
      </c>
    </row>
    <row r="34" spans="2:30" ht="11.25" customHeight="1">
      <c r="B34" s="20"/>
      <c r="C34" s="20"/>
      <c r="D34" s="347" t="s">
        <v>219</v>
      </c>
      <c r="E34" s="45" t="s">
        <v>5</v>
      </c>
      <c r="F34" s="46" t="s">
        <v>66</v>
      </c>
      <c r="G34" s="18"/>
      <c r="H34" s="55">
        <v>0</v>
      </c>
      <c r="I34" s="55">
        <v>0</v>
      </c>
      <c r="J34" s="55">
        <v>0</v>
      </c>
      <c r="K34" s="55">
        <v>0</v>
      </c>
      <c r="L34" s="55">
        <v>0</v>
      </c>
      <c r="M34" s="411">
        <f t="shared" si="10"/>
        <v>0</v>
      </c>
      <c r="N34" s="411">
        <f t="shared" si="11"/>
        <v>0</v>
      </c>
      <c r="O34" s="411">
        <f t="shared" si="12"/>
        <v>0</v>
      </c>
      <c r="P34" s="411">
        <f t="shared" si="13"/>
        <v>0</v>
      </c>
      <c r="Q34" s="411">
        <f t="shared" si="14"/>
        <v>0</v>
      </c>
      <c r="R34" s="36"/>
      <c r="S34" s="62"/>
      <c r="T34" s="62"/>
      <c r="U34" s="62"/>
      <c r="V34" s="62"/>
      <c r="W34" s="62" t="s">
        <v>265</v>
      </c>
      <c r="X34" s="62"/>
      <c r="Y34" s="368"/>
      <c r="Z34" s="53">
        <v>239.25091780307636</v>
      </c>
      <c r="AA34" s="53">
        <v>239.25091780307636</v>
      </c>
      <c r="AB34" s="53">
        <v>241.50729023119337</v>
      </c>
      <c r="AC34" s="53">
        <v>246.30443072976442</v>
      </c>
      <c r="AD34" s="53">
        <v>253.47023710789438</v>
      </c>
    </row>
    <row r="35" spans="2:30" ht="11.25" customHeight="1">
      <c r="B35" s="20"/>
      <c r="C35" s="20"/>
      <c r="D35" s="347" t="s">
        <v>77</v>
      </c>
      <c r="E35" s="45" t="s">
        <v>80</v>
      </c>
      <c r="F35" s="46" t="s">
        <v>1</v>
      </c>
      <c r="G35" s="18"/>
      <c r="H35" s="55">
        <v>0</v>
      </c>
      <c r="I35" s="55">
        <v>0</v>
      </c>
      <c r="J35" s="55">
        <v>0</v>
      </c>
      <c r="K35" s="55">
        <v>0</v>
      </c>
      <c r="L35" s="55">
        <v>0</v>
      </c>
      <c r="M35" s="411">
        <f t="shared" si="10"/>
        <v>0</v>
      </c>
      <c r="N35" s="411">
        <f t="shared" si="11"/>
        <v>0</v>
      </c>
      <c r="O35" s="411">
        <f t="shared" si="12"/>
        <v>0</v>
      </c>
      <c r="P35" s="411">
        <f t="shared" si="13"/>
        <v>0</v>
      </c>
      <c r="Q35" s="411">
        <f t="shared" si="14"/>
        <v>0</v>
      </c>
      <c r="R35" s="36"/>
      <c r="S35" s="62"/>
      <c r="T35" s="62"/>
      <c r="U35" s="62"/>
      <c r="V35" s="62"/>
      <c r="W35" s="62"/>
      <c r="X35" s="62"/>
      <c r="Y35" s="368"/>
      <c r="Z35" s="372">
        <v>0.71961782154044762</v>
      </c>
      <c r="AA35" s="372">
        <v>0.71961782154044762</v>
      </c>
      <c r="AB35" s="372">
        <v>0.71961782154044762</v>
      </c>
      <c r="AC35" s="372">
        <v>0.71961782154044762</v>
      </c>
      <c r="AD35" s="372">
        <v>0.71961782154044762</v>
      </c>
    </row>
    <row r="36" spans="2:30" ht="11.25" customHeight="1">
      <c r="B36" s="20"/>
      <c r="C36" s="20"/>
      <c r="D36" s="347" t="s">
        <v>78</v>
      </c>
      <c r="E36" s="45" t="s">
        <v>5</v>
      </c>
      <c r="F36" s="46" t="s">
        <v>1</v>
      </c>
      <c r="G36" s="18"/>
      <c r="H36" s="55">
        <v>0</v>
      </c>
      <c r="I36" s="55">
        <v>0</v>
      </c>
      <c r="J36" s="55">
        <v>0</v>
      </c>
      <c r="K36" s="55">
        <v>0</v>
      </c>
      <c r="L36" s="55">
        <v>0</v>
      </c>
      <c r="M36" s="411">
        <f t="shared" si="10"/>
        <v>0</v>
      </c>
      <c r="N36" s="411">
        <f t="shared" si="11"/>
        <v>0</v>
      </c>
      <c r="O36" s="411">
        <f t="shared" si="12"/>
        <v>0</v>
      </c>
      <c r="P36" s="411">
        <f t="shared" si="13"/>
        <v>0</v>
      </c>
      <c r="Q36" s="411">
        <f t="shared" si="14"/>
        <v>0</v>
      </c>
      <c r="R36" s="36"/>
      <c r="S36" s="62"/>
      <c r="T36" s="62"/>
      <c r="U36" s="62"/>
      <c r="V36" s="62"/>
      <c r="W36" s="62"/>
      <c r="X36" s="62"/>
      <c r="Y36" s="368"/>
      <c r="Z36" s="372">
        <v>0.55889567721915312</v>
      </c>
      <c r="AA36" s="372">
        <v>0.55889567721915312</v>
      </c>
      <c r="AB36" s="372">
        <v>0.55889567721915312</v>
      </c>
      <c r="AC36" s="372">
        <v>0.55889567721915312</v>
      </c>
      <c r="AD36" s="372">
        <v>0.55889567721915312</v>
      </c>
    </row>
    <row r="37" spans="2:30" ht="11.25" customHeight="1">
      <c r="B37" s="20"/>
      <c r="C37" s="20"/>
      <c r="D37" s="403" t="s">
        <v>128</v>
      </c>
      <c r="E37" s="45"/>
      <c r="F37" s="46"/>
      <c r="G37" s="18"/>
      <c r="H37" s="53"/>
      <c r="I37" s="53"/>
      <c r="J37" s="53"/>
      <c r="K37" s="53"/>
      <c r="L37" s="369"/>
      <c r="M37" s="53"/>
      <c r="N37" s="53"/>
      <c r="O37" s="53"/>
      <c r="P37" s="53"/>
      <c r="Q37" s="369"/>
      <c r="R37" s="36"/>
      <c r="S37" s="62"/>
      <c r="T37" s="62"/>
      <c r="U37" s="62"/>
      <c r="V37" s="62"/>
      <c r="W37" s="62"/>
      <c r="X37" s="62"/>
      <c r="Y37" s="368"/>
      <c r="Z37" s="53"/>
      <c r="AA37" s="53"/>
      <c r="AB37" s="53"/>
      <c r="AC37" s="53"/>
      <c r="AD37" s="369"/>
    </row>
    <row r="38" spans="2:30" ht="11.25" customHeight="1">
      <c r="B38" s="31"/>
      <c r="C38" s="31"/>
      <c r="D38" s="365"/>
      <c r="E38" s="59"/>
      <c r="F38" s="60"/>
      <c r="G38" s="18"/>
      <c r="H38" s="371"/>
      <c r="I38" s="371"/>
      <c r="J38" s="371"/>
      <c r="K38" s="371"/>
      <c r="L38" s="370"/>
      <c r="M38" s="371"/>
      <c r="N38" s="371"/>
      <c r="O38" s="371"/>
      <c r="P38" s="371"/>
      <c r="Q38" s="370"/>
      <c r="R38" s="36"/>
      <c r="S38" s="366"/>
      <c r="T38" s="366"/>
      <c r="U38" s="366"/>
      <c r="V38" s="366"/>
      <c r="W38" s="366"/>
      <c r="X38" s="366"/>
      <c r="Y38" s="368"/>
      <c r="Z38" s="371"/>
      <c r="AA38" s="371"/>
      <c r="AB38" s="371"/>
      <c r="AC38" s="371"/>
      <c r="AD38" s="370"/>
    </row>
    <row r="39" spans="2:30" ht="11.25" customHeight="1"/>
    <row r="40" spans="2:30" ht="11.25" customHeight="1"/>
    <row r="41" spans="2:30" ht="27" customHeight="1">
      <c r="B41" s="10" t="s">
        <v>39</v>
      </c>
      <c r="C41" s="10" t="s">
        <v>2</v>
      </c>
      <c r="D41" s="12" t="s">
        <v>3</v>
      </c>
      <c r="E41" s="32" t="s">
        <v>69</v>
      </c>
      <c r="F41" s="32" t="s">
        <v>4</v>
      </c>
      <c r="G41" s="14"/>
      <c r="H41" s="17" t="s">
        <v>399</v>
      </c>
      <c r="I41" s="17" t="s">
        <v>400</v>
      </c>
      <c r="J41" s="17" t="s">
        <v>401</v>
      </c>
      <c r="K41" s="17" t="s">
        <v>0</v>
      </c>
      <c r="L41" s="17" t="s">
        <v>402</v>
      </c>
      <c r="M41" s="17" t="s">
        <v>399</v>
      </c>
      <c r="N41" s="17" t="s">
        <v>400</v>
      </c>
      <c r="O41" s="17" t="s">
        <v>401</v>
      </c>
      <c r="P41" s="17" t="s">
        <v>0</v>
      </c>
      <c r="Q41" s="17" t="s">
        <v>402</v>
      </c>
      <c r="R41" s="14"/>
      <c r="S41" s="65" t="s">
        <v>223</v>
      </c>
      <c r="T41" s="65" t="s">
        <v>224</v>
      </c>
      <c r="U41" s="65" t="s">
        <v>225</v>
      </c>
      <c r="V41" s="65" t="s">
        <v>226</v>
      </c>
      <c r="W41" s="65" t="s">
        <v>227</v>
      </c>
      <c r="X41" s="66" t="s">
        <v>228</v>
      </c>
      <c r="Y41" s="14"/>
      <c r="Z41" s="364" t="s">
        <v>19</v>
      </c>
      <c r="AA41" s="364" t="s">
        <v>131</v>
      </c>
      <c r="AB41" s="364" t="s">
        <v>132</v>
      </c>
      <c r="AC41" s="364" t="s">
        <v>133</v>
      </c>
      <c r="AD41" s="364" t="s">
        <v>134</v>
      </c>
    </row>
    <row r="42" spans="2:30" ht="56.25" customHeight="1">
      <c r="B42" s="4" t="s">
        <v>387</v>
      </c>
      <c r="C42" s="377" t="s">
        <v>391</v>
      </c>
      <c r="D42" s="397" t="s">
        <v>113</v>
      </c>
      <c r="E42" s="393" t="s">
        <v>5</v>
      </c>
      <c r="F42" s="395" t="s">
        <v>66</v>
      </c>
      <c r="G42" s="373"/>
      <c r="H42" s="55">
        <v>0</v>
      </c>
      <c r="I42" s="55">
        <v>0</v>
      </c>
      <c r="J42" s="55">
        <v>0</v>
      </c>
      <c r="K42" s="55">
        <v>0</v>
      </c>
      <c r="L42" s="55">
        <v>0</v>
      </c>
      <c r="M42" s="411">
        <f t="shared" ref="M42:M49" si="15">H42*(1+$Z$2)*(1+$AA$2)*(1+$AB$2)*(1+$AC$2)</f>
        <v>0</v>
      </c>
      <c r="N42" s="411">
        <f t="shared" ref="N42:N49" si="16">I42*(1+$AA$2)*(1+$AB$2)*(1+$AC$2)</f>
        <v>0</v>
      </c>
      <c r="O42" s="411">
        <f t="shared" ref="O42:O49" si="17">J42*(1+$AB$2)*(1+$AC$2)</f>
        <v>0</v>
      </c>
      <c r="P42" s="411">
        <f t="shared" ref="P42:P49" si="18">K42*(1+$AC$2)</f>
        <v>0</v>
      </c>
      <c r="Q42" s="411">
        <f t="shared" ref="Q42:Q49" si="19">L42</f>
        <v>0</v>
      </c>
      <c r="R42" s="373"/>
      <c r="S42" s="399" t="s">
        <v>265</v>
      </c>
      <c r="T42" s="399"/>
      <c r="U42" s="399"/>
      <c r="V42" s="399"/>
      <c r="W42" s="399"/>
      <c r="X42" s="400"/>
      <c r="Y42" s="373"/>
      <c r="Z42" s="37">
        <v>127.53179550063933</v>
      </c>
      <c r="AA42" s="37">
        <v>127.53179550063933</v>
      </c>
      <c r="AB42" s="37">
        <v>128.93464525114635</v>
      </c>
      <c r="AC42" s="37">
        <v>131.91716146509589</v>
      </c>
      <c r="AD42" s="37">
        <v>136.37234340424516</v>
      </c>
    </row>
    <row r="43" spans="2:30">
      <c r="B43" s="375"/>
      <c r="C43" s="374"/>
      <c r="D43" s="398" t="s">
        <v>212</v>
      </c>
      <c r="E43" s="394" t="s">
        <v>5</v>
      </c>
      <c r="F43" s="396" t="s">
        <v>66</v>
      </c>
      <c r="G43" s="373"/>
      <c r="H43" s="55">
        <v>0</v>
      </c>
      <c r="I43" s="55">
        <v>0</v>
      </c>
      <c r="J43" s="55">
        <v>0</v>
      </c>
      <c r="K43" s="55">
        <v>0</v>
      </c>
      <c r="L43" s="55">
        <v>0</v>
      </c>
      <c r="M43" s="411">
        <f t="shared" si="15"/>
        <v>0</v>
      </c>
      <c r="N43" s="411">
        <f t="shared" si="16"/>
        <v>0</v>
      </c>
      <c r="O43" s="411">
        <f t="shared" si="17"/>
        <v>0</v>
      </c>
      <c r="P43" s="411">
        <f t="shared" si="18"/>
        <v>0</v>
      </c>
      <c r="Q43" s="411">
        <f t="shared" si="19"/>
        <v>0</v>
      </c>
      <c r="R43" s="373"/>
      <c r="S43" s="401"/>
      <c r="T43" s="401" t="s">
        <v>265</v>
      </c>
      <c r="U43" s="401"/>
      <c r="V43" s="401"/>
      <c r="W43" s="401"/>
      <c r="X43" s="402"/>
      <c r="Y43" s="373"/>
      <c r="Z43" s="53">
        <v>174.24337592070339</v>
      </c>
      <c r="AA43" s="53">
        <v>174.24337592070339</v>
      </c>
      <c r="AB43" s="53">
        <v>176.1600530558311</v>
      </c>
      <c r="AC43" s="53">
        <v>180.23498740311857</v>
      </c>
      <c r="AD43" s="53">
        <v>186.3219866362974</v>
      </c>
    </row>
    <row r="44" spans="2:30">
      <c r="B44" s="375"/>
      <c r="C44" s="374"/>
      <c r="D44" s="398" t="s">
        <v>81</v>
      </c>
      <c r="E44" s="394" t="s">
        <v>5</v>
      </c>
      <c r="F44" s="396" t="s">
        <v>66</v>
      </c>
      <c r="G44" s="373"/>
      <c r="H44" s="55">
        <v>0</v>
      </c>
      <c r="I44" s="55">
        <v>0</v>
      </c>
      <c r="J44" s="55">
        <v>0</v>
      </c>
      <c r="K44" s="55">
        <v>0</v>
      </c>
      <c r="L44" s="55">
        <v>0</v>
      </c>
      <c r="M44" s="411">
        <f t="shared" si="15"/>
        <v>0</v>
      </c>
      <c r="N44" s="411">
        <f t="shared" si="16"/>
        <v>0</v>
      </c>
      <c r="O44" s="411">
        <f t="shared" si="17"/>
        <v>0</v>
      </c>
      <c r="P44" s="411">
        <f t="shared" si="18"/>
        <v>0</v>
      </c>
      <c r="Q44" s="411">
        <f t="shared" si="19"/>
        <v>0</v>
      </c>
      <c r="R44" s="373"/>
      <c r="S44" s="401"/>
      <c r="T44" s="401"/>
      <c r="U44" s="401"/>
      <c r="V44" s="401"/>
      <c r="W44" s="401"/>
      <c r="X44" s="402" t="s">
        <v>265</v>
      </c>
      <c r="Y44" s="373"/>
      <c r="Z44" s="53">
        <v>172.20213351936337</v>
      </c>
      <c r="AA44" s="53">
        <v>172.20213351936337</v>
      </c>
      <c r="AB44" s="53">
        <v>173.72096932035953</v>
      </c>
      <c r="AC44" s="53">
        <v>176.95007664362117</v>
      </c>
      <c r="AD44" s="53">
        <v>181.7736080493799</v>
      </c>
    </row>
    <row r="45" spans="2:30">
      <c r="B45" s="375"/>
      <c r="C45" s="374"/>
      <c r="D45" s="398" t="s">
        <v>82</v>
      </c>
      <c r="E45" s="394" t="s">
        <v>5</v>
      </c>
      <c r="F45" s="396" t="s">
        <v>66</v>
      </c>
      <c r="G45" s="373"/>
      <c r="H45" s="55">
        <v>0</v>
      </c>
      <c r="I45" s="55">
        <v>0</v>
      </c>
      <c r="J45" s="55">
        <v>0</v>
      </c>
      <c r="K45" s="55">
        <v>0</v>
      </c>
      <c r="L45" s="55">
        <v>0</v>
      </c>
      <c r="M45" s="411">
        <f t="shared" si="15"/>
        <v>0</v>
      </c>
      <c r="N45" s="411">
        <f t="shared" si="16"/>
        <v>0</v>
      </c>
      <c r="O45" s="411">
        <f t="shared" si="17"/>
        <v>0</v>
      </c>
      <c r="P45" s="411">
        <f t="shared" si="18"/>
        <v>0</v>
      </c>
      <c r="Q45" s="411">
        <f t="shared" si="19"/>
        <v>0</v>
      </c>
      <c r="R45" s="373"/>
      <c r="S45" s="401"/>
      <c r="T45" s="401"/>
      <c r="U45" s="401" t="s">
        <v>265</v>
      </c>
      <c r="V45" s="401"/>
      <c r="W45" s="401"/>
      <c r="X45" s="402"/>
      <c r="Y45" s="373"/>
      <c r="Z45" s="53">
        <v>178.58346320213872</v>
      </c>
      <c r="AA45" s="53">
        <v>178.58346320213872</v>
      </c>
      <c r="AB45" s="53">
        <v>180.54788129736218</v>
      </c>
      <c r="AC45" s="53">
        <v>184.72431488753278</v>
      </c>
      <c r="AD45" s="53">
        <v>190.96293026000205</v>
      </c>
    </row>
    <row r="46" spans="2:30">
      <c r="B46" s="375"/>
      <c r="C46" s="374"/>
      <c r="D46" s="398" t="s">
        <v>83</v>
      </c>
      <c r="E46" s="394" t="s">
        <v>5</v>
      </c>
      <c r="F46" s="396" t="s">
        <v>66</v>
      </c>
      <c r="G46" s="373"/>
      <c r="H46" s="55">
        <v>0</v>
      </c>
      <c r="I46" s="55">
        <v>0</v>
      </c>
      <c r="J46" s="55">
        <v>0</v>
      </c>
      <c r="K46" s="55">
        <v>0</v>
      </c>
      <c r="L46" s="55">
        <v>0</v>
      </c>
      <c r="M46" s="411">
        <f t="shared" si="15"/>
        <v>0</v>
      </c>
      <c r="N46" s="411">
        <f t="shared" si="16"/>
        <v>0</v>
      </c>
      <c r="O46" s="411">
        <f t="shared" si="17"/>
        <v>0</v>
      </c>
      <c r="P46" s="411">
        <f t="shared" si="18"/>
        <v>0</v>
      </c>
      <c r="Q46" s="411">
        <f t="shared" si="19"/>
        <v>0</v>
      </c>
      <c r="R46" s="373"/>
      <c r="S46" s="401"/>
      <c r="T46" s="401"/>
      <c r="U46" s="401"/>
      <c r="V46" s="401" t="s">
        <v>265</v>
      </c>
      <c r="W46" s="401"/>
      <c r="X46" s="402"/>
      <c r="Y46" s="373"/>
      <c r="Z46" s="53">
        <v>212.70961481276012</v>
      </c>
      <c r="AA46" s="53">
        <v>212.70961481276012</v>
      </c>
      <c r="AB46" s="53">
        <v>214.67403290798364</v>
      </c>
      <c r="AC46" s="53">
        <v>218.85046649815422</v>
      </c>
      <c r="AD46" s="53">
        <v>225.08908187062349</v>
      </c>
    </row>
    <row r="47" spans="2:30">
      <c r="B47" s="375"/>
      <c r="C47" s="374"/>
      <c r="D47" s="398" t="s">
        <v>219</v>
      </c>
      <c r="E47" s="394" t="s">
        <v>5</v>
      </c>
      <c r="F47" s="396" t="s">
        <v>66</v>
      </c>
      <c r="G47" s="373"/>
      <c r="H47" s="55">
        <v>0</v>
      </c>
      <c r="I47" s="55">
        <v>0</v>
      </c>
      <c r="J47" s="55">
        <v>0</v>
      </c>
      <c r="K47" s="55">
        <v>0</v>
      </c>
      <c r="L47" s="55">
        <v>0</v>
      </c>
      <c r="M47" s="411">
        <f t="shared" si="15"/>
        <v>0</v>
      </c>
      <c r="N47" s="411">
        <f t="shared" si="16"/>
        <v>0</v>
      </c>
      <c r="O47" s="411">
        <f t="shared" si="17"/>
        <v>0</v>
      </c>
      <c r="P47" s="411">
        <f t="shared" si="18"/>
        <v>0</v>
      </c>
      <c r="Q47" s="411">
        <f t="shared" si="19"/>
        <v>0</v>
      </c>
      <c r="R47" s="373"/>
      <c r="S47" s="401"/>
      <c r="T47" s="401"/>
      <c r="U47" s="401"/>
      <c r="V47" s="401"/>
      <c r="W47" s="401" t="s">
        <v>265</v>
      </c>
      <c r="X47" s="402"/>
      <c r="Y47" s="373"/>
      <c r="Z47" s="53">
        <v>239.25091780307636</v>
      </c>
      <c r="AA47" s="53">
        <v>239.25091780307636</v>
      </c>
      <c r="AB47" s="53">
        <v>241.50729023119337</v>
      </c>
      <c r="AC47" s="53">
        <v>246.30443072976442</v>
      </c>
      <c r="AD47" s="53">
        <v>253.47023710789438</v>
      </c>
    </row>
    <row r="48" spans="2:30">
      <c r="B48" s="375"/>
      <c r="C48" s="374"/>
      <c r="D48" s="398" t="s">
        <v>77</v>
      </c>
      <c r="E48" s="394" t="s">
        <v>80</v>
      </c>
      <c r="F48" s="396" t="s">
        <v>1</v>
      </c>
      <c r="G48" s="373"/>
      <c r="H48" s="55">
        <v>0</v>
      </c>
      <c r="I48" s="55">
        <v>0</v>
      </c>
      <c r="J48" s="55">
        <v>0</v>
      </c>
      <c r="K48" s="55">
        <v>0</v>
      </c>
      <c r="L48" s="55">
        <v>0</v>
      </c>
      <c r="M48" s="411">
        <f t="shared" si="15"/>
        <v>0</v>
      </c>
      <c r="N48" s="411">
        <f t="shared" si="16"/>
        <v>0</v>
      </c>
      <c r="O48" s="411">
        <f t="shared" si="17"/>
        <v>0</v>
      </c>
      <c r="P48" s="411">
        <f t="shared" si="18"/>
        <v>0</v>
      </c>
      <c r="Q48" s="411">
        <f t="shared" si="19"/>
        <v>0</v>
      </c>
      <c r="R48" s="373"/>
      <c r="S48" s="401"/>
      <c r="T48" s="401"/>
      <c r="U48" s="401"/>
      <c r="V48" s="401"/>
      <c r="W48" s="401"/>
      <c r="X48" s="402"/>
      <c r="Y48" s="373"/>
      <c r="Z48" s="372">
        <v>0.71961782154044762</v>
      </c>
      <c r="AA48" s="372">
        <v>0.71961782154044762</v>
      </c>
      <c r="AB48" s="372">
        <v>0.71961782154044762</v>
      </c>
      <c r="AC48" s="372">
        <v>0.71961782154044762</v>
      </c>
      <c r="AD48" s="372">
        <v>0.71961782154044762</v>
      </c>
    </row>
    <row r="49" spans="2:30">
      <c r="B49" s="375"/>
      <c r="C49" s="374"/>
      <c r="D49" s="398" t="s">
        <v>78</v>
      </c>
      <c r="E49" s="394" t="s">
        <v>5</v>
      </c>
      <c r="F49" s="396" t="s">
        <v>1</v>
      </c>
      <c r="G49" s="373"/>
      <c r="H49" s="55">
        <v>0</v>
      </c>
      <c r="I49" s="55">
        <v>0</v>
      </c>
      <c r="J49" s="55">
        <v>0</v>
      </c>
      <c r="K49" s="55">
        <v>0</v>
      </c>
      <c r="L49" s="55">
        <v>0</v>
      </c>
      <c r="M49" s="411">
        <f t="shared" si="15"/>
        <v>0</v>
      </c>
      <c r="N49" s="411">
        <f t="shared" si="16"/>
        <v>0</v>
      </c>
      <c r="O49" s="411">
        <f t="shared" si="17"/>
        <v>0</v>
      </c>
      <c r="P49" s="411">
        <f t="shared" si="18"/>
        <v>0</v>
      </c>
      <c r="Q49" s="411">
        <f t="shared" si="19"/>
        <v>0</v>
      </c>
      <c r="R49" s="373"/>
      <c r="S49" s="401"/>
      <c r="T49" s="401"/>
      <c r="U49" s="401"/>
      <c r="V49" s="401"/>
      <c r="W49" s="401"/>
      <c r="X49" s="402"/>
      <c r="Y49" s="373"/>
      <c r="Z49" s="372">
        <v>0.55889567721915312</v>
      </c>
      <c r="AA49" s="372">
        <v>0.55889567721915312</v>
      </c>
      <c r="AB49" s="372">
        <v>0.55889567721915312</v>
      </c>
      <c r="AC49" s="372">
        <v>0.55889567721915312</v>
      </c>
      <c r="AD49" s="372">
        <v>0.55889567721915312</v>
      </c>
    </row>
    <row r="50" spans="2:30">
      <c r="B50" s="375"/>
      <c r="C50" s="374"/>
      <c r="D50" s="379" t="s">
        <v>128</v>
      </c>
      <c r="E50" s="383"/>
      <c r="F50" s="381"/>
      <c r="G50" s="373"/>
      <c r="H50" s="385"/>
      <c r="I50" s="385"/>
      <c r="J50" s="385"/>
      <c r="K50" s="385"/>
      <c r="L50" s="385"/>
      <c r="M50" s="385"/>
      <c r="N50" s="385"/>
      <c r="O50" s="385"/>
      <c r="P50" s="385"/>
      <c r="Q50" s="385"/>
      <c r="R50" s="373"/>
      <c r="S50" s="389"/>
      <c r="T50" s="389"/>
      <c r="U50" s="389"/>
      <c r="V50" s="389"/>
      <c r="W50" s="389"/>
      <c r="X50" s="387"/>
      <c r="Y50" s="373"/>
      <c r="Z50" s="391"/>
      <c r="AA50" s="391"/>
      <c r="AB50" s="391"/>
      <c r="AC50" s="391"/>
      <c r="AD50" s="385"/>
    </row>
    <row r="51" spans="2:30">
      <c r="B51" s="375"/>
      <c r="C51" s="378"/>
      <c r="D51" s="380"/>
      <c r="E51" s="384"/>
      <c r="F51" s="382"/>
      <c r="G51" s="373"/>
      <c r="H51" s="386"/>
      <c r="I51" s="386"/>
      <c r="J51" s="386"/>
      <c r="K51" s="386"/>
      <c r="L51" s="386"/>
      <c r="M51" s="386"/>
      <c r="N51" s="386"/>
      <c r="O51" s="386"/>
      <c r="P51" s="386"/>
      <c r="Q51" s="386"/>
      <c r="R51" s="373"/>
      <c r="S51" s="390"/>
      <c r="T51" s="390"/>
      <c r="U51" s="390"/>
      <c r="V51" s="390"/>
      <c r="W51" s="390"/>
      <c r="X51" s="388"/>
      <c r="Y51" s="373"/>
      <c r="Z51" s="392"/>
      <c r="AA51" s="392"/>
      <c r="AB51" s="392"/>
      <c r="AC51" s="392"/>
      <c r="AD51" s="386"/>
    </row>
    <row r="52" spans="2:30" ht="50.25" customHeight="1">
      <c r="B52" s="20"/>
      <c r="C52" s="359" t="s">
        <v>386</v>
      </c>
      <c r="D52" s="376" t="s">
        <v>113</v>
      </c>
      <c r="E52" s="45" t="s">
        <v>5</v>
      </c>
      <c r="F52" s="46" t="s">
        <v>66</v>
      </c>
      <c r="G52" s="18"/>
      <c r="H52" s="55">
        <v>0</v>
      </c>
      <c r="I52" s="55">
        <v>0</v>
      </c>
      <c r="J52" s="55">
        <v>0</v>
      </c>
      <c r="K52" s="55">
        <v>0</v>
      </c>
      <c r="L52" s="55">
        <v>0</v>
      </c>
      <c r="M52" s="411">
        <f t="shared" ref="M52:M59" si="20">H52*(1+$Z$2)*(1+$AA$2)*(1+$AB$2)*(1+$AC$2)</f>
        <v>0</v>
      </c>
      <c r="N52" s="411">
        <f t="shared" ref="N52:N59" si="21">I52*(1+$AA$2)*(1+$AB$2)*(1+$AC$2)</f>
        <v>0</v>
      </c>
      <c r="O52" s="411">
        <f t="shared" ref="O52:O59" si="22">J52*(1+$AB$2)*(1+$AC$2)</f>
        <v>0</v>
      </c>
      <c r="P52" s="411">
        <f t="shared" ref="P52:P59" si="23">K52*(1+$AC$2)</f>
        <v>0</v>
      </c>
      <c r="Q52" s="411">
        <f t="shared" ref="Q52:Q59" si="24">L52</f>
        <v>0</v>
      </c>
      <c r="R52" s="36"/>
      <c r="S52" s="62" t="s">
        <v>265</v>
      </c>
      <c r="T52" s="62"/>
      <c r="U52" s="62"/>
      <c r="V52" s="62"/>
      <c r="W52" s="62"/>
      <c r="X52" s="62"/>
      <c r="Y52" s="36"/>
      <c r="Z52" s="53">
        <v>127.53179550063933</v>
      </c>
      <c r="AA52" s="53">
        <v>127.53179550063933</v>
      </c>
      <c r="AB52" s="53">
        <v>128.93464525114635</v>
      </c>
      <c r="AC52" s="53">
        <v>131.91716146509589</v>
      </c>
      <c r="AD52" s="53">
        <v>136.37234340424516</v>
      </c>
    </row>
    <row r="53" spans="2:30">
      <c r="B53" s="20"/>
      <c r="C53" s="359"/>
      <c r="D53" s="1" t="s">
        <v>212</v>
      </c>
      <c r="E53" s="45" t="s">
        <v>5</v>
      </c>
      <c r="F53" s="46" t="s">
        <v>66</v>
      </c>
      <c r="G53" s="18"/>
      <c r="H53" s="55">
        <v>0</v>
      </c>
      <c r="I53" s="55">
        <v>0</v>
      </c>
      <c r="J53" s="55">
        <v>0</v>
      </c>
      <c r="K53" s="55">
        <v>0</v>
      </c>
      <c r="L53" s="55">
        <v>0</v>
      </c>
      <c r="M53" s="411">
        <f t="shared" si="20"/>
        <v>0</v>
      </c>
      <c r="N53" s="411">
        <f t="shared" si="21"/>
        <v>0</v>
      </c>
      <c r="O53" s="411">
        <f t="shared" si="22"/>
        <v>0</v>
      </c>
      <c r="P53" s="411">
        <f t="shared" si="23"/>
        <v>0</v>
      </c>
      <c r="Q53" s="411">
        <f t="shared" si="24"/>
        <v>0</v>
      </c>
      <c r="R53" s="70"/>
      <c r="S53" s="62"/>
      <c r="T53" s="62" t="s">
        <v>265</v>
      </c>
      <c r="U53" s="62"/>
      <c r="V53" s="62"/>
      <c r="W53" s="62"/>
      <c r="X53" s="62"/>
      <c r="Y53" s="70"/>
      <c r="Z53" s="19">
        <v>174.24337592070339</v>
      </c>
      <c r="AA53" s="19">
        <v>174.24337592070339</v>
      </c>
      <c r="AB53" s="19">
        <v>176.1600530558311</v>
      </c>
      <c r="AC53" s="19">
        <v>180.23498740311857</v>
      </c>
      <c r="AD53" s="19">
        <v>186.3219866362974</v>
      </c>
    </row>
    <row r="54" spans="2:30">
      <c r="B54" s="20"/>
      <c r="C54" s="359"/>
      <c r="D54" s="1" t="s">
        <v>81</v>
      </c>
      <c r="E54" s="39" t="s">
        <v>5</v>
      </c>
      <c r="F54" s="27" t="s">
        <v>66</v>
      </c>
      <c r="G54" s="18"/>
      <c r="H54" s="28">
        <v>0</v>
      </c>
      <c r="I54" s="28">
        <v>0</v>
      </c>
      <c r="J54" s="28">
        <v>0</v>
      </c>
      <c r="K54" s="28">
        <v>0</v>
      </c>
      <c r="L54" s="28">
        <v>0</v>
      </c>
      <c r="M54" s="411">
        <f t="shared" si="20"/>
        <v>0</v>
      </c>
      <c r="N54" s="411">
        <f t="shared" si="21"/>
        <v>0</v>
      </c>
      <c r="O54" s="411">
        <f t="shared" si="22"/>
        <v>0</v>
      </c>
      <c r="P54" s="411">
        <f t="shared" si="23"/>
        <v>0</v>
      </c>
      <c r="Q54" s="411">
        <f t="shared" si="24"/>
        <v>0</v>
      </c>
      <c r="R54" s="18"/>
      <c r="S54" s="63"/>
      <c r="T54" s="63"/>
      <c r="U54" s="63"/>
      <c r="V54" s="63"/>
      <c r="W54" s="63"/>
      <c r="X54" s="63" t="s">
        <v>265</v>
      </c>
      <c r="Y54" s="18"/>
      <c r="Z54" s="19">
        <v>172.20213351936337</v>
      </c>
      <c r="AA54" s="19">
        <v>172.20213351936337</v>
      </c>
      <c r="AB54" s="19">
        <v>173.72096932035953</v>
      </c>
      <c r="AC54" s="19">
        <v>176.95007664362117</v>
      </c>
      <c r="AD54" s="19">
        <v>181.7736080493799</v>
      </c>
    </row>
    <row r="55" spans="2:30">
      <c r="B55" s="20"/>
      <c r="C55" s="359"/>
      <c r="D55" s="1" t="s">
        <v>82</v>
      </c>
      <c r="E55" s="39" t="s">
        <v>5</v>
      </c>
      <c r="F55" s="27" t="s">
        <v>66</v>
      </c>
      <c r="G55" s="18"/>
      <c r="H55" s="28">
        <v>0</v>
      </c>
      <c r="I55" s="28">
        <v>0</v>
      </c>
      <c r="J55" s="28">
        <v>0</v>
      </c>
      <c r="K55" s="28">
        <v>0</v>
      </c>
      <c r="L55" s="28">
        <v>0</v>
      </c>
      <c r="M55" s="411">
        <f t="shared" si="20"/>
        <v>0</v>
      </c>
      <c r="N55" s="411">
        <f t="shared" si="21"/>
        <v>0</v>
      </c>
      <c r="O55" s="411">
        <f t="shared" si="22"/>
        <v>0</v>
      </c>
      <c r="P55" s="411">
        <f t="shared" si="23"/>
        <v>0</v>
      </c>
      <c r="Q55" s="411">
        <f t="shared" si="24"/>
        <v>0</v>
      </c>
      <c r="R55" s="18"/>
      <c r="S55" s="63"/>
      <c r="T55" s="63"/>
      <c r="U55" s="63" t="s">
        <v>265</v>
      </c>
      <c r="V55" s="63"/>
      <c r="W55" s="63"/>
      <c r="X55" s="63"/>
      <c r="Y55" s="18"/>
      <c r="Z55" s="19">
        <v>178.58346320213872</v>
      </c>
      <c r="AA55" s="19">
        <v>178.58346320213872</v>
      </c>
      <c r="AB55" s="19">
        <v>180.54788129736218</v>
      </c>
      <c r="AC55" s="19">
        <v>184.72431488753278</v>
      </c>
      <c r="AD55" s="19">
        <v>190.96293026000205</v>
      </c>
    </row>
    <row r="56" spans="2:30">
      <c r="B56" s="20"/>
      <c r="C56" s="359"/>
      <c r="D56" s="1" t="s">
        <v>83</v>
      </c>
      <c r="E56" s="39" t="s">
        <v>5</v>
      </c>
      <c r="F56" s="27" t="s">
        <v>66</v>
      </c>
      <c r="G56" s="18"/>
      <c r="H56" s="28">
        <v>0</v>
      </c>
      <c r="I56" s="28">
        <v>0</v>
      </c>
      <c r="J56" s="28">
        <v>0</v>
      </c>
      <c r="K56" s="28">
        <v>0</v>
      </c>
      <c r="L56" s="28">
        <v>0</v>
      </c>
      <c r="M56" s="411">
        <f t="shared" si="20"/>
        <v>0</v>
      </c>
      <c r="N56" s="411">
        <f t="shared" si="21"/>
        <v>0</v>
      </c>
      <c r="O56" s="411">
        <f t="shared" si="22"/>
        <v>0</v>
      </c>
      <c r="P56" s="411">
        <f t="shared" si="23"/>
        <v>0</v>
      </c>
      <c r="Q56" s="411">
        <f t="shared" si="24"/>
        <v>0</v>
      </c>
      <c r="R56" s="18"/>
      <c r="S56" s="63"/>
      <c r="T56" s="63"/>
      <c r="U56" s="63"/>
      <c r="V56" s="63" t="s">
        <v>265</v>
      </c>
      <c r="W56" s="63"/>
      <c r="X56" s="63"/>
      <c r="Y56" s="18"/>
      <c r="Z56" s="19">
        <v>212.70961481276012</v>
      </c>
      <c r="AA56" s="19">
        <v>212.70961481276012</v>
      </c>
      <c r="AB56" s="19">
        <v>214.67403290798364</v>
      </c>
      <c r="AC56" s="19">
        <v>218.85046649815422</v>
      </c>
      <c r="AD56" s="19">
        <v>225.08908187062349</v>
      </c>
    </row>
    <row r="57" spans="2:30">
      <c r="B57" s="20"/>
      <c r="C57" s="360"/>
      <c r="D57" s="1" t="s">
        <v>219</v>
      </c>
      <c r="E57" s="39" t="s">
        <v>5</v>
      </c>
      <c r="F57" s="27" t="s">
        <v>66</v>
      </c>
      <c r="G57" s="18"/>
      <c r="H57" s="28">
        <v>0</v>
      </c>
      <c r="I57" s="28">
        <v>0</v>
      </c>
      <c r="J57" s="28">
        <v>0</v>
      </c>
      <c r="K57" s="28">
        <v>0</v>
      </c>
      <c r="L57" s="28">
        <v>0</v>
      </c>
      <c r="M57" s="411">
        <f t="shared" si="20"/>
        <v>0</v>
      </c>
      <c r="N57" s="411">
        <f t="shared" si="21"/>
        <v>0</v>
      </c>
      <c r="O57" s="411">
        <f t="shared" si="22"/>
        <v>0</v>
      </c>
      <c r="P57" s="411">
        <f t="shared" si="23"/>
        <v>0</v>
      </c>
      <c r="Q57" s="411">
        <f t="shared" si="24"/>
        <v>0</v>
      </c>
      <c r="R57" s="18"/>
      <c r="S57" s="63"/>
      <c r="T57" s="63"/>
      <c r="U57" s="63"/>
      <c r="V57" s="63"/>
      <c r="W57" s="63" t="s">
        <v>265</v>
      </c>
      <c r="X57" s="63"/>
      <c r="Y57" s="18"/>
      <c r="Z57" s="19">
        <v>239.25091780307636</v>
      </c>
      <c r="AA57" s="19">
        <v>239.25091780307636</v>
      </c>
      <c r="AB57" s="19">
        <v>241.50729023119337</v>
      </c>
      <c r="AC57" s="19">
        <v>246.30443072976442</v>
      </c>
      <c r="AD57" s="19">
        <v>253.47023710789438</v>
      </c>
    </row>
    <row r="58" spans="2:30">
      <c r="B58" s="20"/>
      <c r="C58" s="359"/>
      <c r="D58" s="1" t="s">
        <v>77</v>
      </c>
      <c r="E58" s="39" t="s">
        <v>80</v>
      </c>
      <c r="F58" s="27" t="s">
        <v>1</v>
      </c>
      <c r="G58" s="18"/>
      <c r="H58" s="28">
        <v>0</v>
      </c>
      <c r="I58" s="28">
        <v>0</v>
      </c>
      <c r="J58" s="28">
        <v>0</v>
      </c>
      <c r="K58" s="28">
        <v>0</v>
      </c>
      <c r="L58" s="28">
        <v>0</v>
      </c>
      <c r="M58" s="411">
        <f t="shared" si="20"/>
        <v>0</v>
      </c>
      <c r="N58" s="411">
        <f t="shared" si="21"/>
        <v>0</v>
      </c>
      <c r="O58" s="411">
        <f t="shared" si="22"/>
        <v>0</v>
      </c>
      <c r="P58" s="411">
        <f t="shared" si="23"/>
        <v>0</v>
      </c>
      <c r="Q58" s="411">
        <f t="shared" si="24"/>
        <v>0</v>
      </c>
      <c r="R58" s="18"/>
      <c r="S58" s="63"/>
      <c r="T58" s="63"/>
      <c r="U58" s="63"/>
      <c r="V58" s="63"/>
      <c r="W58" s="63"/>
      <c r="X58" s="63"/>
      <c r="Y58" s="18"/>
      <c r="Z58" s="54">
        <v>0.71961782154044762</v>
      </c>
      <c r="AA58" s="54">
        <v>0.71961782154044762</v>
      </c>
      <c r="AB58" s="54">
        <v>0.71961782154044762</v>
      </c>
      <c r="AC58" s="54">
        <v>0.71961782154044762</v>
      </c>
      <c r="AD58" s="54">
        <v>0.71961782154044762</v>
      </c>
    </row>
    <row r="59" spans="2:30">
      <c r="B59" s="20"/>
      <c r="C59" s="359"/>
      <c r="D59" s="1" t="s">
        <v>78</v>
      </c>
      <c r="E59" s="39" t="s">
        <v>5</v>
      </c>
      <c r="F59" s="27" t="s">
        <v>1</v>
      </c>
      <c r="G59" s="18"/>
      <c r="H59" s="28">
        <v>0</v>
      </c>
      <c r="I59" s="28">
        <v>0</v>
      </c>
      <c r="J59" s="28">
        <v>0</v>
      </c>
      <c r="K59" s="28">
        <v>0</v>
      </c>
      <c r="L59" s="28">
        <v>0</v>
      </c>
      <c r="M59" s="411">
        <f t="shared" si="20"/>
        <v>0</v>
      </c>
      <c r="N59" s="411">
        <f t="shared" si="21"/>
        <v>0</v>
      </c>
      <c r="O59" s="411">
        <f t="shared" si="22"/>
        <v>0</v>
      </c>
      <c r="P59" s="411">
        <f t="shared" si="23"/>
        <v>0</v>
      </c>
      <c r="Q59" s="411">
        <f t="shared" si="24"/>
        <v>0</v>
      </c>
      <c r="R59" s="18"/>
      <c r="S59" s="63"/>
      <c r="T59" s="63"/>
      <c r="U59" s="63"/>
      <c r="V59" s="63"/>
      <c r="W59" s="63"/>
      <c r="X59" s="63"/>
      <c r="Y59" s="18"/>
      <c r="Z59" s="54">
        <v>0.55889567721915312</v>
      </c>
      <c r="AA59" s="54">
        <v>0.55889567721915312</v>
      </c>
      <c r="AB59" s="54">
        <v>0.55889567721915312</v>
      </c>
      <c r="AC59" s="54">
        <v>0.55889567721915312</v>
      </c>
      <c r="AD59" s="54">
        <v>0.55889567721915312</v>
      </c>
    </row>
    <row r="60" spans="2:30">
      <c r="B60" s="20"/>
      <c r="C60" s="359"/>
      <c r="D60" s="2" t="s">
        <v>128</v>
      </c>
      <c r="E60" s="39"/>
      <c r="F60" s="27"/>
      <c r="G60" s="18"/>
      <c r="H60" s="19"/>
      <c r="I60" s="19"/>
      <c r="J60" s="19"/>
      <c r="K60" s="19"/>
      <c r="L60" s="19"/>
      <c r="M60" s="19"/>
      <c r="N60" s="19"/>
      <c r="O60" s="19"/>
      <c r="P60" s="19"/>
      <c r="Q60" s="19"/>
      <c r="R60" s="18"/>
      <c r="S60" s="63"/>
      <c r="T60" s="63"/>
      <c r="U60" s="63"/>
      <c r="V60" s="63"/>
      <c r="W60" s="63"/>
      <c r="X60" s="63"/>
      <c r="Y60" s="18"/>
      <c r="Z60" s="19"/>
      <c r="AA60" s="19"/>
      <c r="AB60" s="19"/>
      <c r="AC60" s="19"/>
      <c r="AD60" s="19"/>
    </row>
    <row r="61" spans="2:30">
      <c r="B61" s="31"/>
      <c r="C61" s="361"/>
      <c r="D61" s="358"/>
      <c r="E61" s="43"/>
      <c r="F61" s="21"/>
      <c r="G61" s="18"/>
      <c r="H61" s="23"/>
      <c r="I61" s="23"/>
      <c r="J61" s="23"/>
      <c r="K61" s="23"/>
      <c r="L61" s="23"/>
      <c r="M61" s="23"/>
      <c r="N61" s="23"/>
      <c r="O61" s="23"/>
      <c r="P61" s="23"/>
      <c r="Q61" s="23"/>
      <c r="R61" s="18"/>
      <c r="S61" s="30"/>
      <c r="T61" s="30"/>
      <c r="U61" s="30"/>
      <c r="V61" s="30"/>
      <c r="W61" s="30"/>
      <c r="X61" s="30"/>
      <c r="Y61" s="18"/>
      <c r="Z61" s="23"/>
      <c r="AA61" s="23"/>
      <c r="AB61" s="23"/>
      <c r="AC61" s="23"/>
      <c r="AD61" s="23"/>
    </row>
    <row r="66" spans="2:30">
      <c r="B66" s="10" t="s">
        <v>39</v>
      </c>
      <c r="C66" s="11" t="s">
        <v>2</v>
      </c>
      <c r="D66" s="12" t="s">
        <v>3</v>
      </c>
      <c r="E66" s="13" t="s">
        <v>69</v>
      </c>
      <c r="F66" s="32" t="s">
        <v>4</v>
      </c>
      <c r="G66" s="14"/>
      <c r="H66" s="17" t="s">
        <v>399</v>
      </c>
      <c r="I66" s="17" t="s">
        <v>400</v>
      </c>
      <c r="J66" s="17" t="s">
        <v>401</v>
      </c>
      <c r="K66" s="17" t="s">
        <v>0</v>
      </c>
      <c r="L66" s="17" t="s">
        <v>402</v>
      </c>
      <c r="M66" s="17" t="s">
        <v>399</v>
      </c>
      <c r="N66" s="17" t="s">
        <v>400</v>
      </c>
      <c r="O66" s="17" t="s">
        <v>401</v>
      </c>
      <c r="P66" s="17" t="s">
        <v>0</v>
      </c>
      <c r="Q66" s="17" t="s">
        <v>402</v>
      </c>
      <c r="R66" s="14"/>
      <c r="S66" s="15" t="s">
        <v>223</v>
      </c>
      <c r="T66" s="15" t="s">
        <v>224</v>
      </c>
      <c r="U66" s="15" t="s">
        <v>225</v>
      </c>
      <c r="V66" s="15" t="s">
        <v>226</v>
      </c>
      <c r="W66" s="15" t="s">
        <v>227</v>
      </c>
      <c r="X66" s="16" t="s">
        <v>228</v>
      </c>
      <c r="Y66" s="14"/>
      <c r="Z66" s="17" t="s">
        <v>19</v>
      </c>
      <c r="AA66" s="17" t="s">
        <v>131</v>
      </c>
      <c r="AB66" s="17" t="s">
        <v>132</v>
      </c>
      <c r="AC66" s="17" t="s">
        <v>133</v>
      </c>
      <c r="AD66" s="17" t="s">
        <v>134</v>
      </c>
    </row>
    <row r="67" spans="2:30" ht="51" customHeight="1">
      <c r="B67" s="357" t="s">
        <v>382</v>
      </c>
      <c r="C67" s="362" t="s">
        <v>383</v>
      </c>
      <c r="D67" s="3" t="s">
        <v>113</v>
      </c>
      <c r="E67" s="34" t="s">
        <v>5</v>
      </c>
      <c r="F67" s="35" t="s">
        <v>66</v>
      </c>
      <c r="G67" s="18"/>
      <c r="H67" s="50">
        <v>0</v>
      </c>
      <c r="I67" s="50">
        <v>0</v>
      </c>
      <c r="J67" s="50">
        <v>0</v>
      </c>
      <c r="K67" s="50">
        <v>0</v>
      </c>
      <c r="L67" s="50">
        <v>0</v>
      </c>
      <c r="M67" s="411">
        <f t="shared" ref="M67:M74" si="25">H67*(1+$Z$2)*(1+$AA$2)*(1+$AB$2)*(1+$AC$2)</f>
        <v>0</v>
      </c>
      <c r="N67" s="411">
        <f t="shared" ref="N67:N74" si="26">I67*(1+$AA$2)*(1+$AB$2)*(1+$AC$2)</f>
        <v>0</v>
      </c>
      <c r="O67" s="411">
        <f t="shared" ref="O67:O74" si="27">J67*(1+$AB$2)*(1+$AC$2)</f>
        <v>0</v>
      </c>
      <c r="P67" s="411">
        <f t="shared" ref="P67:P74" si="28">K67*(1+$AC$2)</f>
        <v>0</v>
      </c>
      <c r="Q67" s="411">
        <f t="shared" ref="Q67:Q74" si="29">L67</f>
        <v>0</v>
      </c>
      <c r="R67" s="36"/>
      <c r="S67" s="61" t="s">
        <v>265</v>
      </c>
      <c r="T67" s="61"/>
      <c r="U67" s="61"/>
      <c r="V67" s="61"/>
      <c r="W67" s="61"/>
      <c r="X67" s="61"/>
      <c r="Y67" s="36"/>
      <c r="Z67" s="37">
        <v>127.53179550063933</v>
      </c>
      <c r="AA67" s="37">
        <v>127.53179550063933</v>
      </c>
      <c r="AB67" s="37">
        <v>128.93464525114635</v>
      </c>
      <c r="AC67" s="37">
        <v>131.91716146509589</v>
      </c>
      <c r="AD67" s="37">
        <v>136.37234340424516</v>
      </c>
    </row>
    <row r="68" spans="2:30">
      <c r="B68" s="20"/>
      <c r="C68" s="20"/>
      <c r="D68" s="1" t="s">
        <v>212</v>
      </c>
      <c r="E68" s="45" t="s">
        <v>5</v>
      </c>
      <c r="F68" s="46" t="s">
        <v>66</v>
      </c>
      <c r="G68" s="18"/>
      <c r="H68" s="55">
        <v>0</v>
      </c>
      <c r="I68" s="55">
        <v>0</v>
      </c>
      <c r="J68" s="55">
        <v>0</v>
      </c>
      <c r="K68" s="55">
        <v>0</v>
      </c>
      <c r="L68" s="55">
        <v>0</v>
      </c>
      <c r="M68" s="411">
        <f t="shared" si="25"/>
        <v>0</v>
      </c>
      <c r="N68" s="411">
        <f t="shared" si="26"/>
        <v>0</v>
      </c>
      <c r="O68" s="411">
        <f t="shared" si="27"/>
        <v>0</v>
      </c>
      <c r="P68" s="411">
        <f t="shared" si="28"/>
        <v>0</v>
      </c>
      <c r="Q68" s="411">
        <f t="shared" si="29"/>
        <v>0</v>
      </c>
      <c r="R68" s="70"/>
      <c r="S68" s="62"/>
      <c r="T68" s="62" t="s">
        <v>265</v>
      </c>
      <c r="U68" s="62"/>
      <c r="V68" s="62"/>
      <c r="W68" s="62"/>
      <c r="X68" s="62"/>
      <c r="Y68" s="70"/>
      <c r="Z68" s="53">
        <v>174.24337592070339</v>
      </c>
      <c r="AA68" s="53">
        <v>174.24337592070339</v>
      </c>
      <c r="AB68" s="53">
        <v>176.1600530558311</v>
      </c>
      <c r="AC68" s="53">
        <v>180.23498740311857</v>
      </c>
      <c r="AD68" s="53">
        <v>186.3219866362974</v>
      </c>
    </row>
    <row r="69" spans="2:30">
      <c r="B69" s="20"/>
      <c r="C69" s="20"/>
      <c r="D69" s="1" t="s">
        <v>81</v>
      </c>
      <c r="E69" s="39" t="s">
        <v>5</v>
      </c>
      <c r="F69" s="27" t="s">
        <v>66</v>
      </c>
      <c r="G69" s="18"/>
      <c r="H69" s="28">
        <v>0</v>
      </c>
      <c r="I69" s="28">
        <v>0</v>
      </c>
      <c r="J69" s="28">
        <v>0</v>
      </c>
      <c r="K69" s="28">
        <v>0</v>
      </c>
      <c r="L69" s="28">
        <v>0</v>
      </c>
      <c r="M69" s="411">
        <f t="shared" si="25"/>
        <v>0</v>
      </c>
      <c r="N69" s="411">
        <f t="shared" si="26"/>
        <v>0</v>
      </c>
      <c r="O69" s="411">
        <f t="shared" si="27"/>
        <v>0</v>
      </c>
      <c r="P69" s="411">
        <f t="shared" si="28"/>
        <v>0</v>
      </c>
      <c r="Q69" s="411">
        <f t="shared" si="29"/>
        <v>0</v>
      </c>
      <c r="R69" s="18"/>
      <c r="S69" s="63"/>
      <c r="T69" s="63"/>
      <c r="U69" s="63"/>
      <c r="V69" s="63"/>
      <c r="W69" s="63"/>
      <c r="X69" s="63" t="s">
        <v>265</v>
      </c>
      <c r="Y69" s="18"/>
      <c r="Z69" s="19">
        <v>172.20213351936337</v>
      </c>
      <c r="AA69" s="19">
        <v>172.20213351936337</v>
      </c>
      <c r="AB69" s="19">
        <v>173.72096932035953</v>
      </c>
      <c r="AC69" s="19">
        <v>176.95007664362117</v>
      </c>
      <c r="AD69" s="19">
        <v>181.7736080493799</v>
      </c>
    </row>
    <row r="70" spans="2:30">
      <c r="B70" s="20"/>
      <c r="C70" s="20"/>
      <c r="D70" s="1" t="s">
        <v>82</v>
      </c>
      <c r="E70" s="39" t="s">
        <v>5</v>
      </c>
      <c r="F70" s="27" t="s">
        <v>66</v>
      </c>
      <c r="G70" s="18"/>
      <c r="H70" s="28">
        <v>0</v>
      </c>
      <c r="I70" s="28">
        <v>0</v>
      </c>
      <c r="J70" s="28">
        <v>0</v>
      </c>
      <c r="K70" s="28">
        <v>0</v>
      </c>
      <c r="L70" s="28">
        <v>0</v>
      </c>
      <c r="M70" s="411">
        <f t="shared" si="25"/>
        <v>0</v>
      </c>
      <c r="N70" s="411">
        <f t="shared" si="26"/>
        <v>0</v>
      </c>
      <c r="O70" s="411">
        <f t="shared" si="27"/>
        <v>0</v>
      </c>
      <c r="P70" s="411">
        <f t="shared" si="28"/>
        <v>0</v>
      </c>
      <c r="Q70" s="411">
        <f t="shared" si="29"/>
        <v>0</v>
      </c>
      <c r="R70" s="18"/>
      <c r="S70" s="63"/>
      <c r="T70" s="63"/>
      <c r="U70" s="63" t="s">
        <v>265</v>
      </c>
      <c r="V70" s="63"/>
      <c r="W70" s="63"/>
      <c r="X70" s="63"/>
      <c r="Y70" s="18"/>
      <c r="Z70" s="19">
        <v>178.58346320213872</v>
      </c>
      <c r="AA70" s="19">
        <v>178.58346320213872</v>
      </c>
      <c r="AB70" s="19">
        <v>180.54788129736218</v>
      </c>
      <c r="AC70" s="19">
        <v>184.72431488753278</v>
      </c>
      <c r="AD70" s="19">
        <v>190.96293026000205</v>
      </c>
    </row>
    <row r="71" spans="2:30">
      <c r="B71" s="20"/>
      <c r="C71" s="20"/>
      <c r="D71" s="1" t="s">
        <v>83</v>
      </c>
      <c r="E71" s="39" t="s">
        <v>5</v>
      </c>
      <c r="F71" s="27" t="s">
        <v>66</v>
      </c>
      <c r="G71" s="18"/>
      <c r="H71" s="28">
        <v>0</v>
      </c>
      <c r="I71" s="28">
        <v>0</v>
      </c>
      <c r="J71" s="28">
        <v>0</v>
      </c>
      <c r="K71" s="28">
        <v>0</v>
      </c>
      <c r="L71" s="28">
        <v>0</v>
      </c>
      <c r="M71" s="411">
        <f t="shared" si="25"/>
        <v>0</v>
      </c>
      <c r="N71" s="411">
        <f t="shared" si="26"/>
        <v>0</v>
      </c>
      <c r="O71" s="411">
        <f t="shared" si="27"/>
        <v>0</v>
      </c>
      <c r="P71" s="411">
        <f t="shared" si="28"/>
        <v>0</v>
      </c>
      <c r="Q71" s="411">
        <f t="shared" si="29"/>
        <v>0</v>
      </c>
      <c r="R71" s="18"/>
      <c r="S71" s="63"/>
      <c r="T71" s="63"/>
      <c r="U71" s="63"/>
      <c r="V71" s="63" t="s">
        <v>265</v>
      </c>
      <c r="W71" s="63"/>
      <c r="X71" s="63"/>
      <c r="Y71" s="18"/>
      <c r="Z71" s="19">
        <v>212.70961481276012</v>
      </c>
      <c r="AA71" s="19">
        <v>212.70961481276012</v>
      </c>
      <c r="AB71" s="19">
        <v>214.67403290798364</v>
      </c>
      <c r="AC71" s="19">
        <v>218.85046649815422</v>
      </c>
      <c r="AD71" s="19">
        <v>225.08908187062349</v>
      </c>
    </row>
    <row r="72" spans="2:30">
      <c r="B72" s="20"/>
      <c r="C72" s="5"/>
      <c r="D72" s="1" t="s">
        <v>219</v>
      </c>
      <c r="E72" s="39" t="s">
        <v>5</v>
      </c>
      <c r="F72" s="27" t="s">
        <v>66</v>
      </c>
      <c r="G72" s="18"/>
      <c r="H72" s="28">
        <v>0</v>
      </c>
      <c r="I72" s="28">
        <v>0</v>
      </c>
      <c r="J72" s="28">
        <v>0</v>
      </c>
      <c r="K72" s="28">
        <v>0</v>
      </c>
      <c r="L72" s="28">
        <v>0</v>
      </c>
      <c r="M72" s="411">
        <f t="shared" si="25"/>
        <v>0</v>
      </c>
      <c r="N72" s="411">
        <f t="shared" si="26"/>
        <v>0</v>
      </c>
      <c r="O72" s="411">
        <f t="shared" si="27"/>
        <v>0</v>
      </c>
      <c r="P72" s="411">
        <f t="shared" si="28"/>
        <v>0</v>
      </c>
      <c r="Q72" s="411">
        <f t="shared" si="29"/>
        <v>0</v>
      </c>
      <c r="R72" s="18"/>
      <c r="S72" s="63"/>
      <c r="T72" s="63"/>
      <c r="U72" s="63"/>
      <c r="V72" s="63"/>
      <c r="W72" s="63" t="s">
        <v>265</v>
      </c>
      <c r="X72" s="63"/>
      <c r="Y72" s="18"/>
      <c r="Z72" s="19">
        <v>239.25091780307636</v>
      </c>
      <c r="AA72" s="19">
        <v>239.25091780307636</v>
      </c>
      <c r="AB72" s="19">
        <v>241.50729023119337</v>
      </c>
      <c r="AC72" s="19">
        <v>246.30443072976442</v>
      </c>
      <c r="AD72" s="19">
        <v>253.47023710789438</v>
      </c>
    </row>
    <row r="73" spans="2:30">
      <c r="B73" s="20"/>
      <c r="C73" s="20"/>
      <c r="D73" s="1" t="s">
        <v>77</v>
      </c>
      <c r="E73" s="39" t="s">
        <v>80</v>
      </c>
      <c r="F73" s="27" t="s">
        <v>1</v>
      </c>
      <c r="G73" s="18"/>
      <c r="H73" s="28">
        <v>0</v>
      </c>
      <c r="I73" s="28">
        <v>0</v>
      </c>
      <c r="J73" s="28">
        <v>0</v>
      </c>
      <c r="K73" s="28">
        <v>0</v>
      </c>
      <c r="L73" s="28">
        <v>0</v>
      </c>
      <c r="M73" s="411">
        <f t="shared" si="25"/>
        <v>0</v>
      </c>
      <c r="N73" s="411">
        <f t="shared" si="26"/>
        <v>0</v>
      </c>
      <c r="O73" s="411">
        <f t="shared" si="27"/>
        <v>0</v>
      </c>
      <c r="P73" s="411">
        <f t="shared" si="28"/>
        <v>0</v>
      </c>
      <c r="Q73" s="411">
        <f t="shared" si="29"/>
        <v>0</v>
      </c>
      <c r="R73" s="18"/>
      <c r="S73" s="63"/>
      <c r="T73" s="63"/>
      <c r="U73" s="63"/>
      <c r="V73" s="63"/>
      <c r="W73" s="63"/>
      <c r="X73" s="63"/>
      <c r="Y73" s="18"/>
      <c r="Z73" s="54">
        <v>0.71961782154044762</v>
      </c>
      <c r="AA73" s="54">
        <v>0.71961782154044762</v>
      </c>
      <c r="AB73" s="54">
        <v>0.71961782154044762</v>
      </c>
      <c r="AC73" s="54">
        <v>0.71961782154044762</v>
      </c>
      <c r="AD73" s="54">
        <v>0.71961782154044762</v>
      </c>
    </row>
    <row r="74" spans="2:30">
      <c r="B74" s="20"/>
      <c r="C74" s="20"/>
      <c r="D74" s="1" t="s">
        <v>78</v>
      </c>
      <c r="E74" s="39" t="s">
        <v>5</v>
      </c>
      <c r="F74" s="27" t="s">
        <v>1</v>
      </c>
      <c r="G74" s="18"/>
      <c r="H74" s="28">
        <v>0</v>
      </c>
      <c r="I74" s="28">
        <v>0</v>
      </c>
      <c r="J74" s="28">
        <v>0</v>
      </c>
      <c r="K74" s="28">
        <v>0</v>
      </c>
      <c r="L74" s="28">
        <v>0</v>
      </c>
      <c r="M74" s="411">
        <f t="shared" si="25"/>
        <v>0</v>
      </c>
      <c r="N74" s="411">
        <f t="shared" si="26"/>
        <v>0</v>
      </c>
      <c r="O74" s="411">
        <f t="shared" si="27"/>
        <v>0</v>
      </c>
      <c r="P74" s="411">
        <f t="shared" si="28"/>
        <v>0</v>
      </c>
      <c r="Q74" s="411">
        <f t="shared" si="29"/>
        <v>0</v>
      </c>
      <c r="R74" s="18"/>
      <c r="S74" s="63"/>
      <c r="T74" s="63"/>
      <c r="U74" s="63"/>
      <c r="V74" s="63"/>
      <c r="W74" s="63"/>
      <c r="X74" s="63"/>
      <c r="Y74" s="18"/>
      <c r="Z74" s="54">
        <v>0.55889567721915312</v>
      </c>
      <c r="AA74" s="54">
        <v>0.55889567721915312</v>
      </c>
      <c r="AB74" s="54">
        <v>0.55889567721915312</v>
      </c>
      <c r="AC74" s="54">
        <v>0.55889567721915312</v>
      </c>
      <c r="AD74" s="54">
        <v>0.55889567721915312</v>
      </c>
    </row>
    <row r="75" spans="2:30">
      <c r="B75" s="20"/>
      <c r="C75" s="20"/>
      <c r="D75" s="2" t="s">
        <v>128</v>
      </c>
      <c r="E75" s="39"/>
      <c r="F75" s="27"/>
      <c r="G75" s="18"/>
      <c r="H75" s="19"/>
      <c r="I75" s="19"/>
      <c r="J75" s="19"/>
      <c r="K75" s="19"/>
      <c r="L75" s="19"/>
      <c r="M75" s="19"/>
      <c r="N75" s="19"/>
      <c r="O75" s="19"/>
      <c r="P75" s="19"/>
      <c r="Q75" s="19"/>
      <c r="R75" s="18"/>
      <c r="S75" s="63"/>
      <c r="T75" s="63"/>
      <c r="U75" s="63"/>
      <c r="V75" s="63"/>
      <c r="W75" s="63"/>
      <c r="X75" s="63"/>
      <c r="Y75" s="18"/>
      <c r="Z75" s="19"/>
      <c r="AA75" s="19"/>
      <c r="AB75" s="19"/>
      <c r="AC75" s="19"/>
      <c r="AD75" s="19"/>
    </row>
    <row r="76" spans="2:30">
      <c r="B76" s="31"/>
      <c r="C76" s="31"/>
      <c r="D76" s="47"/>
      <c r="E76" s="43"/>
      <c r="F76" s="21"/>
      <c r="G76" s="18"/>
      <c r="H76" s="23"/>
      <c r="I76" s="23"/>
      <c r="J76" s="23"/>
      <c r="K76" s="23"/>
      <c r="L76" s="23"/>
      <c r="M76" s="23"/>
      <c r="N76" s="23"/>
      <c r="O76" s="23"/>
      <c r="P76" s="23"/>
      <c r="Q76" s="23"/>
      <c r="R76" s="18"/>
      <c r="S76" s="30"/>
      <c r="T76" s="30"/>
      <c r="U76" s="30"/>
      <c r="V76" s="30"/>
      <c r="W76" s="30"/>
      <c r="X76" s="30"/>
      <c r="Y76" s="18"/>
      <c r="Z76" s="23"/>
      <c r="AA76" s="23"/>
      <c r="AB76" s="23"/>
      <c r="AC76" s="23"/>
      <c r="AD76" s="23"/>
    </row>
    <row r="79" spans="2:30">
      <c r="B79" s="10" t="s">
        <v>39</v>
      </c>
      <c r="C79" s="11" t="s">
        <v>2</v>
      </c>
      <c r="D79" s="12" t="s">
        <v>3</v>
      </c>
      <c r="E79" s="13" t="s">
        <v>69</v>
      </c>
      <c r="F79" s="32" t="s">
        <v>4</v>
      </c>
      <c r="G79" s="14"/>
      <c r="H79" s="17" t="s">
        <v>399</v>
      </c>
      <c r="I79" s="17" t="s">
        <v>400</v>
      </c>
      <c r="J79" s="17" t="s">
        <v>401</v>
      </c>
      <c r="K79" s="17" t="s">
        <v>0</v>
      </c>
      <c r="L79" s="17" t="s">
        <v>402</v>
      </c>
      <c r="M79" s="17" t="s">
        <v>399</v>
      </c>
      <c r="N79" s="17" t="s">
        <v>400</v>
      </c>
      <c r="O79" s="17" t="s">
        <v>401</v>
      </c>
      <c r="P79" s="17" t="s">
        <v>0</v>
      </c>
      <c r="Q79" s="17" t="s">
        <v>402</v>
      </c>
      <c r="R79" s="14"/>
      <c r="S79" s="15" t="s">
        <v>223</v>
      </c>
      <c r="T79" s="15" t="s">
        <v>224</v>
      </c>
      <c r="U79" s="15" t="s">
        <v>225</v>
      </c>
      <c r="V79" s="15" t="s">
        <v>226</v>
      </c>
      <c r="W79" s="15" t="s">
        <v>227</v>
      </c>
      <c r="X79" s="16" t="s">
        <v>228</v>
      </c>
      <c r="Y79" s="14"/>
      <c r="Z79" s="17" t="s">
        <v>19</v>
      </c>
      <c r="AA79" s="17" t="s">
        <v>131</v>
      </c>
      <c r="AB79" s="17" t="s">
        <v>132</v>
      </c>
      <c r="AC79" s="17" t="s">
        <v>133</v>
      </c>
      <c r="AD79" s="17" t="s">
        <v>134</v>
      </c>
    </row>
    <row r="80" spans="2:30">
      <c r="B80" s="4" t="s">
        <v>388</v>
      </c>
      <c r="C80" s="51" t="s">
        <v>423</v>
      </c>
      <c r="D80" s="4" t="s">
        <v>342</v>
      </c>
      <c r="E80" s="91" t="s">
        <v>5</v>
      </c>
      <c r="F80" s="40" t="s">
        <v>1</v>
      </c>
      <c r="G80" s="18"/>
      <c r="H80" s="22">
        <v>90.2</v>
      </c>
      <c r="I80" s="22">
        <v>122.2</v>
      </c>
      <c r="J80" s="22">
        <v>125.37</v>
      </c>
      <c r="K80" s="22">
        <v>128.38</v>
      </c>
      <c r="L80" s="22">
        <v>132.32</v>
      </c>
      <c r="M80" s="411">
        <f t="shared" ref="M80:M82" si="30">H80*(1+$Z$2)*(1+$AA$2)*(1+$AB$2)*(1+$AC$2)</f>
        <v>90.2</v>
      </c>
      <c r="N80" s="411">
        <f t="shared" ref="N80:N82" si="31">I80*(1+$AA$2)*(1+$AB$2)*(1+$AC$2)</f>
        <v>122.2</v>
      </c>
      <c r="O80" s="411">
        <f t="shared" ref="O80:O82" si="32">J80*(1+$AB$2)*(1+$AC$2)</f>
        <v>125.37</v>
      </c>
      <c r="P80" s="411">
        <f t="shared" ref="P80:P82" si="33">K80*(1+$AC$2)</f>
        <v>128.38</v>
      </c>
      <c r="Q80" s="411">
        <f t="shared" ref="Q80:Q82" si="34">L80</f>
        <v>132.32</v>
      </c>
      <c r="R80" s="18"/>
      <c r="S80" s="71"/>
      <c r="T80" s="71"/>
      <c r="U80" s="71"/>
      <c r="V80" s="71"/>
      <c r="W80" s="71"/>
      <c r="X80" s="71"/>
      <c r="Y80" s="18"/>
      <c r="Z80" s="22"/>
      <c r="AA80" s="22"/>
      <c r="AB80" s="22"/>
      <c r="AC80" s="22"/>
      <c r="AD80" s="22"/>
    </row>
    <row r="81" spans="2:30">
      <c r="B81" s="20"/>
      <c r="C81" s="52"/>
      <c r="D81" s="38" t="s">
        <v>337</v>
      </c>
      <c r="E81" s="92" t="s">
        <v>5</v>
      </c>
      <c r="F81" s="27" t="s">
        <v>1</v>
      </c>
      <c r="G81" s="18"/>
      <c r="H81" s="19">
        <v>0</v>
      </c>
      <c r="I81" s="19">
        <v>0</v>
      </c>
      <c r="J81" s="19">
        <v>0</v>
      </c>
      <c r="K81" s="19">
        <v>0</v>
      </c>
      <c r="L81" s="19">
        <v>0</v>
      </c>
      <c r="M81" s="411">
        <f t="shared" si="30"/>
        <v>0</v>
      </c>
      <c r="N81" s="411">
        <f t="shared" si="31"/>
        <v>0</v>
      </c>
      <c r="O81" s="411">
        <f t="shared" si="32"/>
        <v>0</v>
      </c>
      <c r="P81" s="411">
        <f t="shared" si="33"/>
        <v>0</v>
      </c>
      <c r="Q81" s="411">
        <f t="shared" si="34"/>
        <v>0</v>
      </c>
      <c r="R81" s="18"/>
      <c r="S81" s="26"/>
      <c r="T81" s="26"/>
      <c r="U81" s="26"/>
      <c r="V81" s="26"/>
      <c r="W81" s="26"/>
      <c r="X81" s="26"/>
      <c r="Y81" s="18"/>
      <c r="Z81" s="19">
        <v>39.102046304905016</v>
      </c>
      <c r="AA81" s="19">
        <v>39.102046304905016</v>
      </c>
      <c r="AB81" s="19">
        <v>39.532168814258966</v>
      </c>
      <c r="AC81" s="19">
        <v>40.446626943270402</v>
      </c>
      <c r="AD81" s="19">
        <v>41.812613596226448</v>
      </c>
    </row>
    <row r="82" spans="2:30">
      <c r="B82" s="20"/>
      <c r="C82" s="52"/>
      <c r="D82" s="38" t="s">
        <v>334</v>
      </c>
      <c r="E82" s="92" t="s">
        <v>5</v>
      </c>
      <c r="F82" s="27" t="s">
        <v>1</v>
      </c>
      <c r="G82" s="18"/>
      <c r="H82" s="19">
        <v>0</v>
      </c>
      <c r="I82" s="19">
        <v>0</v>
      </c>
      <c r="J82" s="19">
        <v>0</v>
      </c>
      <c r="K82" s="19">
        <v>0</v>
      </c>
      <c r="L82" s="19">
        <v>0</v>
      </c>
      <c r="M82" s="411">
        <f t="shared" si="30"/>
        <v>0</v>
      </c>
      <c r="N82" s="411">
        <f t="shared" si="31"/>
        <v>0</v>
      </c>
      <c r="O82" s="411">
        <f t="shared" si="32"/>
        <v>0</v>
      </c>
      <c r="P82" s="411">
        <f t="shared" si="33"/>
        <v>0</v>
      </c>
      <c r="Q82" s="411">
        <f t="shared" si="34"/>
        <v>0</v>
      </c>
      <c r="R82" s="18"/>
      <c r="S82" s="26"/>
      <c r="T82" s="26"/>
      <c r="U82" s="26"/>
      <c r="V82" s="26"/>
      <c r="W82" s="26"/>
      <c r="X82" s="26"/>
      <c r="Y82" s="18"/>
      <c r="Z82" s="19">
        <v>47.249804803581185</v>
      </c>
      <c r="AA82" s="19">
        <v>47.249804803581185</v>
      </c>
      <c r="AB82" s="19">
        <v>47.769552656420572</v>
      </c>
      <c r="AC82" s="19">
        <v>48.874557948468897</v>
      </c>
      <c r="AD82" s="19">
        <v>50.525177514851364</v>
      </c>
    </row>
    <row r="83" spans="2:30">
      <c r="B83" s="20"/>
      <c r="C83" s="56"/>
      <c r="D83" s="47"/>
      <c r="E83" s="93"/>
      <c r="F83" s="21"/>
      <c r="G83" s="18"/>
      <c r="H83" s="23"/>
      <c r="I83" s="23"/>
      <c r="J83" s="23"/>
      <c r="K83" s="23"/>
      <c r="L83" s="23"/>
      <c r="M83" s="23"/>
      <c r="N83" s="23"/>
      <c r="O83" s="23"/>
      <c r="P83" s="23"/>
      <c r="Q83" s="23"/>
      <c r="R83" s="18"/>
      <c r="S83" s="30"/>
      <c r="T83" s="30"/>
      <c r="U83" s="30"/>
      <c r="V83" s="30"/>
      <c r="W83" s="30"/>
      <c r="X83" s="30"/>
      <c r="Y83" s="18"/>
      <c r="Z83" s="23"/>
      <c r="AA83" s="23"/>
      <c r="AB83" s="23"/>
      <c r="AC83" s="23"/>
      <c r="AD83" s="23"/>
    </row>
    <row r="84" spans="2:30">
      <c r="B84" s="20"/>
      <c r="C84" s="4" t="s">
        <v>424</v>
      </c>
      <c r="D84" s="38" t="s">
        <v>346</v>
      </c>
      <c r="E84" s="49" t="s">
        <v>5</v>
      </c>
      <c r="F84" s="40" t="s">
        <v>1</v>
      </c>
      <c r="G84" s="18"/>
      <c r="H84" s="72">
        <v>45.1</v>
      </c>
      <c r="I84" s="72">
        <v>91.54</v>
      </c>
      <c r="J84" s="72">
        <v>93.92</v>
      </c>
      <c r="K84" s="72">
        <v>96.17</v>
      </c>
      <c r="L84" s="72">
        <v>99.13</v>
      </c>
      <c r="M84" s="411">
        <f>H84*(1+$Z$2)*(1+$AA$2)*(1+$AB$2)*(1+$AC$2)</f>
        <v>45.1</v>
      </c>
      <c r="N84" s="411">
        <f>I84*(1+$AA$2)*(1+$AB$2)*(1+$AC$2)</f>
        <v>91.54</v>
      </c>
      <c r="O84" s="411">
        <f>J84*(1+$AB$2)*(1+$AC$2)</f>
        <v>93.92</v>
      </c>
      <c r="P84" s="411">
        <f>K84*(1+$AC$2)</f>
        <v>96.17</v>
      </c>
      <c r="Q84" s="411">
        <f>L84</f>
        <v>99.13</v>
      </c>
      <c r="R84" s="18"/>
      <c r="S84" s="72"/>
      <c r="T84" s="72"/>
      <c r="U84" s="72"/>
      <c r="V84" s="72"/>
      <c r="W84" s="72"/>
      <c r="X84" s="72"/>
      <c r="Y84" s="18"/>
      <c r="Z84" s="72">
        <v>36.476231414691782</v>
      </c>
      <c r="AA84" s="72">
        <v>36.476231414691782</v>
      </c>
      <c r="AB84" s="72">
        <v>36.877469960253386</v>
      </c>
      <c r="AC84" s="72">
        <v>37.73051959537397</v>
      </c>
      <c r="AD84" s="72">
        <v>39.004776315190554</v>
      </c>
    </row>
    <row r="85" spans="2:30">
      <c r="B85" s="20"/>
      <c r="C85" s="31"/>
      <c r="D85" s="47"/>
      <c r="E85" s="48"/>
      <c r="F85" s="21"/>
      <c r="G85" s="18"/>
      <c r="H85" s="30"/>
      <c r="I85" s="30"/>
      <c r="J85" s="30"/>
      <c r="K85" s="30"/>
      <c r="L85" s="30"/>
      <c r="M85" s="30"/>
      <c r="N85" s="30"/>
      <c r="O85" s="30"/>
      <c r="P85" s="30"/>
      <c r="Q85" s="30"/>
      <c r="R85" s="18"/>
      <c r="S85" s="30"/>
      <c r="T85" s="30"/>
      <c r="U85" s="30"/>
      <c r="V85" s="30"/>
      <c r="W85" s="30"/>
      <c r="X85" s="30"/>
      <c r="Y85" s="18"/>
      <c r="Z85" s="30"/>
      <c r="AA85" s="30"/>
      <c r="AB85" s="30"/>
      <c r="AC85" s="30"/>
      <c r="AD85" s="30"/>
    </row>
    <row r="86" spans="2:30">
      <c r="B86" s="20"/>
      <c r="C86" s="4" t="s">
        <v>425</v>
      </c>
      <c r="D86" s="4" t="s">
        <v>343</v>
      </c>
      <c r="E86" s="49" t="s">
        <v>5</v>
      </c>
      <c r="F86" s="40" t="s">
        <v>1</v>
      </c>
      <c r="G86" s="18"/>
      <c r="H86" s="22">
        <v>151.69999999999999</v>
      </c>
      <c r="I86" s="22">
        <v>450.55</v>
      </c>
      <c r="J86" s="22">
        <v>462.24</v>
      </c>
      <c r="K86" s="22">
        <v>473.34</v>
      </c>
      <c r="L86" s="22">
        <v>487.88</v>
      </c>
      <c r="M86" s="411">
        <f t="shared" ref="M86:M88" si="35">H86*(1+$Z$2)*(1+$AA$2)*(1+$AB$2)*(1+$AC$2)</f>
        <v>151.69999999999999</v>
      </c>
      <c r="N86" s="411">
        <f t="shared" ref="N86:N88" si="36">I86*(1+$AA$2)*(1+$AB$2)*(1+$AC$2)</f>
        <v>450.55</v>
      </c>
      <c r="O86" s="411">
        <f t="shared" ref="O86:O88" si="37">J86*(1+$AB$2)*(1+$AC$2)</f>
        <v>462.24</v>
      </c>
      <c r="P86" s="411">
        <f t="shared" ref="P86:P88" si="38">K86*(1+$AC$2)</f>
        <v>473.34</v>
      </c>
      <c r="Q86" s="411">
        <f t="shared" ref="Q86:Q88" si="39">L86</f>
        <v>487.88</v>
      </c>
      <c r="R86" s="18"/>
      <c r="S86" s="72"/>
      <c r="T86" s="72"/>
      <c r="U86" s="72"/>
      <c r="V86" s="72"/>
      <c r="W86" s="72"/>
      <c r="X86" s="73"/>
      <c r="Y86" s="18"/>
      <c r="Z86" s="22"/>
      <c r="AA86" s="22"/>
      <c r="AB86" s="22"/>
      <c r="AC86" s="22"/>
      <c r="AD86" s="22"/>
    </row>
    <row r="87" spans="2:30">
      <c r="B87" s="20"/>
      <c r="C87" s="20"/>
      <c r="D87" s="38" t="s">
        <v>336</v>
      </c>
      <c r="E87" s="39" t="s">
        <v>5</v>
      </c>
      <c r="F87" s="27" t="s">
        <v>1</v>
      </c>
      <c r="G87" s="18"/>
      <c r="H87" s="19">
        <v>0</v>
      </c>
      <c r="I87" s="19">
        <v>0</v>
      </c>
      <c r="J87" s="19">
        <v>0</v>
      </c>
      <c r="K87" s="19">
        <v>0</v>
      </c>
      <c r="L87" s="19">
        <v>0</v>
      </c>
      <c r="M87" s="411">
        <f t="shared" si="35"/>
        <v>0</v>
      </c>
      <c r="N87" s="411">
        <f t="shared" si="36"/>
        <v>0</v>
      </c>
      <c r="O87" s="411">
        <f t="shared" si="37"/>
        <v>0</v>
      </c>
      <c r="P87" s="411">
        <f t="shared" si="38"/>
        <v>0</v>
      </c>
      <c r="Q87" s="411">
        <f t="shared" si="39"/>
        <v>0</v>
      </c>
      <c r="R87" s="18"/>
      <c r="S87" s="63"/>
      <c r="T87" s="63"/>
      <c r="U87" s="63"/>
      <c r="V87" s="63"/>
      <c r="W87" s="63"/>
      <c r="X87" s="78">
        <v>1.75</v>
      </c>
      <c r="Y87" s="18"/>
      <c r="Z87" s="19">
        <v>309.88527156154129</v>
      </c>
      <c r="AA87" s="19">
        <v>309.88527156154129</v>
      </c>
      <c r="AB87" s="19">
        <v>312.54323421328451</v>
      </c>
      <c r="AC87" s="19">
        <v>318.1941720289924</v>
      </c>
      <c r="AD87" s="19">
        <v>326.63535198907016</v>
      </c>
    </row>
    <row r="88" spans="2:30">
      <c r="B88" s="20"/>
      <c r="C88" s="20"/>
      <c r="D88" s="38" t="s">
        <v>335</v>
      </c>
      <c r="E88" s="39" t="s">
        <v>5</v>
      </c>
      <c r="F88" s="27" t="s">
        <v>1</v>
      </c>
      <c r="G88" s="18"/>
      <c r="H88" s="19">
        <v>0</v>
      </c>
      <c r="I88" s="19">
        <v>0</v>
      </c>
      <c r="J88" s="19">
        <v>0</v>
      </c>
      <c r="K88" s="19">
        <v>0</v>
      </c>
      <c r="L88" s="19">
        <v>0</v>
      </c>
      <c r="M88" s="411">
        <f t="shared" si="35"/>
        <v>0</v>
      </c>
      <c r="N88" s="411">
        <f t="shared" si="36"/>
        <v>0</v>
      </c>
      <c r="O88" s="411">
        <f t="shared" si="37"/>
        <v>0</v>
      </c>
      <c r="P88" s="411">
        <f t="shared" si="38"/>
        <v>0</v>
      </c>
      <c r="Q88" s="411">
        <f t="shared" si="39"/>
        <v>0</v>
      </c>
      <c r="R88" s="18"/>
      <c r="S88" s="63"/>
      <c r="T88" s="63"/>
      <c r="U88" s="63"/>
      <c r="V88" s="63"/>
      <c r="W88" s="63"/>
      <c r="X88" s="78">
        <v>1.75</v>
      </c>
      <c r="Y88" s="18"/>
      <c r="Z88" s="19">
        <v>309.88527156154129</v>
      </c>
      <c r="AA88" s="19">
        <v>309.88527156154129</v>
      </c>
      <c r="AB88" s="19">
        <v>312.54323421328451</v>
      </c>
      <c r="AC88" s="19">
        <v>318.1941720289924</v>
      </c>
      <c r="AD88" s="19">
        <v>326.63535198907016</v>
      </c>
    </row>
    <row r="89" spans="2:30">
      <c r="B89" s="20"/>
      <c r="C89" s="31"/>
      <c r="D89" s="47"/>
      <c r="E89" s="48"/>
      <c r="F89" s="21"/>
      <c r="G89" s="18"/>
      <c r="H89" s="23"/>
      <c r="I89" s="23"/>
      <c r="J89" s="23"/>
      <c r="K89" s="23"/>
      <c r="L89" s="23"/>
      <c r="M89" s="23"/>
      <c r="N89" s="23"/>
      <c r="O89" s="23"/>
      <c r="P89" s="23"/>
      <c r="Q89" s="23"/>
      <c r="R89" s="18"/>
      <c r="S89" s="30"/>
      <c r="T89" s="30"/>
      <c r="U89" s="30"/>
      <c r="V89" s="30"/>
      <c r="W89" s="30"/>
      <c r="X89" s="30"/>
      <c r="Y89" s="18"/>
      <c r="Z89" s="23"/>
      <c r="AA89" s="23"/>
      <c r="AB89" s="23"/>
      <c r="AC89" s="23"/>
      <c r="AD89" s="23"/>
    </row>
    <row r="90" spans="2:30">
      <c r="B90" s="20"/>
      <c r="C90" s="4" t="s">
        <v>426</v>
      </c>
      <c r="D90" s="4" t="s">
        <v>344</v>
      </c>
      <c r="E90" s="49" t="s">
        <v>5</v>
      </c>
      <c r="F90" s="40" t="s">
        <v>1</v>
      </c>
      <c r="G90" s="18"/>
      <c r="H90" s="22">
        <v>90.2</v>
      </c>
      <c r="I90" s="22">
        <v>122.2</v>
      </c>
      <c r="J90" s="22">
        <v>125.37</v>
      </c>
      <c r="K90" s="22">
        <v>128.38</v>
      </c>
      <c r="L90" s="22">
        <v>132.32</v>
      </c>
      <c r="M90" s="411">
        <f t="shared" ref="M90:M92" si="40">H90*(1+$Z$2)*(1+$AA$2)*(1+$AB$2)*(1+$AC$2)</f>
        <v>90.2</v>
      </c>
      <c r="N90" s="411">
        <f t="shared" ref="N90:N92" si="41">I90*(1+$AA$2)*(1+$AB$2)*(1+$AC$2)</f>
        <v>122.2</v>
      </c>
      <c r="O90" s="411">
        <f t="shared" ref="O90:O92" si="42">J90*(1+$AB$2)*(1+$AC$2)</f>
        <v>125.37</v>
      </c>
      <c r="P90" s="411">
        <f t="shared" ref="P90:P92" si="43">K90*(1+$AC$2)</f>
        <v>128.38</v>
      </c>
      <c r="Q90" s="411">
        <f t="shared" ref="Q90:Q92" si="44">L90</f>
        <v>132.32</v>
      </c>
      <c r="R90" s="18"/>
      <c r="S90" s="72"/>
      <c r="T90" s="72"/>
      <c r="U90" s="72"/>
      <c r="V90" s="72"/>
      <c r="W90" s="72"/>
      <c r="X90" s="72"/>
      <c r="Y90" s="18"/>
      <c r="Z90" s="22"/>
      <c r="AA90" s="22"/>
      <c r="AB90" s="22"/>
      <c r="AC90" s="22"/>
      <c r="AD90" s="22"/>
    </row>
    <row r="91" spans="2:30">
      <c r="B91" s="20"/>
      <c r="C91" s="20"/>
      <c r="D91" s="38" t="s">
        <v>339</v>
      </c>
      <c r="E91" s="39" t="s">
        <v>5</v>
      </c>
      <c r="F91" s="27" t="s">
        <v>1</v>
      </c>
      <c r="G91" s="18"/>
      <c r="H91" s="19">
        <v>0</v>
      </c>
      <c r="I91" s="19">
        <v>0</v>
      </c>
      <c r="J91" s="19">
        <v>0</v>
      </c>
      <c r="K91" s="19">
        <v>0</v>
      </c>
      <c r="L91" s="19">
        <v>0</v>
      </c>
      <c r="M91" s="411">
        <f t="shared" si="40"/>
        <v>0</v>
      </c>
      <c r="N91" s="411">
        <f t="shared" si="41"/>
        <v>0</v>
      </c>
      <c r="O91" s="411">
        <f t="shared" si="42"/>
        <v>0</v>
      </c>
      <c r="P91" s="411">
        <f t="shared" si="43"/>
        <v>0</v>
      </c>
      <c r="Q91" s="411">
        <f t="shared" si="44"/>
        <v>0</v>
      </c>
      <c r="R91" s="18"/>
      <c r="S91" s="63"/>
      <c r="T91" s="63"/>
      <c r="U91" s="63"/>
      <c r="V91" s="63"/>
      <c r="W91" s="63"/>
      <c r="X91" s="63"/>
      <c r="Y91" s="18"/>
      <c r="Z91" s="19">
        <v>53.31116156749701</v>
      </c>
      <c r="AA91" s="19">
        <v>53.31116156749701</v>
      </c>
      <c r="AB91" s="19">
        <v>53.897584344739464</v>
      </c>
      <c r="AC91" s="19">
        <v>55.144343265801979</v>
      </c>
      <c r="AD91" s="19">
        <v>57.006709613254444</v>
      </c>
    </row>
    <row r="92" spans="2:30">
      <c r="B92" s="20"/>
      <c r="C92" s="20"/>
      <c r="D92" s="38" t="s">
        <v>340</v>
      </c>
      <c r="E92" s="39" t="s">
        <v>5</v>
      </c>
      <c r="F92" s="27" t="s">
        <v>1</v>
      </c>
      <c r="G92" s="18"/>
      <c r="H92" s="19">
        <v>0</v>
      </c>
      <c r="I92" s="19">
        <v>0</v>
      </c>
      <c r="J92" s="19">
        <v>0</v>
      </c>
      <c r="K92" s="19">
        <v>0</v>
      </c>
      <c r="L92" s="19">
        <v>0</v>
      </c>
      <c r="M92" s="411">
        <f t="shared" si="40"/>
        <v>0</v>
      </c>
      <c r="N92" s="411">
        <f t="shared" si="41"/>
        <v>0</v>
      </c>
      <c r="O92" s="411">
        <f t="shared" si="42"/>
        <v>0</v>
      </c>
      <c r="P92" s="411">
        <f t="shared" si="43"/>
        <v>0</v>
      </c>
      <c r="Q92" s="411">
        <f t="shared" si="44"/>
        <v>0</v>
      </c>
      <c r="R92" s="18"/>
      <c r="S92" s="63"/>
      <c r="T92" s="63"/>
      <c r="U92" s="63"/>
      <c r="V92" s="63"/>
      <c r="W92" s="63"/>
      <c r="X92" s="63"/>
      <c r="Y92" s="18"/>
      <c r="Z92" s="19">
        <v>47.249804803581185</v>
      </c>
      <c r="AA92" s="19">
        <v>47.249804803581185</v>
      </c>
      <c r="AB92" s="19">
        <v>47.769552656420572</v>
      </c>
      <c r="AC92" s="19">
        <v>48.874557948468897</v>
      </c>
      <c r="AD92" s="19">
        <v>50.525177514851364</v>
      </c>
    </row>
    <row r="93" spans="2:30" ht="54" customHeight="1">
      <c r="B93" s="20"/>
      <c r="C93" s="31"/>
      <c r="D93" s="47"/>
      <c r="E93" s="48"/>
      <c r="F93" s="21"/>
      <c r="G93" s="18"/>
      <c r="H93" s="23"/>
      <c r="I93" s="23"/>
      <c r="J93" s="23"/>
      <c r="K93" s="23"/>
      <c r="L93" s="23"/>
      <c r="M93" s="23"/>
      <c r="N93" s="23"/>
      <c r="O93" s="23"/>
      <c r="P93" s="23"/>
      <c r="Q93" s="23"/>
      <c r="R93" s="18"/>
      <c r="S93" s="30"/>
      <c r="T93" s="30"/>
      <c r="U93" s="30"/>
      <c r="V93" s="30"/>
      <c r="W93" s="30"/>
      <c r="X93" s="30"/>
      <c r="Y93" s="18"/>
      <c r="Z93" s="23"/>
      <c r="AA93" s="23"/>
      <c r="AB93" s="23"/>
      <c r="AC93" s="23"/>
      <c r="AD93" s="23"/>
    </row>
    <row r="94" spans="2:30" ht="28.5" customHeight="1">
      <c r="B94" s="20"/>
      <c r="C94" s="4" t="s">
        <v>427</v>
      </c>
      <c r="D94" s="4" t="s">
        <v>345</v>
      </c>
      <c r="E94" s="49" t="s">
        <v>5</v>
      </c>
      <c r="F94" s="40" t="s">
        <v>1</v>
      </c>
      <c r="G94" s="18"/>
      <c r="H94" s="22">
        <v>90.2</v>
      </c>
      <c r="I94" s="22">
        <v>122.2</v>
      </c>
      <c r="J94" s="22">
        <v>125.37</v>
      </c>
      <c r="K94" s="22">
        <v>128.38</v>
      </c>
      <c r="L94" s="22">
        <v>132.32</v>
      </c>
      <c r="M94" s="411">
        <f t="shared" ref="M94:M96" si="45">H94*(1+$Z$2)*(1+$AA$2)*(1+$AB$2)*(1+$AC$2)</f>
        <v>90.2</v>
      </c>
      <c r="N94" s="411">
        <f t="shared" ref="N94:N96" si="46">I94*(1+$AA$2)*(1+$AB$2)*(1+$AC$2)</f>
        <v>122.2</v>
      </c>
      <c r="O94" s="411">
        <f t="shared" ref="O94:O96" si="47">J94*(1+$AB$2)*(1+$AC$2)</f>
        <v>125.37</v>
      </c>
      <c r="P94" s="411">
        <f t="shared" ref="P94:P96" si="48">K94*(1+$AC$2)</f>
        <v>128.38</v>
      </c>
      <c r="Q94" s="411">
        <f t="shared" ref="Q94:Q96" si="49">L94</f>
        <v>132.32</v>
      </c>
      <c r="R94" s="18"/>
      <c r="S94" s="72"/>
      <c r="T94" s="72"/>
      <c r="U94" s="72"/>
      <c r="V94" s="72"/>
      <c r="W94" s="72"/>
      <c r="X94" s="72"/>
      <c r="Y94" s="18"/>
      <c r="Z94" s="22"/>
      <c r="AA94" s="22"/>
      <c r="AB94" s="22"/>
      <c r="AC94" s="22"/>
      <c r="AD94" s="22"/>
    </row>
    <row r="95" spans="2:30">
      <c r="B95" s="20"/>
      <c r="C95" s="20"/>
      <c r="D95" s="38" t="s">
        <v>338</v>
      </c>
      <c r="E95" s="39" t="s">
        <v>5</v>
      </c>
      <c r="F95" s="27" t="s">
        <v>1</v>
      </c>
      <c r="G95" s="18"/>
      <c r="H95" s="19">
        <v>0</v>
      </c>
      <c r="I95" s="19">
        <v>0</v>
      </c>
      <c r="J95" s="19">
        <v>0</v>
      </c>
      <c r="K95" s="19">
        <v>0</v>
      </c>
      <c r="L95" s="19">
        <v>0</v>
      </c>
      <c r="M95" s="411">
        <f t="shared" si="45"/>
        <v>0</v>
      </c>
      <c r="N95" s="411">
        <f t="shared" si="46"/>
        <v>0</v>
      </c>
      <c r="O95" s="411">
        <f t="shared" si="47"/>
        <v>0</v>
      </c>
      <c r="P95" s="411">
        <f t="shared" si="48"/>
        <v>0</v>
      </c>
      <c r="Q95" s="411">
        <f t="shared" si="49"/>
        <v>0</v>
      </c>
      <c r="R95" s="18"/>
      <c r="S95" s="63"/>
      <c r="T95" s="63"/>
      <c r="U95" s="63"/>
      <c r="V95" s="63"/>
      <c r="W95" s="63"/>
      <c r="X95" s="63"/>
      <c r="Y95" s="18"/>
      <c r="Z95" s="19">
        <v>53.31116156749701</v>
      </c>
      <c r="AA95" s="19">
        <v>53.31116156749701</v>
      </c>
      <c r="AB95" s="19">
        <v>53.897584344739464</v>
      </c>
      <c r="AC95" s="19">
        <v>55.144343265801979</v>
      </c>
      <c r="AD95" s="19">
        <v>57.006709613254444</v>
      </c>
    </row>
    <row r="96" spans="2:30">
      <c r="B96" s="20"/>
      <c r="C96" s="20"/>
      <c r="D96" s="38" t="s">
        <v>341</v>
      </c>
      <c r="E96" s="39" t="s">
        <v>5</v>
      </c>
      <c r="F96" s="27" t="s">
        <v>1</v>
      </c>
      <c r="G96" s="18"/>
      <c r="H96" s="19">
        <v>0</v>
      </c>
      <c r="I96" s="19">
        <v>0</v>
      </c>
      <c r="J96" s="19">
        <v>0</v>
      </c>
      <c r="K96" s="19">
        <v>0</v>
      </c>
      <c r="L96" s="19">
        <v>0</v>
      </c>
      <c r="M96" s="411">
        <f t="shared" si="45"/>
        <v>0</v>
      </c>
      <c r="N96" s="411">
        <f t="shared" si="46"/>
        <v>0</v>
      </c>
      <c r="O96" s="411">
        <f t="shared" si="47"/>
        <v>0</v>
      </c>
      <c r="P96" s="411">
        <f t="shared" si="48"/>
        <v>0</v>
      </c>
      <c r="Q96" s="411">
        <f t="shared" si="49"/>
        <v>0</v>
      </c>
      <c r="R96" s="18"/>
      <c r="S96" s="63"/>
      <c r="T96" s="63"/>
      <c r="U96" s="63"/>
      <c r="V96" s="63"/>
      <c r="W96" s="63"/>
      <c r="X96" s="63"/>
      <c r="Y96" s="18"/>
      <c r="Z96" s="19">
        <v>47.249804803581185</v>
      </c>
      <c r="AA96" s="19">
        <v>47.249804803581185</v>
      </c>
      <c r="AB96" s="19">
        <v>47.769552656420572</v>
      </c>
      <c r="AC96" s="19">
        <v>48.874557948468897</v>
      </c>
      <c r="AD96" s="19">
        <v>50.525177514851364</v>
      </c>
    </row>
    <row r="97" spans="2:30">
      <c r="B97" s="20"/>
      <c r="C97" s="31"/>
      <c r="D97" s="47"/>
      <c r="E97" s="48"/>
      <c r="F97" s="21"/>
      <c r="G97" s="18"/>
      <c r="H97" s="23"/>
      <c r="I97" s="23"/>
      <c r="J97" s="23"/>
      <c r="K97" s="23"/>
      <c r="L97" s="23"/>
      <c r="M97" s="23"/>
      <c r="N97" s="23"/>
      <c r="O97" s="23"/>
      <c r="P97" s="23"/>
      <c r="Q97" s="23"/>
      <c r="R97" s="18"/>
      <c r="S97" s="30"/>
      <c r="T97" s="30"/>
      <c r="U97" s="30"/>
      <c r="V97" s="30"/>
      <c r="W97" s="30"/>
      <c r="X97" s="30"/>
      <c r="Y97" s="18"/>
      <c r="Z97" s="23"/>
      <c r="AA97" s="23"/>
      <c r="AB97" s="23"/>
      <c r="AC97" s="23"/>
      <c r="AD97" s="23"/>
    </row>
    <row r="98" spans="2:30">
      <c r="B98" s="20"/>
      <c r="C98" s="4" t="s">
        <v>428</v>
      </c>
      <c r="D98" s="57" t="s">
        <v>246</v>
      </c>
      <c r="E98" s="49" t="s">
        <v>5</v>
      </c>
      <c r="F98" s="40" t="s">
        <v>1</v>
      </c>
      <c r="G98" s="18"/>
      <c r="H98" s="22">
        <v>97.38</v>
      </c>
      <c r="I98" s="22">
        <v>118.34</v>
      </c>
      <c r="J98" s="22">
        <v>121.41</v>
      </c>
      <c r="K98" s="22">
        <v>124.32</v>
      </c>
      <c r="L98" s="22">
        <v>128.13999999999999</v>
      </c>
      <c r="M98" s="411">
        <f>H98*(1+$Z$2)*(1+$AA$2)*(1+$AB$2)*(1+$AC$2)</f>
        <v>97.38</v>
      </c>
      <c r="N98" s="411">
        <f>I98*(1+$AA$2)*(1+$AB$2)*(1+$AC$2)</f>
        <v>118.34</v>
      </c>
      <c r="O98" s="411">
        <f>J98*(1+$AB$2)*(1+$AC$2)</f>
        <v>121.41</v>
      </c>
      <c r="P98" s="411">
        <f>K98*(1+$AC$2)</f>
        <v>124.32</v>
      </c>
      <c r="Q98" s="411">
        <f>L98</f>
        <v>128.13999999999999</v>
      </c>
      <c r="R98" s="18"/>
      <c r="S98" s="72"/>
      <c r="T98" s="72"/>
      <c r="U98" s="72"/>
      <c r="V98" s="72"/>
      <c r="W98" s="72"/>
      <c r="X98" s="76">
        <v>0.9</v>
      </c>
      <c r="Y98" s="18"/>
      <c r="Z98" s="22">
        <v>158.39453532848916</v>
      </c>
      <c r="AA98" s="22">
        <v>158.39453532848916</v>
      </c>
      <c r="AB98" s="22">
        <v>159.76148754938569</v>
      </c>
      <c r="AC98" s="22">
        <v>162.66768414032117</v>
      </c>
      <c r="AD98" s="22">
        <v>167.00886240550403</v>
      </c>
    </row>
    <row r="99" spans="2:30">
      <c r="B99" s="20"/>
      <c r="C99" s="31"/>
      <c r="D99" s="47"/>
      <c r="E99" s="48"/>
      <c r="F99" s="21"/>
      <c r="G99" s="18"/>
      <c r="H99" s="23"/>
      <c r="I99" s="23"/>
      <c r="J99" s="23"/>
      <c r="K99" s="23"/>
      <c r="L99" s="23"/>
      <c r="M99" s="23"/>
      <c r="N99" s="23"/>
      <c r="O99" s="23"/>
      <c r="P99" s="23"/>
      <c r="Q99" s="23"/>
      <c r="R99" s="18"/>
      <c r="S99" s="30"/>
      <c r="T99" s="30"/>
      <c r="U99" s="30"/>
      <c r="V99" s="30"/>
      <c r="W99" s="30"/>
      <c r="X99" s="30"/>
      <c r="Y99" s="18"/>
      <c r="Z99" s="23"/>
      <c r="AA99" s="23"/>
      <c r="AB99" s="23"/>
      <c r="AC99" s="23"/>
      <c r="AD99" s="23"/>
    </row>
    <row r="100" spans="2:30">
      <c r="B100" s="20"/>
      <c r="C100" s="20" t="s">
        <v>429</v>
      </c>
      <c r="D100" s="38" t="s">
        <v>138</v>
      </c>
      <c r="E100" s="39" t="s">
        <v>5</v>
      </c>
      <c r="F100" s="27" t="s">
        <v>66</v>
      </c>
      <c r="G100" s="18"/>
      <c r="H100" s="19">
        <v>226.53</v>
      </c>
      <c r="I100" s="19">
        <v>171.72</v>
      </c>
      <c r="J100" s="19">
        <v>176.18</v>
      </c>
      <c r="K100" s="19">
        <v>180.41</v>
      </c>
      <c r="L100" s="19">
        <v>185.95</v>
      </c>
      <c r="M100" s="411">
        <f>H100*(1+$Z$2)*(1+$AA$2)*(1+$AB$2)*(1+$AC$2)</f>
        <v>226.53</v>
      </c>
      <c r="N100" s="411">
        <f>I100*(1+$AA$2)*(1+$AB$2)*(1+$AC$2)</f>
        <v>171.72</v>
      </c>
      <c r="O100" s="411">
        <f>J100*(1+$AB$2)*(1+$AC$2)</f>
        <v>176.18</v>
      </c>
      <c r="P100" s="411">
        <f>K100*(1+$AC$2)</f>
        <v>180.41</v>
      </c>
      <c r="Q100" s="411">
        <f>L100</f>
        <v>185.95</v>
      </c>
      <c r="R100" s="18"/>
      <c r="S100" s="63"/>
      <c r="T100" s="63"/>
      <c r="U100" s="63"/>
      <c r="V100" s="63" t="s">
        <v>265</v>
      </c>
      <c r="W100" s="63"/>
      <c r="X100" s="63"/>
      <c r="Y100" s="18"/>
      <c r="Z100" s="19">
        <v>212.70961481276012</v>
      </c>
      <c r="AA100" s="19">
        <v>212.70961481276012</v>
      </c>
      <c r="AB100" s="19">
        <v>214.67403290798364</v>
      </c>
      <c r="AC100" s="19">
        <v>218.85046649815422</v>
      </c>
      <c r="AD100" s="19">
        <v>225.08908187062349</v>
      </c>
    </row>
    <row r="101" spans="2:30">
      <c r="B101" s="31"/>
      <c r="C101" s="31"/>
      <c r="D101" s="47"/>
      <c r="E101" s="43"/>
      <c r="F101" s="21"/>
      <c r="G101" s="18"/>
      <c r="H101" s="23"/>
      <c r="I101" s="23"/>
      <c r="J101" s="23"/>
      <c r="K101" s="23"/>
      <c r="L101" s="23"/>
      <c r="M101" s="23"/>
      <c r="N101" s="23"/>
      <c r="O101" s="23"/>
      <c r="P101" s="23"/>
      <c r="Q101" s="23"/>
      <c r="R101" s="18"/>
      <c r="S101" s="30"/>
      <c r="T101" s="30"/>
      <c r="U101" s="30"/>
      <c r="V101" s="30"/>
      <c r="W101" s="30"/>
      <c r="X101" s="30"/>
      <c r="Y101" s="18"/>
      <c r="Z101" s="23"/>
      <c r="AA101" s="23"/>
      <c r="AB101" s="23"/>
      <c r="AC101" s="23"/>
      <c r="AD101" s="23"/>
    </row>
  </sheetData>
  <mergeCells count="9">
    <mergeCell ref="S27:X27"/>
    <mergeCell ref="Z27:AD27"/>
    <mergeCell ref="S4:X4"/>
    <mergeCell ref="B2:F2"/>
    <mergeCell ref="Z4:AD4"/>
    <mergeCell ref="H4:L4"/>
    <mergeCell ref="M4:Q4"/>
    <mergeCell ref="H27:L27"/>
    <mergeCell ref="M27:Q27"/>
  </mergeCells>
  <pageMargins left="0.7" right="0.7" top="0.75" bottom="0.75" header="0.3" footer="0.3"/>
  <pageSetup paperSize="8"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D58"/>
  <sheetViews>
    <sheetView topLeftCell="E1" zoomScale="70" zoomScaleNormal="70" workbookViewId="0">
      <selection activeCell="Z19" sqref="Z19:AC21"/>
    </sheetView>
  </sheetViews>
  <sheetFormatPr defaultColWidth="9.109375" defaultRowHeight="13.2"/>
  <cols>
    <col min="1" max="1" width="5.33203125" style="8" customWidth="1"/>
    <col min="2" max="2" width="61" style="8" customWidth="1"/>
    <col min="3" max="3" width="95.44140625" style="8" customWidth="1"/>
    <col min="4" max="4" width="101" style="8" customWidth="1"/>
    <col min="5" max="5" width="15" style="8" customWidth="1"/>
    <col min="6" max="6" width="12.5546875" style="8" bestFit="1" customWidth="1"/>
    <col min="7" max="11" width="12.6640625" style="8" hidden="1" customWidth="1"/>
    <col min="12" max="12" width="2.109375" style="8" customWidth="1"/>
    <col min="13" max="17" width="12.6640625" style="8" customWidth="1"/>
    <col min="18" max="18" width="2" style="8" customWidth="1"/>
    <col min="19" max="19" width="9.6640625" style="8" customWidth="1"/>
    <col min="20" max="20" width="9.5546875" style="8" customWidth="1"/>
    <col min="21" max="21" width="9" style="8" customWidth="1"/>
    <col min="22" max="22" width="9.6640625" style="8" customWidth="1"/>
    <col min="23" max="23" width="9" style="8" customWidth="1"/>
    <col min="24" max="24" width="9.109375" style="8" customWidth="1"/>
    <col min="25" max="25" width="1.5546875" style="8" customWidth="1"/>
    <col min="26" max="30" width="12.6640625" style="8" customWidth="1"/>
    <col min="31" max="16384" width="9.109375" style="8"/>
  </cols>
  <sheetData>
    <row r="1" spans="2:30">
      <c r="M1" s="7"/>
      <c r="N1" s="7" t="s">
        <v>392</v>
      </c>
      <c r="O1" s="7" t="s">
        <v>393</v>
      </c>
      <c r="P1" s="7" t="s">
        <v>394</v>
      </c>
      <c r="Q1" s="7" t="s">
        <v>395</v>
      </c>
    </row>
    <row r="2" spans="2:30" ht="18" customHeight="1">
      <c r="B2" s="463" t="s">
        <v>137</v>
      </c>
      <c r="C2" s="463"/>
      <c r="D2" s="463"/>
      <c r="E2" s="463"/>
      <c r="F2" s="463"/>
      <c r="G2" s="405"/>
      <c r="H2" s="405"/>
      <c r="I2" s="405"/>
      <c r="J2" s="405"/>
      <c r="K2" s="405"/>
      <c r="M2" s="7" t="s">
        <v>396</v>
      </c>
      <c r="N2" s="449">
        <v>2.4879227053139941E-2</v>
      </c>
      <c r="O2" s="449">
        <v>1.5083667216592156E-2</v>
      </c>
      <c r="P2" s="449">
        <v>1.2769909449732886E-2</v>
      </c>
      <c r="Q2" s="449">
        <v>1.95E-2</v>
      </c>
      <c r="R2" s="405"/>
      <c r="S2" s="64"/>
      <c r="T2" s="64"/>
      <c r="U2" s="64"/>
      <c r="V2" s="64"/>
      <c r="W2" s="64"/>
      <c r="X2" s="64"/>
      <c r="Y2" s="64"/>
      <c r="Z2" s="64"/>
      <c r="AA2" s="64"/>
      <c r="AB2" s="64"/>
      <c r="AC2" s="64"/>
      <c r="AD2" s="64"/>
    </row>
    <row r="3" spans="2:30">
      <c r="M3" s="409"/>
      <c r="N3" s="409"/>
      <c r="O3" s="409"/>
      <c r="P3" s="410"/>
      <c r="Q3" s="410"/>
    </row>
    <row r="4" spans="2:30">
      <c r="B4" s="9"/>
      <c r="C4" s="9"/>
      <c r="D4" s="6"/>
      <c r="E4" s="7"/>
      <c r="F4" s="7"/>
      <c r="G4" s="460" t="s">
        <v>397</v>
      </c>
      <c r="H4" s="460"/>
      <c r="I4" s="460"/>
      <c r="J4" s="460"/>
      <c r="K4" s="461"/>
      <c r="M4" s="460" t="s">
        <v>398</v>
      </c>
      <c r="N4" s="460"/>
      <c r="O4" s="460"/>
      <c r="P4" s="460"/>
      <c r="Q4" s="461"/>
      <c r="R4" s="7"/>
      <c r="S4" s="464" t="s">
        <v>320</v>
      </c>
      <c r="T4" s="460"/>
      <c r="U4" s="460"/>
      <c r="V4" s="460"/>
      <c r="W4" s="460"/>
      <c r="X4" s="461"/>
      <c r="Y4" s="7"/>
      <c r="Z4" s="451" t="s">
        <v>351</v>
      </c>
      <c r="AA4" s="451"/>
      <c r="AB4" s="451"/>
      <c r="AC4" s="451"/>
      <c r="AD4" s="452"/>
    </row>
    <row r="5" spans="2:30" ht="21" customHeight="1">
      <c r="B5" s="10" t="s">
        <v>39</v>
      </c>
      <c r="C5" s="11" t="s">
        <v>2</v>
      </c>
      <c r="D5" s="12" t="s">
        <v>3</v>
      </c>
      <c r="E5" s="13" t="s">
        <v>69</v>
      </c>
      <c r="F5" s="32" t="s">
        <v>4</v>
      </c>
      <c r="G5" s="17" t="s">
        <v>399</v>
      </c>
      <c r="H5" s="17" t="s">
        <v>400</v>
      </c>
      <c r="I5" s="17" t="s">
        <v>401</v>
      </c>
      <c r="J5" s="17" t="s">
        <v>0</v>
      </c>
      <c r="K5" s="17" t="s">
        <v>402</v>
      </c>
      <c r="M5" s="17" t="s">
        <v>399</v>
      </c>
      <c r="N5" s="17" t="s">
        <v>400</v>
      </c>
      <c r="O5" s="17" t="s">
        <v>401</v>
      </c>
      <c r="P5" s="17" t="s">
        <v>0</v>
      </c>
      <c r="Q5" s="17" t="s">
        <v>402</v>
      </c>
      <c r="R5" s="14"/>
      <c r="S5" s="15" t="s">
        <v>223</v>
      </c>
      <c r="T5" s="15" t="s">
        <v>224</v>
      </c>
      <c r="U5" s="15" t="s">
        <v>225</v>
      </c>
      <c r="V5" s="15" t="s">
        <v>226</v>
      </c>
      <c r="W5" s="15" t="s">
        <v>227</v>
      </c>
      <c r="X5" s="16" t="s">
        <v>228</v>
      </c>
      <c r="Y5" s="14"/>
      <c r="Z5" s="17" t="s">
        <v>19</v>
      </c>
      <c r="AA5" s="17" t="s">
        <v>131</v>
      </c>
      <c r="AB5" s="17" t="s">
        <v>132</v>
      </c>
      <c r="AC5" s="17" t="s">
        <v>133</v>
      </c>
      <c r="AD5" s="17" t="s">
        <v>134</v>
      </c>
    </row>
    <row r="6" spans="2:30">
      <c r="B6" s="4" t="s">
        <v>249</v>
      </c>
      <c r="C6" s="4" t="s">
        <v>248</v>
      </c>
      <c r="D6" s="57" t="s">
        <v>139</v>
      </c>
      <c r="E6" s="49" t="s">
        <v>5</v>
      </c>
      <c r="F6" s="40" t="s">
        <v>1</v>
      </c>
      <c r="G6" s="22">
        <v>45.1</v>
      </c>
      <c r="H6" s="22">
        <v>80.650000000000006</v>
      </c>
      <c r="I6" s="22">
        <v>82.74</v>
      </c>
      <c r="J6" s="22">
        <v>84.72</v>
      </c>
      <c r="K6" s="22">
        <v>87.33</v>
      </c>
      <c r="M6" s="411">
        <f>G6*(1+$Z$2)*(1+$AA$2)*(1+$AB$2)*(1+$AC$2)</f>
        <v>45.1</v>
      </c>
      <c r="N6" s="411">
        <f>H6*(1+$AA$2)*(1+$AB$2)*(1+$AC$2)</f>
        <v>80.650000000000006</v>
      </c>
      <c r="O6" s="411">
        <f>I6*(1+$AB$2)*(1+$AC$2)</f>
        <v>82.74</v>
      </c>
      <c r="P6" s="411">
        <f>J6*(1+$AC$2)</f>
        <v>84.72</v>
      </c>
      <c r="Q6" s="411">
        <f>K6</f>
        <v>87.33</v>
      </c>
      <c r="R6" s="18"/>
      <c r="S6" s="76"/>
      <c r="T6" s="76"/>
      <c r="U6" s="76"/>
      <c r="V6" s="76"/>
      <c r="W6" s="76"/>
      <c r="X6" s="76"/>
      <c r="Y6" s="18"/>
      <c r="Z6" s="22">
        <v>17.122883202515908</v>
      </c>
      <c r="AA6" s="22">
        <v>17.122883202515908</v>
      </c>
      <c r="AB6" s="22">
        <v>17.311234917743583</v>
      </c>
      <c r="AC6" s="22">
        <v>17.711678403860823</v>
      </c>
      <c r="AD6" s="22">
        <v>18.309847352165399</v>
      </c>
    </row>
    <row r="7" spans="2:30">
      <c r="B7" s="20"/>
      <c r="C7" s="31"/>
      <c r="D7" s="47"/>
      <c r="E7" s="48"/>
      <c r="F7" s="21"/>
      <c r="G7" s="23"/>
      <c r="H7" s="23"/>
      <c r="I7" s="23"/>
      <c r="J7" s="23"/>
      <c r="K7" s="23"/>
      <c r="M7" s="23"/>
      <c r="N7" s="23"/>
      <c r="O7" s="23"/>
      <c r="P7" s="23"/>
      <c r="Q7" s="23"/>
      <c r="R7" s="18"/>
      <c r="S7" s="77"/>
      <c r="T7" s="77"/>
      <c r="U7" s="77"/>
      <c r="V7" s="77"/>
      <c r="W7" s="77"/>
      <c r="X7" s="77"/>
      <c r="Y7" s="18"/>
      <c r="Z7" s="23"/>
      <c r="AA7" s="23"/>
      <c r="AB7" s="23"/>
      <c r="AC7" s="23"/>
      <c r="AD7" s="23"/>
    </row>
    <row r="8" spans="2:30">
      <c r="B8" s="20"/>
      <c r="C8" s="4" t="s">
        <v>250</v>
      </c>
      <c r="D8" s="57" t="s">
        <v>140</v>
      </c>
      <c r="E8" s="49" t="s">
        <v>5</v>
      </c>
      <c r="F8" s="40" t="s">
        <v>1</v>
      </c>
      <c r="G8" s="22">
        <v>45.1</v>
      </c>
      <c r="H8" s="22">
        <v>80.650000000000006</v>
      </c>
      <c r="I8" s="22">
        <v>82.74</v>
      </c>
      <c r="J8" s="22">
        <v>84.72</v>
      </c>
      <c r="K8" s="22">
        <v>87.33</v>
      </c>
      <c r="M8" s="411">
        <f>G8*(1+$Z$2)*(1+$AA$2)*(1+$AB$2)*(1+$AC$2)</f>
        <v>45.1</v>
      </c>
      <c r="N8" s="411">
        <f>H8*(1+$AA$2)*(1+$AB$2)*(1+$AC$2)</f>
        <v>80.650000000000006</v>
      </c>
      <c r="O8" s="411">
        <f>I8*(1+$AB$2)*(1+$AC$2)</f>
        <v>82.74</v>
      </c>
      <c r="P8" s="411">
        <f>J8*(1+$AC$2)</f>
        <v>84.72</v>
      </c>
      <c r="Q8" s="411">
        <f>K8</f>
        <v>87.33</v>
      </c>
      <c r="R8" s="18"/>
      <c r="S8" s="76"/>
      <c r="T8" s="76"/>
      <c r="U8" s="76"/>
      <c r="V8" s="76"/>
      <c r="W8" s="76"/>
      <c r="X8" s="76"/>
      <c r="Y8" s="18"/>
      <c r="Z8" s="22">
        <v>17.122883202515908</v>
      </c>
      <c r="AA8" s="22">
        <v>17.122883202515908</v>
      </c>
      <c r="AB8" s="22">
        <v>17.311234917743583</v>
      </c>
      <c r="AC8" s="22">
        <v>17.711678403860823</v>
      </c>
      <c r="AD8" s="22">
        <v>18.309847352165399</v>
      </c>
    </row>
    <row r="9" spans="2:30">
      <c r="B9" s="20"/>
      <c r="C9" s="31"/>
      <c r="D9" s="47"/>
      <c r="E9" s="48"/>
      <c r="F9" s="21"/>
      <c r="G9" s="23"/>
      <c r="H9" s="23"/>
      <c r="I9" s="23"/>
      <c r="J9" s="23"/>
      <c r="K9" s="23"/>
      <c r="M9" s="23"/>
      <c r="N9" s="23"/>
      <c r="O9" s="23"/>
      <c r="P9" s="23"/>
      <c r="Q9" s="23"/>
      <c r="R9" s="18"/>
      <c r="S9" s="77"/>
      <c r="T9" s="77"/>
      <c r="U9" s="77"/>
      <c r="V9" s="77"/>
      <c r="W9" s="77"/>
      <c r="X9" s="77"/>
      <c r="Y9" s="18"/>
      <c r="Z9" s="23"/>
      <c r="AA9" s="23"/>
      <c r="AB9" s="23"/>
      <c r="AC9" s="23"/>
      <c r="AD9" s="23"/>
    </row>
    <row r="10" spans="2:30">
      <c r="B10" s="20"/>
      <c r="C10" s="4" t="s">
        <v>251</v>
      </c>
      <c r="D10" s="57" t="s">
        <v>141</v>
      </c>
      <c r="E10" s="49" t="s">
        <v>143</v>
      </c>
      <c r="F10" s="40" t="s">
        <v>1</v>
      </c>
      <c r="G10" s="22">
        <v>74.83</v>
      </c>
      <c r="H10" s="22">
        <v>444.64</v>
      </c>
      <c r="I10" s="22">
        <v>456.17</v>
      </c>
      <c r="J10" s="22">
        <v>467.13</v>
      </c>
      <c r="K10" s="22">
        <v>481.48</v>
      </c>
      <c r="M10" s="411">
        <f>G10*(1+$Z$2)*(1+$AA$2)*(1+$AB$2)*(1+$AC$2)</f>
        <v>74.83</v>
      </c>
      <c r="N10" s="411">
        <f>H10*(1+$AA$2)*(1+$AB$2)*(1+$AC$2)</f>
        <v>444.64</v>
      </c>
      <c r="O10" s="411">
        <f>I10*(1+$AB$2)*(1+$AC$2)</f>
        <v>456.17</v>
      </c>
      <c r="P10" s="411">
        <f>J10*(1+$AC$2)</f>
        <v>467.13</v>
      </c>
      <c r="Q10" s="411">
        <f>K10</f>
        <v>481.48</v>
      </c>
      <c r="R10" s="18"/>
      <c r="S10" s="76"/>
      <c r="T10" s="76"/>
      <c r="U10" s="76"/>
      <c r="V10" s="76">
        <v>3.4</v>
      </c>
      <c r="W10" s="76"/>
      <c r="X10" s="76"/>
      <c r="Y10" s="18"/>
      <c r="Z10" s="22">
        <v>723.21269036338424</v>
      </c>
      <c r="AA10" s="22">
        <v>723.21269036338424</v>
      </c>
      <c r="AB10" s="22">
        <v>729.89171188714408</v>
      </c>
      <c r="AC10" s="22">
        <v>744.09158609372412</v>
      </c>
      <c r="AD10" s="22">
        <v>765.30287836011996</v>
      </c>
    </row>
    <row r="11" spans="2:30">
      <c r="B11" s="20"/>
      <c r="C11" s="31"/>
      <c r="D11" s="47"/>
      <c r="E11" s="48"/>
      <c r="F11" s="21"/>
      <c r="G11" s="23"/>
      <c r="H11" s="23"/>
      <c r="I11" s="23"/>
      <c r="J11" s="23"/>
      <c r="K11" s="23"/>
      <c r="M11" s="23"/>
      <c r="N11" s="23"/>
      <c r="O11" s="23"/>
      <c r="P11" s="23"/>
      <c r="Q11" s="23"/>
      <c r="R11" s="18"/>
      <c r="S11" s="77"/>
      <c r="T11" s="77"/>
      <c r="U11" s="77"/>
      <c r="V11" s="77"/>
      <c r="W11" s="77"/>
      <c r="X11" s="77"/>
      <c r="Y11" s="18"/>
      <c r="Z11" s="23"/>
      <c r="AA11" s="23"/>
      <c r="AB11" s="23"/>
      <c r="AC11" s="23"/>
      <c r="AD11" s="23"/>
    </row>
    <row r="12" spans="2:30">
      <c r="B12" s="20"/>
      <c r="C12" s="4" t="s">
        <v>252</v>
      </c>
      <c r="D12" s="57" t="s">
        <v>142</v>
      </c>
      <c r="E12" s="49" t="s">
        <v>143</v>
      </c>
      <c r="F12" s="40" t="s">
        <v>1</v>
      </c>
      <c r="G12" s="22">
        <v>0</v>
      </c>
      <c r="H12" s="22">
        <v>326.94</v>
      </c>
      <c r="I12" s="22">
        <v>335.42</v>
      </c>
      <c r="J12" s="22">
        <v>343.48</v>
      </c>
      <c r="K12" s="22">
        <v>354.03</v>
      </c>
      <c r="M12" s="411">
        <f>G12*(1+$Z$2)*(1+$AA$2)*(1+$AB$2)*(1+$AC$2)</f>
        <v>0</v>
      </c>
      <c r="N12" s="411">
        <f>H12*(1+$AA$2)*(1+$AB$2)*(1+$AC$2)</f>
        <v>326.94</v>
      </c>
      <c r="O12" s="411">
        <f>I12*(1+$AB$2)*(1+$AC$2)</f>
        <v>335.42</v>
      </c>
      <c r="P12" s="411">
        <f>J12*(1+$AC$2)</f>
        <v>343.48</v>
      </c>
      <c r="Q12" s="411">
        <f>K12</f>
        <v>354.03</v>
      </c>
      <c r="R12" s="18"/>
      <c r="S12" s="76"/>
      <c r="T12" s="76"/>
      <c r="U12" s="76"/>
      <c r="V12" s="76">
        <v>2.2000000000000002</v>
      </c>
      <c r="W12" s="76"/>
      <c r="X12" s="76"/>
      <c r="Y12" s="18"/>
      <c r="Z12" s="22">
        <v>467.9611525880722</v>
      </c>
      <c r="AA12" s="22">
        <v>467.9611525880722</v>
      </c>
      <c r="AB12" s="22">
        <v>472.28287239756395</v>
      </c>
      <c r="AC12" s="22">
        <v>481.47102629593917</v>
      </c>
      <c r="AD12" s="22">
        <v>495.19598011537164</v>
      </c>
    </row>
    <row r="13" spans="2:30">
      <c r="B13" s="20"/>
      <c r="C13" s="31"/>
      <c r="D13" s="47"/>
      <c r="E13" s="48"/>
      <c r="F13" s="21"/>
      <c r="G13" s="23"/>
      <c r="H13" s="23"/>
      <c r="I13" s="23"/>
      <c r="J13" s="23"/>
      <c r="K13" s="23"/>
      <c r="M13" s="23"/>
      <c r="N13" s="23"/>
      <c r="O13" s="23"/>
      <c r="P13" s="23"/>
      <c r="Q13" s="23"/>
      <c r="R13" s="18"/>
      <c r="S13" s="77"/>
      <c r="T13" s="77"/>
      <c r="U13" s="77"/>
      <c r="V13" s="77"/>
      <c r="W13" s="77"/>
      <c r="X13" s="77"/>
      <c r="Y13" s="18"/>
      <c r="Z13" s="23"/>
      <c r="AA13" s="23"/>
      <c r="AB13" s="23"/>
      <c r="AC13" s="23"/>
      <c r="AD13" s="23"/>
    </row>
    <row r="14" spans="2:30">
      <c r="B14" s="20"/>
      <c r="C14" s="20" t="s">
        <v>253</v>
      </c>
      <c r="D14" s="38" t="s">
        <v>144</v>
      </c>
      <c r="E14" s="39" t="s">
        <v>143</v>
      </c>
      <c r="F14" s="27" t="s">
        <v>1</v>
      </c>
      <c r="G14" s="19">
        <v>0</v>
      </c>
      <c r="H14" s="19">
        <v>0</v>
      </c>
      <c r="I14" s="19">
        <v>0</v>
      </c>
      <c r="J14" s="19">
        <v>0</v>
      </c>
      <c r="K14" s="19">
        <v>0</v>
      </c>
      <c r="M14" s="411">
        <f>G14*(1+$Z$2)*(1+$AA$2)*(1+$AB$2)*(1+$AC$2)</f>
        <v>0</v>
      </c>
      <c r="N14" s="411">
        <f>H14*(1+$AA$2)*(1+$AB$2)*(1+$AC$2)</f>
        <v>0</v>
      </c>
      <c r="O14" s="411">
        <f>I14*(1+$AB$2)*(1+$AC$2)</f>
        <v>0</v>
      </c>
      <c r="P14" s="411">
        <f>J14*(1+$AC$2)</f>
        <v>0</v>
      </c>
      <c r="Q14" s="411">
        <f>K14</f>
        <v>0</v>
      </c>
      <c r="R14" s="18"/>
      <c r="S14" s="78"/>
      <c r="T14" s="78"/>
      <c r="U14" s="78"/>
      <c r="V14" s="78">
        <v>4.0999999999999996</v>
      </c>
      <c r="W14" s="78"/>
      <c r="X14" s="78"/>
      <c r="Y14" s="18"/>
      <c r="Z14" s="19">
        <v>872.10942073231649</v>
      </c>
      <c r="AA14" s="19">
        <v>872.10942073231649</v>
      </c>
      <c r="AB14" s="19">
        <v>880.16353492273288</v>
      </c>
      <c r="AC14" s="19">
        <v>897.2869126424323</v>
      </c>
      <c r="AD14" s="19">
        <v>922.86523566955634</v>
      </c>
    </row>
    <row r="15" spans="2:30">
      <c r="B15" s="31"/>
      <c r="C15" s="41"/>
      <c r="D15" s="42"/>
      <c r="E15" s="43"/>
      <c r="F15" s="21"/>
      <c r="G15" s="23"/>
      <c r="H15" s="23"/>
      <c r="I15" s="23"/>
      <c r="J15" s="23"/>
      <c r="K15" s="23"/>
      <c r="M15" s="23"/>
      <c r="N15" s="23"/>
      <c r="O15" s="23"/>
      <c r="P15" s="23"/>
      <c r="Q15" s="23"/>
      <c r="R15" s="18"/>
      <c r="S15" s="77"/>
      <c r="T15" s="77"/>
      <c r="U15" s="77"/>
      <c r="V15" s="77"/>
      <c r="W15" s="77"/>
      <c r="X15" s="77"/>
      <c r="Y15" s="18"/>
      <c r="Z15" s="23"/>
      <c r="AA15" s="23"/>
      <c r="AB15" s="23"/>
      <c r="AC15" s="23"/>
      <c r="AD15" s="23"/>
    </row>
    <row r="17" spans="2:30">
      <c r="B17" s="9"/>
      <c r="C17" s="9"/>
      <c r="D17" s="6"/>
      <c r="E17" s="7"/>
      <c r="F17" s="7"/>
      <c r="G17" s="460" t="s">
        <v>397</v>
      </c>
      <c r="H17" s="460"/>
      <c r="I17" s="460"/>
      <c r="J17" s="460"/>
      <c r="K17" s="461"/>
      <c r="M17" s="460" t="s">
        <v>398</v>
      </c>
      <c r="N17" s="460"/>
      <c r="O17" s="460"/>
      <c r="P17" s="460"/>
      <c r="Q17" s="461"/>
      <c r="R17" s="7"/>
      <c r="S17" s="464" t="s">
        <v>229</v>
      </c>
      <c r="T17" s="460"/>
      <c r="U17" s="460"/>
      <c r="V17" s="460"/>
      <c r="W17" s="460"/>
      <c r="X17" s="461"/>
      <c r="Y17" s="7"/>
      <c r="Z17" s="451" t="s">
        <v>351</v>
      </c>
      <c r="AA17" s="451"/>
      <c r="AB17" s="451"/>
      <c r="AC17" s="451"/>
      <c r="AD17" s="452"/>
    </row>
    <row r="18" spans="2:30" ht="22.5" customHeight="1">
      <c r="B18" s="10" t="s">
        <v>39</v>
      </c>
      <c r="C18" s="11" t="s">
        <v>2</v>
      </c>
      <c r="D18" s="12" t="s">
        <v>3</v>
      </c>
      <c r="E18" s="13" t="s">
        <v>69</v>
      </c>
      <c r="F18" s="32" t="s">
        <v>4</v>
      </c>
      <c r="G18" s="17" t="s">
        <v>399</v>
      </c>
      <c r="H18" s="17" t="s">
        <v>400</v>
      </c>
      <c r="I18" s="17" t="s">
        <v>401</v>
      </c>
      <c r="J18" s="17" t="s">
        <v>0</v>
      </c>
      <c r="K18" s="17" t="s">
        <v>402</v>
      </c>
      <c r="M18" s="17" t="s">
        <v>399</v>
      </c>
      <c r="N18" s="17" t="s">
        <v>400</v>
      </c>
      <c r="O18" s="17" t="s">
        <v>401</v>
      </c>
      <c r="P18" s="17" t="s">
        <v>0</v>
      </c>
      <c r="Q18" s="17" t="s">
        <v>402</v>
      </c>
      <c r="R18" s="14"/>
      <c r="S18" s="15" t="s">
        <v>223</v>
      </c>
      <c r="T18" s="15" t="s">
        <v>224</v>
      </c>
      <c r="U18" s="15" t="s">
        <v>225</v>
      </c>
      <c r="V18" s="15" t="s">
        <v>226</v>
      </c>
      <c r="W18" s="15" t="s">
        <v>227</v>
      </c>
      <c r="X18" s="16" t="s">
        <v>228</v>
      </c>
      <c r="Y18" s="14"/>
      <c r="Z18" s="17" t="s">
        <v>19</v>
      </c>
      <c r="AA18" s="17" t="s">
        <v>131</v>
      </c>
      <c r="AB18" s="17" t="s">
        <v>132</v>
      </c>
      <c r="AC18" s="17" t="s">
        <v>133</v>
      </c>
      <c r="AD18" s="17" t="s">
        <v>134</v>
      </c>
    </row>
    <row r="19" spans="2:30" ht="26.4">
      <c r="B19" s="4" t="s">
        <v>254</v>
      </c>
      <c r="C19" s="79" t="s">
        <v>262</v>
      </c>
      <c r="D19" s="33" t="s">
        <v>240</v>
      </c>
      <c r="E19" s="34" t="s">
        <v>5</v>
      </c>
      <c r="F19" s="35" t="s">
        <v>1</v>
      </c>
      <c r="G19" s="37">
        <v>0</v>
      </c>
      <c r="H19" s="37">
        <v>0</v>
      </c>
      <c r="I19" s="37">
        <v>0</v>
      </c>
      <c r="J19" s="37">
        <v>0</v>
      </c>
      <c r="K19" s="37">
        <v>0</v>
      </c>
      <c r="M19" s="411">
        <f>G19*(1+$Z$2)*(1+$AA$2)*(1+$AB$2)*(1+$AC$2)</f>
        <v>0</v>
      </c>
      <c r="N19" s="411">
        <f>H19*(1+$AA$2)*(1+$AB$2)*(1+$AC$2)</f>
        <v>0</v>
      </c>
      <c r="O19" s="411">
        <f>I19*(1+$AB$2)*(1+$AC$2)</f>
        <v>0</v>
      </c>
      <c r="P19" s="411">
        <f>J19*(1+$AC$2)</f>
        <v>0</v>
      </c>
      <c r="Q19" s="411">
        <f>K19</f>
        <v>0</v>
      </c>
      <c r="R19" s="36"/>
      <c r="S19" s="80">
        <v>0.2</v>
      </c>
      <c r="T19" s="80"/>
      <c r="U19" s="80"/>
      <c r="V19" s="80"/>
      <c r="W19" s="80"/>
      <c r="X19" s="80">
        <v>2.2999999999999998</v>
      </c>
      <c r="Y19" s="36"/>
      <c r="Z19" s="37">
        <v>421.57126619466362</v>
      </c>
      <c r="AA19" s="37">
        <v>421.57126619466362</v>
      </c>
      <c r="AB19" s="37">
        <v>425.34515848705621</v>
      </c>
      <c r="AC19" s="37">
        <v>433.3686085733479</v>
      </c>
      <c r="AD19" s="37">
        <v>445.3537671944228</v>
      </c>
    </row>
    <row r="20" spans="2:30">
      <c r="B20" s="20"/>
      <c r="C20" s="81"/>
      <c r="D20" s="44" t="s">
        <v>241</v>
      </c>
      <c r="E20" s="45" t="s">
        <v>5</v>
      </c>
      <c r="F20" s="46" t="s">
        <v>1</v>
      </c>
      <c r="G20" s="19">
        <v>0</v>
      </c>
      <c r="H20" s="19">
        <v>0</v>
      </c>
      <c r="I20" s="19">
        <v>0</v>
      </c>
      <c r="J20" s="19">
        <v>0</v>
      </c>
      <c r="K20" s="19">
        <v>0</v>
      </c>
      <c r="M20" s="411">
        <f>G20*(1+$Z$2)*(1+$AA$2)*(1+$AB$2)*(1+$AC$2)</f>
        <v>0</v>
      </c>
      <c r="N20" s="411">
        <f>H20*(1+$AA$2)*(1+$AB$2)*(1+$AC$2)</f>
        <v>0</v>
      </c>
      <c r="O20" s="411">
        <f>I20*(1+$AB$2)*(1+$AC$2)</f>
        <v>0</v>
      </c>
      <c r="P20" s="411">
        <f>J20*(1+$AC$2)</f>
        <v>0</v>
      </c>
      <c r="Q20" s="411">
        <f>K20</f>
        <v>0</v>
      </c>
      <c r="R20" s="36"/>
      <c r="S20" s="82">
        <v>0.2</v>
      </c>
      <c r="T20" s="82"/>
      <c r="U20" s="82"/>
      <c r="V20" s="82"/>
      <c r="W20" s="82"/>
      <c r="X20" s="82">
        <v>2.2999999999999998</v>
      </c>
      <c r="Y20" s="36"/>
      <c r="Z20" s="19">
        <v>680.53163429142035</v>
      </c>
      <c r="AA20" s="19">
        <v>680.53163429142035</v>
      </c>
      <c r="AB20" s="19">
        <v>687.15409063287711</v>
      </c>
      <c r="AC20" s="19">
        <v>701.2337049375659</v>
      </c>
      <c r="AD20" s="19">
        <v>722.26535702618025</v>
      </c>
    </row>
    <row r="21" spans="2:30">
      <c r="B21" s="20"/>
      <c r="C21" s="83"/>
      <c r="D21" s="84"/>
      <c r="E21" s="59"/>
      <c r="F21" s="60"/>
      <c r="G21" s="23"/>
      <c r="H21" s="23"/>
      <c r="I21" s="23"/>
      <c r="J21" s="23"/>
      <c r="K21" s="23"/>
      <c r="M21" s="23"/>
      <c r="N21" s="23"/>
      <c r="O21" s="23"/>
      <c r="P21" s="23"/>
      <c r="Q21" s="23"/>
      <c r="R21" s="36"/>
      <c r="S21" s="86"/>
      <c r="T21" s="86"/>
      <c r="U21" s="86"/>
      <c r="V21" s="86"/>
      <c r="W21" s="86"/>
      <c r="X21" s="86"/>
      <c r="Y21" s="36"/>
      <c r="Z21" s="23"/>
      <c r="AA21" s="23"/>
      <c r="AB21" s="23"/>
      <c r="AC21" s="23"/>
      <c r="AD21" s="23"/>
    </row>
    <row r="22" spans="2:30">
      <c r="B22" s="20"/>
      <c r="C22" s="87" t="s">
        <v>261</v>
      </c>
      <c r="D22" s="88" t="s">
        <v>242</v>
      </c>
      <c r="E22" s="39" t="s">
        <v>5</v>
      </c>
      <c r="F22" s="27" t="s">
        <v>1</v>
      </c>
      <c r="G22" s="22">
        <v>0</v>
      </c>
      <c r="H22" s="22">
        <v>0</v>
      </c>
      <c r="I22" s="22">
        <v>0</v>
      </c>
      <c r="J22" s="22">
        <v>0</v>
      </c>
      <c r="K22" s="22">
        <v>0</v>
      </c>
      <c r="M22" s="411">
        <f>G22*(1+$Z$2)*(1+$AA$2)*(1+$AB$2)*(1+$AC$2)</f>
        <v>0</v>
      </c>
      <c r="N22" s="411">
        <f>H22*(1+$AA$2)*(1+$AB$2)*(1+$AC$2)</f>
        <v>0</v>
      </c>
      <c r="O22" s="411">
        <f>I22*(1+$AB$2)*(1+$AC$2)</f>
        <v>0</v>
      </c>
      <c r="P22" s="411">
        <f>J22*(1+$AC$2)</f>
        <v>0</v>
      </c>
      <c r="Q22" s="411">
        <f>K22</f>
        <v>0</v>
      </c>
      <c r="R22" s="18"/>
      <c r="S22" s="76">
        <v>0.2</v>
      </c>
      <c r="T22" s="76"/>
      <c r="U22" s="76"/>
      <c r="V22" s="76"/>
      <c r="W22" s="76"/>
      <c r="X22" s="76">
        <v>2.2999999999999998</v>
      </c>
      <c r="Y22" s="18"/>
      <c r="Z22" s="22">
        <v>421.57126619466362</v>
      </c>
      <c r="AA22" s="22">
        <v>421.57126619466362</v>
      </c>
      <c r="AB22" s="22">
        <v>425.34515848705621</v>
      </c>
      <c r="AC22" s="22">
        <v>433.3686085733479</v>
      </c>
      <c r="AD22" s="22">
        <v>445.3537671944228</v>
      </c>
    </row>
    <row r="23" spans="2:30">
      <c r="B23" s="20"/>
      <c r="C23" s="87"/>
      <c r="D23" s="88" t="s">
        <v>243</v>
      </c>
      <c r="E23" s="39" t="s">
        <v>5</v>
      </c>
      <c r="F23" s="27" t="s">
        <v>1</v>
      </c>
      <c r="G23" s="19">
        <v>0</v>
      </c>
      <c r="H23" s="19">
        <v>0</v>
      </c>
      <c r="I23" s="19">
        <v>0</v>
      </c>
      <c r="J23" s="19">
        <v>0</v>
      </c>
      <c r="K23" s="19">
        <v>0</v>
      </c>
      <c r="M23" s="411">
        <f>G23*(1+$Z$2)*(1+$AA$2)*(1+$AB$2)*(1+$AC$2)</f>
        <v>0</v>
      </c>
      <c r="N23" s="411">
        <f>H23*(1+$AA$2)*(1+$AB$2)*(1+$AC$2)</f>
        <v>0</v>
      </c>
      <c r="O23" s="411">
        <f>I23*(1+$AB$2)*(1+$AC$2)</f>
        <v>0</v>
      </c>
      <c r="P23" s="411">
        <f>J23*(1+$AC$2)</f>
        <v>0</v>
      </c>
      <c r="Q23" s="411">
        <f>K23</f>
        <v>0</v>
      </c>
      <c r="R23" s="18"/>
      <c r="S23" s="78">
        <v>0.2</v>
      </c>
      <c r="T23" s="78"/>
      <c r="U23" s="78"/>
      <c r="V23" s="78"/>
      <c r="W23" s="78"/>
      <c r="X23" s="78">
        <v>2.2999999999999998</v>
      </c>
      <c r="Y23" s="18"/>
      <c r="Z23" s="19">
        <v>680.53163429142035</v>
      </c>
      <c r="AA23" s="19">
        <v>680.53163429142035</v>
      </c>
      <c r="AB23" s="19">
        <v>687.15409063287711</v>
      </c>
      <c r="AC23" s="19">
        <v>701.2337049375659</v>
      </c>
      <c r="AD23" s="19">
        <v>722.26535702618025</v>
      </c>
    </row>
    <row r="24" spans="2:30">
      <c r="B24" s="20"/>
      <c r="C24" s="74"/>
      <c r="D24" s="75"/>
      <c r="E24" s="48"/>
      <c r="F24" s="21"/>
      <c r="G24" s="23"/>
      <c r="H24" s="23"/>
      <c r="I24" s="23"/>
      <c r="J24" s="23"/>
      <c r="K24" s="23"/>
      <c r="M24" s="23"/>
      <c r="N24" s="23"/>
      <c r="O24" s="23"/>
      <c r="P24" s="23"/>
      <c r="Q24" s="23"/>
      <c r="R24" s="18"/>
      <c r="S24" s="77"/>
      <c r="T24" s="77"/>
      <c r="U24" s="77"/>
      <c r="V24" s="77"/>
      <c r="W24" s="77"/>
      <c r="X24" s="77"/>
      <c r="Y24" s="18"/>
      <c r="Z24" s="23"/>
      <c r="AA24" s="23"/>
      <c r="AB24" s="23"/>
      <c r="AC24" s="23"/>
      <c r="AD24" s="23"/>
    </row>
    <row r="25" spans="2:30">
      <c r="B25" s="20"/>
      <c r="C25" s="4" t="s">
        <v>263</v>
      </c>
      <c r="D25" s="57" t="s">
        <v>244</v>
      </c>
      <c r="E25" s="49" t="s">
        <v>5</v>
      </c>
      <c r="F25" s="40" t="s">
        <v>1</v>
      </c>
      <c r="G25" s="22">
        <v>0</v>
      </c>
      <c r="H25" s="22">
        <v>0</v>
      </c>
      <c r="I25" s="22">
        <v>0</v>
      </c>
      <c r="J25" s="22">
        <v>0</v>
      </c>
      <c r="K25" s="22">
        <v>0</v>
      </c>
      <c r="M25" s="411">
        <f>G25*(1+$Z$2)*(1+$AA$2)*(1+$AB$2)*(1+$AC$2)</f>
        <v>0</v>
      </c>
      <c r="N25" s="411">
        <f>H25*(1+$AA$2)*(1+$AB$2)*(1+$AC$2)</f>
        <v>0</v>
      </c>
      <c r="O25" s="411">
        <f>I25*(1+$AB$2)*(1+$AC$2)</f>
        <v>0</v>
      </c>
      <c r="P25" s="411">
        <f>J25*(1+$AC$2)</f>
        <v>0</v>
      </c>
      <c r="Q25" s="411">
        <f>K25</f>
        <v>0</v>
      </c>
      <c r="R25" s="18"/>
      <c r="S25" s="76">
        <v>0.2</v>
      </c>
      <c r="T25" s="76"/>
      <c r="U25" s="76"/>
      <c r="V25" s="76"/>
      <c r="W25" s="76"/>
      <c r="X25" s="76">
        <v>1.8</v>
      </c>
      <c r="Y25" s="18"/>
      <c r="Z25" s="22">
        <v>342.91064368461929</v>
      </c>
      <c r="AA25" s="22">
        <v>342.91064368461929</v>
      </c>
      <c r="AB25" s="22">
        <v>345.99047416809549</v>
      </c>
      <c r="AC25" s="22">
        <v>352.53832032900033</v>
      </c>
      <c r="AD25" s="22">
        <v>362.31927166799107</v>
      </c>
    </row>
    <row r="26" spans="2:30">
      <c r="B26" s="20"/>
      <c r="C26" s="20"/>
      <c r="D26" s="38" t="s">
        <v>245</v>
      </c>
      <c r="E26" s="39" t="s">
        <v>5</v>
      </c>
      <c r="F26" s="27" t="s">
        <v>1</v>
      </c>
      <c r="G26" s="19">
        <v>0</v>
      </c>
      <c r="H26" s="19">
        <v>0</v>
      </c>
      <c r="I26" s="19">
        <v>0</v>
      </c>
      <c r="J26" s="19">
        <v>0</v>
      </c>
      <c r="K26" s="19">
        <v>0</v>
      </c>
      <c r="M26" s="411">
        <f>G26*(1+$Z$2)*(1+$AA$2)*(1+$AB$2)*(1+$AC$2)</f>
        <v>0</v>
      </c>
      <c r="N26" s="411">
        <f>H26*(1+$AA$2)*(1+$AB$2)*(1+$AC$2)</f>
        <v>0</v>
      </c>
      <c r="O26" s="411">
        <f>I26*(1+$AB$2)*(1+$AC$2)</f>
        <v>0</v>
      </c>
      <c r="P26" s="411">
        <f>J26*(1+$AC$2)</f>
        <v>0</v>
      </c>
      <c r="Q26" s="411">
        <f>K26</f>
        <v>0</v>
      </c>
      <c r="R26" s="18"/>
      <c r="S26" s="78">
        <v>0.2</v>
      </c>
      <c r="T26" s="78"/>
      <c r="U26" s="78"/>
      <c r="V26" s="78"/>
      <c r="W26" s="78"/>
      <c r="X26" s="78">
        <v>1.8</v>
      </c>
      <c r="Y26" s="18"/>
      <c r="Z26" s="19">
        <v>549.96920263317645</v>
      </c>
      <c r="AA26" s="19">
        <v>549.96920263317645</v>
      </c>
      <c r="AB26" s="19">
        <v>555.32667726508669</v>
      </c>
      <c r="AC26" s="19">
        <v>566.71688847603104</v>
      </c>
      <c r="AD26" s="19">
        <v>583.73120109996717</v>
      </c>
    </row>
    <row r="27" spans="2:30">
      <c r="B27" s="20"/>
      <c r="C27" s="31"/>
      <c r="D27" s="47"/>
      <c r="E27" s="48"/>
      <c r="F27" s="21"/>
      <c r="G27" s="23"/>
      <c r="H27" s="23"/>
      <c r="I27" s="23"/>
      <c r="J27" s="23"/>
      <c r="K27" s="23"/>
      <c r="M27" s="23"/>
      <c r="N27" s="23"/>
      <c r="O27" s="23"/>
      <c r="P27" s="23"/>
      <c r="Q27" s="23"/>
      <c r="R27" s="18"/>
      <c r="S27" s="77"/>
      <c r="T27" s="77"/>
      <c r="U27" s="77"/>
      <c r="V27" s="77"/>
      <c r="W27" s="77"/>
      <c r="X27" s="77"/>
      <c r="Y27" s="18"/>
      <c r="Z27" s="23"/>
      <c r="AA27" s="23"/>
      <c r="AB27" s="23"/>
      <c r="AC27" s="23"/>
      <c r="AD27" s="23"/>
    </row>
    <row r="28" spans="2:30">
      <c r="B28" s="20"/>
      <c r="C28" s="20" t="s">
        <v>266</v>
      </c>
      <c r="D28" s="38" t="s">
        <v>267</v>
      </c>
      <c r="E28" s="39" t="s">
        <v>5</v>
      </c>
      <c r="F28" s="27" t="s">
        <v>1</v>
      </c>
      <c r="G28" s="19">
        <v>0</v>
      </c>
      <c r="H28" s="19">
        <v>0</v>
      </c>
      <c r="I28" s="19">
        <v>0</v>
      </c>
      <c r="J28" s="19">
        <v>0</v>
      </c>
      <c r="K28" s="19">
        <v>0</v>
      </c>
      <c r="M28" s="411">
        <f>G28*(1+$Z$2)*(1+$AA$2)*(1+$AB$2)*(1+$AC$2)</f>
        <v>0</v>
      </c>
      <c r="N28" s="411">
        <f>H28*(1+$AA$2)*(1+$AB$2)*(1+$AC$2)</f>
        <v>0</v>
      </c>
      <c r="O28" s="411">
        <f>I28*(1+$AB$2)*(1+$AC$2)</f>
        <v>0</v>
      </c>
      <c r="P28" s="411">
        <f>J28*(1+$AC$2)</f>
        <v>0</v>
      </c>
      <c r="Q28" s="411">
        <f>K28</f>
        <v>0</v>
      </c>
      <c r="R28" s="18"/>
      <c r="S28" s="76">
        <v>0.2</v>
      </c>
      <c r="T28" s="76"/>
      <c r="U28" s="76"/>
      <c r="V28" s="76"/>
      <c r="W28" s="76"/>
      <c r="X28" s="76">
        <v>1.8</v>
      </c>
      <c r="Y28" s="18"/>
      <c r="Z28" s="19">
        <v>335.47019943498191</v>
      </c>
      <c r="AA28" s="19">
        <v>335.47019943498191</v>
      </c>
      <c r="AB28" s="19">
        <v>338.48467382687636</v>
      </c>
      <c r="AC28" s="19">
        <v>344.89357025153731</v>
      </c>
      <c r="AD28" s="19">
        <v>354.46696316973276</v>
      </c>
    </row>
    <row r="29" spans="2:30">
      <c r="B29" s="20"/>
      <c r="C29" s="20"/>
      <c r="D29" s="38" t="s">
        <v>268</v>
      </c>
      <c r="E29" s="39" t="s">
        <v>5</v>
      </c>
      <c r="F29" s="27" t="s">
        <v>1</v>
      </c>
      <c r="G29" s="19">
        <v>0</v>
      </c>
      <c r="H29" s="19">
        <v>0</v>
      </c>
      <c r="I29" s="19">
        <v>0</v>
      </c>
      <c r="J29" s="19">
        <v>0</v>
      </c>
      <c r="K29" s="19">
        <v>0</v>
      </c>
      <c r="M29" s="411">
        <f>G29*(1+$Z$2)*(1+$AA$2)*(1+$AB$2)*(1+$AC$2)</f>
        <v>0</v>
      </c>
      <c r="N29" s="411">
        <f>H29*(1+$AA$2)*(1+$AB$2)*(1+$AC$2)</f>
        <v>0</v>
      </c>
      <c r="O29" s="411">
        <f>I29*(1+$AB$2)*(1+$AC$2)</f>
        <v>0</v>
      </c>
      <c r="P29" s="411">
        <f>J29*(1+$AC$2)</f>
        <v>0</v>
      </c>
      <c r="Q29" s="411">
        <f>K29</f>
        <v>0</v>
      </c>
      <c r="R29" s="18"/>
      <c r="S29" s="78">
        <v>0.2</v>
      </c>
      <c r="T29" s="78"/>
      <c r="U29" s="78"/>
      <c r="V29" s="78"/>
      <c r="W29" s="78"/>
      <c r="X29" s="78">
        <v>1.8</v>
      </c>
      <c r="Y29" s="18"/>
      <c r="Z29" s="19">
        <v>538.13483533679141</v>
      </c>
      <c r="AA29" s="19">
        <v>538.13483533679141</v>
      </c>
      <c r="AB29" s="19">
        <v>543.37862072360576</v>
      </c>
      <c r="AC29" s="19">
        <v>554.5271239278818</v>
      </c>
      <c r="AD29" s="19">
        <v>571.18038129893444</v>
      </c>
    </row>
    <row r="30" spans="2:30">
      <c r="B30" s="31"/>
      <c r="C30" s="41"/>
      <c r="D30" s="42"/>
      <c r="E30" s="43"/>
      <c r="F30" s="21"/>
      <c r="G30" s="23"/>
      <c r="H30" s="23"/>
      <c r="I30" s="23"/>
      <c r="J30" s="23"/>
      <c r="K30" s="23"/>
      <c r="M30" s="23"/>
      <c r="N30" s="23"/>
      <c r="O30" s="23"/>
      <c r="P30" s="23"/>
      <c r="Q30" s="23"/>
      <c r="R30" s="18"/>
      <c r="S30" s="77"/>
      <c r="T30" s="77"/>
      <c r="U30" s="77"/>
      <c r="V30" s="77"/>
      <c r="W30" s="77"/>
      <c r="X30" s="77"/>
      <c r="Y30" s="18"/>
      <c r="Z30" s="23"/>
      <c r="AA30" s="23"/>
      <c r="AB30" s="23"/>
      <c r="AC30" s="23"/>
      <c r="AD30" s="23"/>
    </row>
    <row r="32" spans="2:30">
      <c r="B32" s="9"/>
      <c r="C32" s="9"/>
      <c r="D32" s="6"/>
      <c r="E32" s="7"/>
      <c r="F32" s="7"/>
      <c r="G32" s="460" t="s">
        <v>397</v>
      </c>
      <c r="H32" s="460"/>
      <c r="I32" s="460"/>
      <c r="J32" s="460"/>
      <c r="K32" s="461"/>
      <c r="M32" s="460" t="s">
        <v>398</v>
      </c>
      <c r="N32" s="460"/>
      <c r="O32" s="460"/>
      <c r="P32" s="460"/>
      <c r="Q32" s="461"/>
      <c r="R32" s="7"/>
      <c r="S32" s="464" t="s">
        <v>229</v>
      </c>
      <c r="T32" s="460"/>
      <c r="U32" s="460"/>
      <c r="V32" s="460"/>
      <c r="W32" s="460"/>
      <c r="X32" s="461"/>
      <c r="Y32" s="7"/>
      <c r="Z32" s="451" t="s">
        <v>351</v>
      </c>
      <c r="AA32" s="451"/>
      <c r="AB32" s="451"/>
      <c r="AC32" s="451"/>
      <c r="AD32" s="452"/>
    </row>
    <row r="33" spans="2:30" ht="21" customHeight="1">
      <c r="B33" s="10" t="s">
        <v>39</v>
      </c>
      <c r="C33" s="11" t="s">
        <v>2</v>
      </c>
      <c r="D33" s="12" t="s">
        <v>3</v>
      </c>
      <c r="E33" s="13" t="s">
        <v>69</v>
      </c>
      <c r="F33" s="32" t="s">
        <v>4</v>
      </c>
      <c r="G33" s="17" t="s">
        <v>399</v>
      </c>
      <c r="H33" s="17" t="s">
        <v>400</v>
      </c>
      <c r="I33" s="17" t="s">
        <v>401</v>
      </c>
      <c r="J33" s="17" t="s">
        <v>0</v>
      </c>
      <c r="K33" s="17" t="s">
        <v>402</v>
      </c>
      <c r="M33" s="17" t="s">
        <v>399</v>
      </c>
      <c r="N33" s="17" t="s">
        <v>400</v>
      </c>
      <c r="O33" s="17" t="s">
        <v>401</v>
      </c>
      <c r="P33" s="17" t="s">
        <v>0</v>
      </c>
      <c r="Q33" s="17" t="s">
        <v>402</v>
      </c>
      <c r="R33" s="14"/>
      <c r="S33" s="15" t="s">
        <v>223</v>
      </c>
      <c r="T33" s="15" t="s">
        <v>224</v>
      </c>
      <c r="U33" s="15" t="s">
        <v>225</v>
      </c>
      <c r="V33" s="15" t="s">
        <v>226</v>
      </c>
      <c r="W33" s="15" t="s">
        <v>227</v>
      </c>
      <c r="X33" s="16" t="s">
        <v>228</v>
      </c>
      <c r="Y33" s="14"/>
      <c r="Z33" s="17" t="s">
        <v>19</v>
      </c>
      <c r="AA33" s="17" t="s">
        <v>131</v>
      </c>
      <c r="AB33" s="17" t="s">
        <v>132</v>
      </c>
      <c r="AC33" s="17" t="s">
        <v>133</v>
      </c>
      <c r="AD33" s="17" t="s">
        <v>134</v>
      </c>
    </row>
    <row r="34" spans="2:30" ht="26.4">
      <c r="B34" s="4" t="s">
        <v>255</v>
      </c>
      <c r="C34" s="25" t="s">
        <v>256</v>
      </c>
      <c r="D34" s="57" t="s">
        <v>145</v>
      </c>
      <c r="E34" s="49" t="s">
        <v>72</v>
      </c>
      <c r="F34" s="40" t="s">
        <v>1</v>
      </c>
      <c r="G34" s="22">
        <v>0</v>
      </c>
      <c r="H34" s="22">
        <v>0</v>
      </c>
      <c r="I34" s="22">
        <v>0</v>
      </c>
      <c r="J34" s="22">
        <v>0</v>
      </c>
      <c r="K34" s="22">
        <v>0</v>
      </c>
      <c r="M34" s="411">
        <f>G34*(1+$Z$2)*(1+$AA$2)*(1+$AB$2)*(1+$AC$2)</f>
        <v>0</v>
      </c>
      <c r="N34" s="411">
        <f>H34*(1+$AA$2)*(1+$AB$2)*(1+$AC$2)</f>
        <v>0</v>
      </c>
      <c r="O34" s="411">
        <f>I34*(1+$AB$2)*(1+$AC$2)</f>
        <v>0</v>
      </c>
      <c r="P34" s="411">
        <f>J34*(1+$AC$2)</f>
        <v>0</v>
      </c>
      <c r="Q34" s="411">
        <f>K34</f>
        <v>0</v>
      </c>
      <c r="R34" s="18"/>
      <c r="S34" s="76">
        <v>0.25</v>
      </c>
      <c r="T34" s="76"/>
      <c r="U34" s="76"/>
      <c r="V34" s="76"/>
      <c r="W34" s="76"/>
      <c r="X34" s="76"/>
      <c r="Y34" s="18"/>
      <c r="Z34" s="22">
        <v>31.882948875159833</v>
      </c>
      <c r="AA34" s="22">
        <v>31.882948875159833</v>
      </c>
      <c r="AB34" s="22">
        <v>32.233661312786587</v>
      </c>
      <c r="AC34" s="22">
        <v>32.979290366273972</v>
      </c>
      <c r="AD34" s="22">
        <v>34.093085851061289</v>
      </c>
    </row>
    <row r="35" spans="2:30">
      <c r="B35" s="31"/>
      <c r="C35" s="41"/>
      <c r="D35" s="42"/>
      <c r="E35" s="43"/>
      <c r="F35" s="21"/>
      <c r="G35" s="23"/>
      <c r="H35" s="23"/>
      <c r="I35" s="23"/>
      <c r="J35" s="23"/>
      <c r="K35" s="23"/>
      <c r="M35" s="23"/>
      <c r="N35" s="23"/>
      <c r="O35" s="23"/>
      <c r="P35" s="23"/>
      <c r="Q35" s="23"/>
      <c r="R35" s="18"/>
      <c r="S35" s="77"/>
      <c r="T35" s="77"/>
      <c r="U35" s="77"/>
      <c r="V35" s="77"/>
      <c r="W35" s="77"/>
      <c r="X35" s="77"/>
      <c r="Y35" s="18"/>
      <c r="Z35" s="23"/>
      <c r="AA35" s="23"/>
      <c r="AB35" s="23"/>
      <c r="AC35" s="23"/>
      <c r="AD35" s="23"/>
    </row>
    <row r="37" spans="2:30">
      <c r="B37" s="9"/>
      <c r="C37" s="9"/>
      <c r="D37" s="6"/>
      <c r="E37" s="7"/>
      <c r="F37" s="7"/>
      <c r="G37" s="460" t="s">
        <v>397</v>
      </c>
      <c r="H37" s="460"/>
      <c r="I37" s="460"/>
      <c r="J37" s="460"/>
      <c r="K37" s="461"/>
      <c r="M37" s="460" t="s">
        <v>398</v>
      </c>
      <c r="N37" s="460"/>
      <c r="O37" s="460"/>
      <c r="P37" s="460"/>
      <c r="Q37" s="461"/>
      <c r="R37" s="7"/>
      <c r="S37" s="464" t="s">
        <v>229</v>
      </c>
      <c r="T37" s="460"/>
      <c r="U37" s="460"/>
      <c r="V37" s="460"/>
      <c r="W37" s="460"/>
      <c r="X37" s="461"/>
      <c r="Y37" s="7"/>
      <c r="Z37" s="451" t="s">
        <v>351</v>
      </c>
      <c r="AA37" s="451"/>
      <c r="AB37" s="451"/>
      <c r="AC37" s="451"/>
      <c r="AD37" s="452"/>
    </row>
    <row r="38" spans="2:30" ht="19.5" customHeight="1">
      <c r="B38" s="10" t="s">
        <v>39</v>
      </c>
      <c r="C38" s="11" t="s">
        <v>2</v>
      </c>
      <c r="D38" s="12" t="s">
        <v>3</v>
      </c>
      <c r="E38" s="13" t="s">
        <v>69</v>
      </c>
      <c r="F38" s="32" t="s">
        <v>4</v>
      </c>
      <c r="G38" s="17" t="s">
        <v>399</v>
      </c>
      <c r="H38" s="17" t="s">
        <v>400</v>
      </c>
      <c r="I38" s="17" t="s">
        <v>401</v>
      </c>
      <c r="J38" s="17" t="s">
        <v>0</v>
      </c>
      <c r="K38" s="17" t="s">
        <v>402</v>
      </c>
      <c r="M38" s="17" t="s">
        <v>399</v>
      </c>
      <c r="N38" s="17" t="s">
        <v>400</v>
      </c>
      <c r="O38" s="17" t="s">
        <v>401</v>
      </c>
      <c r="P38" s="17" t="s">
        <v>0</v>
      </c>
      <c r="Q38" s="17" t="s">
        <v>402</v>
      </c>
      <c r="R38" s="14"/>
      <c r="S38" s="15" t="s">
        <v>223</v>
      </c>
      <c r="T38" s="15" t="s">
        <v>224</v>
      </c>
      <c r="U38" s="15" t="s">
        <v>225</v>
      </c>
      <c r="V38" s="15" t="s">
        <v>226</v>
      </c>
      <c r="W38" s="15" t="s">
        <v>227</v>
      </c>
      <c r="X38" s="16" t="s">
        <v>228</v>
      </c>
      <c r="Y38" s="14"/>
      <c r="Z38" s="17" t="s">
        <v>19</v>
      </c>
      <c r="AA38" s="17" t="s">
        <v>131</v>
      </c>
      <c r="AB38" s="17" t="s">
        <v>132</v>
      </c>
      <c r="AC38" s="17" t="s">
        <v>133</v>
      </c>
      <c r="AD38" s="17" t="s">
        <v>134</v>
      </c>
    </row>
    <row r="39" spans="2:30" ht="26.4">
      <c r="B39" s="4" t="s">
        <v>257</v>
      </c>
      <c r="C39" s="4" t="s">
        <v>258</v>
      </c>
      <c r="D39" s="89" t="s">
        <v>238</v>
      </c>
      <c r="E39" s="49" t="s">
        <v>5</v>
      </c>
      <c r="F39" s="40" t="s">
        <v>1</v>
      </c>
      <c r="G39" s="37">
        <v>0</v>
      </c>
      <c r="H39" s="37">
        <v>0</v>
      </c>
      <c r="I39" s="37">
        <v>0</v>
      </c>
      <c r="J39" s="37">
        <v>0</v>
      </c>
      <c r="K39" s="37">
        <v>0</v>
      </c>
      <c r="M39" s="411">
        <f>G39*(1+$Z$2)*(1+$AA$2)*(1+$AB$2)*(1+$AC$2)</f>
        <v>0</v>
      </c>
      <c r="N39" s="411">
        <f>H39*(1+$AA$2)*(1+$AB$2)*(1+$AC$2)</f>
        <v>0</v>
      </c>
      <c r="O39" s="411">
        <f>I39*(1+$AB$2)*(1+$AC$2)</f>
        <v>0</v>
      </c>
      <c r="P39" s="411">
        <f>J39*(1+$AC$2)</f>
        <v>0</v>
      </c>
      <c r="Q39" s="411">
        <f>K39</f>
        <v>0</v>
      </c>
      <c r="R39" s="18"/>
      <c r="S39" s="76">
        <v>0.75</v>
      </c>
      <c r="T39" s="76"/>
      <c r="U39" s="76"/>
      <c r="V39" s="76"/>
      <c r="W39" s="76"/>
      <c r="X39" s="76">
        <v>2.5</v>
      </c>
      <c r="Y39" s="18"/>
      <c r="Z39" s="37">
        <v>526.15418042388796</v>
      </c>
      <c r="AA39" s="37">
        <v>526.15418042388796</v>
      </c>
      <c r="AB39" s="37">
        <v>531.00340723925865</v>
      </c>
      <c r="AC39" s="37">
        <v>541.31306270787479</v>
      </c>
      <c r="AD39" s="37">
        <v>556.71327767663365</v>
      </c>
    </row>
    <row r="40" spans="2:30">
      <c r="B40" s="20"/>
      <c r="C40" s="31"/>
      <c r="D40" s="47"/>
      <c r="E40" s="48"/>
      <c r="F40" s="21"/>
      <c r="G40" s="23"/>
      <c r="H40" s="23"/>
      <c r="I40" s="23"/>
      <c r="J40" s="23"/>
      <c r="K40" s="23"/>
      <c r="M40" s="23"/>
      <c r="N40" s="23"/>
      <c r="O40" s="23"/>
      <c r="P40" s="23"/>
      <c r="Q40" s="23"/>
      <c r="R40" s="18"/>
      <c r="S40" s="77"/>
      <c r="T40" s="77"/>
      <c r="U40" s="77"/>
      <c r="V40" s="77"/>
      <c r="W40" s="77"/>
      <c r="X40" s="77"/>
      <c r="Y40" s="18"/>
      <c r="Z40" s="23"/>
      <c r="AA40" s="23"/>
      <c r="AB40" s="23"/>
      <c r="AC40" s="23"/>
      <c r="AD40" s="23"/>
    </row>
    <row r="41" spans="2:30">
      <c r="B41" s="20"/>
      <c r="C41" s="4" t="s">
        <v>302</v>
      </c>
      <c r="D41" s="57" t="s">
        <v>232</v>
      </c>
      <c r="E41" s="49" t="s">
        <v>5</v>
      </c>
      <c r="F41" s="40" t="s">
        <v>1</v>
      </c>
      <c r="G41" s="22">
        <v>0</v>
      </c>
      <c r="H41" s="22">
        <v>0</v>
      </c>
      <c r="I41" s="22">
        <v>0</v>
      </c>
      <c r="J41" s="22">
        <v>0</v>
      </c>
      <c r="K41" s="22">
        <v>0</v>
      </c>
      <c r="M41" s="411">
        <f>G41*(1+$Z$2)*(1+$AA$2)*(1+$AB$2)*(1+$AC$2)</f>
        <v>0</v>
      </c>
      <c r="N41" s="411">
        <f>H41*(1+$AA$2)*(1+$AB$2)*(1+$AC$2)</f>
        <v>0</v>
      </c>
      <c r="O41" s="411">
        <f>I41*(1+$AB$2)*(1+$AC$2)</f>
        <v>0</v>
      </c>
      <c r="P41" s="411">
        <f>J41*(1+$AC$2)</f>
        <v>0</v>
      </c>
      <c r="Q41" s="411">
        <f>K41</f>
        <v>0</v>
      </c>
      <c r="R41" s="18"/>
      <c r="S41" s="76">
        <v>0.45</v>
      </c>
      <c r="T41" s="76"/>
      <c r="U41" s="76"/>
      <c r="V41" s="76"/>
      <c r="W41" s="76"/>
      <c r="X41" s="76">
        <v>2.35</v>
      </c>
      <c r="Y41" s="18"/>
      <c r="Z41" s="22">
        <v>462.06432174579157</v>
      </c>
      <c r="AA41" s="22">
        <v>462.06432174579157</v>
      </c>
      <c r="AB41" s="22">
        <v>466.26486826586074</v>
      </c>
      <c r="AC41" s="22">
        <v>475.19540277180283</v>
      </c>
      <c r="AD41" s="22">
        <v>488.53553344795296</v>
      </c>
    </row>
    <row r="42" spans="2:30">
      <c r="B42" s="20"/>
      <c r="C42" s="20"/>
      <c r="D42" s="38" t="s">
        <v>233</v>
      </c>
      <c r="E42" s="39" t="s">
        <v>5</v>
      </c>
      <c r="F42" s="27" t="s">
        <v>1</v>
      </c>
      <c r="G42" s="19">
        <v>0</v>
      </c>
      <c r="H42" s="19">
        <v>0</v>
      </c>
      <c r="I42" s="19">
        <v>0</v>
      </c>
      <c r="J42" s="19">
        <v>0</v>
      </c>
      <c r="K42" s="19">
        <v>0</v>
      </c>
      <c r="M42" s="411">
        <f>G42*(1+$Z$2)*(1+$AA$2)*(1+$AB$2)*(1+$AC$2)</f>
        <v>0</v>
      </c>
      <c r="N42" s="411">
        <f>H42*(1+$AA$2)*(1+$AB$2)*(1+$AC$2)</f>
        <v>0</v>
      </c>
      <c r="O42" s="411">
        <f>I42*(1+$AB$2)*(1+$AC$2)</f>
        <v>0</v>
      </c>
      <c r="P42" s="411">
        <f>J42*(1+$AC$2)</f>
        <v>0</v>
      </c>
      <c r="Q42" s="411">
        <f>K42</f>
        <v>0</v>
      </c>
      <c r="R42" s="18"/>
      <c r="S42" s="78">
        <v>0.45</v>
      </c>
      <c r="T42" s="78"/>
      <c r="U42" s="78"/>
      <c r="V42" s="78"/>
      <c r="W42" s="78"/>
      <c r="X42" s="78">
        <v>2.35</v>
      </c>
      <c r="Y42" s="18"/>
      <c r="Z42" s="19">
        <v>726.6542630620429</v>
      </c>
      <c r="AA42" s="19">
        <v>726.6542630620429</v>
      </c>
      <c r="AB42" s="19">
        <v>733.76529893659074</v>
      </c>
      <c r="AC42" s="19">
        <v>748.88365340480811</v>
      </c>
      <c r="AD42" s="19">
        <v>771.46694044996605</v>
      </c>
    </row>
    <row r="43" spans="2:30">
      <c r="B43" s="20"/>
      <c r="C43" s="31"/>
      <c r="D43" s="47"/>
      <c r="E43" s="48"/>
      <c r="F43" s="21"/>
      <c r="G43" s="23"/>
      <c r="H43" s="23"/>
      <c r="I43" s="23"/>
      <c r="J43" s="23"/>
      <c r="K43" s="23"/>
      <c r="M43" s="23"/>
      <c r="N43" s="23"/>
      <c r="O43" s="23"/>
      <c r="P43" s="23"/>
      <c r="Q43" s="23"/>
      <c r="R43" s="18"/>
      <c r="S43" s="77"/>
      <c r="T43" s="77"/>
      <c r="U43" s="77"/>
      <c r="V43" s="77"/>
      <c r="W43" s="77"/>
      <c r="X43" s="77"/>
      <c r="Y43" s="18"/>
      <c r="Z43" s="23"/>
      <c r="AA43" s="23"/>
      <c r="AB43" s="23"/>
      <c r="AC43" s="23"/>
      <c r="AD43" s="23"/>
    </row>
    <row r="44" spans="2:30">
      <c r="B44" s="20"/>
      <c r="C44" s="4" t="s">
        <v>301</v>
      </c>
      <c r="D44" s="57" t="s">
        <v>234</v>
      </c>
      <c r="E44" s="49" t="s">
        <v>5</v>
      </c>
      <c r="F44" s="40" t="s">
        <v>1</v>
      </c>
      <c r="G44" s="37">
        <v>0</v>
      </c>
      <c r="H44" s="37">
        <v>0</v>
      </c>
      <c r="I44" s="37">
        <v>0</v>
      </c>
      <c r="J44" s="37">
        <v>0</v>
      </c>
      <c r="K44" s="37">
        <v>0</v>
      </c>
      <c r="M44" s="411">
        <f>G44*(1+$Z$2)*(1+$AA$2)*(1+$AB$2)*(1+$AC$2)</f>
        <v>0</v>
      </c>
      <c r="N44" s="411">
        <f>H44*(1+$AA$2)*(1+$AB$2)*(1+$AC$2)</f>
        <v>0</v>
      </c>
      <c r="O44" s="411">
        <f>I44*(1+$AB$2)*(1+$AC$2)</f>
        <v>0</v>
      </c>
      <c r="P44" s="411">
        <f>J44*(1+$AC$2)</f>
        <v>0</v>
      </c>
      <c r="Q44" s="411">
        <f>K44</f>
        <v>0</v>
      </c>
      <c r="R44" s="18"/>
      <c r="S44" s="76">
        <v>0.2</v>
      </c>
      <c r="T44" s="76"/>
      <c r="U44" s="76"/>
      <c r="V44" s="76"/>
      <c r="W44" s="76"/>
      <c r="X44" s="76">
        <v>2.1</v>
      </c>
      <c r="Y44" s="18"/>
      <c r="Z44" s="37">
        <v>391.59787329266334</v>
      </c>
      <c r="AA44" s="37">
        <v>391.59787329266334</v>
      </c>
      <c r="AB44" s="37">
        <v>395.07959702990559</v>
      </c>
      <c r="AC44" s="37">
        <v>402.48188476247623</v>
      </c>
      <c r="AD44" s="37">
        <v>413.5391720490602</v>
      </c>
    </row>
    <row r="45" spans="2:30">
      <c r="B45" s="20"/>
      <c r="C45" s="20"/>
      <c r="D45" s="38" t="s">
        <v>235</v>
      </c>
      <c r="E45" s="39" t="s">
        <v>5</v>
      </c>
      <c r="F45" s="27" t="s">
        <v>1</v>
      </c>
      <c r="G45" s="53">
        <v>0</v>
      </c>
      <c r="H45" s="53">
        <v>0</v>
      </c>
      <c r="I45" s="53">
        <v>0</v>
      </c>
      <c r="J45" s="53">
        <v>0</v>
      </c>
      <c r="K45" s="53">
        <v>0</v>
      </c>
      <c r="M45" s="411">
        <f>G45*(1+$Z$2)*(1+$AA$2)*(1+$AB$2)*(1+$AC$2)</f>
        <v>0</v>
      </c>
      <c r="N45" s="411">
        <f>H45*(1+$AA$2)*(1+$AB$2)*(1+$AC$2)</f>
        <v>0</v>
      </c>
      <c r="O45" s="411">
        <f>I45*(1+$AB$2)*(1+$AC$2)</f>
        <v>0</v>
      </c>
      <c r="P45" s="411">
        <f>J45*(1+$AC$2)</f>
        <v>0</v>
      </c>
      <c r="Q45" s="411">
        <f>K45</f>
        <v>0</v>
      </c>
      <c r="R45" s="18"/>
      <c r="S45" s="78">
        <v>0.2</v>
      </c>
      <c r="T45" s="78"/>
      <c r="U45" s="78"/>
      <c r="V45" s="78"/>
      <c r="W45" s="78"/>
      <c r="X45" s="78">
        <v>2.1</v>
      </c>
      <c r="Y45" s="18"/>
      <c r="Z45" s="53">
        <v>639.29909495043046</v>
      </c>
      <c r="AA45" s="53">
        <v>639.29909495043046</v>
      </c>
      <c r="AB45" s="53">
        <v>645.50553212590819</v>
      </c>
      <c r="AC45" s="53">
        <v>658.70067258911945</v>
      </c>
      <c r="AD45" s="53">
        <v>678.41112754030655</v>
      </c>
    </row>
    <row r="46" spans="2:30">
      <c r="B46" s="20"/>
      <c r="C46" s="20"/>
      <c r="D46" s="38" t="s">
        <v>331</v>
      </c>
      <c r="E46" s="39" t="s">
        <v>5</v>
      </c>
      <c r="F46" s="27" t="s">
        <v>66</v>
      </c>
      <c r="G46" s="53">
        <v>0</v>
      </c>
      <c r="H46" s="53">
        <v>0</v>
      </c>
      <c r="I46" s="53">
        <v>0</v>
      </c>
      <c r="J46" s="53">
        <v>0</v>
      </c>
      <c r="K46" s="53">
        <v>0</v>
      </c>
      <c r="M46" s="411">
        <f>G46*(1+$Z$2)*(1+$AA$2)*(1+$AB$2)*(1+$AC$2)</f>
        <v>0</v>
      </c>
      <c r="N46" s="411">
        <f>H46*(1+$AA$2)*(1+$AB$2)*(1+$AC$2)</f>
        <v>0</v>
      </c>
      <c r="O46" s="411">
        <f>I46*(1+$AB$2)*(1+$AC$2)</f>
        <v>0</v>
      </c>
      <c r="P46" s="411">
        <f>J46*(1+$AC$2)</f>
        <v>0</v>
      </c>
      <c r="Q46" s="411">
        <f>K46</f>
        <v>0</v>
      </c>
      <c r="R46" s="18"/>
      <c r="S46" s="78"/>
      <c r="T46" s="78"/>
      <c r="U46" s="78"/>
      <c r="V46" s="78"/>
      <c r="W46" s="78"/>
      <c r="X46" s="82" t="s">
        <v>265</v>
      </c>
      <c r="Y46" s="18"/>
      <c r="Z46" s="53">
        <v>172.20213351936337</v>
      </c>
      <c r="AA46" s="53">
        <v>172.20213351936337</v>
      </c>
      <c r="AB46" s="53">
        <v>173.72096932035953</v>
      </c>
      <c r="AC46" s="53">
        <v>176.95007664362117</v>
      </c>
      <c r="AD46" s="53">
        <v>181.7736080493799</v>
      </c>
    </row>
    <row r="47" spans="2:30">
      <c r="B47" s="20"/>
      <c r="C47" s="20"/>
      <c r="D47" s="38" t="s">
        <v>330</v>
      </c>
      <c r="E47" s="39" t="s">
        <v>5</v>
      </c>
      <c r="F47" s="27" t="s">
        <v>66</v>
      </c>
      <c r="G47" s="53">
        <v>0</v>
      </c>
      <c r="H47" s="53">
        <v>0</v>
      </c>
      <c r="I47" s="53">
        <v>0</v>
      </c>
      <c r="J47" s="53">
        <v>0</v>
      </c>
      <c r="K47" s="53">
        <v>0</v>
      </c>
      <c r="M47" s="411">
        <f>G47*(1+$Z$2)*(1+$AA$2)*(1+$AB$2)*(1+$AC$2)</f>
        <v>0</v>
      </c>
      <c r="N47" s="411">
        <f>H47*(1+$AA$2)*(1+$AB$2)*(1+$AC$2)</f>
        <v>0</v>
      </c>
      <c r="O47" s="411">
        <f>I47*(1+$AB$2)*(1+$AC$2)</f>
        <v>0</v>
      </c>
      <c r="P47" s="411">
        <f>J47*(1+$AC$2)</f>
        <v>0</v>
      </c>
      <c r="Q47" s="411">
        <f>K47</f>
        <v>0</v>
      </c>
      <c r="R47" s="18"/>
      <c r="S47" s="78"/>
      <c r="T47" s="78"/>
      <c r="U47" s="78"/>
      <c r="V47" s="78"/>
      <c r="W47" s="78"/>
      <c r="X47" s="82" t="s">
        <v>265</v>
      </c>
      <c r="Y47" s="18"/>
      <c r="Z47" s="53">
        <v>284.79359790925758</v>
      </c>
      <c r="AA47" s="53">
        <v>284.79359790925758</v>
      </c>
      <c r="AB47" s="53">
        <v>287.55093981854253</v>
      </c>
      <c r="AC47" s="53">
        <v>293.41316201936814</v>
      </c>
      <c r="AD47" s="53">
        <v>302.16995145449181</v>
      </c>
    </row>
    <row r="48" spans="2:30">
      <c r="B48" s="20"/>
      <c r="C48" s="31"/>
      <c r="D48" s="47"/>
      <c r="E48" s="48"/>
      <c r="F48" s="21"/>
      <c r="G48" s="23"/>
      <c r="H48" s="23"/>
      <c r="I48" s="23"/>
      <c r="J48" s="23"/>
      <c r="K48" s="23"/>
      <c r="M48" s="23"/>
      <c r="N48" s="23"/>
      <c r="O48" s="23"/>
      <c r="P48" s="23"/>
      <c r="Q48" s="23"/>
      <c r="R48" s="18"/>
      <c r="S48" s="77"/>
      <c r="T48" s="77"/>
      <c r="U48" s="77"/>
      <c r="V48" s="77"/>
      <c r="W48" s="77"/>
      <c r="X48" s="77"/>
      <c r="Y48" s="18"/>
      <c r="Z48" s="23"/>
      <c r="AA48" s="23"/>
      <c r="AB48" s="23"/>
      <c r="AC48" s="23"/>
      <c r="AD48" s="23"/>
    </row>
    <row r="49" spans="2:30">
      <c r="B49" s="20"/>
      <c r="C49" s="20" t="s">
        <v>264</v>
      </c>
      <c r="D49" s="38" t="s">
        <v>231</v>
      </c>
      <c r="E49" s="39" t="s">
        <v>5</v>
      </c>
      <c r="F49" s="27" t="s">
        <v>1</v>
      </c>
      <c r="G49" s="22">
        <v>0</v>
      </c>
      <c r="H49" s="22">
        <v>0</v>
      </c>
      <c r="I49" s="22">
        <v>0</v>
      </c>
      <c r="J49" s="22">
        <v>0</v>
      </c>
      <c r="K49" s="22">
        <v>0</v>
      </c>
      <c r="M49" s="411">
        <f>G49*(1+$Z$2)*(1+$AA$2)*(1+$AB$2)*(1+$AC$2)</f>
        <v>0</v>
      </c>
      <c r="N49" s="411">
        <f>H49*(1+$AA$2)*(1+$AB$2)*(1+$AC$2)</f>
        <v>0</v>
      </c>
      <c r="O49" s="411">
        <f>I49*(1+$AB$2)*(1+$AC$2)</f>
        <v>0</v>
      </c>
      <c r="P49" s="411">
        <f>J49*(1+$AC$2)</f>
        <v>0</v>
      </c>
      <c r="Q49" s="411">
        <f>K49</f>
        <v>0</v>
      </c>
      <c r="R49" s="18"/>
      <c r="S49" s="76">
        <v>0.1</v>
      </c>
      <c r="T49" s="76"/>
      <c r="U49" s="76"/>
      <c r="V49" s="76"/>
      <c r="W49" s="76"/>
      <c r="X49" s="76">
        <v>0.2</v>
      </c>
      <c r="Y49" s="18"/>
      <c r="Z49" s="22">
        <v>47.193606253936608</v>
      </c>
      <c r="AA49" s="22">
        <v>47.193606253936608</v>
      </c>
      <c r="AB49" s="22">
        <v>47.637658389186541</v>
      </c>
      <c r="AC49" s="22">
        <v>48.581731475233816</v>
      </c>
      <c r="AD49" s="22">
        <v>49.991955950300486</v>
      </c>
    </row>
    <row r="50" spans="2:30">
      <c r="B50" s="20"/>
      <c r="C50" s="20"/>
      <c r="D50" s="38"/>
      <c r="E50" s="39"/>
      <c r="F50" s="27"/>
      <c r="G50" s="23"/>
      <c r="H50" s="23"/>
      <c r="I50" s="23"/>
      <c r="J50" s="23"/>
      <c r="K50" s="23"/>
      <c r="M50" s="23"/>
      <c r="N50" s="23"/>
      <c r="O50" s="23"/>
      <c r="P50" s="23"/>
      <c r="Q50" s="23"/>
      <c r="R50" s="18"/>
      <c r="S50" s="77"/>
      <c r="T50" s="77"/>
      <c r="U50" s="77"/>
      <c r="V50" s="77"/>
      <c r="W50" s="77"/>
      <c r="X50" s="77"/>
      <c r="Y50" s="18"/>
      <c r="Z50" s="23"/>
      <c r="AA50" s="23"/>
      <c r="AB50" s="23"/>
      <c r="AC50" s="23"/>
      <c r="AD50" s="23"/>
    </row>
    <row r="51" spans="2:30">
      <c r="B51" s="20"/>
      <c r="C51" s="4" t="s">
        <v>303</v>
      </c>
      <c r="D51" s="57" t="s">
        <v>236</v>
      </c>
      <c r="E51" s="49" t="s">
        <v>5</v>
      </c>
      <c r="F51" s="40" t="s">
        <v>1</v>
      </c>
      <c r="G51" s="19">
        <v>0</v>
      </c>
      <c r="H51" s="19">
        <v>0</v>
      </c>
      <c r="I51" s="19">
        <v>0</v>
      </c>
      <c r="J51" s="19">
        <v>0</v>
      </c>
      <c r="K51" s="19">
        <v>0</v>
      </c>
      <c r="M51" s="411">
        <f>G51*(1+$Z$2)*(1+$AA$2)*(1+$AB$2)*(1+$AC$2)</f>
        <v>0</v>
      </c>
      <c r="N51" s="411">
        <f>H51*(1+$AA$2)*(1+$AB$2)*(1+$AC$2)</f>
        <v>0</v>
      </c>
      <c r="O51" s="411">
        <f>I51*(1+$AB$2)*(1+$AC$2)</f>
        <v>0</v>
      </c>
      <c r="P51" s="411">
        <f>J51*(1+$AC$2)</f>
        <v>0</v>
      </c>
      <c r="Q51" s="411">
        <f>K51</f>
        <v>0</v>
      </c>
      <c r="R51" s="18"/>
      <c r="S51" s="76">
        <v>0.1</v>
      </c>
      <c r="T51" s="76"/>
      <c r="U51" s="76"/>
      <c r="V51" s="76"/>
      <c r="W51" s="76"/>
      <c r="X51" s="76">
        <v>1.95</v>
      </c>
      <c r="Y51" s="18"/>
      <c r="Z51" s="19">
        <v>348.54733991282245</v>
      </c>
      <c r="AA51" s="19">
        <v>348.54733991282245</v>
      </c>
      <c r="AB51" s="19">
        <v>351.64935469981572</v>
      </c>
      <c r="AC51" s="19">
        <v>358.24436560157091</v>
      </c>
      <c r="AD51" s="19">
        <v>368.09577003671529</v>
      </c>
    </row>
    <row r="52" spans="2:30">
      <c r="B52" s="20"/>
      <c r="C52" s="20"/>
      <c r="D52" s="38" t="s">
        <v>237</v>
      </c>
      <c r="E52" s="39" t="s">
        <v>5</v>
      </c>
      <c r="F52" s="27" t="s">
        <v>1</v>
      </c>
      <c r="G52" s="19">
        <v>0</v>
      </c>
      <c r="H52" s="19">
        <v>0</v>
      </c>
      <c r="I52" s="19">
        <v>0</v>
      </c>
      <c r="J52" s="19">
        <v>0</v>
      </c>
      <c r="K52" s="19">
        <v>0</v>
      </c>
      <c r="M52" s="411">
        <f>G52*(1+$Z$2)*(1+$AA$2)*(1+$AB$2)*(1+$AC$2)</f>
        <v>0</v>
      </c>
      <c r="N52" s="411">
        <f>H52*(1+$AA$2)*(1+$AB$2)*(1+$AC$2)</f>
        <v>0</v>
      </c>
      <c r="O52" s="411">
        <f>I52*(1+$AB$2)*(1+$AC$2)</f>
        <v>0</v>
      </c>
      <c r="P52" s="411">
        <f>J52*(1+$AC$2)</f>
        <v>0</v>
      </c>
      <c r="Q52" s="411">
        <f>K52</f>
        <v>0</v>
      </c>
      <c r="R52" s="18"/>
      <c r="S52" s="78">
        <v>0.1</v>
      </c>
      <c r="T52" s="78"/>
      <c r="U52" s="78"/>
      <c r="V52" s="78"/>
      <c r="W52" s="78"/>
      <c r="X52" s="78">
        <v>1.95</v>
      </c>
      <c r="Y52" s="18"/>
      <c r="Z52" s="19">
        <v>444.25008464423257</v>
      </c>
      <c r="AA52" s="19">
        <v>444.25008464423257</v>
      </c>
      <c r="AB52" s="19">
        <v>448.40482962327127</v>
      </c>
      <c r="AC52" s="19">
        <v>457.23798817095582</v>
      </c>
      <c r="AD52" s="19">
        <v>470.43266193106052</v>
      </c>
    </row>
    <row r="53" spans="2:30">
      <c r="B53" s="31"/>
      <c r="C53" s="56"/>
      <c r="D53" s="42"/>
      <c r="E53" s="43"/>
      <c r="F53" s="21"/>
      <c r="G53" s="23"/>
      <c r="H53" s="23"/>
      <c r="I53" s="23"/>
      <c r="J53" s="23"/>
      <c r="K53" s="23"/>
      <c r="M53" s="23"/>
      <c r="N53" s="23"/>
      <c r="O53" s="23"/>
      <c r="P53" s="23"/>
      <c r="Q53" s="23"/>
      <c r="R53" s="18"/>
      <c r="S53" s="77"/>
      <c r="T53" s="77"/>
      <c r="U53" s="77"/>
      <c r="V53" s="77"/>
      <c r="W53" s="77"/>
      <c r="X53" s="77"/>
      <c r="Y53" s="18"/>
      <c r="Z53" s="23"/>
      <c r="AA53" s="23"/>
      <c r="AB53" s="23"/>
      <c r="AC53" s="23"/>
      <c r="AD53" s="23"/>
    </row>
    <row r="55" spans="2:30">
      <c r="B55" s="9"/>
      <c r="C55" s="9"/>
      <c r="D55" s="6"/>
      <c r="E55" s="7"/>
      <c r="F55" s="7"/>
      <c r="G55" s="460" t="s">
        <v>397</v>
      </c>
      <c r="H55" s="460"/>
      <c r="I55" s="460"/>
      <c r="J55" s="460"/>
      <c r="K55" s="461"/>
      <c r="M55" s="460" t="s">
        <v>398</v>
      </c>
      <c r="N55" s="460"/>
      <c r="O55" s="460"/>
      <c r="P55" s="460"/>
      <c r="Q55" s="461"/>
      <c r="R55" s="7"/>
      <c r="S55" s="464" t="s">
        <v>229</v>
      </c>
      <c r="T55" s="460"/>
      <c r="U55" s="460"/>
      <c r="V55" s="460"/>
      <c r="W55" s="460"/>
      <c r="X55" s="461"/>
      <c r="Y55" s="7"/>
      <c r="Z55" s="451" t="s">
        <v>351</v>
      </c>
      <c r="AA55" s="451"/>
      <c r="AB55" s="451"/>
      <c r="AC55" s="451"/>
      <c r="AD55" s="452"/>
    </row>
    <row r="56" spans="2:30" ht="17.25" customHeight="1">
      <c r="B56" s="10" t="s">
        <v>39</v>
      </c>
      <c r="C56" s="11" t="s">
        <v>2</v>
      </c>
      <c r="D56" s="12" t="s">
        <v>3</v>
      </c>
      <c r="E56" s="13" t="s">
        <v>69</v>
      </c>
      <c r="F56" s="32" t="s">
        <v>4</v>
      </c>
      <c r="G56" s="17" t="s">
        <v>399</v>
      </c>
      <c r="H56" s="17" t="s">
        <v>400</v>
      </c>
      <c r="I56" s="17" t="s">
        <v>401</v>
      </c>
      <c r="J56" s="17" t="s">
        <v>0</v>
      </c>
      <c r="K56" s="17" t="s">
        <v>402</v>
      </c>
      <c r="M56" s="17" t="s">
        <v>399</v>
      </c>
      <c r="N56" s="17" t="s">
        <v>400</v>
      </c>
      <c r="O56" s="17" t="s">
        <v>401</v>
      </c>
      <c r="P56" s="17" t="s">
        <v>0</v>
      </c>
      <c r="Q56" s="17" t="s">
        <v>402</v>
      </c>
      <c r="R56" s="14"/>
      <c r="S56" s="15" t="s">
        <v>223</v>
      </c>
      <c r="T56" s="15" t="s">
        <v>224</v>
      </c>
      <c r="U56" s="15" t="s">
        <v>225</v>
      </c>
      <c r="V56" s="15" t="s">
        <v>226</v>
      </c>
      <c r="W56" s="15" t="s">
        <v>227</v>
      </c>
      <c r="X56" s="16" t="s">
        <v>228</v>
      </c>
      <c r="Y56" s="14"/>
      <c r="Z56" s="17" t="s">
        <v>19</v>
      </c>
      <c r="AA56" s="17" t="s">
        <v>131</v>
      </c>
      <c r="AB56" s="17" t="s">
        <v>132</v>
      </c>
      <c r="AC56" s="17" t="s">
        <v>133</v>
      </c>
      <c r="AD56" s="17" t="s">
        <v>134</v>
      </c>
    </row>
    <row r="57" spans="2:30" s="58" customFormat="1" ht="26.4">
      <c r="B57" s="79" t="s">
        <v>259</v>
      </c>
      <c r="C57" s="90" t="s">
        <v>260</v>
      </c>
      <c r="D57" s="33" t="s">
        <v>239</v>
      </c>
      <c r="E57" s="34" t="s">
        <v>72</v>
      </c>
      <c r="F57" s="35" t="s">
        <v>1</v>
      </c>
      <c r="G57" s="37">
        <v>0</v>
      </c>
      <c r="H57" s="37">
        <v>0</v>
      </c>
      <c r="I57" s="37">
        <v>0</v>
      </c>
      <c r="J57" s="37">
        <v>0</v>
      </c>
      <c r="K57" s="37">
        <v>0</v>
      </c>
      <c r="M57" s="411">
        <f>G57*(1+$Z$2)*(1+$AA$2)*(1+$AB$2)*(1+$AC$2)</f>
        <v>0</v>
      </c>
      <c r="N57" s="411">
        <f>H57*(1+$AA$2)*(1+$AB$2)*(1+$AC$2)</f>
        <v>0</v>
      </c>
      <c r="O57" s="411">
        <f>I57*(1+$AB$2)*(1+$AC$2)</f>
        <v>0</v>
      </c>
      <c r="P57" s="411">
        <f>J57*(1+$AC$2)</f>
        <v>0</v>
      </c>
      <c r="Q57" s="411">
        <f>K57</f>
        <v>0</v>
      </c>
      <c r="R57" s="36"/>
      <c r="S57" s="80">
        <v>0.25</v>
      </c>
      <c r="T57" s="80"/>
      <c r="U57" s="80"/>
      <c r="V57" s="80"/>
      <c r="W57" s="80"/>
      <c r="X57" s="80"/>
      <c r="Y57" s="36"/>
      <c r="Z57" s="37">
        <v>31.882948875159833</v>
      </c>
      <c r="AA57" s="37">
        <v>31.882948875159833</v>
      </c>
      <c r="AB57" s="37">
        <v>32.233661312786587</v>
      </c>
      <c r="AC57" s="37">
        <v>32.979290366273972</v>
      </c>
      <c r="AD57" s="37">
        <v>34.093085851061289</v>
      </c>
    </row>
    <row r="58" spans="2:30">
      <c r="B58" s="31"/>
      <c r="C58" s="41"/>
      <c r="D58" s="42"/>
      <c r="E58" s="43"/>
      <c r="F58" s="21"/>
      <c r="G58" s="23"/>
      <c r="H58" s="23"/>
      <c r="I58" s="23"/>
      <c r="J58" s="23"/>
      <c r="K58" s="23"/>
      <c r="M58" s="23"/>
      <c r="N58" s="23"/>
      <c r="O58" s="23"/>
      <c r="P58" s="23"/>
      <c r="Q58" s="23"/>
      <c r="R58" s="18"/>
      <c r="S58" s="77"/>
      <c r="T58" s="77"/>
      <c r="U58" s="77"/>
      <c r="V58" s="77"/>
      <c r="W58" s="77"/>
      <c r="X58" s="77"/>
      <c r="Y58" s="18"/>
      <c r="Z58" s="23"/>
      <c r="AA58" s="23"/>
      <c r="AB58" s="23"/>
      <c r="AC58" s="23"/>
      <c r="AD58" s="23"/>
    </row>
  </sheetData>
  <mergeCells count="21">
    <mergeCell ref="S55:X55"/>
    <mergeCell ref="B2:F2"/>
    <mergeCell ref="S4:X4"/>
    <mergeCell ref="S17:X17"/>
    <mergeCell ref="S32:X32"/>
    <mergeCell ref="S37:X37"/>
    <mergeCell ref="G4:K4"/>
    <mergeCell ref="M4:Q4"/>
    <mergeCell ref="G17:K17"/>
    <mergeCell ref="M17:Q17"/>
    <mergeCell ref="G32:K32"/>
    <mergeCell ref="M32:Q32"/>
    <mergeCell ref="G37:K37"/>
    <mergeCell ref="M37:Q37"/>
    <mergeCell ref="G55:K55"/>
    <mergeCell ref="M55:Q55"/>
    <mergeCell ref="Z4:AD4"/>
    <mergeCell ref="Z17:AD17"/>
    <mergeCell ref="Z32:AD32"/>
    <mergeCell ref="Z37:AD37"/>
    <mergeCell ref="Z55:AD55"/>
  </mergeCells>
  <pageMargins left="0.7" right="0.7" top="0.75" bottom="0.75" header="0.3" footer="0.3"/>
  <pageSetup paperSize="8"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9E95B-B230-4699-9F27-95085FEF0586}">
  <dimension ref="A1:AD15"/>
  <sheetViews>
    <sheetView zoomScale="60" zoomScaleNormal="60" workbookViewId="0">
      <selection activeCell="C66" sqref="C66:C67"/>
    </sheetView>
  </sheetViews>
  <sheetFormatPr defaultRowHeight="13.2"/>
  <cols>
    <col min="2" max="2" width="59.88671875" customWidth="1"/>
    <col min="3" max="3" width="138.109375" customWidth="1"/>
    <col min="4" max="4" width="135" bestFit="1" customWidth="1"/>
    <col min="5" max="5" width="15.44140625" customWidth="1"/>
    <col min="6" max="6" width="14.88671875" customWidth="1"/>
    <col min="7" max="7" width="1.44140625" customWidth="1"/>
    <col min="8" max="10" width="0" hidden="1" customWidth="1"/>
    <col min="11" max="11" width="14.5546875" hidden="1" customWidth="1"/>
    <col min="12" max="12" width="12.5546875" hidden="1" customWidth="1"/>
    <col min="13" max="17" width="12.6640625" customWidth="1"/>
    <col min="18" max="18" width="1.5546875" customWidth="1"/>
    <col min="19" max="19" width="10.5546875" customWidth="1"/>
    <col min="20" max="20" width="11.109375" customWidth="1"/>
    <col min="21" max="21" width="9.6640625" customWidth="1"/>
    <col min="22" max="22" width="10.33203125" customWidth="1"/>
    <col min="23" max="23" width="10" customWidth="1"/>
    <col min="24" max="24" width="10.44140625" customWidth="1"/>
    <col min="25" max="25" width="1.5546875" customWidth="1"/>
    <col min="26" max="30" width="12.6640625" customWidth="1"/>
  </cols>
  <sheetData>
    <row r="1" spans="1:30">
      <c r="A1" s="8"/>
      <c r="B1" s="8"/>
      <c r="C1" s="8"/>
      <c r="D1" s="8"/>
      <c r="E1" s="8"/>
      <c r="F1" s="8"/>
      <c r="G1" s="8"/>
      <c r="H1" s="7"/>
      <c r="I1" s="7"/>
      <c r="J1" s="7"/>
      <c r="K1" s="7"/>
      <c r="L1" s="7"/>
      <c r="M1" s="7"/>
      <c r="N1" s="7" t="s">
        <v>392</v>
      </c>
      <c r="O1" s="7" t="s">
        <v>393</v>
      </c>
      <c r="P1" s="7" t="s">
        <v>394</v>
      </c>
      <c r="Q1" s="7" t="s">
        <v>395</v>
      </c>
      <c r="R1" s="8"/>
      <c r="S1" s="8"/>
      <c r="T1" s="8"/>
      <c r="U1" s="8"/>
      <c r="V1" s="8"/>
      <c r="W1" s="8"/>
      <c r="X1" s="8"/>
      <c r="Y1" s="8"/>
      <c r="Z1" s="8"/>
      <c r="AA1" s="8"/>
      <c r="AB1" s="8"/>
      <c r="AC1" s="8"/>
      <c r="AD1" s="8"/>
    </row>
    <row r="2" spans="1:30" ht="17.399999999999999">
      <c r="A2" s="8"/>
      <c r="B2" s="463" t="s">
        <v>420</v>
      </c>
      <c r="C2" s="463"/>
      <c r="D2" s="463"/>
      <c r="E2" s="463"/>
      <c r="F2" s="463"/>
      <c r="G2" s="450"/>
      <c r="H2" s="407"/>
      <c r="I2" s="407"/>
      <c r="J2" s="407"/>
      <c r="K2" s="407"/>
      <c r="L2" s="407"/>
      <c r="M2" s="7" t="s">
        <v>396</v>
      </c>
      <c r="N2" s="449">
        <v>2.4879227053139941E-2</v>
      </c>
      <c r="O2" s="449">
        <v>1.5083667216592156E-2</v>
      </c>
      <c r="P2" s="449">
        <v>1.2769909449732886E-2</v>
      </c>
      <c r="Q2" s="449">
        <v>1.95E-2</v>
      </c>
      <c r="R2" s="450"/>
      <c r="S2" s="450"/>
      <c r="T2" s="450"/>
      <c r="U2" s="450"/>
      <c r="V2" s="450"/>
      <c r="W2" s="450"/>
      <c r="X2" s="450"/>
      <c r="Y2" s="450"/>
      <c r="Z2" s="450"/>
      <c r="AA2" s="450"/>
      <c r="AB2" s="450"/>
      <c r="AC2" s="450"/>
      <c r="AD2" s="450"/>
    </row>
    <row r="3" spans="1:30">
      <c r="A3" s="8"/>
      <c r="B3" s="8"/>
      <c r="C3" s="8"/>
      <c r="D3" s="8"/>
      <c r="E3" s="8"/>
      <c r="F3" s="8"/>
      <c r="G3" s="8"/>
      <c r="H3" s="409"/>
      <c r="I3" s="409"/>
      <c r="J3" s="409"/>
      <c r="K3" s="410"/>
      <c r="L3" s="410"/>
      <c r="M3" s="409"/>
      <c r="N3" s="409"/>
      <c r="O3" s="409"/>
      <c r="P3" s="410"/>
      <c r="Q3" s="410"/>
      <c r="R3" s="8"/>
      <c r="S3" s="8"/>
      <c r="T3" s="8"/>
      <c r="U3" s="8"/>
      <c r="V3" s="8"/>
      <c r="W3" s="8"/>
      <c r="X3" s="8"/>
      <c r="Y3" s="8"/>
      <c r="Z3" s="8"/>
      <c r="AA3" s="8"/>
      <c r="AB3" s="8"/>
      <c r="AC3" s="8"/>
      <c r="AD3" s="8"/>
    </row>
    <row r="4" spans="1:30">
      <c r="A4" s="8"/>
      <c r="B4" s="9"/>
      <c r="C4" s="9"/>
      <c r="D4" s="6"/>
      <c r="E4" s="7"/>
      <c r="F4" s="7"/>
      <c r="G4" s="7"/>
      <c r="H4" s="460" t="s">
        <v>397</v>
      </c>
      <c r="I4" s="460"/>
      <c r="J4" s="460"/>
      <c r="K4" s="460"/>
      <c r="L4" s="461"/>
      <c r="M4" s="460" t="s">
        <v>398</v>
      </c>
      <c r="N4" s="460"/>
      <c r="O4" s="460"/>
      <c r="P4" s="460"/>
      <c r="Q4" s="461"/>
      <c r="R4" s="7"/>
      <c r="S4" s="462" t="s">
        <v>320</v>
      </c>
      <c r="T4" s="462"/>
      <c r="U4" s="462"/>
      <c r="V4" s="462"/>
      <c r="W4" s="462"/>
      <c r="X4" s="462"/>
      <c r="Y4" s="7"/>
      <c r="Z4" s="451" t="s">
        <v>351</v>
      </c>
      <c r="AA4" s="451"/>
      <c r="AB4" s="451"/>
      <c r="AC4" s="451"/>
      <c r="AD4" s="452"/>
    </row>
    <row r="5" spans="1:30">
      <c r="A5" s="8"/>
      <c r="B5" s="10" t="s">
        <v>39</v>
      </c>
      <c r="C5" s="11" t="s">
        <v>2</v>
      </c>
      <c r="D5" s="12" t="s">
        <v>3</v>
      </c>
      <c r="E5" s="13" t="s">
        <v>69</v>
      </c>
      <c r="F5" s="32" t="s">
        <v>4</v>
      </c>
      <c r="G5" s="14"/>
      <c r="H5" s="17" t="s">
        <v>399</v>
      </c>
      <c r="I5" s="17" t="s">
        <v>400</v>
      </c>
      <c r="J5" s="17" t="s">
        <v>401</v>
      </c>
      <c r="K5" s="17" t="s">
        <v>0</v>
      </c>
      <c r="L5" s="17" t="s">
        <v>402</v>
      </c>
      <c r="M5" s="17" t="s">
        <v>399</v>
      </c>
      <c r="N5" s="17" t="s">
        <v>400</v>
      </c>
      <c r="O5" s="17" t="s">
        <v>401</v>
      </c>
      <c r="P5" s="17" t="s">
        <v>0</v>
      </c>
      <c r="Q5" s="17" t="s">
        <v>402</v>
      </c>
      <c r="R5" s="14"/>
      <c r="S5" s="65" t="s">
        <v>223</v>
      </c>
      <c r="T5" s="66" t="s">
        <v>224</v>
      </c>
      <c r="U5" s="66" t="s">
        <v>225</v>
      </c>
      <c r="V5" s="67" t="s">
        <v>226</v>
      </c>
      <c r="W5" s="65" t="s">
        <v>227</v>
      </c>
      <c r="X5" s="66" t="s">
        <v>228</v>
      </c>
      <c r="Y5" s="14"/>
      <c r="Z5" s="364" t="s">
        <v>19</v>
      </c>
      <c r="AA5" s="364" t="s">
        <v>131</v>
      </c>
      <c r="AB5" s="364" t="s">
        <v>132</v>
      </c>
      <c r="AC5" s="364" t="s">
        <v>133</v>
      </c>
      <c r="AD5" s="364" t="s">
        <v>134</v>
      </c>
    </row>
    <row r="6" spans="1:30" ht="114.75" customHeight="1">
      <c r="A6" s="8"/>
      <c r="B6" s="4" t="s">
        <v>421</v>
      </c>
      <c r="C6" s="4" t="s">
        <v>422</v>
      </c>
      <c r="D6" s="3" t="s">
        <v>113</v>
      </c>
      <c r="E6" s="34" t="s">
        <v>5</v>
      </c>
      <c r="F6" s="35" t="s">
        <v>66</v>
      </c>
      <c r="G6" s="18"/>
      <c r="H6" s="50">
        <v>0</v>
      </c>
      <c r="I6" s="50">
        <v>0</v>
      </c>
      <c r="J6" s="50">
        <v>0</v>
      </c>
      <c r="K6" s="50">
        <v>0</v>
      </c>
      <c r="L6" s="50">
        <v>0</v>
      </c>
      <c r="M6" s="411">
        <f>H6*(1+$Z$2)*(1+$AA$2)*(1+$AB$2)*(1+$AC$2)</f>
        <v>0</v>
      </c>
      <c r="N6" s="411">
        <f>I6*(1+$AA$2)*(1+$AB$2)*(1+$AC$2)</f>
        <v>0</v>
      </c>
      <c r="O6" s="411">
        <f>J6*(1+$AB$2)*(1+$AC$2)</f>
        <v>0</v>
      </c>
      <c r="P6" s="411">
        <f>K6*(1+$AC$2)</f>
        <v>0</v>
      </c>
      <c r="Q6" s="411">
        <f>L6</f>
        <v>0</v>
      </c>
      <c r="R6" s="36"/>
      <c r="S6" s="61" t="s">
        <v>265</v>
      </c>
      <c r="T6" s="61"/>
      <c r="U6" s="61"/>
      <c r="V6" s="61"/>
      <c r="W6" s="61"/>
      <c r="X6" s="61"/>
      <c r="Y6" s="367"/>
      <c r="Z6" s="37">
        <v>127.53179550063933</v>
      </c>
      <c r="AA6" s="37">
        <v>127.53179550063933</v>
      </c>
      <c r="AB6" s="37">
        <v>128.93464525114635</v>
      </c>
      <c r="AC6" s="37">
        <v>131.91716146509589</v>
      </c>
      <c r="AD6" s="37">
        <v>136.37234340424516</v>
      </c>
    </row>
    <row r="7" spans="1:30">
      <c r="A7" s="8"/>
      <c r="B7" s="20"/>
      <c r="C7" s="20"/>
      <c r="D7" s="347" t="s">
        <v>212</v>
      </c>
      <c r="E7" s="45" t="s">
        <v>5</v>
      </c>
      <c r="F7" s="46" t="s">
        <v>66</v>
      </c>
      <c r="G7" s="18"/>
      <c r="H7" s="55">
        <v>0</v>
      </c>
      <c r="I7" s="55">
        <v>0</v>
      </c>
      <c r="J7" s="55">
        <v>0</v>
      </c>
      <c r="K7" s="55">
        <v>0</v>
      </c>
      <c r="L7" s="55">
        <v>0</v>
      </c>
      <c r="M7" s="411">
        <f t="shared" ref="M7:M13" si="0">H7*(1+$Z$2)*(1+$AA$2)*(1+$AB$2)*(1+$AC$2)</f>
        <v>0</v>
      </c>
      <c r="N7" s="411">
        <f t="shared" ref="N7:N13" si="1">I7*(1+$AA$2)*(1+$AB$2)*(1+$AC$2)</f>
        <v>0</v>
      </c>
      <c r="O7" s="411">
        <f t="shared" ref="O7:O13" si="2">J7*(1+$AB$2)*(1+$AC$2)</f>
        <v>0</v>
      </c>
      <c r="P7" s="411">
        <f t="shared" ref="P7:P13" si="3">K7*(1+$AC$2)</f>
        <v>0</v>
      </c>
      <c r="Q7" s="411">
        <f t="shared" ref="Q7:Q13" si="4">L7</f>
        <v>0</v>
      </c>
      <c r="R7" s="36"/>
      <c r="S7" s="62"/>
      <c r="T7" s="62" t="s">
        <v>265</v>
      </c>
      <c r="U7" s="62"/>
      <c r="V7" s="62"/>
      <c r="W7" s="62"/>
      <c r="X7" s="62"/>
      <c r="Y7" s="368"/>
      <c r="Z7" s="53">
        <v>174.24337592070339</v>
      </c>
      <c r="AA7" s="53">
        <v>174.24337592070339</v>
      </c>
      <c r="AB7" s="53">
        <v>176.1600530558311</v>
      </c>
      <c r="AC7" s="53">
        <v>180.23498740311857</v>
      </c>
      <c r="AD7" s="53">
        <v>186.3219866362974</v>
      </c>
    </row>
    <row r="8" spans="1:30">
      <c r="A8" s="8"/>
      <c r="B8" s="20"/>
      <c r="C8" s="20"/>
      <c r="D8" s="347" t="s">
        <v>81</v>
      </c>
      <c r="E8" s="45" t="s">
        <v>5</v>
      </c>
      <c r="F8" s="46" t="s">
        <v>66</v>
      </c>
      <c r="G8" s="18"/>
      <c r="H8" s="55">
        <v>0</v>
      </c>
      <c r="I8" s="55">
        <v>0</v>
      </c>
      <c r="J8" s="55">
        <v>0</v>
      </c>
      <c r="K8" s="55">
        <v>0</v>
      </c>
      <c r="L8" s="55">
        <v>0</v>
      </c>
      <c r="M8" s="411">
        <f t="shared" si="0"/>
        <v>0</v>
      </c>
      <c r="N8" s="411">
        <f t="shared" si="1"/>
        <v>0</v>
      </c>
      <c r="O8" s="411">
        <f t="shared" si="2"/>
        <v>0</v>
      </c>
      <c r="P8" s="411">
        <f t="shared" si="3"/>
        <v>0</v>
      </c>
      <c r="Q8" s="411">
        <f t="shared" si="4"/>
        <v>0</v>
      </c>
      <c r="R8" s="36"/>
      <c r="S8" s="62"/>
      <c r="T8" s="62"/>
      <c r="U8" s="62"/>
      <c r="V8" s="62"/>
      <c r="W8" s="62"/>
      <c r="X8" s="62" t="s">
        <v>265</v>
      </c>
      <c r="Y8" s="368"/>
      <c r="Z8" s="53">
        <v>172.20213351936337</v>
      </c>
      <c r="AA8" s="53">
        <v>172.20213351936337</v>
      </c>
      <c r="AB8" s="53">
        <v>173.72096932035953</v>
      </c>
      <c r="AC8" s="53">
        <v>176.95007664362117</v>
      </c>
      <c r="AD8" s="53">
        <v>181.7736080493799</v>
      </c>
    </row>
    <row r="9" spans="1:30">
      <c r="A9" s="8"/>
      <c r="B9" s="20"/>
      <c r="C9" s="20"/>
      <c r="D9" s="347" t="s">
        <v>82</v>
      </c>
      <c r="E9" s="45" t="s">
        <v>5</v>
      </c>
      <c r="F9" s="46" t="s">
        <v>66</v>
      </c>
      <c r="G9" s="18"/>
      <c r="H9" s="55">
        <v>0</v>
      </c>
      <c r="I9" s="55">
        <v>0</v>
      </c>
      <c r="J9" s="55">
        <v>0</v>
      </c>
      <c r="K9" s="55">
        <v>0</v>
      </c>
      <c r="L9" s="55">
        <v>0</v>
      </c>
      <c r="M9" s="411">
        <f t="shared" si="0"/>
        <v>0</v>
      </c>
      <c r="N9" s="411">
        <f t="shared" si="1"/>
        <v>0</v>
      </c>
      <c r="O9" s="411">
        <f t="shared" si="2"/>
        <v>0</v>
      </c>
      <c r="P9" s="411">
        <f t="shared" si="3"/>
        <v>0</v>
      </c>
      <c r="Q9" s="411">
        <f t="shared" si="4"/>
        <v>0</v>
      </c>
      <c r="R9" s="36"/>
      <c r="S9" s="62"/>
      <c r="T9" s="62"/>
      <c r="U9" s="62" t="s">
        <v>265</v>
      </c>
      <c r="V9" s="62"/>
      <c r="W9" s="62"/>
      <c r="X9" s="62"/>
      <c r="Y9" s="368"/>
      <c r="Z9" s="53">
        <v>178.58346320213872</v>
      </c>
      <c r="AA9" s="53">
        <v>178.58346320213872</v>
      </c>
      <c r="AB9" s="53">
        <v>180.54788129736218</v>
      </c>
      <c r="AC9" s="53">
        <v>184.72431488753278</v>
      </c>
      <c r="AD9" s="53">
        <v>190.96293026000205</v>
      </c>
    </row>
    <row r="10" spans="1:30">
      <c r="A10" s="8"/>
      <c r="B10" s="20"/>
      <c r="C10" s="20"/>
      <c r="D10" s="347" t="s">
        <v>83</v>
      </c>
      <c r="E10" s="45" t="s">
        <v>5</v>
      </c>
      <c r="F10" s="46" t="s">
        <v>66</v>
      </c>
      <c r="G10" s="18"/>
      <c r="H10" s="55">
        <v>0</v>
      </c>
      <c r="I10" s="55">
        <v>0</v>
      </c>
      <c r="J10" s="55">
        <v>0</v>
      </c>
      <c r="K10" s="55">
        <v>0</v>
      </c>
      <c r="L10" s="55">
        <v>0</v>
      </c>
      <c r="M10" s="411">
        <f t="shared" si="0"/>
        <v>0</v>
      </c>
      <c r="N10" s="411">
        <f t="shared" si="1"/>
        <v>0</v>
      </c>
      <c r="O10" s="411">
        <f t="shared" si="2"/>
        <v>0</v>
      </c>
      <c r="P10" s="411">
        <f t="shared" si="3"/>
        <v>0</v>
      </c>
      <c r="Q10" s="411">
        <f t="shared" si="4"/>
        <v>0</v>
      </c>
      <c r="R10" s="36"/>
      <c r="S10" s="62"/>
      <c r="T10" s="62"/>
      <c r="U10" s="62"/>
      <c r="V10" s="62" t="s">
        <v>265</v>
      </c>
      <c r="W10" s="62"/>
      <c r="X10" s="62"/>
      <c r="Y10" s="368"/>
      <c r="Z10" s="53">
        <v>212.70961481276012</v>
      </c>
      <c r="AA10" s="53">
        <v>212.70961481276012</v>
      </c>
      <c r="AB10" s="53">
        <v>214.67403290798364</v>
      </c>
      <c r="AC10" s="53">
        <v>218.85046649815422</v>
      </c>
      <c r="AD10" s="53">
        <v>225.08908187062349</v>
      </c>
    </row>
    <row r="11" spans="1:30">
      <c r="A11" s="8"/>
      <c r="B11" s="20"/>
      <c r="C11" s="20"/>
      <c r="D11" s="347" t="s">
        <v>219</v>
      </c>
      <c r="E11" s="45" t="s">
        <v>5</v>
      </c>
      <c r="F11" s="46" t="s">
        <v>66</v>
      </c>
      <c r="G11" s="18"/>
      <c r="H11" s="55">
        <v>0</v>
      </c>
      <c r="I11" s="55">
        <v>0</v>
      </c>
      <c r="J11" s="55">
        <v>0</v>
      </c>
      <c r="K11" s="55">
        <v>0</v>
      </c>
      <c r="L11" s="55">
        <v>0</v>
      </c>
      <c r="M11" s="411">
        <f t="shared" si="0"/>
        <v>0</v>
      </c>
      <c r="N11" s="411">
        <f t="shared" si="1"/>
        <v>0</v>
      </c>
      <c r="O11" s="411">
        <f t="shared" si="2"/>
        <v>0</v>
      </c>
      <c r="P11" s="411">
        <f t="shared" si="3"/>
        <v>0</v>
      </c>
      <c r="Q11" s="411">
        <f t="shared" si="4"/>
        <v>0</v>
      </c>
      <c r="R11" s="36"/>
      <c r="S11" s="62"/>
      <c r="T11" s="62"/>
      <c r="U11" s="62"/>
      <c r="V11" s="62"/>
      <c r="W11" s="62" t="s">
        <v>265</v>
      </c>
      <c r="X11" s="62"/>
      <c r="Y11" s="368"/>
      <c r="Z11" s="53">
        <v>239.25091780307636</v>
      </c>
      <c r="AA11" s="53">
        <v>239.25091780307636</v>
      </c>
      <c r="AB11" s="53">
        <v>241.50729023119337</v>
      </c>
      <c r="AC11" s="53">
        <v>246.30443072976442</v>
      </c>
      <c r="AD11" s="53">
        <v>253.47023710789438</v>
      </c>
    </row>
    <row r="12" spans="1:30">
      <c r="A12" s="8"/>
      <c r="B12" s="20"/>
      <c r="C12" s="20"/>
      <c r="D12" s="347" t="s">
        <v>77</v>
      </c>
      <c r="E12" s="45" t="s">
        <v>80</v>
      </c>
      <c r="F12" s="46" t="s">
        <v>1</v>
      </c>
      <c r="G12" s="18"/>
      <c r="H12" s="55">
        <v>0</v>
      </c>
      <c r="I12" s="55">
        <v>0</v>
      </c>
      <c r="J12" s="55">
        <v>0</v>
      </c>
      <c r="K12" s="55">
        <v>0</v>
      </c>
      <c r="L12" s="55">
        <v>0</v>
      </c>
      <c r="M12" s="411">
        <f t="shared" si="0"/>
        <v>0</v>
      </c>
      <c r="N12" s="411">
        <f t="shared" si="1"/>
        <v>0</v>
      </c>
      <c r="O12" s="411">
        <f t="shared" si="2"/>
        <v>0</v>
      </c>
      <c r="P12" s="411">
        <f t="shared" si="3"/>
        <v>0</v>
      </c>
      <c r="Q12" s="411">
        <f t="shared" si="4"/>
        <v>0</v>
      </c>
      <c r="R12" s="36"/>
      <c r="S12" s="62"/>
      <c r="T12" s="62"/>
      <c r="U12" s="62"/>
      <c r="V12" s="62"/>
      <c r="W12" s="62"/>
      <c r="X12" s="62"/>
      <c r="Y12" s="368"/>
      <c r="Z12" s="372">
        <v>0.71961782154044762</v>
      </c>
      <c r="AA12" s="372">
        <v>0.71961782154044762</v>
      </c>
      <c r="AB12" s="372">
        <v>0.71961782154044762</v>
      </c>
      <c r="AC12" s="372">
        <v>0.71961782154044762</v>
      </c>
      <c r="AD12" s="372">
        <v>0.71961782154044762</v>
      </c>
    </row>
    <row r="13" spans="1:30">
      <c r="A13" s="8"/>
      <c r="B13" s="20"/>
      <c r="C13" s="20"/>
      <c r="D13" s="347" t="s">
        <v>78</v>
      </c>
      <c r="E13" s="45" t="s">
        <v>5</v>
      </c>
      <c r="F13" s="46" t="s">
        <v>1</v>
      </c>
      <c r="G13" s="18"/>
      <c r="H13" s="55">
        <v>0</v>
      </c>
      <c r="I13" s="55">
        <v>0</v>
      </c>
      <c r="J13" s="55">
        <v>0</v>
      </c>
      <c r="K13" s="55">
        <v>0</v>
      </c>
      <c r="L13" s="55">
        <v>0</v>
      </c>
      <c r="M13" s="411">
        <f t="shared" si="0"/>
        <v>0</v>
      </c>
      <c r="N13" s="411">
        <f t="shared" si="1"/>
        <v>0</v>
      </c>
      <c r="O13" s="411">
        <f t="shared" si="2"/>
        <v>0</v>
      </c>
      <c r="P13" s="411">
        <f t="shared" si="3"/>
        <v>0</v>
      </c>
      <c r="Q13" s="411">
        <f t="shared" si="4"/>
        <v>0</v>
      </c>
      <c r="R13" s="36"/>
      <c r="S13" s="62"/>
      <c r="T13" s="62"/>
      <c r="U13" s="62"/>
      <c r="V13" s="62"/>
      <c r="W13" s="62"/>
      <c r="X13" s="62"/>
      <c r="Y13" s="368"/>
      <c r="Z13" s="372">
        <v>0.55889567721915312</v>
      </c>
      <c r="AA13" s="372">
        <v>0.55889567721915312</v>
      </c>
      <c r="AB13" s="372">
        <v>0.55889567721915312</v>
      </c>
      <c r="AC13" s="372">
        <v>0.55889567721915312</v>
      </c>
      <c r="AD13" s="372">
        <v>0.55889567721915312</v>
      </c>
    </row>
    <row r="14" spans="1:30">
      <c r="A14" s="8"/>
      <c r="B14" s="20"/>
      <c r="C14" s="20"/>
      <c r="D14" s="403" t="s">
        <v>128</v>
      </c>
      <c r="E14" s="45"/>
      <c r="F14" s="46"/>
      <c r="G14" s="18"/>
      <c r="H14" s="55"/>
      <c r="I14" s="55"/>
      <c r="J14" s="55"/>
      <c r="K14" s="55"/>
      <c r="L14" s="55"/>
      <c r="M14" s="55"/>
      <c r="N14" s="55"/>
      <c r="O14" s="55"/>
      <c r="P14" s="55"/>
      <c r="Q14" s="55"/>
      <c r="R14" s="36"/>
      <c r="S14" s="62"/>
      <c r="T14" s="62"/>
      <c r="U14" s="62"/>
      <c r="V14" s="62"/>
      <c r="W14" s="62"/>
      <c r="X14" s="62"/>
      <c r="Y14" s="368"/>
      <c r="Z14" s="53"/>
      <c r="AA14" s="53"/>
      <c r="AB14" s="53"/>
      <c r="AC14" s="53"/>
      <c r="AD14" s="369"/>
    </row>
    <row r="15" spans="1:30">
      <c r="A15" s="8"/>
      <c r="B15" s="31"/>
      <c r="C15" s="31"/>
      <c r="D15" s="365"/>
      <c r="E15" s="59"/>
      <c r="F15" s="60"/>
      <c r="G15" s="18"/>
      <c r="H15" s="85"/>
      <c r="I15" s="85"/>
      <c r="J15" s="85"/>
      <c r="K15" s="85"/>
      <c r="L15" s="85"/>
      <c r="M15" s="85"/>
      <c r="N15" s="85"/>
      <c r="O15" s="85"/>
      <c r="P15" s="85"/>
      <c r="Q15" s="85"/>
      <c r="R15" s="36"/>
      <c r="S15" s="366"/>
      <c r="T15" s="366"/>
      <c r="U15" s="366"/>
      <c r="V15" s="366"/>
      <c r="W15" s="366"/>
      <c r="X15" s="366"/>
      <c r="Y15" s="368"/>
      <c r="Z15" s="371"/>
      <c r="AA15" s="371"/>
      <c r="AB15" s="371"/>
      <c r="AC15" s="371"/>
      <c r="AD15" s="370"/>
    </row>
  </sheetData>
  <mergeCells count="5">
    <mergeCell ref="H4:L4"/>
    <mergeCell ref="B2:F2"/>
    <mergeCell ref="M4:Q4"/>
    <mergeCell ref="S4:X4"/>
    <mergeCell ref="Z4:A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EE Proposed ANS Fees</vt:lpstr>
      <vt:lpstr>EE Proposed Connection Fees</vt:lpstr>
      <vt:lpstr>EE Proposed Meter Fees</vt:lpstr>
      <vt:lpstr>Proposed Non-Standard Conn Serv</vt:lpstr>
    </vt:vector>
  </TitlesOfParts>
  <Company>Endeavour Energy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moorsc</dc:creator>
  <cp:lastModifiedBy>Catherine Waddell</cp:lastModifiedBy>
  <cp:lastPrinted>2018-03-10T01:31:10Z</cp:lastPrinted>
  <dcterms:created xsi:type="dcterms:W3CDTF">2014-05-01T00:46:07Z</dcterms:created>
  <dcterms:modified xsi:type="dcterms:W3CDTF">2018-04-24T03:02:46Z</dcterms:modified>
</cp:coreProperties>
</file>