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9980" windowHeight="8070"/>
  </bookViews>
  <sheets>
    <sheet name="Sheet1" sheetId="1" r:id="rId1"/>
    <sheet name="Sheet2" sheetId="2" r:id="rId2"/>
    <sheet name="Sheet3" sheetId="3" r:id="rId3"/>
  </sheets>
  <definedNames>
    <definedName name="_xlnm.Print_Area" localSheetId="0">Sheet1!$B$1:$L$38</definedName>
  </definedNames>
  <calcPr calcId="145621"/>
</workbook>
</file>

<file path=xl/calcChain.xml><?xml version="1.0" encoding="utf-8"?>
<calcChain xmlns="http://schemas.openxmlformats.org/spreadsheetml/2006/main">
  <c r="I12" i="1" l="1"/>
  <c r="J12" i="1" s="1"/>
  <c r="H15" i="1" s="1"/>
  <c r="H11" i="1"/>
  <c r="I11" i="1" s="1"/>
  <c r="J11" i="1" s="1"/>
  <c r="G10" i="1"/>
  <c r="I15" i="1"/>
  <c r="J15" i="1"/>
  <c r="K14" i="1" l="1"/>
  <c r="G15" i="1"/>
  <c r="K15" i="1" s="1"/>
  <c r="C23" i="1"/>
  <c r="C24" i="1"/>
  <c r="C21" i="1" l="1"/>
  <c r="D9" i="1" l="1"/>
  <c r="E9" i="1" s="1"/>
  <c r="F9" i="1" s="1"/>
  <c r="G9" i="1" s="1"/>
  <c r="H9" i="1" s="1"/>
  <c r="I9" i="1" s="1"/>
  <c r="J9" i="1" s="1"/>
  <c r="H10" i="1" l="1"/>
  <c r="I10" i="1" s="1"/>
  <c r="J10" i="1" s="1"/>
  <c r="K20" i="1" s="1"/>
  <c r="C19" i="1"/>
  <c r="C20" i="1" l="1"/>
  <c r="C22" i="1" l="1"/>
  <c r="C27" i="1" s="1"/>
  <c r="G27" i="1" l="1"/>
  <c r="E27" i="1"/>
  <c r="C28" i="1"/>
  <c r="F27" i="1"/>
  <c r="D27" i="1"/>
  <c r="D28" i="1" l="1"/>
  <c r="E28" i="1" l="1"/>
  <c r="F28" i="1" l="1"/>
  <c r="G28" i="1" l="1"/>
</calcChain>
</file>

<file path=xl/comments1.xml><?xml version="1.0" encoding="utf-8"?>
<comments xmlns="http://schemas.openxmlformats.org/spreadsheetml/2006/main">
  <authors>
    <author>Jason Cooke</author>
  </authors>
  <commentList>
    <comment ref="E23" authorId="0">
      <text>
        <r>
          <rPr>
            <b/>
            <sz val="8"/>
            <color indexed="81"/>
            <rFont val="Tahoma"/>
            <family val="2"/>
          </rPr>
          <t>Jason Cooke:</t>
        </r>
        <r>
          <rPr>
            <sz val="8"/>
            <color indexed="81"/>
            <rFont val="Tahoma"/>
            <family val="2"/>
          </rPr>
          <t xml:space="preserve">
Incorporated in cap cons above
</t>
        </r>
      </text>
    </comment>
  </commentList>
</comments>
</file>

<file path=xl/sharedStrings.xml><?xml version="1.0" encoding="utf-8"?>
<sst xmlns="http://schemas.openxmlformats.org/spreadsheetml/2006/main" count="39" uniqueCount="39">
  <si>
    <t>ASSET GROWTH ESCALATORS</t>
  </si>
  <si>
    <t>SKM replacement value</t>
  </si>
  <si>
    <t>Escalated SKM replacement value</t>
  </si>
  <si>
    <t>Growth Capex Average</t>
  </si>
  <si>
    <t>Cap Cons</t>
  </si>
  <si>
    <t>Estimated average cap cons</t>
  </si>
  <si>
    <t>Gifted Assets</t>
  </si>
  <si>
    <t>Estimated average gifted assets</t>
  </si>
  <si>
    <t>O&amp;M Rate (excludes condition based maintenance portion) *</t>
  </si>
  <si>
    <t>see note below</t>
  </si>
  <si>
    <t>Asset Growth</t>
  </si>
  <si>
    <t>Calculated as a percentage of new assets on replacement cost</t>
  </si>
  <si>
    <t>Asset Growth Cumulative</t>
  </si>
  <si>
    <t>Cumulative asset growth</t>
  </si>
  <si>
    <t>*Note on O&amp;M rate</t>
  </si>
  <si>
    <t xml:space="preserve">When assets at the end of their service lives are either refurbished or renewed it is reasonable to expect a reduction in OPEX expenditures associated with these assets within the current regulatory period.  </t>
  </si>
  <si>
    <t xml:space="preserve">These OPEX savings accrue because generally new or refurbished assets will not require any condition-based maintenance over the remainder of the regulatory period. </t>
  </si>
  <si>
    <t>Also many new assets will not require any inspections or testing within the same regulatory period.</t>
  </si>
  <si>
    <t xml:space="preserve">The best way to quantify this reduction is to evaluate the OPEX savings associated with each individual asset refurbishment or replacement and sum the OPEX savings resulting from the implementation of the full asset refurbishment/replacement program.  </t>
  </si>
  <si>
    <t xml:space="preserve">In the absence of this specific data, PB, from its involvement in reviewing and evaluating data from many TENS and DENS within Australia, has benchmarked the OPEX offsets resulting from asset renewal/replacement programs.  </t>
  </si>
  <si>
    <t xml:space="preserve">This data indicates that the OPEX savings range from approximately 20% to 30% - depending on the individual businesses and the mix of assets included in the renewal/refurbishment programs.  </t>
  </si>
  <si>
    <t>CPI Assumptions</t>
  </si>
  <si>
    <t>2006/07</t>
  </si>
  <si>
    <t>2007/08</t>
  </si>
  <si>
    <t>2008/09</t>
  </si>
  <si>
    <t>2009/10</t>
  </si>
  <si>
    <t>2010/11</t>
  </si>
  <si>
    <t>2011/12</t>
  </si>
  <si>
    <t>2012/13</t>
  </si>
  <si>
    <t>2013/14</t>
  </si>
  <si>
    <t>Inlfator</t>
  </si>
  <si>
    <t>CPI</t>
  </si>
  <si>
    <t>Cumulative CPI</t>
  </si>
  <si>
    <t>Average of growth capex in 2013/14$ as per submission</t>
  </si>
  <si>
    <t>Replacement Cost ($13/14)</t>
  </si>
  <si>
    <t>Replacement Cost ($09/10)</t>
  </si>
  <si>
    <t>Capex ($nominal)</t>
  </si>
  <si>
    <t>Capex ($13/14)</t>
  </si>
  <si>
    <t>Hence PB recommended that Essential Energy includes an OPEX reduction of 25% of the average costs of O &amp; M for these new or refurbished assets as we believe this represents a reasonable offset.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</si>
</sst>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00_-;\-* #,##0.000_-;_-* &quot;-&quot;??_-;_-@_-"/>
    <numFmt numFmtId="167" formatCode="_-* #,##0.0000_-;\-* #,##0.0000_-;_-* &quot;-&quot;??_-;_-@_-"/>
  </numFmts>
  <fonts count="12" x14ac:knownFonts="1">
    <font>
      <sz val="11"/>
      <color theme="1"/>
      <name val="Calibri"/>
      <family val="2"/>
      <scheme val="minor"/>
    </font>
    <font>
      <sz val="11"/>
      <color theme="1"/>
      <name val="Calibri"/>
      <family val="2"/>
      <scheme val="minor"/>
    </font>
    <font>
      <sz val="8"/>
      <color indexed="81"/>
      <name val="Tahoma"/>
      <family val="2"/>
    </font>
    <font>
      <b/>
      <sz val="8"/>
      <color indexed="81"/>
      <name val="Tahoma"/>
      <family val="2"/>
    </font>
    <font>
      <sz val="11"/>
      <color theme="1"/>
      <name val="Arial"/>
      <family val="2"/>
    </font>
    <font>
      <b/>
      <u/>
      <sz val="10"/>
      <name val="Arial"/>
      <family val="2"/>
    </font>
    <font>
      <sz val="10"/>
      <name val="Arial"/>
      <family val="2"/>
    </font>
    <font>
      <b/>
      <sz val="10"/>
      <name val="Arial"/>
      <family val="2"/>
    </font>
    <font>
      <b/>
      <u/>
      <sz val="8"/>
      <name val="Arial"/>
      <family val="2"/>
    </font>
    <font>
      <sz val="8"/>
      <name val="Arial"/>
      <family val="2"/>
    </font>
    <font>
      <sz val="8"/>
      <color indexed="55"/>
      <name val="Arial"/>
      <family val="2"/>
    </font>
    <font>
      <b/>
      <sz val="8"/>
      <name val="Arial"/>
      <family val="2"/>
    </font>
  </fonts>
  <fills count="3">
    <fill>
      <patternFill patternType="none"/>
    </fill>
    <fill>
      <patternFill patternType="gray125"/>
    </fill>
    <fill>
      <patternFill patternType="solid">
        <fgColor rgb="FF006A71"/>
        <bgColor indexed="64"/>
      </patternFill>
    </fill>
  </fills>
  <borders count="2">
    <border>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4" fillId="2" borderId="0" xfId="0" applyFont="1" applyFill="1"/>
    <xf numFmtId="0" fontId="4" fillId="0" borderId="0" xfId="0" applyFont="1"/>
    <xf numFmtId="0" fontId="4" fillId="2" borderId="0" xfId="0" applyFont="1" applyFill="1" applyAlignment="1">
      <alignment horizontal="left"/>
    </xf>
    <xf numFmtId="0" fontId="5" fillId="0" borderId="0" xfId="0" applyFont="1" applyFill="1"/>
    <xf numFmtId="0" fontId="6" fillId="0" borderId="0" xfId="0" applyFont="1" applyFill="1"/>
    <xf numFmtId="0" fontId="7" fillId="0" borderId="0" xfId="0" applyFont="1" applyFill="1"/>
    <xf numFmtId="0" fontId="6" fillId="0" borderId="1" xfId="0" applyFont="1" applyFill="1" applyBorder="1"/>
    <xf numFmtId="0" fontId="7" fillId="0" borderId="1" xfId="0" applyFont="1" applyFill="1" applyBorder="1"/>
    <xf numFmtId="10" fontId="6" fillId="0" borderId="0" xfId="0" applyNumberFormat="1" applyFont="1" applyFill="1" applyAlignment="1">
      <alignment horizontal="right"/>
    </xf>
    <xf numFmtId="10" fontId="6" fillId="0" borderId="0" xfId="0" applyNumberFormat="1" applyFont="1" applyFill="1"/>
    <xf numFmtId="167" fontId="6" fillId="0" borderId="0" xfId="1" applyNumberFormat="1" applyFont="1" applyFill="1"/>
    <xf numFmtId="167" fontId="6" fillId="0" borderId="1" xfId="1" applyNumberFormat="1" applyFont="1" applyFill="1" applyBorder="1"/>
    <xf numFmtId="0" fontId="6" fillId="0" borderId="0" xfId="0" applyFont="1" applyFill="1" applyBorder="1"/>
    <xf numFmtId="167" fontId="6" fillId="0" borderId="0" xfId="1" applyNumberFormat="1" applyFont="1" applyFill="1" applyBorder="1"/>
    <xf numFmtId="43" fontId="4" fillId="0" borderId="0" xfId="0" applyNumberFormat="1" applyFont="1"/>
    <xf numFmtId="0" fontId="8" fillId="0" borderId="0" xfId="0" applyFont="1"/>
    <xf numFmtId="0" fontId="9" fillId="0" borderId="0" xfId="0" applyFont="1"/>
    <xf numFmtId="0" fontId="9" fillId="2" borderId="0" xfId="0" applyFont="1" applyFill="1"/>
    <xf numFmtId="164" fontId="9" fillId="0" borderId="0" xfId="1" applyNumberFormat="1" applyFont="1"/>
    <xf numFmtId="0" fontId="10" fillId="0" borderId="0" xfId="0" applyFont="1"/>
    <xf numFmtId="43" fontId="9" fillId="0" borderId="0" xfId="1" applyNumberFormat="1" applyFont="1"/>
    <xf numFmtId="0" fontId="11" fillId="0" borderId="0" xfId="0" applyFont="1"/>
    <xf numFmtId="0" fontId="11" fillId="2" borderId="0" xfId="0" applyFont="1" applyFill="1"/>
    <xf numFmtId="10" fontId="9" fillId="0" borderId="0" xfId="2" applyNumberFormat="1" applyFont="1"/>
    <xf numFmtId="10" fontId="9" fillId="0" borderId="0" xfId="0" applyNumberFormat="1" applyFont="1"/>
    <xf numFmtId="10" fontId="9" fillId="2" borderId="0" xfId="0" applyNumberFormat="1" applyFont="1" applyFill="1"/>
    <xf numFmtId="165" fontId="9" fillId="0" borderId="0" xfId="1" applyNumberFormat="1" applyFont="1"/>
    <xf numFmtId="165" fontId="9" fillId="2" borderId="0" xfId="1" applyNumberFormat="1" applyFont="1" applyFill="1"/>
    <xf numFmtId="165" fontId="9" fillId="0" borderId="0" xfId="0" applyNumberFormat="1" applyFont="1"/>
    <xf numFmtId="0" fontId="10" fillId="0" borderId="0" xfId="0" applyNumberFormat="1" applyFont="1" applyAlignment="1">
      <alignment horizontal="left" wrapText="1"/>
    </xf>
    <xf numFmtId="0" fontId="10" fillId="2" borderId="0" xfId="0" applyFont="1" applyFill="1"/>
    <xf numFmtId="0" fontId="10" fillId="0" borderId="0" xfId="0" applyNumberFormat="1" applyFont="1"/>
    <xf numFmtId="0" fontId="4" fillId="2" borderId="0" xfId="0" applyFont="1" applyFill="1" applyAlignment="1">
      <alignment wrapText="1"/>
    </xf>
    <xf numFmtId="0" fontId="10" fillId="2" borderId="0" xfId="0" applyFont="1" applyFill="1" applyAlignment="1">
      <alignment wrapText="1"/>
    </xf>
    <xf numFmtId="0" fontId="10" fillId="0" borderId="0" xfId="0" applyFont="1" applyAlignment="1">
      <alignment wrapText="1"/>
    </xf>
    <xf numFmtId="0" fontId="4" fillId="0" borderId="0" xfId="0" applyFont="1" applyAlignment="1">
      <alignment wrapText="1"/>
    </xf>
    <xf numFmtId="0" fontId="10" fillId="0" borderId="0" xfId="0" applyFont="1" applyAlignment="1">
      <alignment horizontal="left" wrapText="1"/>
    </xf>
    <xf numFmtId="0" fontId="10" fillId="0" borderId="0" xfId="0" applyFont="1" applyAlignment="1">
      <alignment wrapText="1"/>
    </xf>
    <xf numFmtId="0" fontId="7" fillId="0" borderId="0" xfId="0" applyFont="1" applyFill="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6A7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85725</xdr:rowOff>
    </xdr:from>
    <xdr:to>
      <xdr:col>1</xdr:col>
      <xdr:colOff>1496060</xdr:colOff>
      <xdr:row>1</xdr:row>
      <xdr:rowOff>806450</xdr:rowOff>
    </xdr:to>
    <xdr:pic>
      <xdr:nvPicPr>
        <xdr:cNvPr id="2" name="Picture 1" descr="EE_rg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80975"/>
          <a:ext cx="1429385" cy="7207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
  <sheetViews>
    <sheetView showGridLines="0" tabSelected="1" workbookViewId="0">
      <selection activeCell="B2" sqref="B2:K2"/>
    </sheetView>
  </sheetViews>
  <sheetFormatPr defaultRowHeight="14.25" x14ac:dyDescent="0.2"/>
  <cols>
    <col min="1" max="1" width="1.42578125" style="2" customWidth="1"/>
    <col min="2" max="2" width="44" style="2" customWidth="1"/>
    <col min="3" max="3" width="9.140625" style="2"/>
    <col min="4" max="4" width="10" style="2" bestFit="1" customWidth="1"/>
    <col min="5" max="5" width="10.7109375" style="2" customWidth="1"/>
    <col min="6" max="8" width="10" style="2" bestFit="1" customWidth="1"/>
    <col min="9" max="9" width="12" style="2" customWidth="1"/>
    <col min="10" max="10" width="10" style="2" bestFit="1" customWidth="1"/>
    <col min="11" max="11" width="10.42578125" style="2" bestFit="1" customWidth="1"/>
    <col min="12" max="12" width="1.42578125" style="2" customWidth="1"/>
    <col min="13" max="16384" width="9.140625" style="2"/>
  </cols>
  <sheetData>
    <row r="1" spans="1:12" ht="7.5" customHeight="1" x14ac:dyDescent="0.2">
      <c r="A1" s="1"/>
      <c r="B1" s="1"/>
      <c r="C1" s="1"/>
      <c r="D1" s="1"/>
      <c r="E1" s="1"/>
      <c r="F1" s="1"/>
      <c r="G1" s="1"/>
      <c r="H1" s="1"/>
      <c r="I1" s="1"/>
      <c r="J1" s="1"/>
      <c r="K1" s="1"/>
      <c r="L1" s="1"/>
    </row>
    <row r="2" spans="1:12" ht="75" customHeight="1" x14ac:dyDescent="0.2">
      <c r="A2" s="1"/>
      <c r="B2" s="3"/>
      <c r="C2" s="3"/>
      <c r="D2" s="3"/>
      <c r="E2" s="3"/>
      <c r="F2" s="3"/>
      <c r="G2" s="3"/>
      <c r="H2" s="3"/>
      <c r="I2" s="3"/>
      <c r="J2" s="3"/>
      <c r="K2" s="3"/>
      <c r="L2" s="1"/>
    </row>
    <row r="3" spans="1:12" x14ac:dyDescent="0.2">
      <c r="A3" s="1"/>
      <c r="B3" s="4" t="s">
        <v>21</v>
      </c>
      <c r="C3" s="5"/>
      <c r="D3" s="5"/>
      <c r="E3" s="5"/>
      <c r="F3" s="5"/>
      <c r="G3" s="5"/>
      <c r="H3" s="5"/>
      <c r="I3" s="5"/>
      <c r="J3" s="5"/>
      <c r="L3" s="1"/>
    </row>
    <row r="4" spans="1:12" x14ac:dyDescent="0.2">
      <c r="A4" s="1"/>
      <c r="B4" s="5"/>
      <c r="C4" s="39" t="s">
        <v>22</v>
      </c>
      <c r="D4" s="39" t="s">
        <v>23</v>
      </c>
      <c r="E4" s="39" t="s">
        <v>24</v>
      </c>
      <c r="F4" s="39" t="s">
        <v>25</v>
      </c>
      <c r="G4" s="39" t="s">
        <v>26</v>
      </c>
      <c r="H4" s="39" t="s">
        <v>27</v>
      </c>
      <c r="I4" s="39" t="s">
        <v>28</v>
      </c>
      <c r="J4" s="39" t="s">
        <v>29</v>
      </c>
      <c r="L4" s="1"/>
    </row>
    <row r="5" spans="1:12" x14ac:dyDescent="0.2">
      <c r="A5" s="1"/>
      <c r="B5" s="7"/>
      <c r="C5" s="8"/>
      <c r="D5" s="8"/>
      <c r="E5" s="8"/>
      <c r="F5" s="8"/>
      <c r="G5" s="8"/>
      <c r="H5" s="8"/>
      <c r="I5" s="8"/>
      <c r="J5" s="8"/>
      <c r="L5" s="1"/>
    </row>
    <row r="6" spans="1:12" x14ac:dyDescent="0.2">
      <c r="A6" s="1"/>
      <c r="B6" s="6" t="s">
        <v>30</v>
      </c>
      <c r="C6" s="6"/>
      <c r="D6" s="6"/>
      <c r="E6" s="6"/>
      <c r="F6" s="6"/>
      <c r="G6" s="6"/>
      <c r="H6" s="6"/>
      <c r="I6" s="6"/>
      <c r="J6" s="6"/>
      <c r="L6" s="1"/>
    </row>
    <row r="7" spans="1:12" x14ac:dyDescent="0.2">
      <c r="A7" s="1"/>
      <c r="B7" s="5" t="s">
        <v>31</v>
      </c>
      <c r="C7" s="5"/>
      <c r="D7" s="9">
        <v>3.53848733858797E-2</v>
      </c>
      <c r="E7" s="9">
        <v>2.3323615160349753E-2</v>
      </c>
      <c r="F7" s="10">
        <v>4.3526432415321503E-2</v>
      </c>
      <c r="G7" s="10">
        <v>1.8201122402548009E-2</v>
      </c>
      <c r="H7" s="10">
        <v>2.8452256815134858E-2</v>
      </c>
      <c r="I7" s="10">
        <v>3.3893395133256066E-2</v>
      </c>
      <c r="J7" s="10">
        <v>1.76278015613196E-2</v>
      </c>
      <c r="L7" s="1"/>
    </row>
    <row r="8" spans="1:12" x14ac:dyDescent="0.2">
      <c r="A8" s="1"/>
      <c r="B8" s="5"/>
      <c r="C8" s="5"/>
      <c r="D8" s="9"/>
      <c r="E8" s="9"/>
      <c r="F8" s="10"/>
      <c r="G8" s="10"/>
      <c r="H8" s="10"/>
      <c r="I8" s="10"/>
      <c r="J8" s="10"/>
      <c r="L8" s="1"/>
    </row>
    <row r="9" spans="1:12" x14ac:dyDescent="0.2">
      <c r="A9" s="1"/>
      <c r="B9" s="5" t="s">
        <v>32</v>
      </c>
      <c r="C9" s="5"/>
      <c r="D9" s="11">
        <f>1+D7</f>
        <v>1.0353848733858797</v>
      </c>
      <c r="E9" s="11">
        <f t="shared" ref="E9:J9" si="0">D9*(1+E7)</f>
        <v>1.0595337917155794</v>
      </c>
      <c r="F9" s="11">
        <f t="shared" si="0"/>
        <v>1.1056515176924369</v>
      </c>
      <c r="G9" s="11">
        <f t="shared" si="0"/>
        <v>1.1257756163005199</v>
      </c>
      <c r="H9" s="11">
        <f t="shared" si="0"/>
        <v>1.157806473251719</v>
      </c>
      <c r="I9" s="11">
        <f t="shared" si="0"/>
        <v>1.1970484655374811</v>
      </c>
      <c r="J9" s="11">
        <f t="shared" si="0"/>
        <v>1.218149798347258</v>
      </c>
      <c r="L9" s="1"/>
    </row>
    <row r="10" spans="1:12" x14ac:dyDescent="0.2">
      <c r="A10" s="1"/>
      <c r="B10" s="7"/>
      <c r="C10" s="7"/>
      <c r="D10" s="7"/>
      <c r="E10" s="7"/>
      <c r="F10" s="7"/>
      <c r="G10" s="12">
        <f>1+G7</f>
        <v>1.018201122402548</v>
      </c>
      <c r="H10" s="12">
        <f>G10*(1+H7)</f>
        <v>1.047171242226604</v>
      </c>
      <c r="I10" s="12">
        <f t="shared" ref="I10:J10" si="1">H10*(1+I7)</f>
        <v>1.0826634309115728</v>
      </c>
      <c r="J10" s="12">
        <f t="shared" si="1"/>
        <v>1.1017484070293795</v>
      </c>
      <c r="L10" s="1"/>
    </row>
    <row r="11" spans="1:12" x14ac:dyDescent="0.2">
      <c r="A11" s="1"/>
      <c r="B11" s="13"/>
      <c r="C11" s="13"/>
      <c r="D11" s="13"/>
      <c r="E11" s="13"/>
      <c r="F11" s="13"/>
      <c r="G11" s="14"/>
      <c r="H11" s="14">
        <f>1+H7</f>
        <v>1.0284522568151349</v>
      </c>
      <c r="I11" s="14">
        <f>H11*(1+I7)</f>
        <v>1.0633099955310592</v>
      </c>
      <c r="J11" s="14">
        <f>I11*(1+J7)</f>
        <v>1.0820538131304482</v>
      </c>
      <c r="L11" s="1"/>
    </row>
    <row r="12" spans="1:12" x14ac:dyDescent="0.2">
      <c r="A12" s="1"/>
      <c r="B12" s="13"/>
      <c r="C12" s="13"/>
      <c r="D12" s="13"/>
      <c r="E12" s="13"/>
      <c r="F12" s="13"/>
      <c r="G12" s="14"/>
      <c r="H12" s="14"/>
      <c r="I12" s="14">
        <f>1+I7</f>
        <v>1.0338933951332561</v>
      </c>
      <c r="J12" s="14">
        <f>I12*(1+J7)</f>
        <v>1.0521186627382242</v>
      </c>
      <c r="L12" s="1"/>
    </row>
    <row r="13" spans="1:12" x14ac:dyDescent="0.2">
      <c r="A13" s="1"/>
      <c r="B13" s="13"/>
      <c r="C13" s="13"/>
      <c r="D13" s="13"/>
      <c r="E13" s="13"/>
      <c r="F13" s="13"/>
      <c r="G13" s="14"/>
      <c r="H13" s="14"/>
      <c r="I13" s="14"/>
      <c r="J13" s="14"/>
      <c r="L13" s="1"/>
    </row>
    <row r="14" spans="1:12" x14ac:dyDescent="0.2">
      <c r="A14" s="1"/>
      <c r="B14" s="13" t="s">
        <v>36</v>
      </c>
      <c r="G14" s="15">
        <v>771.23614323527977</v>
      </c>
      <c r="H14" s="15">
        <v>832.82330551886628</v>
      </c>
      <c r="I14" s="15">
        <v>714.40867047033339</v>
      </c>
      <c r="J14" s="15">
        <v>645.99249377942294</v>
      </c>
      <c r="K14" s="15">
        <f>SUM(G14:J14)</f>
        <v>2964.4606130039028</v>
      </c>
      <c r="L14" s="1"/>
    </row>
    <row r="15" spans="1:12" x14ac:dyDescent="0.2">
      <c r="A15" s="1"/>
      <c r="B15" s="13" t="s">
        <v>37</v>
      </c>
      <c r="G15" s="2">
        <f>G14*J11</f>
        <v>834.519009611755</v>
      </c>
      <c r="H15" s="2">
        <f>H14*J12</f>
        <v>876.22894249973706</v>
      </c>
      <c r="I15" s="2">
        <f>I14*(1+J7)</f>
        <v>727.00212474707064</v>
      </c>
      <c r="J15" s="15">
        <f>J14</f>
        <v>645.99249377942294</v>
      </c>
      <c r="K15" s="15">
        <f>SUM(G15:J15)</f>
        <v>3083.7425706379854</v>
      </c>
      <c r="L15" s="1"/>
    </row>
    <row r="16" spans="1:12" x14ac:dyDescent="0.2">
      <c r="A16" s="1"/>
      <c r="G16" s="15"/>
      <c r="L16" s="1"/>
    </row>
    <row r="17" spans="1:14" x14ac:dyDescent="0.2">
      <c r="A17" s="1"/>
      <c r="B17" s="16" t="s">
        <v>0</v>
      </c>
      <c r="C17" s="17"/>
      <c r="D17" s="17"/>
      <c r="E17" s="17"/>
      <c r="F17" s="17"/>
      <c r="G17" s="17"/>
      <c r="H17" s="17"/>
      <c r="I17" s="17"/>
      <c r="J17" s="17"/>
      <c r="K17" s="17"/>
      <c r="L17" s="18"/>
      <c r="M17" s="17"/>
      <c r="N17" s="17"/>
    </row>
    <row r="18" spans="1:14" x14ac:dyDescent="0.2">
      <c r="A18" s="1"/>
      <c r="B18" s="17"/>
      <c r="C18" s="17"/>
      <c r="D18" s="17"/>
      <c r="E18" s="17"/>
      <c r="F18" s="17"/>
      <c r="G18" s="17"/>
      <c r="H18" s="17"/>
      <c r="I18" s="17"/>
      <c r="J18" s="17"/>
      <c r="K18" s="17"/>
      <c r="L18" s="18"/>
      <c r="M18" s="17"/>
      <c r="N18" s="17"/>
    </row>
    <row r="19" spans="1:14" x14ac:dyDescent="0.2">
      <c r="A19" s="1"/>
      <c r="B19" s="17" t="s">
        <v>35</v>
      </c>
      <c r="C19" s="19">
        <f>K19</f>
        <v>19191.575243974374</v>
      </c>
      <c r="D19" s="17"/>
      <c r="E19" s="20" t="s">
        <v>1</v>
      </c>
      <c r="F19" s="17"/>
      <c r="G19" s="17"/>
      <c r="H19" s="17"/>
      <c r="I19" s="17"/>
      <c r="J19" s="17"/>
      <c r="K19" s="19">
        <v>19191.575243974374</v>
      </c>
      <c r="L19" s="18"/>
      <c r="M19" s="17"/>
      <c r="N19" s="17"/>
    </row>
    <row r="20" spans="1:14" x14ac:dyDescent="0.2">
      <c r="A20" s="1"/>
      <c r="B20" s="17" t="s">
        <v>34</v>
      </c>
      <c r="C20" s="19">
        <f>K20</f>
        <v>24228.030024071224</v>
      </c>
      <c r="D20" s="17"/>
      <c r="E20" s="20" t="s">
        <v>2</v>
      </c>
      <c r="F20" s="17"/>
      <c r="G20" s="17"/>
      <c r="H20" s="17"/>
      <c r="I20" s="17"/>
      <c r="J20" s="17"/>
      <c r="K20" s="19">
        <f>(K19*J10)+K15</f>
        <v>24228.030024071224</v>
      </c>
      <c r="L20" s="18"/>
      <c r="M20" s="17"/>
      <c r="N20" s="17"/>
    </row>
    <row r="21" spans="1:14" x14ac:dyDescent="0.2">
      <c r="A21" s="1"/>
      <c r="B21" s="17" t="s">
        <v>3</v>
      </c>
      <c r="C21" s="19">
        <f>K21</f>
        <v>150.06278772462997</v>
      </c>
      <c r="D21" s="17"/>
      <c r="E21" s="20" t="s">
        <v>33</v>
      </c>
      <c r="F21" s="17"/>
      <c r="G21" s="17"/>
      <c r="H21" s="17"/>
      <c r="I21" s="17"/>
      <c r="J21" s="17"/>
      <c r="K21" s="19">
        <v>150.06278772462997</v>
      </c>
      <c r="L21" s="18"/>
      <c r="M21" s="17"/>
      <c r="N21" s="17"/>
    </row>
    <row r="22" spans="1:14" x14ac:dyDescent="0.2">
      <c r="A22" s="1"/>
      <c r="B22" s="17" t="s">
        <v>4</v>
      </c>
      <c r="C22" s="19">
        <f>K22</f>
        <v>67.22115943658325</v>
      </c>
      <c r="D22" s="17"/>
      <c r="E22" s="20" t="s">
        <v>5</v>
      </c>
      <c r="F22" s="17"/>
      <c r="G22" s="17"/>
      <c r="H22" s="17"/>
      <c r="I22" s="17"/>
      <c r="J22" s="17"/>
      <c r="K22" s="19">
        <v>67.22115943658325</v>
      </c>
      <c r="L22" s="18"/>
      <c r="M22" s="17"/>
      <c r="N22" s="17"/>
    </row>
    <row r="23" spans="1:14" x14ac:dyDescent="0.2">
      <c r="A23" s="1"/>
      <c r="B23" s="17" t="s">
        <v>6</v>
      </c>
      <c r="C23" s="19">
        <f t="shared" ref="C23:C24" si="2">K23</f>
        <v>0</v>
      </c>
      <c r="D23" s="17"/>
      <c r="E23" s="20" t="s">
        <v>7</v>
      </c>
      <c r="F23" s="17"/>
      <c r="G23" s="17"/>
      <c r="H23" s="17"/>
      <c r="I23" s="17"/>
      <c r="J23" s="17"/>
      <c r="K23" s="19"/>
      <c r="L23" s="18"/>
      <c r="M23" s="17"/>
      <c r="N23" s="17"/>
    </row>
    <row r="24" spans="1:14" x14ac:dyDescent="0.2">
      <c r="A24" s="1"/>
      <c r="B24" s="17" t="s">
        <v>8</v>
      </c>
      <c r="C24" s="21">
        <f t="shared" si="2"/>
        <v>0.75</v>
      </c>
      <c r="D24" s="17"/>
      <c r="E24" s="20" t="s">
        <v>9</v>
      </c>
      <c r="F24" s="17"/>
      <c r="G24" s="17"/>
      <c r="H24" s="17"/>
      <c r="I24" s="17"/>
      <c r="J24" s="17"/>
      <c r="K24" s="17">
        <v>0.75</v>
      </c>
      <c r="L24" s="18"/>
      <c r="M24" s="17"/>
      <c r="N24" s="17"/>
    </row>
    <row r="25" spans="1:14" x14ac:dyDescent="0.2">
      <c r="A25" s="1"/>
      <c r="B25" s="17"/>
      <c r="C25" s="17"/>
      <c r="D25" s="17"/>
      <c r="E25" s="17"/>
      <c r="F25" s="17"/>
      <c r="G25" s="17"/>
      <c r="H25" s="17"/>
      <c r="I25" s="17"/>
      <c r="J25" s="17"/>
      <c r="K25" s="17"/>
      <c r="L25" s="18"/>
      <c r="M25" s="17"/>
      <c r="N25" s="17"/>
    </row>
    <row r="26" spans="1:14" x14ac:dyDescent="0.2">
      <c r="A26" s="1"/>
      <c r="B26" s="17"/>
      <c r="C26" s="22">
        <v>2010</v>
      </c>
      <c r="D26" s="22">
        <v>2011</v>
      </c>
      <c r="E26" s="22">
        <v>2012</v>
      </c>
      <c r="F26" s="22">
        <v>2013</v>
      </c>
      <c r="G26" s="22">
        <v>2014</v>
      </c>
      <c r="H26" s="17"/>
      <c r="I26" s="17"/>
      <c r="J26" s="17"/>
      <c r="K26" s="22"/>
      <c r="L26" s="23"/>
      <c r="M26" s="22"/>
      <c r="N26" s="22"/>
    </row>
    <row r="27" spans="1:14" ht="22.5" customHeight="1" x14ac:dyDescent="0.2">
      <c r="A27" s="1"/>
      <c r="B27" s="17" t="s">
        <v>10</v>
      </c>
      <c r="C27" s="24">
        <f>SUM(C21:C23)/C20*C24</f>
        <v>6.7262158833797745E-3</v>
      </c>
      <c r="D27" s="25">
        <f>$C$27</f>
        <v>6.7262158833797745E-3</v>
      </c>
      <c r="E27" s="25">
        <f t="shared" ref="E27:G27" si="3">$C$27</f>
        <v>6.7262158833797745E-3</v>
      </c>
      <c r="F27" s="25">
        <f t="shared" si="3"/>
        <v>6.7262158833797745E-3</v>
      </c>
      <c r="G27" s="25">
        <f t="shared" si="3"/>
        <v>6.7262158833797745E-3</v>
      </c>
      <c r="H27" s="17"/>
      <c r="I27" s="38" t="s">
        <v>11</v>
      </c>
      <c r="J27" s="38"/>
      <c r="K27" s="38"/>
      <c r="L27" s="26"/>
      <c r="M27" s="25"/>
      <c r="N27" s="25"/>
    </row>
    <row r="28" spans="1:14" x14ac:dyDescent="0.2">
      <c r="A28" s="1"/>
      <c r="B28" s="17" t="s">
        <v>12</v>
      </c>
      <c r="C28" s="27">
        <f>1+C27</f>
        <v>1.0067262158833798</v>
      </c>
      <c r="D28" s="27">
        <f>C28*(1+D27)</f>
        <v>1.0134976737468695</v>
      </c>
      <c r="E28" s="27">
        <f>D28*(1+E27)</f>
        <v>1.0203146778977943</v>
      </c>
      <c r="F28" s="27">
        <f>E28*(1+F27)</f>
        <v>1.027177534690316</v>
      </c>
      <c r="G28" s="27">
        <f>F28*(1+G27)</f>
        <v>1.0340865525392009</v>
      </c>
      <c r="H28" s="17"/>
      <c r="I28" s="20" t="s">
        <v>13</v>
      </c>
      <c r="J28" s="17"/>
      <c r="K28" s="27"/>
      <c r="L28" s="28"/>
      <c r="M28" s="27"/>
      <c r="N28" s="27"/>
    </row>
    <row r="29" spans="1:14" x14ac:dyDescent="0.2">
      <c r="A29" s="1"/>
      <c r="B29" s="17"/>
      <c r="C29" s="29"/>
      <c r="D29" s="29"/>
      <c r="E29" s="29"/>
      <c r="F29" s="29"/>
      <c r="G29" s="29"/>
      <c r="H29" s="17"/>
      <c r="I29" s="17"/>
      <c r="J29" s="17"/>
      <c r="K29" s="17"/>
      <c r="L29" s="18"/>
      <c r="M29" s="17"/>
      <c r="N29" s="17"/>
    </row>
    <row r="30" spans="1:14" x14ac:dyDescent="0.2">
      <c r="A30" s="1"/>
      <c r="B30" s="22" t="s">
        <v>14</v>
      </c>
      <c r="C30" s="17"/>
      <c r="D30" s="17"/>
      <c r="E30" s="17"/>
      <c r="F30" s="17"/>
      <c r="G30" s="17"/>
      <c r="H30" s="17"/>
      <c r="I30" s="17"/>
      <c r="J30" s="17"/>
      <c r="K30" s="17"/>
      <c r="L30" s="18"/>
      <c r="M30" s="17"/>
      <c r="N30" s="17"/>
    </row>
    <row r="31" spans="1:14" ht="28.5" customHeight="1" x14ac:dyDescent="0.2">
      <c r="A31" s="1"/>
      <c r="B31" s="30" t="s">
        <v>15</v>
      </c>
      <c r="C31" s="30"/>
      <c r="D31" s="30"/>
      <c r="E31" s="30"/>
      <c r="F31" s="30"/>
      <c r="G31" s="30"/>
      <c r="H31" s="30"/>
      <c r="I31" s="30"/>
      <c r="J31" s="30"/>
      <c r="K31" s="30"/>
      <c r="L31" s="31"/>
      <c r="M31" s="20"/>
      <c r="N31" s="20"/>
    </row>
    <row r="32" spans="1:14" x14ac:dyDescent="0.2">
      <c r="A32" s="1"/>
      <c r="B32" s="32" t="s">
        <v>16</v>
      </c>
      <c r="C32" s="20"/>
      <c r="D32" s="20"/>
      <c r="E32" s="20"/>
      <c r="F32" s="20"/>
      <c r="G32" s="20"/>
      <c r="H32" s="20"/>
      <c r="I32" s="20"/>
      <c r="J32" s="20"/>
      <c r="K32" s="20"/>
      <c r="L32" s="31"/>
      <c r="M32" s="20"/>
      <c r="N32" s="20"/>
    </row>
    <row r="33" spans="1:14" x14ac:dyDescent="0.2">
      <c r="A33" s="1"/>
      <c r="B33" s="20" t="s">
        <v>17</v>
      </c>
      <c r="C33" s="20"/>
      <c r="D33" s="20"/>
      <c r="E33" s="20"/>
      <c r="F33" s="20"/>
      <c r="G33" s="20"/>
      <c r="H33" s="20"/>
      <c r="I33" s="20"/>
      <c r="J33" s="20"/>
      <c r="K33" s="20"/>
      <c r="L33" s="31"/>
      <c r="M33" s="20"/>
      <c r="N33" s="20"/>
    </row>
    <row r="34" spans="1:14" s="36" customFormat="1" ht="27.75" customHeight="1" x14ac:dyDescent="0.2">
      <c r="A34" s="33"/>
      <c r="B34" s="30" t="s">
        <v>18</v>
      </c>
      <c r="C34" s="30"/>
      <c r="D34" s="30"/>
      <c r="E34" s="30"/>
      <c r="F34" s="30"/>
      <c r="G34" s="30"/>
      <c r="H34" s="30"/>
      <c r="I34" s="30"/>
      <c r="J34" s="30"/>
      <c r="K34" s="30"/>
      <c r="L34" s="34"/>
      <c r="M34" s="35"/>
      <c r="N34" s="35"/>
    </row>
    <row r="35" spans="1:14" s="36" customFormat="1" ht="27" customHeight="1" x14ac:dyDescent="0.2">
      <c r="A35" s="33"/>
      <c r="B35" s="37" t="s">
        <v>19</v>
      </c>
      <c r="C35" s="37"/>
      <c r="D35" s="37"/>
      <c r="E35" s="37"/>
      <c r="F35" s="37"/>
      <c r="G35" s="37"/>
      <c r="H35" s="37"/>
      <c r="I35" s="37"/>
      <c r="J35" s="37"/>
      <c r="K35" s="37"/>
      <c r="L35" s="34"/>
      <c r="M35" s="35"/>
      <c r="N35" s="35"/>
    </row>
    <row r="36" spans="1:14" s="36" customFormat="1" ht="13.5" customHeight="1" x14ac:dyDescent="0.2">
      <c r="A36" s="33"/>
      <c r="B36" s="37" t="s">
        <v>20</v>
      </c>
      <c r="C36" s="37"/>
      <c r="D36" s="37"/>
      <c r="E36" s="37"/>
      <c r="F36" s="37"/>
      <c r="G36" s="37"/>
      <c r="H36" s="37"/>
      <c r="I36" s="37"/>
      <c r="J36" s="37"/>
      <c r="K36" s="37"/>
      <c r="L36" s="34"/>
      <c r="M36" s="35"/>
      <c r="N36" s="35"/>
    </row>
    <row r="37" spans="1:14" s="36" customFormat="1" ht="14.25" customHeight="1" x14ac:dyDescent="0.2">
      <c r="A37" s="33"/>
      <c r="B37" s="37" t="s">
        <v>38</v>
      </c>
      <c r="C37" s="37"/>
      <c r="D37" s="37"/>
      <c r="E37" s="37"/>
      <c r="F37" s="37"/>
      <c r="G37" s="37"/>
      <c r="H37" s="37"/>
      <c r="I37" s="37"/>
      <c r="J37" s="37"/>
      <c r="K37" s="37"/>
      <c r="L37" s="34"/>
      <c r="M37" s="35"/>
      <c r="N37" s="35"/>
    </row>
    <row r="38" spans="1:14" ht="6" customHeight="1" x14ac:dyDescent="0.2">
      <c r="A38" s="1"/>
      <c r="B38" s="1"/>
      <c r="C38" s="1"/>
      <c r="D38" s="1"/>
      <c r="E38" s="1"/>
      <c r="F38" s="1"/>
      <c r="G38" s="1"/>
      <c r="H38" s="1"/>
      <c r="I38" s="1"/>
      <c r="J38" s="1"/>
      <c r="K38" s="1"/>
      <c r="L38" s="1"/>
    </row>
  </sheetData>
  <mergeCells count="7">
    <mergeCell ref="B34:K34"/>
    <mergeCell ref="B35:K35"/>
    <mergeCell ref="B36:K36"/>
    <mergeCell ref="B37:K37"/>
    <mergeCell ref="B31:K31"/>
    <mergeCell ref="B2:K2"/>
    <mergeCell ref="I27:K27"/>
  </mergeCells>
  <pageMargins left="0.25" right="0.25" top="0.75" bottom="0.75" header="0.3" footer="0.3"/>
  <pageSetup paperSize="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147A0DDDD8764C80300D4204AB680A" ma:contentTypeVersion="0" ma:contentTypeDescription="Create a new document." ma:contentTypeScope="" ma:versionID="d0adda5341aa951b34e712b66b93f5d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93D626-40B0-42F4-A349-AAE8545A2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FB7F0F7-EF0B-4C00-8721-7AB21E48680E}">
  <ds:schemaRefs>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1FFAF40F-66FC-4F3E-8FC2-9BF31E2AE2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Essential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 Cooke</dc:creator>
  <cp:lastModifiedBy>Catherine Gordon</cp:lastModifiedBy>
  <dcterms:created xsi:type="dcterms:W3CDTF">2014-04-28T00:01:30Z</dcterms:created>
  <dcterms:modified xsi:type="dcterms:W3CDTF">2014-05-29T02:59:53Z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0x0101003A147A0DDDD8764C80300D4204AB680A</vt:lpwstr>
  </property>
</Properties>
</file>