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45" windowWidth="15180" windowHeight="8070"/>
  </bookViews>
  <sheets>
    <sheet name="BULK Model " sheetId="4" r:id="rId1"/>
    <sheet name="SPOT Model" sheetId="2" r:id="rId2"/>
    <sheet name="RV" sheetId="1" r:id="rId3"/>
  </sheets>
  <calcPr calcId="145621"/>
</workbook>
</file>

<file path=xl/calcChain.xml><?xml version="1.0" encoding="utf-8"?>
<calcChain xmlns="http://schemas.openxmlformats.org/spreadsheetml/2006/main">
  <c r="W4" i="4" l="1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G3" i="4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G4" i="2"/>
  <c r="G3" i="2"/>
  <c r="G5" i="4"/>
  <c r="G6" i="4"/>
  <c r="H3" i="4"/>
  <c r="G5" i="2"/>
  <c r="G6" i="2"/>
  <c r="I3" i="4"/>
  <c r="H5" i="4"/>
  <c r="H6" i="4"/>
  <c r="H3" i="2"/>
  <c r="I5" i="4"/>
  <c r="I6" i="4"/>
  <c r="J3" i="4"/>
  <c r="H5" i="2"/>
  <c r="H6" i="2"/>
  <c r="I3" i="2"/>
  <c r="J5" i="4"/>
  <c r="J6" i="4"/>
  <c r="K3" i="4"/>
  <c r="J3" i="2"/>
  <c r="J5" i="2"/>
  <c r="J6" i="2"/>
  <c r="I5" i="2"/>
  <c r="I6" i="2"/>
  <c r="L3" i="4"/>
  <c r="K5" i="4"/>
  <c r="K6" i="4"/>
  <c r="K3" i="2"/>
  <c r="K5" i="2"/>
  <c r="K6" i="2"/>
  <c r="L3" i="2"/>
  <c r="L5" i="2"/>
  <c r="L6" i="2"/>
  <c r="M3" i="4"/>
  <c r="L5" i="4"/>
  <c r="L6" i="4"/>
  <c r="M3" i="2"/>
  <c r="M5" i="2"/>
  <c r="M6" i="2"/>
  <c r="M5" i="4"/>
  <c r="M6" i="4"/>
  <c r="N3" i="4"/>
  <c r="N3" i="2"/>
  <c r="N5" i="2"/>
  <c r="N6" i="2"/>
  <c r="O3" i="4"/>
  <c r="N5" i="4"/>
  <c r="N6" i="4"/>
  <c r="O3" i="2"/>
  <c r="O5" i="2"/>
  <c r="O6" i="2"/>
  <c r="P3" i="4"/>
  <c r="O5" i="4"/>
  <c r="O6" i="4"/>
  <c r="P3" i="2"/>
  <c r="P5" i="2"/>
  <c r="P6" i="2"/>
  <c r="Q3" i="4"/>
  <c r="P5" i="4"/>
  <c r="P6" i="4"/>
  <c r="Q3" i="2"/>
  <c r="Q5" i="2"/>
  <c r="Q6" i="2"/>
  <c r="Q5" i="4"/>
  <c r="Q6" i="4"/>
  <c r="R3" i="4"/>
  <c r="R3" i="2"/>
  <c r="R5" i="2"/>
  <c r="R6" i="2"/>
  <c r="R5" i="4"/>
  <c r="R6" i="4"/>
  <c r="S3" i="4"/>
  <c r="S3" i="2"/>
  <c r="S5" i="2"/>
  <c r="S6" i="2"/>
  <c r="T3" i="4"/>
  <c r="S5" i="4"/>
  <c r="S6" i="4"/>
  <c r="T3" i="2"/>
  <c r="T5" i="2"/>
  <c r="T6" i="2"/>
  <c r="U3" i="4"/>
  <c r="T5" i="4"/>
  <c r="T6" i="4"/>
  <c r="U3" i="2"/>
  <c r="U5" i="2"/>
  <c r="U6" i="2"/>
  <c r="U5" i="4"/>
  <c r="U6" i="4"/>
  <c r="V3" i="4"/>
  <c r="V3" i="2"/>
  <c r="V5" i="2"/>
  <c r="V6" i="2"/>
  <c r="W3" i="4"/>
  <c r="V5" i="4"/>
  <c r="V6" i="4"/>
  <c r="W3" i="2"/>
  <c r="W5" i="2"/>
  <c r="W6" i="2"/>
  <c r="W5" i="4"/>
  <c r="W6" i="4"/>
  <c r="X3" i="2"/>
  <c r="X5" i="2"/>
  <c r="Y3" i="2"/>
  <c r="Y5" i="2"/>
  <c r="X6" i="2"/>
  <c r="Z3" i="2"/>
  <c r="Z5" i="2"/>
  <c r="Y6" i="2"/>
  <c r="Z6" i="2"/>
</calcChain>
</file>

<file path=xl/sharedStrings.xml><?xml version="1.0" encoding="utf-8"?>
<sst xmlns="http://schemas.openxmlformats.org/spreadsheetml/2006/main" count="258" uniqueCount="79">
  <si>
    <t>Mobilisation</t>
  </si>
  <si>
    <t>Demobilisation</t>
  </si>
  <si>
    <t>M</t>
  </si>
  <si>
    <t>D</t>
  </si>
  <si>
    <t>Work</t>
  </si>
  <si>
    <t>W</t>
  </si>
  <si>
    <t>Description</t>
  </si>
  <si>
    <t>Code</t>
  </si>
  <si>
    <t>AER</t>
  </si>
  <si>
    <t>EE</t>
  </si>
  <si>
    <t>(Min)</t>
  </si>
  <si>
    <t>Travel Time (Return)</t>
  </si>
  <si>
    <t>T</t>
  </si>
  <si>
    <t>Task</t>
  </si>
  <si>
    <t>No Of Lights</t>
  </si>
  <si>
    <t>Time (Min)</t>
  </si>
  <si>
    <t>Current AER</t>
  </si>
  <si>
    <t>Proposed EE</t>
  </si>
  <si>
    <t>Comb</t>
  </si>
  <si>
    <t>Hrs</t>
  </si>
  <si>
    <t>Min</t>
  </si>
  <si>
    <t>Hours</t>
  </si>
  <si>
    <t>Max 4 a day (based on a 8 hour day)</t>
  </si>
  <si>
    <t>Max 6 a day (based on a 8 hour day)</t>
  </si>
  <si>
    <t>Total</t>
  </si>
  <si>
    <t>Proposal</t>
  </si>
  <si>
    <t>Worktime</t>
  </si>
  <si>
    <t>Travel Time</t>
  </si>
  <si>
    <t>Inputs</t>
  </si>
  <si>
    <t>Time to mobilise (mins)</t>
  </si>
  <si>
    <t>Travel time to site (mins)</t>
  </si>
  <si>
    <t>Time to repair luminaire (mins ea)</t>
  </si>
  <si>
    <t>Travel time from site (mins)</t>
  </si>
  <si>
    <t>Time to demobilise (mins)</t>
  </si>
  <si>
    <t>No of field staff working together</t>
  </si>
  <si>
    <t>Item</t>
  </si>
  <si>
    <t>Qty</t>
  </si>
  <si>
    <t>slt</t>
  </si>
  <si>
    <t>Travel time between streetlights (mins)</t>
  </si>
  <si>
    <t>Man hours to complete task</t>
  </si>
  <si>
    <t xml:space="preserve">Average man hours per repair </t>
  </si>
  <si>
    <t>Time taken to complete the task (hours)</t>
  </si>
  <si>
    <t>Additional information</t>
  </si>
  <si>
    <t>The number of field staff that are working together as a crew to complete the task of streetlight repairs / replacements</t>
  </si>
  <si>
    <t>Time taken to prepare the team and truck prior to leaving the field service centre</t>
  </si>
  <si>
    <t>Weighted average time taken to travel from the field service centre to the faulty streetlight(s)</t>
  </si>
  <si>
    <t>Weighted average time taken to replace or repair the luminaire</t>
  </si>
  <si>
    <t>Weighted average time to travel between two faulty streetlights requiring repair or replacement</t>
  </si>
  <si>
    <t>Weighted average time taken to travel to the field service centre from the faulty streetlight(s)</t>
  </si>
  <si>
    <t>Time taken to demobilise the team and truck after arriving back at the field service centre</t>
  </si>
  <si>
    <t>Total time taken to complete the number of streetlight repairs / replacements as per the quantity shown at cell B5</t>
  </si>
  <si>
    <t>Man hours taken to complete the number of streetlight repairs / replacements as per the quantity shown at cell B6. (Time taken times number in crew)</t>
  </si>
  <si>
    <t>Average man hours to complete one streetlight repair / replacement</t>
  </si>
  <si>
    <t>Task: No of streetlights to repair (quantity)</t>
  </si>
  <si>
    <t>Fixed</t>
  </si>
  <si>
    <t>Variable</t>
  </si>
  <si>
    <t>Man Hours of effort</t>
  </si>
  <si>
    <t>Average manhours per repair / replacement</t>
  </si>
  <si>
    <t>No completed in one "run"</t>
  </si>
  <si>
    <t>Average time taken per repair / replacement</t>
  </si>
  <si>
    <t>SPOT - Streetlight fault repair maintenance</t>
  </si>
  <si>
    <t>Average Time taken per streetlight to complete the task (hours)</t>
  </si>
  <si>
    <t>This model relates to SPOT luminaire replacements</t>
  </si>
  <si>
    <t>Average time taken to complete one streetlight repair / replacement</t>
  </si>
  <si>
    <t>This model relates to BULK luminaire replacements</t>
  </si>
  <si>
    <t>Task: No of streetlights to replace (quantity)</t>
  </si>
  <si>
    <t>Time to replace luminaire (mins ea)</t>
  </si>
  <si>
    <t>The number of field staff that are working together as a crew to complete the task of streetlight luminaire replacements</t>
  </si>
  <si>
    <t>Weighted average time taken to travel from the field service centre to the streetlight luminaires being replaced</t>
  </si>
  <si>
    <t>Weighted average time taken to replace the luminaire</t>
  </si>
  <si>
    <t>Weighted average time to travel between two streetlights requiring replacement luminaire</t>
  </si>
  <si>
    <t>Weighted average time taken to travel to the field service centre from the streetlight(s)</t>
  </si>
  <si>
    <t>Total time taken to complete the number of streetlight replacements as per the quantity shown at cell B5</t>
  </si>
  <si>
    <t>Average time taken to complete one streetlight luminaire replacement</t>
  </si>
  <si>
    <t>Man hours taken to complete the number of streetlight luminaire replacements as per the quantity shown at cell B5. (Time taken multiplied by the number of crew members)</t>
  </si>
  <si>
    <t>Average man hours to complete one streetlight luminaire replacement</t>
  </si>
  <si>
    <r>
      <t xml:space="preserve">The number of streetlights being replaced in one "run". </t>
    </r>
    <r>
      <rPr>
        <b/>
        <sz val="11"/>
        <color rgb="FFFF0000"/>
        <rFont val="Calibri"/>
        <family val="2"/>
        <scheme val="minor"/>
      </rPr>
      <t>Must be between 20 and 100 (use "SPOT Model" worksheet for less than 20).</t>
    </r>
  </si>
  <si>
    <r>
      <t xml:space="preserve">The number of streetlights being repaired and/or replaced in one "run". </t>
    </r>
    <r>
      <rPr>
        <b/>
        <sz val="11"/>
        <color rgb="FFFF0000"/>
        <rFont val="Calibri"/>
        <family val="2"/>
        <scheme val="minor"/>
      </rPr>
      <t>Must be between 1 and 20 (use "BULK Model" worksheet for more than 20).</t>
    </r>
  </si>
  <si>
    <t>BULK - Streetlight fault repair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</si>
</sst>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0" fillId="0" borderId="0" xfId="0" applyBorder="1"/>
    <xf numFmtId="164" fontId="0" fillId="0" borderId="0" xfId="0" applyNumberFormat="1"/>
    <xf numFmtId="2" fontId="0" fillId="0" borderId="0" xfId="0" applyNumberFormat="1"/>
    <xf numFmtId="0" fontId="4" fillId="0" borderId="0" xfId="0" applyFont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9" xfId="0" applyFont="1" applyBorder="1"/>
    <xf numFmtId="0" fontId="1" fillId="5" borderId="12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6" fillId="4" borderId="13" xfId="0" applyFont="1" applyFill="1" applyBorder="1" applyProtection="1">
      <protection locked="0"/>
    </xf>
    <xf numFmtId="0" fontId="5" fillId="0" borderId="0" xfId="0" applyFont="1"/>
    <xf numFmtId="0" fontId="0" fillId="0" borderId="12" xfId="0" applyFont="1" applyBorder="1"/>
    <xf numFmtId="0" fontId="1" fillId="0" borderId="12" xfId="0" applyFont="1" applyBorder="1"/>
    <xf numFmtId="0" fontId="1" fillId="5" borderId="3" xfId="0" applyFont="1" applyFill="1" applyBorder="1"/>
    <xf numFmtId="0" fontId="1" fillId="5" borderId="5" xfId="0" applyFont="1" applyFill="1" applyBorder="1" applyAlignment="1"/>
    <xf numFmtId="0" fontId="0" fillId="5" borderId="14" xfId="0" applyFont="1" applyFill="1" applyBorder="1" applyAlignment="1"/>
    <xf numFmtId="0" fontId="0" fillId="5" borderId="15" xfId="0" applyFont="1" applyFill="1" applyBorder="1" applyAlignment="1"/>
    <xf numFmtId="0" fontId="1" fillId="5" borderId="15" xfId="0" applyFont="1" applyFill="1" applyBorder="1" applyAlignment="1"/>
    <xf numFmtId="0" fontId="1" fillId="5" borderId="15" xfId="0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2" fontId="1" fillId="0" borderId="13" xfId="0" applyNumberFormat="1" applyFont="1" applyBorder="1"/>
    <xf numFmtId="2" fontId="1" fillId="0" borderId="10" xfId="0" applyNumberFormat="1" applyFont="1" applyBorder="1"/>
    <xf numFmtId="0" fontId="1" fillId="0" borderId="12" xfId="0" applyFont="1" applyBorder="1" applyAlignment="1">
      <alignment wrapText="1"/>
    </xf>
    <xf numFmtId="0" fontId="0" fillId="5" borderId="15" xfId="0" applyFill="1" applyBorder="1"/>
    <xf numFmtId="0" fontId="5" fillId="0" borderId="3" xfId="0" applyFont="1" applyBorder="1"/>
    <xf numFmtId="0" fontId="5" fillId="0" borderId="0" xfId="0" applyFont="1" applyFill="1" applyBorder="1"/>
    <xf numFmtId="2" fontId="5" fillId="0" borderId="0" xfId="0" applyNumberFormat="1" applyFont="1" applyFill="1" applyBorder="1"/>
    <xf numFmtId="0" fontId="0" fillId="0" borderId="0" xfId="0" applyFill="1"/>
    <xf numFmtId="0" fontId="5" fillId="0" borderId="0" xfId="0" applyFont="1" applyFill="1"/>
    <xf numFmtId="0" fontId="7" fillId="6" borderId="19" xfId="0" applyFont="1" applyFill="1" applyBorder="1" applyAlignment="1">
      <alignment horizontal="left"/>
    </xf>
    <xf numFmtId="0" fontId="7" fillId="6" borderId="11" xfId="0" applyFont="1" applyFill="1" applyBorder="1" applyAlignment="1">
      <alignment horizontal="left"/>
    </xf>
    <xf numFmtId="0" fontId="1" fillId="5" borderId="18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1" fillId="5" borderId="17" xfId="0" applyFont="1" applyFill="1" applyBorder="1" applyAlignment="1">
      <alignment horizontal="left"/>
    </xf>
    <xf numFmtId="0" fontId="1" fillId="5" borderId="14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2959604188257E-2"/>
          <c:y val="0.1884438637178735"/>
          <c:w val="0.81127484835663954"/>
          <c:h val="0.65608365419541392"/>
        </c:manualLayout>
      </c:layout>
      <c:lineChart>
        <c:grouping val="standard"/>
        <c:varyColors val="0"/>
        <c:ser>
          <c:idx val="3"/>
          <c:order val="0"/>
          <c:tx>
            <c:strRef>
              <c:f>'BULK Model '!$E$5</c:f>
              <c:strCache>
                <c:ptCount val="1"/>
                <c:pt idx="0">
                  <c:v>Average manhours per repair / replacement</c:v>
                </c:pt>
              </c:strCache>
            </c:strRef>
          </c:tx>
          <c:marker>
            <c:spPr>
              <a:solidFill>
                <a:schemeClr val="accent1"/>
              </a:solidFill>
            </c:spPr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'BULK Model '!$G$2:$W$2</c:f>
              <c:numCache>
                <c:formatCode>General</c:formatCode>
                <c:ptCount val="17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100</c:v>
                </c:pt>
              </c:numCache>
            </c:numRef>
          </c:cat>
          <c:val>
            <c:numRef>
              <c:f>'BULK Model '!$G$5:$W$5</c:f>
              <c:numCache>
                <c:formatCode>0.00</c:formatCode>
                <c:ptCount val="17"/>
                <c:pt idx="0">
                  <c:v>0.29766666666666663</c:v>
                </c:pt>
                <c:pt idx="1">
                  <c:v>0.2848</c:v>
                </c:pt>
                <c:pt idx="2">
                  <c:v>0.27622222222222226</c:v>
                </c:pt>
                <c:pt idx="3">
                  <c:v>0.27009523809523817</c:v>
                </c:pt>
                <c:pt idx="4">
                  <c:v>0.26550000000000001</c:v>
                </c:pt>
                <c:pt idx="5">
                  <c:v>0.26192592592592595</c:v>
                </c:pt>
                <c:pt idx="6">
                  <c:v>0.25906666666666672</c:v>
                </c:pt>
                <c:pt idx="7">
                  <c:v>0.25672727272727275</c:v>
                </c:pt>
                <c:pt idx="8">
                  <c:v>0.25477777777777777</c:v>
                </c:pt>
                <c:pt idx="9">
                  <c:v>0.25312820512820511</c:v>
                </c:pt>
                <c:pt idx="10">
                  <c:v>0.25171428571428572</c:v>
                </c:pt>
                <c:pt idx="11">
                  <c:v>0.25048888888888893</c:v>
                </c:pt>
                <c:pt idx="12">
                  <c:v>0.24941666666666668</c:v>
                </c:pt>
                <c:pt idx="13">
                  <c:v>0.24847058823529414</c:v>
                </c:pt>
                <c:pt idx="14">
                  <c:v>0.24762962962962964</c:v>
                </c:pt>
                <c:pt idx="15">
                  <c:v>0.24687719298245614</c:v>
                </c:pt>
                <c:pt idx="16">
                  <c:v>0.2462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'BULK Model '!$E$6</c:f>
              <c:strCache>
                <c:ptCount val="1"/>
                <c:pt idx="0">
                  <c:v>Average time taken per repair / replacement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</c:spPr>
          </c:marker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'BULK Model '!$G$2:$W$2</c:f>
              <c:numCache>
                <c:formatCode>General</c:formatCode>
                <c:ptCount val="17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100</c:v>
                </c:pt>
              </c:numCache>
            </c:numRef>
          </c:cat>
          <c:val>
            <c:numRef>
              <c:f>'BULK Model '!$G$6:$W$6</c:f>
              <c:numCache>
                <c:formatCode>0.00</c:formatCode>
                <c:ptCount val="17"/>
                <c:pt idx="0">
                  <c:v>0.14883333333333332</c:v>
                </c:pt>
                <c:pt idx="1">
                  <c:v>0.1424</c:v>
                </c:pt>
                <c:pt idx="2">
                  <c:v>0.13811111111111113</c:v>
                </c:pt>
                <c:pt idx="3">
                  <c:v>0.13504761904761908</c:v>
                </c:pt>
                <c:pt idx="4">
                  <c:v>0.13275000000000001</c:v>
                </c:pt>
                <c:pt idx="5">
                  <c:v>0.13096296296296298</c:v>
                </c:pt>
                <c:pt idx="6">
                  <c:v>0.12953333333333336</c:v>
                </c:pt>
                <c:pt idx="7">
                  <c:v>0.12836363636363637</c:v>
                </c:pt>
                <c:pt idx="8">
                  <c:v>0.12738888888888888</c:v>
                </c:pt>
                <c:pt idx="9">
                  <c:v>0.12656410256410255</c:v>
                </c:pt>
                <c:pt idx="10">
                  <c:v>0.12585714285714286</c:v>
                </c:pt>
                <c:pt idx="11">
                  <c:v>0.12524444444444446</c:v>
                </c:pt>
                <c:pt idx="12">
                  <c:v>0.12470833333333334</c:v>
                </c:pt>
                <c:pt idx="13">
                  <c:v>0.12423529411764707</c:v>
                </c:pt>
                <c:pt idx="14">
                  <c:v>0.12381481481481482</c:v>
                </c:pt>
                <c:pt idx="15">
                  <c:v>0.12343859649122807</c:v>
                </c:pt>
                <c:pt idx="16">
                  <c:v>0.1231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738944"/>
        <c:axId val="166831232"/>
      </c:lineChart>
      <c:catAx>
        <c:axId val="16673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66831232"/>
        <c:crosses val="autoZero"/>
        <c:auto val="1"/>
        <c:lblAlgn val="ctr"/>
        <c:lblOffset val="100"/>
        <c:noMultiLvlLbl val="0"/>
      </c:catAx>
      <c:valAx>
        <c:axId val="16683123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66738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09933850104472"/>
          <c:y val="3.7064656210231972E-2"/>
          <c:w val="0.10573637167496712"/>
          <c:h val="0.3616955807491116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 w="25400">
      <a:solidFill>
        <a:schemeClr val="tx1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2959604188257E-2"/>
          <c:y val="0.1884438637178735"/>
          <c:w val="0.81127484835663954"/>
          <c:h val="0.65608365419541392"/>
        </c:manualLayout>
      </c:layout>
      <c:lineChart>
        <c:grouping val="standard"/>
        <c:varyColors val="0"/>
        <c:ser>
          <c:idx val="3"/>
          <c:order val="0"/>
          <c:tx>
            <c:strRef>
              <c:f>'SPOT Model'!$E$5</c:f>
              <c:strCache>
                <c:ptCount val="1"/>
                <c:pt idx="0">
                  <c:v>Average manhours per repair / replacement</c:v>
                </c:pt>
              </c:strCache>
            </c:strRef>
          </c:tx>
          <c:marker>
            <c:spPr>
              <a:solidFill>
                <a:schemeClr val="accent1"/>
              </a:solidFill>
            </c:spPr>
          </c:marker>
          <c:dLbls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'SPOT Model'!$G$5:$Z$5</c:f>
              <c:numCache>
                <c:formatCode>0.00</c:formatCode>
                <c:ptCount val="20"/>
                <c:pt idx="0">
                  <c:v>2.1866666666666665</c:v>
                </c:pt>
                <c:pt idx="1">
                  <c:v>1.76</c:v>
                </c:pt>
                <c:pt idx="2">
                  <c:v>1.6177777777777778</c:v>
                </c:pt>
                <c:pt idx="3">
                  <c:v>1.5466666666666666</c:v>
                </c:pt>
                <c:pt idx="4">
                  <c:v>1.504</c:v>
                </c:pt>
                <c:pt idx="5">
                  <c:v>1.4755555555555555</c:v>
                </c:pt>
                <c:pt idx="6">
                  <c:v>1.4552380952380954</c:v>
                </c:pt>
                <c:pt idx="7">
                  <c:v>1.4400000000000002</c:v>
                </c:pt>
                <c:pt idx="8">
                  <c:v>1.4281481481481482</c:v>
                </c:pt>
                <c:pt idx="9">
                  <c:v>1.4186666666666667</c:v>
                </c:pt>
                <c:pt idx="10">
                  <c:v>1.4109090909090911</c:v>
                </c:pt>
                <c:pt idx="11">
                  <c:v>1.4044444444444446</c:v>
                </c:pt>
                <c:pt idx="12">
                  <c:v>1.3989743589743591</c:v>
                </c:pt>
                <c:pt idx="13">
                  <c:v>1.3942857142857144</c:v>
                </c:pt>
                <c:pt idx="14">
                  <c:v>1.3902222222222222</c:v>
                </c:pt>
                <c:pt idx="15">
                  <c:v>1.3866666666666667</c:v>
                </c:pt>
                <c:pt idx="16">
                  <c:v>1.3835294117647059</c:v>
                </c:pt>
                <c:pt idx="17">
                  <c:v>1.3807407407407408</c:v>
                </c:pt>
                <c:pt idx="18">
                  <c:v>1.3782456140350878</c:v>
                </c:pt>
                <c:pt idx="19">
                  <c:v>1.3759999999999999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'SPOT Model'!$E$6</c:f>
              <c:strCache>
                <c:ptCount val="1"/>
                <c:pt idx="0">
                  <c:v>Average time taken per repair / replacement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</c:spPr>
          </c:marker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'SPOT Model'!$G$6:$Z$6</c:f>
              <c:numCache>
                <c:formatCode>0.00</c:formatCode>
                <c:ptCount val="20"/>
                <c:pt idx="0">
                  <c:v>1.0933333333333333</c:v>
                </c:pt>
                <c:pt idx="1">
                  <c:v>0.88</c:v>
                </c:pt>
                <c:pt idx="2">
                  <c:v>0.80888888888888888</c:v>
                </c:pt>
                <c:pt idx="3">
                  <c:v>0.77333333333333332</c:v>
                </c:pt>
                <c:pt idx="4">
                  <c:v>0.752</c:v>
                </c:pt>
                <c:pt idx="5">
                  <c:v>0.73777777777777775</c:v>
                </c:pt>
                <c:pt idx="6">
                  <c:v>0.72761904761904772</c:v>
                </c:pt>
                <c:pt idx="7">
                  <c:v>0.72000000000000008</c:v>
                </c:pt>
                <c:pt idx="8">
                  <c:v>0.71407407407407408</c:v>
                </c:pt>
                <c:pt idx="9">
                  <c:v>0.70933333333333337</c:v>
                </c:pt>
                <c:pt idx="10">
                  <c:v>0.70545454545454556</c:v>
                </c:pt>
                <c:pt idx="11">
                  <c:v>0.7022222222222223</c:v>
                </c:pt>
                <c:pt idx="12">
                  <c:v>0.69948717948717953</c:v>
                </c:pt>
                <c:pt idx="13">
                  <c:v>0.69714285714285718</c:v>
                </c:pt>
                <c:pt idx="14">
                  <c:v>0.69511111111111112</c:v>
                </c:pt>
                <c:pt idx="15">
                  <c:v>0.69333333333333336</c:v>
                </c:pt>
                <c:pt idx="16">
                  <c:v>0.69176470588235295</c:v>
                </c:pt>
                <c:pt idx="17">
                  <c:v>0.69037037037037041</c:v>
                </c:pt>
                <c:pt idx="18">
                  <c:v>0.68912280701754391</c:v>
                </c:pt>
                <c:pt idx="19">
                  <c:v>0.68799999999999994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786624"/>
        <c:axId val="194143744"/>
      </c:lineChart>
      <c:catAx>
        <c:axId val="1937866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194143744"/>
        <c:crosses val="autoZero"/>
        <c:auto val="1"/>
        <c:lblAlgn val="ctr"/>
        <c:lblOffset val="100"/>
        <c:noMultiLvlLbl val="0"/>
      </c:catAx>
      <c:valAx>
        <c:axId val="1941437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93786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909933850104472"/>
          <c:y val="3.7064656210231972E-2"/>
          <c:w val="0.10573637167496712"/>
          <c:h val="0.3616955807491116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 w="25400">
      <a:solidFill>
        <a:schemeClr val="tx1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177269</xdr:rowOff>
    </xdr:from>
    <xdr:to>
      <xdr:col>2</xdr:col>
      <xdr:colOff>11260665</xdr:colOff>
      <xdr:row>40</xdr:row>
      <xdr:rowOff>116416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0.125</cdr:x>
      <cdr:y>0.03244</cdr:y>
    </cdr:from>
    <cdr:to>
      <cdr:x>0.805</cdr:x>
      <cdr:y>0.13681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66875" y="109539"/>
          <a:ext cx="9067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400" b="1"/>
            <a:t>Average man hours  and time taken per streetlight luminaire replacement based on data inputs in blue cells above.</a:t>
          </a:r>
          <a:r>
            <a:rPr lang="en-AU" sz="1400" b="1" baseline="0"/>
            <a:t> BULK</a:t>
          </a:r>
          <a:r>
            <a:rPr lang="en-AU" sz="1400" b="1"/>
            <a:t> </a:t>
          </a:r>
        </a:p>
      </cdr:txBody>
    </cdr:sp>
  </cdr:relSizeAnchor>
  <cdr:relSizeAnchor xmlns:cdr="http://schemas.openxmlformats.org/drawingml/2006/chartDrawing">
    <cdr:from>
      <cdr:x>0.36906</cdr:x>
      <cdr:y>0.91941</cdr:y>
    </cdr:from>
    <cdr:to>
      <cdr:x>0.52878</cdr:x>
      <cdr:y>0.9812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429249" y="3622147"/>
          <a:ext cx="2349501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 b="1"/>
            <a:t>No completed in one "run"</a:t>
          </a:r>
        </a:p>
      </cdr:txBody>
    </cdr:sp>
  </cdr:relSizeAnchor>
  <cdr:relSizeAnchor xmlns:cdr="http://schemas.openxmlformats.org/drawingml/2006/chartDrawing">
    <cdr:from>
      <cdr:x>0.00863</cdr:x>
      <cdr:y>0.25588</cdr:y>
    </cdr:from>
    <cdr:to>
      <cdr:x>0.02374</cdr:x>
      <cdr:y>0.60779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27000" y="1008064"/>
          <a:ext cx="222250" cy="1386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0.00576</cdr:x>
      <cdr:y>0.07858</cdr:y>
    </cdr:from>
    <cdr:to>
      <cdr:x>0.0518</cdr:x>
      <cdr:y>0.15379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4667" y="309564"/>
          <a:ext cx="677333" cy="296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 b="1"/>
            <a:t>Hours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177269</xdr:rowOff>
    </xdr:from>
    <xdr:to>
      <xdr:col>2</xdr:col>
      <xdr:colOff>11260665</xdr:colOff>
      <xdr:row>40</xdr:row>
      <xdr:rowOff>116416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0.125</cdr:x>
      <cdr:y>0.03244</cdr:y>
    </cdr:from>
    <cdr:to>
      <cdr:x>0.805</cdr:x>
      <cdr:y>0.13681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66875" y="109539"/>
          <a:ext cx="90678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400" b="1"/>
            <a:t>Average man hours  and time taken per streetlight repair / replacement based on data inputs in blue cells above. SPOT </a:t>
          </a:r>
        </a:p>
      </cdr:txBody>
    </cdr:sp>
  </cdr:relSizeAnchor>
  <cdr:relSizeAnchor xmlns:cdr="http://schemas.openxmlformats.org/drawingml/2006/chartDrawing">
    <cdr:from>
      <cdr:x>0.36906</cdr:x>
      <cdr:y>0.91941</cdr:y>
    </cdr:from>
    <cdr:to>
      <cdr:x>0.52878</cdr:x>
      <cdr:y>0.9812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429249" y="3622147"/>
          <a:ext cx="2349501" cy="243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 b="1"/>
            <a:t>No completed in one "run"</a:t>
          </a:r>
        </a:p>
      </cdr:txBody>
    </cdr:sp>
  </cdr:relSizeAnchor>
  <cdr:relSizeAnchor xmlns:cdr="http://schemas.openxmlformats.org/drawingml/2006/chartDrawing">
    <cdr:from>
      <cdr:x>0.00863</cdr:x>
      <cdr:y>0.25588</cdr:y>
    </cdr:from>
    <cdr:to>
      <cdr:x>0.02374</cdr:x>
      <cdr:y>0.60779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27000" y="1008064"/>
          <a:ext cx="222250" cy="1386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0.00576</cdr:x>
      <cdr:y>0.07858</cdr:y>
    </cdr:from>
    <cdr:to>
      <cdr:x>0.0518</cdr:x>
      <cdr:y>0.15379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4667" y="309564"/>
          <a:ext cx="677333" cy="296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1100" b="1"/>
            <a:t>Hours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19"/>
  <sheetViews>
    <sheetView tabSelected="1" zoomScale="90" zoomScaleNormal="90" workbookViewId="0">
      <selection activeCell="B18" sqref="B18:B19"/>
    </sheetView>
  </sheetViews>
  <sheetFormatPr defaultRowHeight="15" x14ac:dyDescent="0.25"/>
  <cols>
    <col min="1" max="1" width="39.5703125" bestFit="1" customWidth="1"/>
    <col min="2" max="2" width="12.140625" customWidth="1"/>
    <col min="3" max="3" width="169.5703125" customWidth="1"/>
    <col min="5" max="5" width="41.42578125" bestFit="1" customWidth="1"/>
    <col min="6" max="6" width="13.7109375" customWidth="1"/>
  </cols>
  <sheetData>
    <row r="1" spans="1:24" x14ac:dyDescent="0.25">
      <c r="A1" s="43" t="s">
        <v>37</v>
      </c>
      <c r="B1" s="48" t="s">
        <v>64</v>
      </c>
      <c r="C1" s="49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28"/>
    </row>
    <row r="2" spans="1:24" ht="15.75" thickBot="1" x14ac:dyDescent="0.3">
      <c r="A2" s="50" t="s">
        <v>78</v>
      </c>
      <c r="B2" s="51"/>
      <c r="C2" s="52"/>
      <c r="E2" s="44" t="s">
        <v>58</v>
      </c>
      <c r="F2" s="44"/>
      <c r="G2" s="44">
        <v>20</v>
      </c>
      <c r="H2" s="44">
        <v>25</v>
      </c>
      <c r="I2" s="44">
        <v>30</v>
      </c>
      <c r="J2" s="44">
        <v>35</v>
      </c>
      <c r="K2" s="44">
        <v>40</v>
      </c>
      <c r="L2" s="44">
        <v>45</v>
      </c>
      <c r="M2" s="44">
        <v>50</v>
      </c>
      <c r="N2" s="44">
        <v>55</v>
      </c>
      <c r="O2" s="44">
        <v>60</v>
      </c>
      <c r="P2" s="44">
        <v>65</v>
      </c>
      <c r="Q2" s="44">
        <v>70</v>
      </c>
      <c r="R2" s="44">
        <v>75</v>
      </c>
      <c r="S2" s="44">
        <v>80</v>
      </c>
      <c r="T2" s="44">
        <v>85</v>
      </c>
      <c r="U2" s="44">
        <v>90</v>
      </c>
      <c r="V2" s="44">
        <v>95</v>
      </c>
      <c r="W2" s="44">
        <v>100</v>
      </c>
      <c r="X2" s="28"/>
    </row>
    <row r="3" spans="1:24" x14ac:dyDescent="0.25">
      <c r="A3" s="31" t="s">
        <v>28</v>
      </c>
      <c r="B3" s="32"/>
      <c r="C3" s="35"/>
      <c r="E3" s="44" t="s">
        <v>56</v>
      </c>
      <c r="F3" s="44" t="s">
        <v>54</v>
      </c>
      <c r="G3" s="44">
        <f>B7*(B8+B9+B12+B13)</f>
        <v>81.2</v>
      </c>
      <c r="H3" s="44">
        <f>G3</f>
        <v>81.2</v>
      </c>
      <c r="I3" s="44">
        <f t="shared" ref="I3:W3" si="0">H3</f>
        <v>81.2</v>
      </c>
      <c r="J3" s="44">
        <f t="shared" si="0"/>
        <v>81.2</v>
      </c>
      <c r="K3" s="44">
        <f t="shared" si="0"/>
        <v>81.2</v>
      </c>
      <c r="L3" s="44">
        <f t="shared" si="0"/>
        <v>81.2</v>
      </c>
      <c r="M3" s="44">
        <f t="shared" si="0"/>
        <v>81.2</v>
      </c>
      <c r="N3" s="44">
        <f t="shared" si="0"/>
        <v>81.2</v>
      </c>
      <c r="O3" s="44">
        <f t="shared" si="0"/>
        <v>81.2</v>
      </c>
      <c r="P3" s="44">
        <f t="shared" si="0"/>
        <v>81.2</v>
      </c>
      <c r="Q3" s="44">
        <f t="shared" si="0"/>
        <v>81.2</v>
      </c>
      <c r="R3" s="44">
        <f t="shared" si="0"/>
        <v>81.2</v>
      </c>
      <c r="S3" s="44">
        <f t="shared" si="0"/>
        <v>81.2</v>
      </c>
      <c r="T3" s="44">
        <f t="shared" si="0"/>
        <v>81.2</v>
      </c>
      <c r="U3" s="44">
        <f t="shared" si="0"/>
        <v>81.2</v>
      </c>
      <c r="V3" s="44">
        <f t="shared" si="0"/>
        <v>81.2</v>
      </c>
      <c r="W3" s="44">
        <f t="shared" si="0"/>
        <v>81.2</v>
      </c>
      <c r="X3" s="28"/>
    </row>
    <row r="4" spans="1:24" x14ac:dyDescent="0.25">
      <c r="A4" s="25" t="s">
        <v>35</v>
      </c>
      <c r="B4" s="26" t="s">
        <v>36</v>
      </c>
      <c r="C4" s="36" t="s">
        <v>42</v>
      </c>
      <c r="E4" s="44"/>
      <c r="F4" s="44" t="s">
        <v>55</v>
      </c>
      <c r="G4" s="44">
        <f>(((G2-1)*$B$11)+G2*$B$10)*$B$7</f>
        <v>276</v>
      </c>
      <c r="H4" s="44">
        <f t="shared" ref="H4:W4" si="1">(((H2-1)*$B$11)+H2*$B$10)*$B$7</f>
        <v>346</v>
      </c>
      <c r="I4" s="44">
        <f t="shared" si="1"/>
        <v>416</v>
      </c>
      <c r="J4" s="44">
        <f t="shared" si="1"/>
        <v>486</v>
      </c>
      <c r="K4" s="44">
        <f t="shared" si="1"/>
        <v>556</v>
      </c>
      <c r="L4" s="44">
        <f t="shared" si="1"/>
        <v>626</v>
      </c>
      <c r="M4" s="44">
        <f t="shared" si="1"/>
        <v>696</v>
      </c>
      <c r="N4" s="44">
        <f t="shared" si="1"/>
        <v>766</v>
      </c>
      <c r="O4" s="44">
        <f t="shared" si="1"/>
        <v>836</v>
      </c>
      <c r="P4" s="44">
        <f t="shared" si="1"/>
        <v>906</v>
      </c>
      <c r="Q4" s="44">
        <f t="shared" si="1"/>
        <v>976</v>
      </c>
      <c r="R4" s="44">
        <f t="shared" si="1"/>
        <v>1046</v>
      </c>
      <c r="S4" s="44">
        <f t="shared" si="1"/>
        <v>1116</v>
      </c>
      <c r="T4" s="44">
        <f t="shared" si="1"/>
        <v>1186</v>
      </c>
      <c r="U4" s="44">
        <f t="shared" si="1"/>
        <v>1256</v>
      </c>
      <c r="V4" s="44">
        <f t="shared" si="1"/>
        <v>1326</v>
      </c>
      <c r="W4" s="44">
        <f t="shared" si="1"/>
        <v>1396</v>
      </c>
      <c r="X4" s="28"/>
    </row>
    <row r="5" spans="1:24" x14ac:dyDescent="0.25">
      <c r="A5" s="29" t="s">
        <v>65</v>
      </c>
      <c r="B5" s="27">
        <v>63</v>
      </c>
      <c r="C5" s="37" t="s">
        <v>76</v>
      </c>
      <c r="E5" s="44" t="s">
        <v>57</v>
      </c>
      <c r="F5" s="44"/>
      <c r="G5" s="45">
        <f>SUM(G3:G4)/60/G2</f>
        <v>0.29766666666666663</v>
      </c>
      <c r="H5" s="45">
        <f t="shared" ref="H5:W5" si="2">SUM(H3:H4)/60/H2</f>
        <v>0.2848</v>
      </c>
      <c r="I5" s="45">
        <f t="shared" si="2"/>
        <v>0.27622222222222226</v>
      </c>
      <c r="J5" s="45">
        <f t="shared" si="2"/>
        <v>0.27009523809523817</v>
      </c>
      <c r="K5" s="45">
        <f t="shared" si="2"/>
        <v>0.26550000000000001</v>
      </c>
      <c r="L5" s="45">
        <f t="shared" si="2"/>
        <v>0.26192592592592595</v>
      </c>
      <c r="M5" s="45">
        <f t="shared" si="2"/>
        <v>0.25906666666666672</v>
      </c>
      <c r="N5" s="45">
        <f t="shared" si="2"/>
        <v>0.25672727272727275</v>
      </c>
      <c r="O5" s="45">
        <f t="shared" si="2"/>
        <v>0.25477777777777777</v>
      </c>
      <c r="P5" s="45">
        <f t="shared" si="2"/>
        <v>0.25312820512820511</v>
      </c>
      <c r="Q5" s="45">
        <f t="shared" si="2"/>
        <v>0.25171428571428572</v>
      </c>
      <c r="R5" s="45">
        <f t="shared" si="2"/>
        <v>0.25048888888888893</v>
      </c>
      <c r="S5" s="45">
        <f t="shared" si="2"/>
        <v>0.24941666666666668</v>
      </c>
      <c r="T5" s="45">
        <f t="shared" si="2"/>
        <v>0.24847058823529414</v>
      </c>
      <c r="U5" s="45">
        <f t="shared" si="2"/>
        <v>0.24762962962962964</v>
      </c>
      <c r="V5" s="45">
        <f t="shared" si="2"/>
        <v>0.24687719298245614</v>
      </c>
      <c r="W5" s="45">
        <f t="shared" si="2"/>
        <v>0.2462</v>
      </c>
      <c r="X5" s="28"/>
    </row>
    <row r="6" spans="1:24" ht="8.25" customHeight="1" x14ac:dyDescent="0.25">
      <c r="A6" s="33"/>
      <c r="B6" s="34"/>
      <c r="C6" s="34"/>
      <c r="E6" s="44" t="s">
        <v>59</v>
      </c>
      <c r="F6" s="44"/>
      <c r="G6" s="45">
        <f>G5/$B$7</f>
        <v>0.14883333333333332</v>
      </c>
      <c r="H6" s="45">
        <f t="shared" ref="H6:W6" si="3">H5/$B$7</f>
        <v>0.1424</v>
      </c>
      <c r="I6" s="45">
        <f t="shared" si="3"/>
        <v>0.13811111111111113</v>
      </c>
      <c r="J6" s="45">
        <f t="shared" si="3"/>
        <v>0.13504761904761908</v>
      </c>
      <c r="K6" s="45">
        <f t="shared" si="3"/>
        <v>0.13275000000000001</v>
      </c>
      <c r="L6" s="45">
        <f t="shared" si="3"/>
        <v>0.13096296296296298</v>
      </c>
      <c r="M6" s="45">
        <f t="shared" si="3"/>
        <v>0.12953333333333336</v>
      </c>
      <c r="N6" s="45">
        <f t="shared" si="3"/>
        <v>0.12836363636363637</v>
      </c>
      <c r="O6" s="45">
        <f t="shared" si="3"/>
        <v>0.12738888888888888</v>
      </c>
      <c r="P6" s="45">
        <f t="shared" si="3"/>
        <v>0.12656410256410255</v>
      </c>
      <c r="Q6" s="45">
        <f t="shared" si="3"/>
        <v>0.12585714285714286</v>
      </c>
      <c r="R6" s="45">
        <f t="shared" si="3"/>
        <v>0.12524444444444446</v>
      </c>
      <c r="S6" s="45">
        <f t="shared" si="3"/>
        <v>0.12470833333333334</v>
      </c>
      <c r="T6" s="45">
        <f t="shared" si="3"/>
        <v>0.12423529411764707</v>
      </c>
      <c r="U6" s="45">
        <f t="shared" si="3"/>
        <v>0.12381481481481482</v>
      </c>
      <c r="V6" s="45">
        <f t="shared" si="3"/>
        <v>0.12343859649122807</v>
      </c>
      <c r="W6" s="45">
        <f t="shared" si="3"/>
        <v>0.1231</v>
      </c>
      <c r="X6" s="28"/>
    </row>
    <row r="7" spans="1:24" x14ac:dyDescent="0.25">
      <c r="A7" s="29" t="s">
        <v>34</v>
      </c>
      <c r="B7" s="27">
        <v>2</v>
      </c>
      <c r="C7" s="37" t="s">
        <v>67</v>
      </c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28"/>
    </row>
    <row r="8" spans="1:24" x14ac:dyDescent="0.25">
      <c r="A8" s="29" t="s">
        <v>29</v>
      </c>
      <c r="B8" s="27">
        <v>10</v>
      </c>
      <c r="C8" s="37" t="s">
        <v>44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28"/>
    </row>
    <row r="9" spans="1:24" x14ac:dyDescent="0.25">
      <c r="A9" s="29" t="s">
        <v>30</v>
      </c>
      <c r="B9" s="27">
        <v>10.3</v>
      </c>
      <c r="C9" s="37" t="s">
        <v>68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</row>
    <row r="10" spans="1:24" x14ac:dyDescent="0.25">
      <c r="A10" s="29" t="s">
        <v>66</v>
      </c>
      <c r="B10" s="27">
        <v>5</v>
      </c>
      <c r="C10" s="37" t="s">
        <v>69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</row>
    <row r="11" spans="1:24" x14ac:dyDescent="0.25">
      <c r="A11" s="29" t="s">
        <v>38</v>
      </c>
      <c r="B11" s="27">
        <v>2</v>
      </c>
      <c r="C11" s="37" t="s">
        <v>70</v>
      </c>
    </row>
    <row r="12" spans="1:24" x14ac:dyDescent="0.25">
      <c r="A12" s="29" t="s">
        <v>32</v>
      </c>
      <c r="B12" s="27">
        <v>10.3</v>
      </c>
      <c r="C12" s="37" t="s">
        <v>71</v>
      </c>
    </row>
    <row r="13" spans="1:24" x14ac:dyDescent="0.25">
      <c r="A13" s="29" t="s">
        <v>33</v>
      </c>
      <c r="B13" s="27">
        <v>10</v>
      </c>
      <c r="C13" s="37" t="s">
        <v>49</v>
      </c>
    </row>
    <row r="14" spans="1:24" ht="10.5" customHeight="1" x14ac:dyDescent="0.25">
      <c r="A14" s="33"/>
      <c r="B14" s="34"/>
      <c r="C14" s="34"/>
    </row>
    <row r="15" spans="1:24" x14ac:dyDescent="0.25">
      <c r="A15" s="30" t="s">
        <v>41</v>
      </c>
      <c r="B15" s="39">
        <v>7.9933333333333341</v>
      </c>
      <c r="C15" s="37" t="s">
        <v>72</v>
      </c>
    </row>
    <row r="16" spans="1:24" ht="30" x14ac:dyDescent="0.25">
      <c r="A16" s="41" t="s">
        <v>61</v>
      </c>
      <c r="B16" s="39">
        <v>0.1268783068783069</v>
      </c>
      <c r="C16" s="37" t="s">
        <v>73</v>
      </c>
    </row>
    <row r="17" spans="1:3" ht="9.75" customHeight="1" x14ac:dyDescent="0.25">
      <c r="A17" s="53"/>
      <c r="B17" s="54"/>
      <c r="C17" s="42"/>
    </row>
    <row r="18" spans="1:3" x14ac:dyDescent="0.25">
      <c r="A18" s="30" t="s">
        <v>39</v>
      </c>
      <c r="B18" s="39">
        <v>15.986666666666668</v>
      </c>
      <c r="C18" s="37" t="s">
        <v>74</v>
      </c>
    </row>
    <row r="19" spans="1:3" ht="15.75" thickBot="1" x14ac:dyDescent="0.3">
      <c r="A19" s="24" t="s">
        <v>40</v>
      </c>
      <c r="B19" s="40">
        <v>0.25375661375661379</v>
      </c>
      <c r="C19" s="38" t="s">
        <v>75</v>
      </c>
    </row>
  </sheetData>
  <mergeCells count="3">
    <mergeCell ref="B1:C1"/>
    <mergeCell ref="A2:C2"/>
    <mergeCell ref="A17:B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19"/>
  <sheetViews>
    <sheetView zoomScale="90" zoomScaleNormal="90" workbookViewId="0">
      <selection activeCell="B18" sqref="B18:B19"/>
    </sheetView>
  </sheetViews>
  <sheetFormatPr defaultRowHeight="15" x14ac:dyDescent="0.25"/>
  <cols>
    <col min="1" max="1" width="39.5703125" bestFit="1" customWidth="1"/>
    <col min="2" max="2" width="12.140625" customWidth="1"/>
    <col min="3" max="3" width="169.5703125" customWidth="1"/>
    <col min="5" max="5" width="41.42578125" bestFit="1" customWidth="1"/>
    <col min="6" max="6" width="13.7109375" customWidth="1"/>
  </cols>
  <sheetData>
    <row r="1" spans="1:26" x14ac:dyDescent="0.25">
      <c r="A1" s="43" t="s">
        <v>37</v>
      </c>
      <c r="B1" s="48" t="s">
        <v>62</v>
      </c>
      <c r="C1" s="49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</row>
    <row r="2" spans="1:26" ht="15.75" thickBot="1" x14ac:dyDescent="0.3">
      <c r="A2" s="50" t="s">
        <v>60</v>
      </c>
      <c r="B2" s="51"/>
      <c r="C2" s="52"/>
      <c r="E2" s="44" t="s">
        <v>58</v>
      </c>
      <c r="F2" s="44"/>
      <c r="G2" s="44">
        <v>1</v>
      </c>
      <c r="H2" s="44">
        <v>2</v>
      </c>
      <c r="I2" s="44">
        <v>3</v>
      </c>
      <c r="J2" s="44">
        <v>4</v>
      </c>
      <c r="K2" s="44">
        <v>5</v>
      </c>
      <c r="L2" s="44">
        <v>6</v>
      </c>
      <c r="M2" s="44">
        <v>7</v>
      </c>
      <c r="N2" s="44">
        <v>8</v>
      </c>
      <c r="O2" s="44">
        <v>9</v>
      </c>
      <c r="P2" s="44">
        <v>10</v>
      </c>
      <c r="Q2" s="44">
        <v>11</v>
      </c>
      <c r="R2" s="44">
        <v>12</v>
      </c>
      <c r="S2" s="44">
        <v>13</v>
      </c>
      <c r="T2" s="44">
        <v>14</v>
      </c>
      <c r="U2" s="44">
        <v>15</v>
      </c>
      <c r="V2" s="44">
        <v>16</v>
      </c>
      <c r="W2" s="44">
        <v>17</v>
      </c>
      <c r="X2" s="44">
        <v>18</v>
      </c>
      <c r="Y2" s="44">
        <v>19</v>
      </c>
      <c r="Z2" s="44">
        <v>20</v>
      </c>
    </row>
    <row r="3" spans="1:26" x14ac:dyDescent="0.25">
      <c r="A3" s="31" t="s">
        <v>28</v>
      </c>
      <c r="B3" s="32"/>
      <c r="C3" s="35"/>
      <c r="E3" s="44" t="s">
        <v>56</v>
      </c>
      <c r="F3" s="44" t="s">
        <v>54</v>
      </c>
      <c r="G3" s="44">
        <f>B7*(B8+B9+B12+B13)</f>
        <v>81.2</v>
      </c>
      <c r="H3" s="44">
        <f>G3</f>
        <v>81.2</v>
      </c>
      <c r="I3" s="44">
        <f t="shared" ref="I3:Z3" si="0">H3</f>
        <v>81.2</v>
      </c>
      <c r="J3" s="44">
        <f t="shared" si="0"/>
        <v>81.2</v>
      </c>
      <c r="K3" s="44">
        <f t="shared" si="0"/>
        <v>81.2</v>
      </c>
      <c r="L3" s="44">
        <f t="shared" si="0"/>
        <v>81.2</v>
      </c>
      <c r="M3" s="44">
        <f t="shared" si="0"/>
        <v>81.2</v>
      </c>
      <c r="N3" s="44">
        <f t="shared" si="0"/>
        <v>81.2</v>
      </c>
      <c r="O3" s="44">
        <f t="shared" si="0"/>
        <v>81.2</v>
      </c>
      <c r="P3" s="44">
        <f t="shared" si="0"/>
        <v>81.2</v>
      </c>
      <c r="Q3" s="44">
        <f t="shared" si="0"/>
        <v>81.2</v>
      </c>
      <c r="R3" s="44">
        <f t="shared" si="0"/>
        <v>81.2</v>
      </c>
      <c r="S3" s="44">
        <f t="shared" si="0"/>
        <v>81.2</v>
      </c>
      <c r="T3" s="44">
        <f t="shared" si="0"/>
        <v>81.2</v>
      </c>
      <c r="U3" s="44">
        <f t="shared" si="0"/>
        <v>81.2</v>
      </c>
      <c r="V3" s="44">
        <f t="shared" si="0"/>
        <v>81.2</v>
      </c>
      <c r="W3" s="44">
        <f t="shared" si="0"/>
        <v>81.2</v>
      </c>
      <c r="X3" s="44">
        <f t="shared" si="0"/>
        <v>81.2</v>
      </c>
      <c r="Y3" s="44">
        <f t="shared" si="0"/>
        <v>81.2</v>
      </c>
      <c r="Z3" s="44">
        <f t="shared" si="0"/>
        <v>81.2</v>
      </c>
    </row>
    <row r="4" spans="1:26" x14ac:dyDescent="0.25">
      <c r="A4" s="25" t="s">
        <v>35</v>
      </c>
      <c r="B4" s="26" t="s">
        <v>36</v>
      </c>
      <c r="C4" s="36" t="s">
        <v>42</v>
      </c>
      <c r="E4" s="44"/>
      <c r="F4" s="44" t="s">
        <v>55</v>
      </c>
      <c r="G4" s="44">
        <f>(((G2-1)*$B$11)+G2*$B$10)*$B$7</f>
        <v>50</v>
      </c>
      <c r="H4" s="44">
        <f t="shared" ref="H4:Z4" si="1">(((H2-1)*$B$11)+H2*$B$10)*$B$7</f>
        <v>130</v>
      </c>
      <c r="I4" s="44">
        <f t="shared" si="1"/>
        <v>210</v>
      </c>
      <c r="J4" s="44">
        <f t="shared" si="1"/>
        <v>290</v>
      </c>
      <c r="K4" s="44">
        <f t="shared" si="1"/>
        <v>370</v>
      </c>
      <c r="L4" s="44">
        <f t="shared" si="1"/>
        <v>450</v>
      </c>
      <c r="M4" s="44">
        <f t="shared" si="1"/>
        <v>530</v>
      </c>
      <c r="N4" s="44">
        <f t="shared" si="1"/>
        <v>610</v>
      </c>
      <c r="O4" s="44">
        <f t="shared" si="1"/>
        <v>690</v>
      </c>
      <c r="P4" s="44">
        <f t="shared" si="1"/>
        <v>770</v>
      </c>
      <c r="Q4" s="44">
        <f t="shared" si="1"/>
        <v>850</v>
      </c>
      <c r="R4" s="44">
        <f t="shared" si="1"/>
        <v>930</v>
      </c>
      <c r="S4" s="44">
        <f t="shared" si="1"/>
        <v>1010</v>
      </c>
      <c r="T4" s="44">
        <f t="shared" si="1"/>
        <v>1090</v>
      </c>
      <c r="U4" s="44">
        <f t="shared" si="1"/>
        <v>1170</v>
      </c>
      <c r="V4" s="44">
        <f t="shared" si="1"/>
        <v>1250</v>
      </c>
      <c r="W4" s="44">
        <f t="shared" si="1"/>
        <v>1330</v>
      </c>
      <c r="X4" s="44">
        <f t="shared" si="1"/>
        <v>1410</v>
      </c>
      <c r="Y4" s="44">
        <f t="shared" si="1"/>
        <v>1490</v>
      </c>
      <c r="Z4" s="44">
        <f t="shared" si="1"/>
        <v>1570</v>
      </c>
    </row>
    <row r="5" spans="1:26" x14ac:dyDescent="0.25">
      <c r="A5" s="29" t="s">
        <v>53</v>
      </c>
      <c r="B5" s="27">
        <v>3</v>
      </c>
      <c r="C5" s="37" t="s">
        <v>77</v>
      </c>
      <c r="E5" s="44" t="s">
        <v>57</v>
      </c>
      <c r="F5" s="44"/>
      <c r="G5" s="45">
        <f>SUM(G3:G4)/60/G2</f>
        <v>2.1866666666666665</v>
      </c>
      <c r="H5" s="45">
        <f t="shared" ref="H5:Z5" si="2">SUM(H3:H4)/60/H2</f>
        <v>1.76</v>
      </c>
      <c r="I5" s="45">
        <f t="shared" si="2"/>
        <v>1.6177777777777778</v>
      </c>
      <c r="J5" s="45">
        <f t="shared" si="2"/>
        <v>1.5466666666666666</v>
      </c>
      <c r="K5" s="45">
        <f t="shared" si="2"/>
        <v>1.504</v>
      </c>
      <c r="L5" s="45">
        <f t="shared" si="2"/>
        <v>1.4755555555555555</v>
      </c>
      <c r="M5" s="45">
        <f t="shared" si="2"/>
        <v>1.4552380952380954</v>
      </c>
      <c r="N5" s="45">
        <f t="shared" si="2"/>
        <v>1.4400000000000002</v>
      </c>
      <c r="O5" s="45">
        <f t="shared" si="2"/>
        <v>1.4281481481481482</v>
      </c>
      <c r="P5" s="45">
        <f t="shared" si="2"/>
        <v>1.4186666666666667</v>
      </c>
      <c r="Q5" s="45">
        <f t="shared" si="2"/>
        <v>1.4109090909090911</v>
      </c>
      <c r="R5" s="45">
        <f t="shared" si="2"/>
        <v>1.4044444444444446</v>
      </c>
      <c r="S5" s="45">
        <f t="shared" si="2"/>
        <v>1.3989743589743591</v>
      </c>
      <c r="T5" s="45">
        <f t="shared" si="2"/>
        <v>1.3942857142857144</v>
      </c>
      <c r="U5" s="45">
        <f t="shared" si="2"/>
        <v>1.3902222222222222</v>
      </c>
      <c r="V5" s="45">
        <f t="shared" si="2"/>
        <v>1.3866666666666667</v>
      </c>
      <c r="W5" s="45">
        <f t="shared" si="2"/>
        <v>1.3835294117647059</v>
      </c>
      <c r="X5" s="45">
        <f t="shared" si="2"/>
        <v>1.3807407407407408</v>
      </c>
      <c r="Y5" s="45">
        <f t="shared" si="2"/>
        <v>1.3782456140350878</v>
      </c>
      <c r="Z5" s="45">
        <f t="shared" si="2"/>
        <v>1.3759999999999999</v>
      </c>
    </row>
    <row r="6" spans="1:26" ht="8.25" customHeight="1" x14ac:dyDescent="0.25">
      <c r="A6" s="33"/>
      <c r="B6" s="34"/>
      <c r="C6" s="34"/>
      <c r="E6" s="44" t="s">
        <v>59</v>
      </c>
      <c r="F6" s="44"/>
      <c r="G6" s="45">
        <f>G5/$B$7</f>
        <v>1.0933333333333333</v>
      </c>
      <c r="H6" s="45">
        <f t="shared" ref="H6:Z6" si="3">H5/$B$7</f>
        <v>0.88</v>
      </c>
      <c r="I6" s="45">
        <f t="shared" si="3"/>
        <v>0.80888888888888888</v>
      </c>
      <c r="J6" s="45">
        <f t="shared" si="3"/>
        <v>0.77333333333333332</v>
      </c>
      <c r="K6" s="45">
        <f t="shared" si="3"/>
        <v>0.752</v>
      </c>
      <c r="L6" s="45">
        <f t="shared" si="3"/>
        <v>0.73777777777777775</v>
      </c>
      <c r="M6" s="45">
        <f t="shared" si="3"/>
        <v>0.72761904761904772</v>
      </c>
      <c r="N6" s="45">
        <f t="shared" si="3"/>
        <v>0.72000000000000008</v>
      </c>
      <c r="O6" s="45">
        <f t="shared" si="3"/>
        <v>0.71407407407407408</v>
      </c>
      <c r="P6" s="45">
        <f t="shared" si="3"/>
        <v>0.70933333333333337</v>
      </c>
      <c r="Q6" s="45">
        <f t="shared" si="3"/>
        <v>0.70545454545454556</v>
      </c>
      <c r="R6" s="45">
        <f t="shared" si="3"/>
        <v>0.7022222222222223</v>
      </c>
      <c r="S6" s="45">
        <f t="shared" si="3"/>
        <v>0.69948717948717953</v>
      </c>
      <c r="T6" s="45">
        <f t="shared" si="3"/>
        <v>0.69714285714285718</v>
      </c>
      <c r="U6" s="45">
        <f t="shared" si="3"/>
        <v>0.69511111111111112</v>
      </c>
      <c r="V6" s="45">
        <f t="shared" si="3"/>
        <v>0.69333333333333336</v>
      </c>
      <c r="W6" s="45">
        <f t="shared" si="3"/>
        <v>0.69176470588235295</v>
      </c>
      <c r="X6" s="45">
        <f t="shared" si="3"/>
        <v>0.69037037037037041</v>
      </c>
      <c r="Y6" s="45">
        <f t="shared" si="3"/>
        <v>0.68912280701754391</v>
      </c>
      <c r="Z6" s="45">
        <f t="shared" si="3"/>
        <v>0.68799999999999994</v>
      </c>
    </row>
    <row r="7" spans="1:26" x14ac:dyDescent="0.25">
      <c r="A7" s="29" t="s">
        <v>34</v>
      </c>
      <c r="B7" s="27">
        <v>2</v>
      </c>
      <c r="C7" s="37" t="s">
        <v>43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26" x14ac:dyDescent="0.25">
      <c r="A8" s="29" t="s">
        <v>29</v>
      </c>
      <c r="B8" s="27">
        <v>10</v>
      </c>
      <c r="C8" s="37" t="s">
        <v>44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</row>
    <row r="9" spans="1:26" x14ac:dyDescent="0.25">
      <c r="A9" s="29" t="s">
        <v>30</v>
      </c>
      <c r="B9" s="27">
        <v>10.3</v>
      </c>
      <c r="C9" s="37" t="s">
        <v>45</v>
      </c>
    </row>
    <row r="10" spans="1:26" x14ac:dyDescent="0.25">
      <c r="A10" s="29" t="s">
        <v>31</v>
      </c>
      <c r="B10" s="27">
        <v>25</v>
      </c>
      <c r="C10" s="37" t="s">
        <v>46</v>
      </c>
    </row>
    <row r="11" spans="1:26" x14ac:dyDescent="0.25">
      <c r="A11" s="29" t="s">
        <v>38</v>
      </c>
      <c r="B11" s="27">
        <v>15</v>
      </c>
      <c r="C11" s="37" t="s">
        <v>47</v>
      </c>
    </row>
    <row r="12" spans="1:26" x14ac:dyDescent="0.25">
      <c r="A12" s="29" t="s">
        <v>32</v>
      </c>
      <c r="B12" s="27">
        <v>10.3</v>
      </c>
      <c r="C12" s="37" t="s">
        <v>48</v>
      </c>
    </row>
    <row r="13" spans="1:26" x14ac:dyDescent="0.25">
      <c r="A13" s="29" t="s">
        <v>33</v>
      </c>
      <c r="B13" s="27">
        <v>10</v>
      </c>
      <c r="C13" s="37" t="s">
        <v>49</v>
      </c>
    </row>
    <row r="14" spans="1:26" ht="10.5" customHeight="1" x14ac:dyDescent="0.25">
      <c r="A14" s="33"/>
      <c r="B14" s="34"/>
      <c r="C14" s="34"/>
    </row>
    <row r="15" spans="1:26" x14ac:dyDescent="0.25">
      <c r="A15" s="30" t="s">
        <v>41</v>
      </c>
      <c r="B15" s="39">
        <v>2.4266666666666667</v>
      </c>
      <c r="C15" s="37" t="s">
        <v>50</v>
      </c>
    </row>
    <row r="16" spans="1:26" ht="30" x14ac:dyDescent="0.25">
      <c r="A16" s="41" t="s">
        <v>61</v>
      </c>
      <c r="B16" s="39">
        <v>0.80888888888888888</v>
      </c>
      <c r="C16" s="37" t="s">
        <v>63</v>
      </c>
    </row>
    <row r="17" spans="1:3" ht="9.75" customHeight="1" x14ac:dyDescent="0.25">
      <c r="A17" s="53"/>
      <c r="B17" s="54"/>
      <c r="C17" s="42"/>
    </row>
    <row r="18" spans="1:3" x14ac:dyDescent="0.25">
      <c r="A18" s="30" t="s">
        <v>39</v>
      </c>
      <c r="B18" s="39">
        <v>4.8533333333333335</v>
      </c>
      <c r="C18" s="37" t="s">
        <v>51</v>
      </c>
    </row>
    <row r="19" spans="1:3" ht="15.75" thickBot="1" x14ac:dyDescent="0.3">
      <c r="A19" s="24" t="s">
        <v>40</v>
      </c>
      <c r="B19" s="40">
        <v>1.6177777777777778</v>
      </c>
      <c r="C19" s="38" t="s">
        <v>52</v>
      </c>
    </row>
  </sheetData>
  <mergeCells count="3">
    <mergeCell ref="A2:C2"/>
    <mergeCell ref="A17:B17"/>
    <mergeCell ref="B1:C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2:CT29"/>
  <sheetViews>
    <sheetView workbookViewId="0">
      <selection activeCell="AJ4" sqref="AJ4"/>
    </sheetView>
  </sheetViews>
  <sheetFormatPr defaultRowHeight="15" x14ac:dyDescent="0.25"/>
  <cols>
    <col min="1" max="1" width="19.28515625" customWidth="1"/>
    <col min="2" max="2" width="5.140625" customWidth="1"/>
    <col min="3" max="3" width="6.5703125" customWidth="1"/>
    <col min="4" max="4" width="6.42578125" customWidth="1"/>
    <col min="5" max="5" width="6.28515625" customWidth="1"/>
    <col min="6" max="6" width="3.28515625" customWidth="1"/>
    <col min="7" max="7" width="3" bestFit="1" customWidth="1"/>
    <col min="8" max="8" width="4.42578125" customWidth="1"/>
    <col min="9" max="9" width="3.5703125" customWidth="1"/>
    <col min="10" max="11" width="3" bestFit="1" customWidth="1"/>
    <col min="12" max="12" width="2.85546875" bestFit="1" customWidth="1"/>
    <col min="13" max="14" width="3" bestFit="1" customWidth="1"/>
    <col min="15" max="15" width="2.85546875" bestFit="1" customWidth="1"/>
    <col min="16" max="17" width="3" bestFit="1" customWidth="1"/>
    <col min="18" max="18" width="2.85546875" bestFit="1" customWidth="1"/>
    <col min="19" max="20" width="3" bestFit="1" customWidth="1"/>
    <col min="21" max="21" width="2.85546875" bestFit="1" customWidth="1"/>
    <col min="22" max="23" width="3" bestFit="1" customWidth="1"/>
    <col min="24" max="24" width="2.85546875" bestFit="1" customWidth="1"/>
    <col min="25" max="26" width="3" bestFit="1" customWidth="1"/>
    <col min="27" max="27" width="2.85546875" bestFit="1" customWidth="1"/>
    <col min="28" max="29" width="3" bestFit="1" customWidth="1"/>
    <col min="30" max="30" width="2.85546875" bestFit="1" customWidth="1"/>
    <col min="31" max="32" width="3" bestFit="1" customWidth="1"/>
    <col min="33" max="33" width="2.85546875" bestFit="1" customWidth="1"/>
    <col min="34" max="35" width="3" bestFit="1" customWidth="1"/>
    <col min="36" max="36" width="2.85546875" bestFit="1" customWidth="1"/>
    <col min="37" max="38" width="3" bestFit="1" customWidth="1"/>
    <col min="39" max="39" width="2.85546875" bestFit="1" customWidth="1"/>
    <col min="40" max="41" width="3" bestFit="1" customWidth="1"/>
    <col min="42" max="42" width="2.85546875" bestFit="1" customWidth="1"/>
    <col min="43" max="44" width="3" bestFit="1" customWidth="1"/>
    <col min="45" max="45" width="2.85546875" bestFit="1" customWidth="1"/>
    <col min="46" max="47" width="3" bestFit="1" customWidth="1"/>
    <col min="48" max="48" width="2.85546875" bestFit="1" customWidth="1"/>
    <col min="49" max="50" width="3" bestFit="1" customWidth="1"/>
    <col min="51" max="51" width="2.85546875" bestFit="1" customWidth="1"/>
    <col min="52" max="53" width="3" bestFit="1" customWidth="1"/>
    <col min="54" max="54" width="2.85546875" bestFit="1" customWidth="1"/>
    <col min="55" max="60" width="3" bestFit="1" customWidth="1"/>
    <col min="61" max="61" width="4.85546875" customWidth="1"/>
    <col min="62" max="96" width="3" bestFit="1" customWidth="1"/>
  </cols>
  <sheetData>
    <row r="2" spans="1:62" x14ac:dyDescent="0.25">
      <c r="C2" s="3" t="s">
        <v>8</v>
      </c>
      <c r="D2" s="3" t="s">
        <v>9</v>
      </c>
      <c r="E2" s="3" t="s">
        <v>18</v>
      </c>
      <c r="G2" s="3"/>
      <c r="H2" s="3"/>
      <c r="I2" s="3"/>
    </row>
    <row r="3" spans="1:62" x14ac:dyDescent="0.25">
      <c r="C3" s="2" t="s">
        <v>10</v>
      </c>
      <c r="D3" s="2" t="s">
        <v>10</v>
      </c>
      <c r="E3" s="2" t="s">
        <v>10</v>
      </c>
      <c r="F3" s="2"/>
      <c r="G3" s="2"/>
      <c r="H3" s="2"/>
      <c r="I3" s="2"/>
    </row>
    <row r="4" spans="1:62" x14ac:dyDescent="0.25">
      <c r="A4" s="3" t="s">
        <v>6</v>
      </c>
      <c r="B4" s="3" t="s">
        <v>7</v>
      </c>
      <c r="C4" s="5"/>
      <c r="D4" s="5"/>
      <c r="E4" s="5"/>
    </row>
    <row r="5" spans="1:62" x14ac:dyDescent="0.25">
      <c r="A5" t="s">
        <v>0</v>
      </c>
      <c r="B5" t="s">
        <v>2</v>
      </c>
      <c r="C5" s="1"/>
      <c r="D5" s="1">
        <v>20</v>
      </c>
      <c r="E5" s="1">
        <v>20</v>
      </c>
      <c r="I5" s="56"/>
      <c r="J5" s="56"/>
    </row>
    <row r="6" spans="1:62" x14ac:dyDescent="0.25">
      <c r="A6" t="s">
        <v>1</v>
      </c>
      <c r="B6" t="s">
        <v>3</v>
      </c>
      <c r="C6" s="1"/>
      <c r="D6" s="1">
        <v>20</v>
      </c>
      <c r="E6" s="1">
        <v>20</v>
      </c>
    </row>
    <row r="7" spans="1:62" x14ac:dyDescent="0.25">
      <c r="A7" t="s">
        <v>4</v>
      </c>
      <c r="B7" t="s">
        <v>5</v>
      </c>
      <c r="C7" s="1">
        <v>27</v>
      </c>
      <c r="D7" s="1">
        <v>27</v>
      </c>
      <c r="E7" s="1">
        <v>27</v>
      </c>
      <c r="I7" s="56"/>
      <c r="J7" s="56"/>
    </row>
    <row r="8" spans="1:62" x14ac:dyDescent="0.25">
      <c r="A8" t="s">
        <v>11</v>
      </c>
      <c r="B8" t="s">
        <v>12</v>
      </c>
      <c r="C8" s="1">
        <v>27</v>
      </c>
      <c r="D8" s="1">
        <v>27</v>
      </c>
      <c r="E8" s="1">
        <v>27</v>
      </c>
    </row>
    <row r="10" spans="1:62" x14ac:dyDescent="0.25">
      <c r="A10" t="s">
        <v>24</v>
      </c>
      <c r="C10">
        <v>54</v>
      </c>
      <c r="D10">
        <v>94</v>
      </c>
    </row>
    <row r="11" spans="1:62" x14ac:dyDescent="0.25">
      <c r="D11">
        <v>1.5666666666666667</v>
      </c>
    </row>
    <row r="13" spans="1:62" ht="15.75" thickBot="1" x14ac:dyDescent="0.3">
      <c r="D13" t="s">
        <v>14</v>
      </c>
      <c r="G13" s="55">
        <v>1</v>
      </c>
      <c r="H13" s="55"/>
      <c r="I13" s="55"/>
      <c r="J13" s="55">
        <v>2</v>
      </c>
      <c r="K13" s="55"/>
      <c r="L13" s="55"/>
      <c r="M13" s="55">
        <v>3</v>
      </c>
      <c r="N13" s="55"/>
      <c r="O13" s="55"/>
      <c r="P13" s="55">
        <v>4</v>
      </c>
      <c r="Q13" s="55"/>
      <c r="R13" s="55"/>
      <c r="S13" s="55">
        <v>5</v>
      </c>
      <c r="T13" s="55"/>
      <c r="U13" s="55"/>
      <c r="V13" s="55">
        <v>6</v>
      </c>
      <c r="W13" s="55"/>
      <c r="X13" s="55"/>
      <c r="Y13" s="55">
        <v>7</v>
      </c>
      <c r="Z13" s="55"/>
      <c r="AA13" s="55"/>
      <c r="AB13" s="55">
        <v>8</v>
      </c>
      <c r="AC13" s="55"/>
      <c r="AD13" s="55"/>
      <c r="AE13" s="55">
        <v>9</v>
      </c>
      <c r="AF13" s="55"/>
      <c r="AG13" s="55"/>
      <c r="AH13" s="55">
        <v>10</v>
      </c>
      <c r="AI13" s="55"/>
      <c r="AJ13" s="55"/>
      <c r="AK13" s="55">
        <v>11</v>
      </c>
      <c r="AL13" s="55"/>
      <c r="AM13" s="55"/>
      <c r="AN13" s="55">
        <v>12</v>
      </c>
      <c r="AO13" s="55"/>
      <c r="AP13" s="55"/>
      <c r="AQ13" s="55">
        <v>13</v>
      </c>
      <c r="AR13" s="55"/>
      <c r="AS13" s="55"/>
      <c r="AT13" s="55">
        <v>14</v>
      </c>
      <c r="AU13" s="55"/>
      <c r="AV13" s="55"/>
      <c r="AW13" s="55">
        <v>15</v>
      </c>
      <c r="AX13" s="55"/>
      <c r="AY13" s="55"/>
      <c r="AZ13" s="55">
        <v>16</v>
      </c>
      <c r="BA13" s="55"/>
      <c r="BB13" s="55"/>
      <c r="BC13" s="55">
        <v>17</v>
      </c>
      <c r="BD13" s="55"/>
      <c r="BE13" s="55"/>
      <c r="BF13" s="55">
        <v>18</v>
      </c>
      <c r="BG13" s="55"/>
      <c r="BH13" s="55"/>
    </row>
    <row r="14" spans="1:62" x14ac:dyDescent="0.25">
      <c r="A14" s="4" t="s">
        <v>16</v>
      </c>
      <c r="D14" t="s">
        <v>13</v>
      </c>
      <c r="G14" s="21" t="s">
        <v>12</v>
      </c>
      <c r="H14" s="10" t="s">
        <v>5</v>
      </c>
      <c r="I14" s="11" t="s">
        <v>12</v>
      </c>
      <c r="J14" s="21" t="s">
        <v>12</v>
      </c>
      <c r="K14" s="10" t="s">
        <v>5</v>
      </c>
      <c r="L14" s="11" t="s">
        <v>12</v>
      </c>
      <c r="M14" s="21" t="s">
        <v>12</v>
      </c>
      <c r="N14" s="10" t="s">
        <v>5</v>
      </c>
      <c r="O14" s="11" t="s">
        <v>12</v>
      </c>
      <c r="P14" s="21" t="s">
        <v>12</v>
      </c>
      <c r="Q14" s="10" t="s">
        <v>5</v>
      </c>
      <c r="R14" s="11" t="s">
        <v>12</v>
      </c>
      <c r="S14" s="21" t="s">
        <v>12</v>
      </c>
      <c r="T14" s="10" t="s">
        <v>5</v>
      </c>
      <c r="U14" s="11" t="s">
        <v>12</v>
      </c>
      <c r="V14" s="21" t="s">
        <v>12</v>
      </c>
      <c r="W14" s="10" t="s">
        <v>5</v>
      </c>
      <c r="X14" s="11" t="s">
        <v>12</v>
      </c>
      <c r="Y14" s="22" t="s">
        <v>12</v>
      </c>
      <c r="Z14" s="16" t="s">
        <v>5</v>
      </c>
      <c r="AA14" s="23" t="s">
        <v>12</v>
      </c>
      <c r="AB14" s="22" t="s">
        <v>12</v>
      </c>
      <c r="AC14" s="16" t="s">
        <v>5</v>
      </c>
      <c r="AD14" s="23" t="s">
        <v>12</v>
      </c>
      <c r="AE14" s="22" t="s">
        <v>12</v>
      </c>
      <c r="AF14" s="16" t="s">
        <v>5</v>
      </c>
      <c r="AG14" s="23" t="s">
        <v>12</v>
      </c>
      <c r="AH14" s="22" t="s">
        <v>12</v>
      </c>
      <c r="AI14" s="16" t="s">
        <v>5</v>
      </c>
      <c r="AJ14" s="23" t="s">
        <v>12</v>
      </c>
      <c r="AK14" s="22" t="s">
        <v>12</v>
      </c>
      <c r="AL14" s="16" t="s">
        <v>5</v>
      </c>
      <c r="AM14" s="23" t="s">
        <v>12</v>
      </c>
      <c r="AN14" s="22" t="s">
        <v>12</v>
      </c>
      <c r="AO14" s="16" t="s">
        <v>5</v>
      </c>
      <c r="AP14" s="23" t="s">
        <v>12</v>
      </c>
      <c r="AQ14" s="22" t="s">
        <v>12</v>
      </c>
      <c r="AR14" s="16" t="s">
        <v>5</v>
      </c>
      <c r="AS14" s="23" t="s">
        <v>12</v>
      </c>
      <c r="AT14" s="22" t="s">
        <v>12</v>
      </c>
      <c r="AU14" s="16" t="s">
        <v>5</v>
      </c>
      <c r="AV14" s="23" t="s">
        <v>12</v>
      </c>
      <c r="AW14" s="22" t="s">
        <v>12</v>
      </c>
      <c r="AX14" s="16" t="s">
        <v>5</v>
      </c>
      <c r="AY14" s="23" t="s">
        <v>12</v>
      </c>
      <c r="AZ14" s="22" t="s">
        <v>12</v>
      </c>
      <c r="BA14" s="16" t="s">
        <v>5</v>
      </c>
      <c r="BB14" s="23" t="s">
        <v>12</v>
      </c>
      <c r="BC14" s="22" t="s">
        <v>12</v>
      </c>
      <c r="BD14" s="16" t="s">
        <v>5</v>
      </c>
      <c r="BE14" s="23" t="s">
        <v>12</v>
      </c>
      <c r="BF14" s="22" t="s">
        <v>12</v>
      </c>
      <c r="BG14" s="16" t="s">
        <v>5</v>
      </c>
      <c r="BH14" s="23" t="s">
        <v>12</v>
      </c>
    </row>
    <row r="15" spans="1:62" ht="15.75" thickBot="1" x14ac:dyDescent="0.3">
      <c r="D15" t="s">
        <v>15</v>
      </c>
      <c r="G15" s="12">
        <v>27</v>
      </c>
      <c r="H15" s="13">
        <v>27</v>
      </c>
      <c r="I15" s="14">
        <v>27</v>
      </c>
      <c r="J15" s="12">
        <v>27</v>
      </c>
      <c r="K15" s="13">
        <v>27</v>
      </c>
      <c r="L15" s="14">
        <v>27</v>
      </c>
      <c r="M15" s="12">
        <v>27</v>
      </c>
      <c r="N15" s="13">
        <v>27</v>
      </c>
      <c r="O15" s="14">
        <v>27</v>
      </c>
      <c r="P15" s="12">
        <v>27</v>
      </c>
      <c r="Q15" s="13">
        <v>27</v>
      </c>
      <c r="R15" s="14">
        <v>27</v>
      </c>
      <c r="S15" s="12">
        <v>27</v>
      </c>
      <c r="T15" s="13">
        <v>27</v>
      </c>
      <c r="U15" s="14">
        <v>27</v>
      </c>
      <c r="V15" s="12">
        <v>27</v>
      </c>
      <c r="W15" s="13">
        <v>27</v>
      </c>
      <c r="X15" s="14">
        <v>27</v>
      </c>
      <c r="Y15" s="18">
        <v>27</v>
      </c>
      <c r="Z15" s="19">
        <v>27</v>
      </c>
      <c r="AA15" s="20">
        <v>27</v>
      </c>
      <c r="AB15" s="18">
        <v>27</v>
      </c>
      <c r="AC15" s="19">
        <v>27</v>
      </c>
      <c r="AD15" s="20">
        <v>27</v>
      </c>
      <c r="AE15" s="18">
        <v>27</v>
      </c>
      <c r="AF15" s="19">
        <v>27</v>
      </c>
      <c r="AG15" s="20">
        <v>27</v>
      </c>
      <c r="AH15" s="18">
        <v>27</v>
      </c>
      <c r="AI15" s="19">
        <v>27</v>
      </c>
      <c r="AJ15" s="20">
        <v>27</v>
      </c>
      <c r="AK15" s="18">
        <v>27</v>
      </c>
      <c r="AL15" s="19">
        <v>27</v>
      </c>
      <c r="AM15" s="20">
        <v>27</v>
      </c>
      <c r="AN15" s="18">
        <v>27</v>
      </c>
      <c r="AO15" s="19">
        <v>27</v>
      </c>
      <c r="AP15" s="20">
        <v>27</v>
      </c>
      <c r="AQ15" s="18">
        <v>27</v>
      </c>
      <c r="AR15" s="19">
        <v>27</v>
      </c>
      <c r="AS15" s="20">
        <v>27</v>
      </c>
      <c r="AT15" s="18">
        <v>27</v>
      </c>
      <c r="AU15" s="19">
        <v>27</v>
      </c>
      <c r="AV15" s="20">
        <v>27</v>
      </c>
      <c r="AW15" s="18">
        <v>27</v>
      </c>
      <c r="AX15" s="19">
        <v>27</v>
      </c>
      <c r="AY15" s="20">
        <v>27</v>
      </c>
      <c r="AZ15" s="18">
        <v>27</v>
      </c>
      <c r="BA15" s="19">
        <v>27</v>
      </c>
      <c r="BB15" s="20">
        <v>27</v>
      </c>
      <c r="BC15" s="18">
        <v>27</v>
      </c>
      <c r="BD15" s="19">
        <v>27</v>
      </c>
      <c r="BE15" s="20">
        <v>27</v>
      </c>
      <c r="BF15" s="18">
        <v>27</v>
      </c>
      <c r="BG15" s="19">
        <v>27</v>
      </c>
      <c r="BH15" s="20">
        <v>27</v>
      </c>
      <c r="BI15">
        <v>1458</v>
      </c>
      <c r="BJ15" t="s">
        <v>20</v>
      </c>
    </row>
    <row r="16" spans="1:62" x14ac:dyDescent="0.25">
      <c r="BI16">
        <v>24.3</v>
      </c>
      <c r="BJ16" t="s">
        <v>19</v>
      </c>
    </row>
    <row r="17" spans="1:98" x14ac:dyDescent="0.25">
      <c r="H17">
        <v>81</v>
      </c>
      <c r="I17" t="s">
        <v>20</v>
      </c>
      <c r="M17" s="8" t="s">
        <v>23</v>
      </c>
    </row>
    <row r="18" spans="1:98" x14ac:dyDescent="0.25">
      <c r="H18" s="7">
        <v>1.35</v>
      </c>
      <c r="I18" t="s">
        <v>21</v>
      </c>
    </row>
    <row r="20" spans="1:98" ht="15.75" thickBot="1" x14ac:dyDescent="0.3">
      <c r="A20" s="4" t="s">
        <v>17</v>
      </c>
      <c r="D20" t="s">
        <v>14</v>
      </c>
      <c r="G20" s="55">
        <v>1</v>
      </c>
      <c r="H20" s="55"/>
      <c r="I20" s="55"/>
      <c r="J20" s="55"/>
      <c r="K20" s="55"/>
      <c r="L20" s="55">
        <v>2</v>
      </c>
      <c r="M20" s="55"/>
      <c r="N20" s="55"/>
      <c r="O20" s="55"/>
      <c r="P20" s="55"/>
      <c r="Q20" s="55">
        <v>3</v>
      </c>
      <c r="R20" s="55"/>
      <c r="S20" s="55"/>
      <c r="T20" s="55"/>
      <c r="U20" s="55"/>
      <c r="V20" s="55">
        <v>4</v>
      </c>
      <c r="W20" s="55"/>
      <c r="X20" s="55"/>
      <c r="Y20" s="55"/>
      <c r="Z20" s="55"/>
      <c r="AA20" s="55">
        <v>5</v>
      </c>
      <c r="AB20" s="55"/>
      <c r="AC20" s="55"/>
      <c r="AD20" s="55"/>
      <c r="AE20" s="55"/>
      <c r="AF20" s="55">
        <v>6</v>
      </c>
      <c r="AG20" s="55"/>
      <c r="AH20" s="55"/>
      <c r="AI20" s="55"/>
      <c r="AJ20" s="55"/>
      <c r="AK20" s="55">
        <v>7</v>
      </c>
      <c r="AL20" s="55"/>
      <c r="AM20" s="55"/>
      <c r="AN20" s="55"/>
      <c r="AO20" s="55"/>
      <c r="AP20" s="55">
        <v>8</v>
      </c>
      <c r="AQ20" s="55"/>
      <c r="AR20" s="55"/>
      <c r="AS20" s="55"/>
      <c r="AT20" s="55"/>
      <c r="AU20" s="55">
        <v>9</v>
      </c>
      <c r="AV20" s="55"/>
      <c r="AW20" s="55"/>
      <c r="AX20" s="55"/>
      <c r="AY20" s="55"/>
      <c r="AZ20" s="55">
        <v>10</v>
      </c>
      <c r="BA20" s="55"/>
      <c r="BB20" s="55"/>
      <c r="BC20" s="55"/>
      <c r="BD20" s="55"/>
      <c r="BE20" s="55">
        <v>11</v>
      </c>
      <c r="BF20" s="55"/>
      <c r="BG20" s="55"/>
      <c r="BH20" s="55"/>
      <c r="BI20" s="55"/>
      <c r="BJ20" s="55">
        <v>12</v>
      </c>
      <c r="BK20" s="55"/>
      <c r="BL20" s="55"/>
      <c r="BM20" s="55"/>
      <c r="BN20" s="55"/>
      <c r="BO20" s="55">
        <v>13</v>
      </c>
      <c r="BP20" s="55"/>
      <c r="BQ20" s="55"/>
      <c r="BR20" s="55"/>
      <c r="BS20" s="55"/>
      <c r="BT20" s="55">
        <v>14</v>
      </c>
      <c r="BU20" s="55"/>
      <c r="BV20" s="55"/>
      <c r="BW20" s="55"/>
      <c r="BX20" s="55"/>
      <c r="BY20" s="55">
        <v>15</v>
      </c>
      <c r="BZ20" s="55"/>
      <c r="CA20" s="55"/>
      <c r="CB20" s="55"/>
      <c r="CC20" s="55"/>
      <c r="CD20" s="55">
        <v>16</v>
      </c>
      <c r="CE20" s="55"/>
      <c r="CF20" s="55"/>
      <c r="CG20" s="55"/>
      <c r="CH20" s="55"/>
      <c r="CI20" s="55">
        <v>17</v>
      </c>
      <c r="CJ20" s="55"/>
      <c r="CK20" s="55"/>
      <c r="CL20" s="55"/>
      <c r="CM20" s="55"/>
      <c r="CN20" s="55">
        <v>18</v>
      </c>
      <c r="CO20" s="55"/>
      <c r="CP20" s="55"/>
      <c r="CQ20" s="55"/>
      <c r="CR20" s="55"/>
    </row>
    <row r="21" spans="1:98" x14ac:dyDescent="0.25">
      <c r="D21" t="s">
        <v>13</v>
      </c>
      <c r="G21" s="9" t="s">
        <v>12</v>
      </c>
      <c r="H21" s="10" t="s">
        <v>2</v>
      </c>
      <c r="I21" s="10" t="s">
        <v>5</v>
      </c>
      <c r="J21" s="10" t="s">
        <v>3</v>
      </c>
      <c r="K21" s="11" t="s">
        <v>12</v>
      </c>
      <c r="L21" s="9" t="s">
        <v>12</v>
      </c>
      <c r="M21" s="10" t="s">
        <v>2</v>
      </c>
      <c r="N21" s="10" t="s">
        <v>5</v>
      </c>
      <c r="O21" s="10" t="s">
        <v>3</v>
      </c>
      <c r="P21" s="11" t="s">
        <v>12</v>
      </c>
      <c r="Q21" s="9" t="s">
        <v>12</v>
      </c>
      <c r="R21" s="10" t="s">
        <v>2</v>
      </c>
      <c r="S21" s="10" t="s">
        <v>5</v>
      </c>
      <c r="T21" s="10" t="s">
        <v>3</v>
      </c>
      <c r="U21" s="11" t="s">
        <v>12</v>
      </c>
      <c r="V21" s="9" t="s">
        <v>12</v>
      </c>
      <c r="W21" s="10" t="s">
        <v>2</v>
      </c>
      <c r="X21" s="10" t="s">
        <v>5</v>
      </c>
      <c r="Y21" s="10" t="s">
        <v>3</v>
      </c>
      <c r="Z21" s="11" t="s">
        <v>12</v>
      </c>
      <c r="AA21" s="15" t="s">
        <v>12</v>
      </c>
      <c r="AB21" s="16" t="s">
        <v>2</v>
      </c>
      <c r="AC21" s="16" t="s">
        <v>5</v>
      </c>
      <c r="AD21" s="16" t="s">
        <v>3</v>
      </c>
      <c r="AE21" s="17" t="s">
        <v>12</v>
      </c>
      <c r="AF21" s="15" t="s">
        <v>12</v>
      </c>
      <c r="AG21" s="16" t="s">
        <v>2</v>
      </c>
      <c r="AH21" s="16" t="s">
        <v>5</v>
      </c>
      <c r="AI21" s="16" t="s">
        <v>3</v>
      </c>
      <c r="AJ21" s="17" t="s">
        <v>12</v>
      </c>
      <c r="AK21" s="15" t="s">
        <v>12</v>
      </c>
      <c r="AL21" s="16" t="s">
        <v>2</v>
      </c>
      <c r="AM21" s="16" t="s">
        <v>5</v>
      </c>
      <c r="AN21" s="16" t="s">
        <v>3</v>
      </c>
      <c r="AO21" s="17" t="s">
        <v>12</v>
      </c>
      <c r="AP21" s="15" t="s">
        <v>12</v>
      </c>
      <c r="AQ21" s="16" t="s">
        <v>2</v>
      </c>
      <c r="AR21" s="16" t="s">
        <v>5</v>
      </c>
      <c r="AS21" s="16" t="s">
        <v>3</v>
      </c>
      <c r="AT21" s="17" t="s">
        <v>12</v>
      </c>
      <c r="AU21" s="15" t="s">
        <v>12</v>
      </c>
      <c r="AV21" s="16" t="s">
        <v>2</v>
      </c>
      <c r="AW21" s="16" t="s">
        <v>5</v>
      </c>
      <c r="AX21" s="16" t="s">
        <v>3</v>
      </c>
      <c r="AY21" s="17" t="s">
        <v>12</v>
      </c>
      <c r="AZ21" s="15" t="s">
        <v>12</v>
      </c>
      <c r="BA21" s="16" t="s">
        <v>2</v>
      </c>
      <c r="BB21" s="16" t="s">
        <v>5</v>
      </c>
      <c r="BC21" s="16" t="s">
        <v>3</v>
      </c>
      <c r="BD21" s="17" t="s">
        <v>12</v>
      </c>
      <c r="BE21" s="15" t="s">
        <v>12</v>
      </c>
      <c r="BF21" s="16" t="s">
        <v>2</v>
      </c>
      <c r="BG21" s="16" t="s">
        <v>5</v>
      </c>
      <c r="BH21" s="16" t="s">
        <v>3</v>
      </c>
      <c r="BI21" s="17" t="s">
        <v>12</v>
      </c>
      <c r="BJ21" s="15" t="s">
        <v>12</v>
      </c>
      <c r="BK21" s="16" t="s">
        <v>2</v>
      </c>
      <c r="BL21" s="16" t="s">
        <v>5</v>
      </c>
      <c r="BM21" s="16" t="s">
        <v>3</v>
      </c>
      <c r="BN21" s="17" t="s">
        <v>12</v>
      </c>
      <c r="BO21" s="15" t="s">
        <v>12</v>
      </c>
      <c r="BP21" s="16" t="s">
        <v>2</v>
      </c>
      <c r="BQ21" s="16" t="s">
        <v>5</v>
      </c>
      <c r="BR21" s="16" t="s">
        <v>3</v>
      </c>
      <c r="BS21" s="17" t="s">
        <v>12</v>
      </c>
      <c r="BT21" s="15" t="s">
        <v>12</v>
      </c>
      <c r="BU21" s="16" t="s">
        <v>2</v>
      </c>
      <c r="BV21" s="16" t="s">
        <v>5</v>
      </c>
      <c r="BW21" s="16" t="s">
        <v>3</v>
      </c>
      <c r="BX21" s="17" t="s">
        <v>12</v>
      </c>
      <c r="BY21" s="15" t="s">
        <v>12</v>
      </c>
      <c r="BZ21" s="16" t="s">
        <v>2</v>
      </c>
      <c r="CA21" s="16" t="s">
        <v>5</v>
      </c>
      <c r="CB21" s="16" t="s">
        <v>3</v>
      </c>
      <c r="CC21" s="17" t="s">
        <v>12</v>
      </c>
      <c r="CD21" s="15" t="s">
        <v>12</v>
      </c>
      <c r="CE21" s="16" t="s">
        <v>2</v>
      </c>
      <c r="CF21" s="16" t="s">
        <v>5</v>
      </c>
      <c r="CG21" s="16" t="s">
        <v>3</v>
      </c>
      <c r="CH21" s="17" t="s">
        <v>12</v>
      </c>
      <c r="CI21" s="15" t="s">
        <v>12</v>
      </c>
      <c r="CJ21" s="16" t="s">
        <v>2</v>
      </c>
      <c r="CK21" s="16" t="s">
        <v>5</v>
      </c>
      <c r="CL21" s="16" t="s">
        <v>3</v>
      </c>
      <c r="CM21" s="17" t="s">
        <v>12</v>
      </c>
      <c r="CN21" s="15" t="s">
        <v>12</v>
      </c>
      <c r="CO21" s="16" t="s">
        <v>2</v>
      </c>
      <c r="CP21" s="16" t="s">
        <v>5</v>
      </c>
      <c r="CQ21" s="16" t="s">
        <v>3</v>
      </c>
      <c r="CR21" s="17" t="s">
        <v>12</v>
      </c>
    </row>
    <row r="22" spans="1:98" ht="15.75" thickBot="1" x14ac:dyDescent="0.3">
      <c r="D22" t="s">
        <v>15</v>
      </c>
      <c r="G22" s="12">
        <v>27</v>
      </c>
      <c r="H22" s="13">
        <v>20</v>
      </c>
      <c r="I22" s="13">
        <v>27</v>
      </c>
      <c r="J22" s="13">
        <v>20</v>
      </c>
      <c r="K22" s="14">
        <v>27</v>
      </c>
      <c r="L22" s="12">
        <v>27</v>
      </c>
      <c r="M22" s="13">
        <v>20</v>
      </c>
      <c r="N22" s="13">
        <v>27</v>
      </c>
      <c r="O22" s="13">
        <v>20</v>
      </c>
      <c r="P22" s="14">
        <v>27</v>
      </c>
      <c r="Q22" s="12">
        <v>27</v>
      </c>
      <c r="R22" s="13">
        <v>20</v>
      </c>
      <c r="S22" s="13">
        <v>27</v>
      </c>
      <c r="T22" s="13">
        <v>20</v>
      </c>
      <c r="U22" s="14">
        <v>27</v>
      </c>
      <c r="V22" s="12">
        <v>27</v>
      </c>
      <c r="W22" s="13">
        <v>20</v>
      </c>
      <c r="X22" s="13">
        <v>27</v>
      </c>
      <c r="Y22" s="13">
        <v>20</v>
      </c>
      <c r="Z22" s="14">
        <v>27</v>
      </c>
      <c r="AA22" s="18">
        <v>27</v>
      </c>
      <c r="AB22" s="19">
        <v>20</v>
      </c>
      <c r="AC22" s="19">
        <v>27</v>
      </c>
      <c r="AD22" s="19">
        <v>20</v>
      </c>
      <c r="AE22" s="20">
        <v>27</v>
      </c>
      <c r="AF22" s="18">
        <v>27</v>
      </c>
      <c r="AG22" s="19">
        <v>20</v>
      </c>
      <c r="AH22" s="19">
        <v>27</v>
      </c>
      <c r="AI22" s="19">
        <v>20</v>
      </c>
      <c r="AJ22" s="20">
        <v>27</v>
      </c>
      <c r="AK22" s="18">
        <v>27</v>
      </c>
      <c r="AL22" s="19">
        <v>20</v>
      </c>
      <c r="AM22" s="19">
        <v>27</v>
      </c>
      <c r="AN22" s="19">
        <v>20</v>
      </c>
      <c r="AO22" s="20">
        <v>27</v>
      </c>
      <c r="AP22" s="18">
        <v>27</v>
      </c>
      <c r="AQ22" s="19">
        <v>20</v>
      </c>
      <c r="AR22" s="19">
        <v>27</v>
      </c>
      <c r="AS22" s="19">
        <v>20</v>
      </c>
      <c r="AT22" s="20">
        <v>27</v>
      </c>
      <c r="AU22" s="18">
        <v>27</v>
      </c>
      <c r="AV22" s="19">
        <v>20</v>
      </c>
      <c r="AW22" s="19">
        <v>27</v>
      </c>
      <c r="AX22" s="19">
        <v>20</v>
      </c>
      <c r="AY22" s="20">
        <v>27</v>
      </c>
      <c r="AZ22" s="18">
        <v>27</v>
      </c>
      <c r="BA22" s="19">
        <v>20</v>
      </c>
      <c r="BB22" s="19">
        <v>27</v>
      </c>
      <c r="BC22" s="19">
        <v>20</v>
      </c>
      <c r="BD22" s="20">
        <v>27</v>
      </c>
      <c r="BE22" s="18">
        <v>27</v>
      </c>
      <c r="BF22" s="19">
        <v>20</v>
      </c>
      <c r="BG22" s="19">
        <v>27</v>
      </c>
      <c r="BH22" s="19">
        <v>20</v>
      </c>
      <c r="BI22" s="20">
        <v>27</v>
      </c>
      <c r="BJ22" s="18">
        <v>27</v>
      </c>
      <c r="BK22" s="19">
        <v>20</v>
      </c>
      <c r="BL22" s="19">
        <v>27</v>
      </c>
      <c r="BM22" s="19">
        <v>20</v>
      </c>
      <c r="BN22" s="20">
        <v>27</v>
      </c>
      <c r="BO22" s="18">
        <v>27</v>
      </c>
      <c r="BP22" s="19">
        <v>20</v>
      </c>
      <c r="BQ22" s="19">
        <v>27</v>
      </c>
      <c r="BR22" s="19">
        <v>20</v>
      </c>
      <c r="BS22" s="20">
        <v>27</v>
      </c>
      <c r="BT22" s="18">
        <v>27</v>
      </c>
      <c r="BU22" s="19">
        <v>20</v>
      </c>
      <c r="BV22" s="19">
        <v>27</v>
      </c>
      <c r="BW22" s="19">
        <v>20</v>
      </c>
      <c r="BX22" s="20">
        <v>27</v>
      </c>
      <c r="BY22" s="18">
        <v>27</v>
      </c>
      <c r="BZ22" s="19">
        <v>20</v>
      </c>
      <c r="CA22" s="19">
        <v>27</v>
      </c>
      <c r="CB22" s="19">
        <v>20</v>
      </c>
      <c r="CC22" s="20">
        <v>27</v>
      </c>
      <c r="CD22" s="18">
        <v>27</v>
      </c>
      <c r="CE22" s="19">
        <v>20</v>
      </c>
      <c r="CF22" s="19">
        <v>27</v>
      </c>
      <c r="CG22" s="19">
        <v>20</v>
      </c>
      <c r="CH22" s="20">
        <v>27</v>
      </c>
      <c r="CI22" s="18">
        <v>27</v>
      </c>
      <c r="CJ22" s="19">
        <v>20</v>
      </c>
      <c r="CK22" s="19">
        <v>27</v>
      </c>
      <c r="CL22" s="19">
        <v>20</v>
      </c>
      <c r="CM22" s="20">
        <v>27</v>
      </c>
      <c r="CN22" s="18">
        <v>27</v>
      </c>
      <c r="CO22" s="19">
        <v>20</v>
      </c>
      <c r="CP22" s="19">
        <v>27</v>
      </c>
      <c r="CQ22" s="19">
        <v>20</v>
      </c>
      <c r="CR22" s="20">
        <v>27</v>
      </c>
      <c r="CS22">
        <v>2178</v>
      </c>
      <c r="CT22" t="s">
        <v>20</v>
      </c>
    </row>
    <row r="23" spans="1:98" x14ac:dyDescent="0.25">
      <c r="CS23">
        <v>36.299999999999997</v>
      </c>
      <c r="CT23" t="s">
        <v>19</v>
      </c>
    </row>
    <row r="24" spans="1:98" x14ac:dyDescent="0.25">
      <c r="H24">
        <v>121</v>
      </c>
      <c r="I24" t="s">
        <v>20</v>
      </c>
      <c r="M24" s="8" t="s">
        <v>22</v>
      </c>
    </row>
    <row r="25" spans="1:98" x14ac:dyDescent="0.25">
      <c r="H25" s="7">
        <v>2.0166666666666666</v>
      </c>
      <c r="I25" t="s">
        <v>21</v>
      </c>
    </row>
    <row r="28" spans="1:98" x14ac:dyDescent="0.25">
      <c r="A28" t="s">
        <v>25</v>
      </c>
      <c r="B28" t="s">
        <v>26</v>
      </c>
      <c r="D28">
        <v>67</v>
      </c>
      <c r="E28" t="s">
        <v>20</v>
      </c>
      <c r="F28" s="6">
        <v>1.1166666666666667</v>
      </c>
    </row>
    <row r="29" spans="1:98" x14ac:dyDescent="0.25">
      <c r="B29" t="s">
        <v>27</v>
      </c>
      <c r="D29">
        <v>54</v>
      </c>
      <c r="E29" t="s">
        <v>20</v>
      </c>
      <c r="F29" s="6">
        <v>0.9</v>
      </c>
    </row>
  </sheetData>
  <mergeCells count="38">
    <mergeCell ref="CI20:CM20"/>
    <mergeCell ref="CN20:CR20"/>
    <mergeCell ref="I5:J5"/>
    <mergeCell ref="I7:J7"/>
    <mergeCell ref="BJ20:BN20"/>
    <mergeCell ref="BO20:BS20"/>
    <mergeCell ref="BT20:BX20"/>
    <mergeCell ref="BY20:CC20"/>
    <mergeCell ref="CD20:CH20"/>
    <mergeCell ref="G20:K20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BE20:BI20"/>
    <mergeCell ref="AT13:AV13"/>
    <mergeCell ref="AW13:AY13"/>
    <mergeCell ref="AZ13:BB13"/>
    <mergeCell ref="BC13:BE13"/>
    <mergeCell ref="BF13:BH13"/>
    <mergeCell ref="AQ13:AS13"/>
    <mergeCell ref="AB13:AD13"/>
    <mergeCell ref="AE13:AG13"/>
    <mergeCell ref="AH13:AJ13"/>
    <mergeCell ref="AK13:AM13"/>
    <mergeCell ref="AN13:AP13"/>
    <mergeCell ref="Y13:AA13"/>
    <mergeCell ref="G13:I13"/>
    <mergeCell ref="J13:L13"/>
    <mergeCell ref="M13:O13"/>
    <mergeCell ref="P13:R13"/>
    <mergeCell ref="S13:U13"/>
    <mergeCell ref="V13:X13"/>
  </mergeCells>
  <pageMargins left="0.7" right="0.7" top="0.75" bottom="0.75" header="0.3" footer="0.3"/>
  <pageSetup paperSize="8" scale="5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A1E837E562164AABFA2BD95B4BFCA3" ma:contentTypeVersion="0" ma:contentTypeDescription="Create a new document." ma:contentTypeScope="" ma:versionID="14996546c3df5d90b867dc7e93fdfa2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5C645B-7BE4-4F44-AF3E-6A6F68659E1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A5ED3F3-68F5-4A68-9239-C082F1F8D3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0F85690-4A84-4006-A039-16EC565E79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BULK Model </vt:lpstr>
      <vt:lpstr>SPOT Model</vt:lpstr>
      <vt:lpstr>RV</vt:lpstr>
    </vt:vector>
  </TitlesOfParts>
  <Company>Essential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Remko Verschuur</dc:creator>
  <cp:lastModifiedBy>Marcus Ludriks</cp:lastModifiedBy>
  <cp:lastPrinted>2014-04-16T03:10:22Z</cp:lastPrinted>
  <dcterms:created xsi:type="dcterms:W3CDTF">2014-04-07T23:22:36Z</dcterms:created>
  <dcterms:modified xsi:type="dcterms:W3CDTF">2015-01-16T00:00:33Z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0x01010022A1E837E562164AABFA2BD95B4BFCA3</vt:lpwstr>
  </property>
</Properties>
</file>