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Jeeves\fin_common\Reg Affairs\Electricity Network Price Review 2019\Submission attachments and appendices\"/>
    </mc:Choice>
  </mc:AlternateContent>
  <bookViews>
    <workbookView xWindow="0" yWindow="0" windowWidth="28800" windowHeight="13500"/>
  </bookViews>
  <sheets>
    <sheet name="Measures and targets" sheetId="3" r:id="rId1"/>
    <sheet name="Reset RIN 19.1 (c)" sheetId="7" r:id="rId2"/>
    <sheet name="INPUTS&gt;&gt;&gt;" sheetId="6" r:id="rId3"/>
    <sheet name="AER 2015 Final Decision" sheetId="5" r:id="rId4"/>
    <sheet name="Historical reliability data" sheetId="4" r:id="rId5"/>
  </sheets>
  <externalReferences>
    <externalReference r:id="rId6"/>
    <externalReference r:id="rId7"/>
    <externalReference r:id="rId8"/>
  </externalReferences>
  <definedNames>
    <definedName name="_Ref415234818" localSheetId="3">'AER 2015 Final Decision'!$B$2</definedName>
    <definedName name="anscount" hidden="1">1</definedName>
    <definedName name="CRCP_span" comment="Generic cover sheet">CONCATENATE(CRCP_y1, " to ",CRCP_y5)</definedName>
    <definedName name="CRCP_y1">'[1]Business &amp; other details'!$C$38</definedName>
    <definedName name="CRCP_y2">'[1]Business &amp; other details'!$D$38</definedName>
    <definedName name="CRCP_y3">'[1]Business &amp; other details'!$E$38</definedName>
    <definedName name="CRCP_y4">'[1]Business &amp; other details'!$F$38</definedName>
    <definedName name="CRCP_y5">'[1]Business &amp; other details'!$G$38</definedName>
    <definedName name="CRCP_y6">'[1]Business &amp; other details'!$H$38</definedName>
    <definedName name="CRCP_y7">'[1]Business &amp; other details'!$I$38</definedName>
    <definedName name="CRCP_y8">'[1]Business &amp; other details'!$J$38</definedName>
    <definedName name="CRCP_y9">'[1]Business &amp; other details'!$K$38</definedName>
    <definedName name="dms_060101_01">#REF!</definedName>
    <definedName name="dms_060101_02">#REF!</definedName>
    <definedName name="dms_060101_date">#REF!</definedName>
    <definedName name="dms_060201_01_Rows">#REF!</definedName>
    <definedName name="dms_060201_01_Values">#REF!</definedName>
    <definedName name="dms_060201_02_Values">#REF!</definedName>
    <definedName name="dms_060201_03_Values">#REF!</definedName>
    <definedName name="dms_060202_01_Values">#REF!</definedName>
    <definedName name="dms_060202_02_Values">#REF!</definedName>
    <definedName name="dms_060202_03_Values">#REF!</definedName>
    <definedName name="dms_060203_01_Values">#REF!</definedName>
    <definedName name="dms_060203_02_Values">#REF!</definedName>
    <definedName name="dms_060203_03_Values">#REF!</definedName>
    <definedName name="dms_060204_01_Values">#REF!</definedName>
    <definedName name="dms_060205_01_Rows">#REF!</definedName>
    <definedName name="dms_060205_01_Values">#REF!</definedName>
    <definedName name="dms_060205_02_Rows">#REF!</definedName>
    <definedName name="dms_060205_02_Values">#REF!</definedName>
    <definedName name="dms_663_List">'[1]AER only'!$M$9:$M$48</definedName>
    <definedName name="dms_ABN_List">'[1]AER only'!$D$9:$D$48</definedName>
    <definedName name="dms_Addr1_List">'[1]AER only'!$O$9:$O$48</definedName>
    <definedName name="dms_Addr2_List">'[1]AER only'!$P$9:$P$48</definedName>
    <definedName name="dms_BaseStepTrend">'[1]2.16 Opex Summary'!$L$9</definedName>
    <definedName name="dms_BaseYear_Choice">'[1]2.16 Opex Summary'!$L$11</definedName>
    <definedName name="dms_BaseYear_List">'[1]2.16 Opex Summary'!$C$17:$G$17</definedName>
    <definedName name="dms_CBD_flag">'[1]AER only'!$AC$9:$AC$48</definedName>
    <definedName name="dms_CFinalYear_List">'[1]AER only'!$E$92:$E$106</definedName>
    <definedName name="dms_ContactEmail_List">'[1]AER only'!$AA$9:$AA$48</definedName>
    <definedName name="dms_ContactName1_List">'[1]AER only'!$Y$9:$Y$48</definedName>
    <definedName name="dms_ContactPh1_List">'[1]AER only'!$Z$9:$Z$48</definedName>
    <definedName name="dms_CRCP_FinalYear_Result">'[1]Business &amp; other details'!$C$82</definedName>
    <definedName name="dms_CRCP_FirstYear_Result">'[1]Business &amp; other details'!$C$81</definedName>
    <definedName name="dms_CRCP_index">'[1]AER only'!$J$92:$J$106</definedName>
    <definedName name="dms_CRCP_years">'[1]AER only'!$H$92:$H$106</definedName>
    <definedName name="dms_CRCP_yM">'[1]AER only'!$H$105</definedName>
    <definedName name="dms_CRCP_yN">'[1]AER only'!$H$104</definedName>
    <definedName name="dms_CRCP_yO">'[1]AER only'!$H$103</definedName>
    <definedName name="dms_CRCP_yP">'[1]AER only'!$H$102</definedName>
    <definedName name="dms_CRCP_yQ">'[1]AER only'!$H$101</definedName>
    <definedName name="dms_CRCP_yR">'[1]AER only'!$H$100</definedName>
    <definedName name="dms_CRCP_yS">'[1]AER only'!$H$99</definedName>
    <definedName name="dms_CRCP_yT">'[1]AER only'!$H$98</definedName>
    <definedName name="dms_CRCP_yU">'[1]AER only'!$H$97</definedName>
    <definedName name="dms_CRCP_yV">'[1]AER only'!$H$96</definedName>
    <definedName name="dms_CRCP_yW">'[1]AER only'!$H$95</definedName>
    <definedName name="dms_CRCP_yX">'[1]AER only'!$H$94</definedName>
    <definedName name="dms_CRCP_yY">'[1]AER only'!$H$93</definedName>
    <definedName name="dms_CRCP_yZ">'[1]AER only'!$H$92</definedName>
    <definedName name="dms_CRCPlength_List">'[1]AER only'!$K$9:$K$48</definedName>
    <definedName name="dms_CRCPlength_Num">'[1]Business &amp; other details'!$C$79</definedName>
    <definedName name="dms_CRCPlength_Num_List">'[1]AER only'!$D$92:$D$106</definedName>
    <definedName name="dms_CRY_ListC">'[1]AER only'!$D$110:$D$129</definedName>
    <definedName name="dms_CRY_ListF">'[1]AER only'!$C$110:$C$129</definedName>
    <definedName name="dms_CRYc_y1">'[1]AER only'!$O$92</definedName>
    <definedName name="dms_CRYc_y10">'[1]AER only'!$O$101</definedName>
    <definedName name="dms_CRYc_y11">'[1]AER only'!$O$102</definedName>
    <definedName name="dms_CRYc_y12">'[1]AER only'!$O$103</definedName>
    <definedName name="dms_CRYc_y13">'[1]AER only'!$O$104</definedName>
    <definedName name="dms_CRYc_y14">'[1]AER only'!$O$105</definedName>
    <definedName name="dms_CRYc_y15">'[1]AER only'!$O$106</definedName>
    <definedName name="dms_CRYc_y16">'[1]AER only'!$O$107</definedName>
    <definedName name="dms_CRYc_y17">'[1]AER only'!$O$108</definedName>
    <definedName name="dms_CRYc_y18">'[1]AER only'!$O$109</definedName>
    <definedName name="dms_CRYc_y19">'[1]AER only'!$O$110</definedName>
    <definedName name="dms_CRYc_y2">'[1]AER only'!$O$93</definedName>
    <definedName name="dms_CRYc_y3">'[1]AER only'!$O$94</definedName>
    <definedName name="dms_CRYc_y4">'[1]AER only'!$O$95</definedName>
    <definedName name="dms_CRYc_y5">'[1]AER only'!$O$96</definedName>
    <definedName name="dms_CRYc_y6">'[1]AER only'!$O$97</definedName>
    <definedName name="dms_CRYc_y7">'[1]AER only'!$O$98</definedName>
    <definedName name="dms_CRYc_y8">'[1]AER only'!$O$99</definedName>
    <definedName name="dms_CRYc_y9">'[1]AER only'!$O$100</definedName>
    <definedName name="dms_CRYf_y1">'[1]AER only'!$M$92</definedName>
    <definedName name="dms_CRYf_y10">'[1]AER only'!$M$101</definedName>
    <definedName name="dms_CRYf_y11">'[1]AER only'!$M$102</definedName>
    <definedName name="dms_CRYf_y12">'[1]AER only'!$M$103</definedName>
    <definedName name="dms_CRYf_y13">'[1]AER only'!$M$104</definedName>
    <definedName name="dms_CRYf_y14">'[1]AER only'!$M$105</definedName>
    <definedName name="dms_CRYf_y15">'[1]AER only'!$M$106</definedName>
    <definedName name="dms_CRYf_y16">'[1]AER only'!$M$107</definedName>
    <definedName name="dms_CRYf_y17">'[1]AER only'!$M$108</definedName>
    <definedName name="dms_CRYf_y18">'[1]AER only'!$M$109</definedName>
    <definedName name="dms_CRYf_y19">'[1]AER only'!$M$110</definedName>
    <definedName name="dms_CRYf_y2">'[1]AER only'!$M$93</definedName>
    <definedName name="dms_CRYf_y3">'[1]AER only'!$M$94</definedName>
    <definedName name="dms_CRYf_y4">'[1]AER only'!$M$95</definedName>
    <definedName name="dms_CRYf_y5">'[1]AER only'!$M$96</definedName>
    <definedName name="dms_CRYf_y6">'[1]AER only'!$M$97</definedName>
    <definedName name="dms_CRYf_y7">'[1]AER only'!$M$98</definedName>
    <definedName name="dms_CRYf_y8">'[1]AER only'!$M$99</definedName>
    <definedName name="dms_CRYf_y9">'[1]AER only'!$M$100</definedName>
    <definedName name="dms_DataQuality">'[1]Business &amp; other details'!$C$53</definedName>
    <definedName name="dms_DataQuality_List">'[1]AER only'!$B$64:$B$68</definedName>
    <definedName name="dms_DeterminationRef_List">'[1]AER only'!$N$9:$N$48</definedName>
    <definedName name="dms_DollarReal">'[1]Business &amp; other details'!$C$65</definedName>
    <definedName name="dms_FinalYear_List">'[1]AER only'!$C$92:$C$106</definedName>
    <definedName name="dms_FormControl_List">'[1]AER only'!$H$9:$H$48</definedName>
    <definedName name="dms_FRCP_ListC">'[1]AER only'!$H$110:$H$124</definedName>
    <definedName name="dms_FRCP_ListF">'[1]AER only'!$G$110:$G$124</definedName>
    <definedName name="dms_FRCP_y1">'[1]AER only'!$F$92</definedName>
    <definedName name="dms_FRCP_y10">'[1]AER only'!$F$101</definedName>
    <definedName name="dms_FRCP_y11">'[1]AER only'!$F$102</definedName>
    <definedName name="dms_FRCP_y12">'[1]AER only'!$F$103</definedName>
    <definedName name="dms_FRCP_y13">'[1]AER only'!$F$104</definedName>
    <definedName name="dms_FRCP_y14">'[1]AER only'!$F$105</definedName>
    <definedName name="dms_FRCP_y2">'[1]AER only'!$F$93</definedName>
    <definedName name="dms_FRCP_y3">'[1]AER only'!$F$94</definedName>
    <definedName name="dms_FRCP_y4">'[1]AER only'!$F$95</definedName>
    <definedName name="dms_FRCP_y5">'[1]AER only'!$F$96</definedName>
    <definedName name="dms_FRCP_y6">'[1]AER only'!$F$97</definedName>
    <definedName name="dms_FRCP_y7">'[1]AER only'!$F$98</definedName>
    <definedName name="dms_FRCP_y8">'[1]AER only'!$F$99</definedName>
    <definedName name="dms_FRCP_y9">'[1]AER only'!$F$100</definedName>
    <definedName name="dms_FRCPlength_List">'[1]AER only'!$L$9:$L$48</definedName>
    <definedName name="dms_FRCPlength_Num">'[1]Business &amp; other details'!$C$76</definedName>
    <definedName name="dms_FRCPlength_Num_List">'[1]AER only'!$B$92:$B$106</definedName>
    <definedName name="dms_JurisdictionList">'[1]AER only'!$E$9:$E$48</definedName>
    <definedName name="dms_LongRural_flag">'[1]AER only'!$AF$9:$AF$48</definedName>
    <definedName name="dms_MAIFI_flag">#REF!</definedName>
    <definedName name="dms_Model">'[1]Business &amp; other details'!$C$61</definedName>
    <definedName name="dms_Model_List">'[1]AER only'!$B$54:$B$61</definedName>
    <definedName name="dms_MultiYear_FinalYear_Ref">'[1]Business &amp; other details'!$C$77</definedName>
    <definedName name="dms_MultiYear_FinalYear_Result">'[1]Business &amp; other details'!$C$78</definedName>
    <definedName name="dms_MultiYear_Flag">'[1]Business &amp; other details'!$C$69</definedName>
    <definedName name="dms_PAddr1_List">'[1]AER only'!$T$9:$T$48</definedName>
    <definedName name="dms_PAddr2_List">'[1]AER only'!$U$9:$U$48</definedName>
    <definedName name="dms_PostCode_List">'[1]AER only'!$S$9:$S$48</definedName>
    <definedName name="dms_PPostCode_List">'[1]AER only'!$X$9:$X$48</definedName>
    <definedName name="dms_PState_List">'[1]AER only'!$W$9:$W$48</definedName>
    <definedName name="dms_PSuburb_List">'[1]AER only'!$V$9:$V$48</definedName>
    <definedName name="dms_Reg_Year_Span">'[1]Business &amp; other details'!$B$3</definedName>
    <definedName name="dms_RPT">'[1]Business &amp; other details'!$C$60</definedName>
    <definedName name="dms_RPT_List">'[1]AER only'!$I$9:$I$48</definedName>
    <definedName name="dms_RPTMonth">'[1]Business &amp; other details'!$C$64</definedName>
    <definedName name="dms_RPTMonth_List">'[1]AER only'!$J$9:$J$48</definedName>
    <definedName name="dms_RYE_Formula_Result">'[1]AER only'!$E$54:$E$61</definedName>
    <definedName name="dms_Sector_List">'[1]AER only'!$F$9:$F$48</definedName>
    <definedName name="dms_Segment">'[1]Business &amp; other details'!$C$58</definedName>
    <definedName name="dms_Segment_List">'[1]AER only'!$G$9:$G$48</definedName>
    <definedName name="dms_ShortRural_flag">'[1]AER only'!$AE$9:$AE$48</definedName>
    <definedName name="dms_SingleYear_FinalYear_Ref">'[1]Business &amp; other details'!$C$74</definedName>
    <definedName name="dms_SingleYear_Model">'[1]Business &amp; other details'!$C$71:$C$73</definedName>
    <definedName name="dms_SourceList">'[1]AER only'!$B$72:$B$84</definedName>
    <definedName name="dms_Specified_FinalYear">'[1]Business &amp; other details'!$C$70</definedName>
    <definedName name="dms_State_List">'[1]AER only'!$R$9:$R$48</definedName>
    <definedName name="dms_STPIS_Detail">'[2]6'!$O$15:$O$37</definedName>
    <definedName name="dms_STPIS_Reasons">'[2]6'!$P$17:$P$30</definedName>
    <definedName name="dms_Suburb_List">'[1]AER only'!$Q$9:$Q$48</definedName>
    <definedName name="dms_TradingName">'[1]Business &amp; other details'!$C$14</definedName>
    <definedName name="dms_TradingName_List">'[1]AER only'!$B$9:$B$48</definedName>
    <definedName name="dms_TradingNameFull_List">'[1]AER only'!$C$9:$C$48</definedName>
    <definedName name="dms_Urban_flag">'[1]AER only'!$AD$9:$AD$48</definedName>
    <definedName name="dms_Worksheet_List">'[1]AER only'!$C$54:$C$61</definedName>
    <definedName name="FRCP_1to5">"2015-16 to 2019-20"</definedName>
    <definedName name="FRCP_span" comment="Generic cover sheet">CONCATENATE(FRCP_y1, " to ", FRCP_y5)</definedName>
    <definedName name="FRCP_y1">'[1]Business &amp; other details'!$C$35</definedName>
    <definedName name="FRCP_y10">#REF!</definedName>
    <definedName name="FRCP_y2">'[1]Business &amp; other details'!$D$35</definedName>
    <definedName name="FRCP_y3">'[1]Business &amp; other details'!$E$35</definedName>
    <definedName name="FRCP_y4">'[1]Business &amp; other details'!$F$35</definedName>
    <definedName name="FRCP_y5">'[1]Business &amp; other details'!$G$35</definedName>
    <definedName name="FRCP_y8">#REF!</definedName>
    <definedName name="FRCP_y9">#REF!</definedName>
    <definedName name="MED">'[3]Regulatory Impacts'!$I$5</definedName>
    <definedName name="PRCP_y1">'[1]Business &amp; other details'!$C$41</definedName>
    <definedName name="PRCP_y2">'[1]Business &amp; other details'!$D$41</definedName>
    <definedName name="PRCP_y3">'[1]Business &amp; other details'!$E$41</definedName>
    <definedName name="PRCP_y4">'[1]Business &amp; other details'!$F$41</definedName>
    <definedName name="PRCP_y5">'[1]Business &amp; other details'!$G$41</definedName>
    <definedName name="_xlnm.Print_Area" localSheetId="0">'Measures and targets'!$B$2:$O$41</definedName>
    <definedName name="RCP_1to5">"2015-16 to 2019-20"</definedName>
    <definedName name="RevFDRClass">'[3]Regulatory Impacts'!$I$6</definedName>
    <definedName name="SheetHeader">'[1]Business &amp; other details'!$B$1</definedName>
    <definedName name="SinglePremiseFaults">'[3]Regulatory Impacts'!$I$10</definedName>
    <definedName name="test">#REF!</definedName>
  </definedNames>
  <calcPr calcId="162913" concurrentCalc="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31" i="3" l="1"/>
  <c r="F31" i="3"/>
  <c r="G31" i="3"/>
  <c r="H31" i="3"/>
  <c r="D31" i="3"/>
  <c r="E10" i="3"/>
  <c r="F10" i="3"/>
  <c r="G10" i="3"/>
  <c r="H10" i="3"/>
  <c r="D10" i="3"/>
  <c r="E28" i="3"/>
  <c r="F28" i="3"/>
  <c r="G28" i="3"/>
  <c r="H28" i="3"/>
  <c r="E29" i="3"/>
  <c r="F29" i="3"/>
  <c r="G29" i="3"/>
  <c r="H29" i="3"/>
  <c r="D29" i="3"/>
  <c r="D28" i="3"/>
  <c r="D8" i="3"/>
  <c r="E8" i="3"/>
  <c r="F8" i="3"/>
  <c r="G8" i="3"/>
  <c r="H8" i="3"/>
  <c r="E7" i="3"/>
  <c r="F7" i="3"/>
  <c r="G7" i="3"/>
  <c r="H7" i="3"/>
  <c r="D7" i="3"/>
  <c r="O50" i="3"/>
  <c r="N50" i="3"/>
  <c r="M50" i="3"/>
  <c r="L50" i="3"/>
  <c r="K50" i="3"/>
  <c r="D50" i="3"/>
  <c r="E50" i="3"/>
  <c r="F50" i="3"/>
  <c r="G50" i="3"/>
  <c r="H50" i="3"/>
  <c r="G25" i="4"/>
  <c r="G13" i="4"/>
  <c r="J38" i="3"/>
  <c r="J39" i="3"/>
  <c r="I39" i="3"/>
  <c r="I38" i="3"/>
  <c r="J17" i="3"/>
  <c r="J18" i="3"/>
  <c r="I18" i="3"/>
  <c r="I17" i="3"/>
  <c r="E41" i="3"/>
  <c r="F41" i="3"/>
  <c r="G41" i="3"/>
  <c r="H41" i="3"/>
  <c r="D41" i="3"/>
  <c r="E20" i="3"/>
  <c r="F20" i="3"/>
  <c r="G20" i="3"/>
  <c r="H20" i="3"/>
  <c r="D20" i="3"/>
  <c r="E38" i="3"/>
  <c r="F38" i="3"/>
  <c r="G38" i="3"/>
  <c r="H38" i="3"/>
  <c r="E39" i="3"/>
  <c r="F39" i="3"/>
  <c r="G39" i="3"/>
  <c r="H39" i="3"/>
  <c r="D39" i="3"/>
  <c r="D38" i="3"/>
  <c r="K38" i="3"/>
  <c r="E17" i="3"/>
  <c r="F17" i="3"/>
  <c r="G17" i="3"/>
  <c r="H17" i="3"/>
  <c r="E18" i="3"/>
  <c r="F18" i="3"/>
  <c r="G18" i="3"/>
  <c r="H18" i="3"/>
  <c r="D18" i="3"/>
  <c r="D17" i="3"/>
  <c r="K17" i="3"/>
  <c r="K39" i="3"/>
  <c r="K18" i="3"/>
  <c r="N17" i="3"/>
  <c r="L17" i="3"/>
  <c r="M17" i="3"/>
  <c r="O17" i="3"/>
  <c r="M39" i="3"/>
  <c r="L39" i="3"/>
  <c r="N39" i="3"/>
  <c r="O39" i="3"/>
  <c r="M38" i="3"/>
  <c r="N38" i="3"/>
  <c r="O38" i="3"/>
  <c r="L38" i="3"/>
  <c r="M18" i="3"/>
  <c r="N18" i="3"/>
  <c r="O18" i="3"/>
  <c r="L18" i="3"/>
</calcChain>
</file>

<file path=xl/sharedStrings.xml><?xml version="1.0" encoding="utf-8"?>
<sst xmlns="http://schemas.openxmlformats.org/spreadsheetml/2006/main" count="171" uniqueCount="95">
  <si>
    <t>Proposed target</t>
  </si>
  <si>
    <t>CBD</t>
  </si>
  <si>
    <t>Urban</t>
  </si>
  <si>
    <t>Short rural</t>
  </si>
  <si>
    <t>Long rural</t>
  </si>
  <si>
    <t xml:space="preserve">Total </t>
  </si>
  <si>
    <t>Number of calls received</t>
  </si>
  <si>
    <t>Number of calls answered within 30 seconds</t>
  </si>
  <si>
    <t>Percentage of calls answered within 30 seconds</t>
  </si>
  <si>
    <t>Actual</t>
  </si>
  <si>
    <t>Unplanned minutes off supply (SAIDI)</t>
  </si>
  <si>
    <t>2012-13</t>
  </si>
  <si>
    <t>2013-14</t>
  </si>
  <si>
    <t>2014-15</t>
  </si>
  <si>
    <t>2015-16</t>
  </si>
  <si>
    <t>2016-17</t>
  </si>
  <si>
    <t>2017-18</t>
  </si>
  <si>
    <t>2018-19</t>
  </si>
  <si>
    <t>2019-20</t>
  </si>
  <si>
    <t>2020-21</t>
  </si>
  <si>
    <t>2021-2022</t>
  </si>
  <si>
    <t>2022-23</t>
  </si>
  <si>
    <t>2023-24</t>
  </si>
  <si>
    <t>Total sustained minutes off supply</t>
  </si>
  <si>
    <t>Total value of excluded events*
*see 3.3 of STPIS</t>
  </si>
  <si>
    <t>Total sustained minutes off supply after removing excluded events</t>
  </si>
  <si>
    <t>Unplanned interruptions to supply (SAIFI)</t>
  </si>
  <si>
    <t>Total sustained customer interruptions</t>
  </si>
  <si>
    <t>Total sustained customer interruptions after removing excluded events</t>
  </si>
  <si>
    <t>isOnMEDDay</t>
  </si>
  <si>
    <t>isPlanned</t>
  </si>
  <si>
    <t>isExcluded</t>
  </si>
  <si>
    <t>isMomentary1Min</t>
  </si>
  <si>
    <t>(All)</t>
  </si>
  <si>
    <t>isMomentary3Min</t>
  </si>
  <si>
    <t>Sum of SAIDI Feeder</t>
  </si>
  <si>
    <t>Column Labels</t>
  </si>
  <si>
    <t>Average</t>
  </si>
  <si>
    <t>Row Labels</t>
  </si>
  <si>
    <t>Short Rural</t>
  </si>
  <si>
    <t>Sum of SAIFI Feeder</t>
  </si>
  <si>
    <t>Table 11-1</t>
  </si>
  <si>
    <t>The proposed performance targets for ActewAGL's reliability of supply component</t>
  </si>
  <si>
    <t>Year</t>
  </si>
  <si>
    <t>2015/16</t>
  </si>
  <si>
    <t>2016/17</t>
  </si>
  <si>
    <t>2017/18</t>
  </si>
  <si>
    <t>2018/19</t>
  </si>
  <si>
    <t>Unplanned SAIDI</t>
  </si>
  <si>
    <t>Unplanned SAIFI</t>
  </si>
  <si>
    <t>Sum of SAIDI Network</t>
  </si>
  <si>
    <t>Sum of SAIFI Network</t>
  </si>
  <si>
    <t>Table 1 - Unplanned minutes off supply (SAIDI) - Actual, target and proposed reliability</t>
  </si>
  <si>
    <t>Table 2 - Unplanned interruptions to supply (SAIFI) - Actual, target and proposed reliability</t>
  </si>
  <si>
    <t>Table 3 - Customer Service (telephone answering) - Actual, target and proposed reliability</t>
  </si>
  <si>
    <t>Telephone answering</t>
  </si>
  <si>
    <t>AER FD targets</t>
  </si>
  <si>
    <t>Recast SAIDI and SAIFI based on the new feeder classification</t>
  </si>
  <si>
    <t>Source: Annual RIN Reporting, various years</t>
  </si>
  <si>
    <r>
      <rPr>
        <b/>
        <sz val="11"/>
        <color theme="1"/>
        <rFont val="Calibri"/>
        <family val="2"/>
        <scheme val="minor"/>
      </rPr>
      <t>Source:</t>
    </r>
    <r>
      <rPr>
        <sz val="11"/>
        <color theme="1"/>
        <rFont val="Calibri"/>
        <family val="2"/>
        <scheme val="minor"/>
      </rPr>
      <t xml:space="preserve"> FINAL DECISION ActewAGL distribution determination  2015−16 to 2018−19
Attachment 11 – Service target performance incentive scheme April 2015, page 11-8
</t>
    </r>
  </si>
  <si>
    <t xml:space="preserve">Evoenergy confirms reliability calculations are made in accordance with the Electricity Distribution Service Target Performance Incentive Scheme, November 2009. </t>
  </si>
  <si>
    <t>Evoenergy has also applied the requirements and definitions (as per Category Analysis RIN issued by the AER to ActewAGL 7th March 2014) relating to sustained interruptions to supply for Worksheets 6.1 and 6.2 to its calculation methodology and data provided in CA RIN 6.3.1. As such all methodologies, definitions and application to calculations are linked to table Annual RIN 3.6.8 or CA RIN 6.3.1 as specified. These have been applied by Evoenergy in accordance with requirements of the Category Analysis RIN (stated above).</t>
  </si>
  <si>
    <t xml:space="preserve">Methodology for calculating SAIDI </t>
  </si>
  <si>
    <t>SAIDI is the sum of the duration of each unplanned sustained interruption (in minutes) divided by the total number of distribution customers. SAIDI excludes momentary interruptions (one minute or less).</t>
  </si>
  <si>
    <t>The number of distribution customer used to derive SAIDI reflect the relevant network type and the average of the number of customer at the beginning of the reporting period and the number of customers at the end of the reporting period.</t>
  </si>
  <si>
    <t>Whole Network – Total Distribution  customers (from Velocity)</t>
  </si>
  <si>
    <t>Network Classification (Urban): Total Urban Customers (using ratio obtained from ArcFM extracts)</t>
  </si>
  <si>
    <t>Network Classification (Short Rural): Total Short Rural Customers (using ratio obtained from ArcFM extracts)</t>
  </si>
  <si>
    <t>Individual Feeder – Customers on that Feeder (count of Active NMI per feeder obtained from ArcFM extracts)</t>
  </si>
  <si>
    <t>SAIFI is the total number of each unplanned sustained interruption divided by the total number of distribution customers. SAIFI excluded momentary interruption (one minute or less)). SAIFI is expressed per 1 interruption.</t>
  </si>
  <si>
    <t>The number of distribution customer used to derive SAIFI reflect the relevant network type and the average of the number of customer at the beginning of the reporting period and the number of customers at the end of the reporting period.</t>
  </si>
  <si>
    <r>
      <t>Note:</t>
    </r>
    <r>
      <rPr>
        <sz val="10.5"/>
        <color rgb="FF000000"/>
        <rFont val="Calibri"/>
        <family val="2"/>
        <scheme val="minor"/>
      </rPr>
      <t xml:space="preserve"> The underlying data extracted from ArcFM for feeder classifications (e.g. rural, urban) is actual and allowed Evonergy to determine the network classification ratio of distribution customers. Evoenergy considers this reasonable as it is consistent with legislation (Category Analysis RIN issued by the AER to Evonergy (then ActewAGL Distribution) 7th March 2014) and previous years methodologies. Evoenergy also considers this reliable as there exists sufficient and appropriate supporting documentation to present in support of the methodology, and the information itself was prepared by competent, capable and objective Evoenergy staff (role: Operational Information Controller).</t>
    </r>
  </si>
  <si>
    <t>Evoenergy has applied the requirements and definitions (as per Category Analysis RIN issued by the AER to Evonergy (then ActewAGL Distribution), 7th March 2014) relating to planned interruptions, multi vs single premise, MED, average duration of sustained customer interruption and SAIDI to its calculation methodology, excluding momentary interruptions (one minute or less). As shown above this is inclusive of Whole Network, and Network Classification.</t>
  </si>
  <si>
    <t>[ADMS Distribution Management System - premise outages extract] manipulated in spreadsheet to produce incidents list (Actual)] - Irrelevant records (Customer fault and Cancelled incidents, IT System Error, etc) are zeroed in the incidents list. Planned statistics are sum of Incidents with "Planned" Cause where average duration is &gt; 1 minute. Unplanned statistics are sum of Incidents with Cause of anything other than "Planned" where the average duration is &gt; 1 minute.</t>
  </si>
  <si>
    <t>Due to a bug in ADMS introduced around December 2016, during the period between December 2016 and June 2017, Unplanned incidents under certain circumstances would lose all the customer interruption data for that incident. For incidents affected by the bug, instead of the approach above, the Customer Minutes Off Supply for each incident is calculated based on the timing of the System Log in ADMS. This bug was resolved in June 2017.</t>
  </si>
  <si>
    <t>[ArcFM extract (PremiseInfo, Meter and ServicePoint tables) manipulated in spreadsheet to estimate the ratio of Urban vs Rural customers; and extract of HV cables and conductors manipulated in spreadsheet to calculate OH and UG feeder lengths] - Premise Info table is first joined to Meter table using PremiseInfoUID. The resulting table is then joined to Service Point table using ServicePointUID. A Pivot table is then constructed to count the number of NMIs (number of customers) for each HV feeder. This process is automated using SQL report called "Customer Count by Feeder"</t>
  </si>
  <si>
    <t xml:space="preserve">Methodology for calculating MAIFI </t>
  </si>
  <si>
    <t>Calculation of MAIFI performance has not been undertaken as no accurate or suitably complete data are available. MAIFI data has not been provided to the AER as part of the Annual RIN Reporting responses.</t>
  </si>
  <si>
    <t>Methodology for calculating reliability performance for each supply reliability area</t>
  </si>
  <si>
    <t xml:space="preserve">Feeder classification is based on definition specified in Appendix A of the STPIS guideline. </t>
  </si>
  <si>
    <t>Urban feeder is a feeder, which is not a CBD feeder, with actual maximum demand per total feeder route length greater than 0.3 MVA/km.</t>
  </si>
  <si>
    <t>Short Rural feeder is a feeder which is not a CBD or urban feeder with a total feeder route length less than 200 km.</t>
  </si>
  <si>
    <t xml:space="preserve">Feeder maximum demand and route length are calculated based on 2016-17 RIN data. </t>
  </si>
  <si>
    <t>For the purpose of setting reliability targets for 2019-24, the feeder classification used is based on the ratio which existed at the end of the 2016-17 regulatory year. This classification is to use to disaggregate network reliability data into the two network types, which are then used for the 5 year average and as a basis for the current STPIS targets.</t>
  </si>
  <si>
    <t>Methodology for calculating daily customer service performance</t>
  </si>
  <si>
    <t>Telephone answering information is reported as per the definitions in Appendix A of the STPIS guideline, that is excluding:</t>
  </si>
  <si>
    <t xml:space="preserve">   • calls to payment lines and automated interactive services</t>
  </si>
  <si>
    <t xml:space="preserve">   • calls abandoned by the customer within 30 seconds of the call being queued for response by a human operator (where the time in which a telephone call is abandoned is not measured, then an estimate of the number of calls abandoned within 30 seconds will be determined by taking 20 per cent of all calls abandoned).</t>
  </si>
  <si>
    <t>The excluded events to be removed from the data refer only to events listed in clause 5.4 of the STPIS with respect to customer service parameters.</t>
  </si>
  <si>
    <t>IMPORTANT NOTE: On 01/04/2017, Evoenergy moved to a new phone software system.</t>
  </si>
  <si>
    <t>Due to this, two reporting systems were used for this reporting period. Both reports were generated by accessing the two platforms for specific contact centre reports for the specified date range in CISCO historical reporting platform (01/07/2016 to 01/04/2017) and CISCO Finesse reporting platform (01/04/2017-30/06/2017). The reports show all categories required in this table (e.g. calls to fault line - average waiting time before call answered), consistent with the previous years experience/calculation methodology.</t>
  </si>
  <si>
    <t>Raw data is reviewed; any other excluded events and MED data is removed. Telephone answering figures are then calculated based on the raw data and is consistent with definitions as described in legislation and the previous years experience/calculation methodology.</t>
  </si>
  <si>
    <r>
      <t>Methodology for calculating SAIFI</t>
    </r>
    <r>
      <rPr>
        <b/>
        <sz val="10.5"/>
        <color rgb="FF000000"/>
        <rFont val="Calibri"/>
        <family val="2"/>
        <scheme val="minor"/>
      </rPr>
      <t xml:space="preserve"> </t>
    </r>
  </si>
  <si>
    <t>(c) daily SAIDI, SAIFl and MAIFl and customer service performance derived from  the individual interruption data under paragraph 19.3;</t>
  </si>
  <si>
    <t>1.9 Provide ActewAGL Distribution's detailed methodology for calculating the following parameters used in the STPIS;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</si>
</sst>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0.000"/>
    <numFmt numFmtId="165" formatCode="0.000"/>
    <numFmt numFmtId="166" formatCode="0.0000"/>
    <numFmt numFmtId="167" formatCode="0.0%"/>
    <numFmt numFmtId="168" formatCode="#,##0.0"/>
    <numFmt numFmtId="169" formatCode="0.0"/>
  </numFmts>
  <fonts count="28" x14ac:knownFonts="1">
    <font>
      <sz val="11"/>
      <color theme="1"/>
      <name val="Calibri"/>
      <family val="2"/>
      <scheme val="minor"/>
    </font>
    <font>
      <sz val="11"/>
      <color theme="1"/>
      <name val="Calibri"/>
      <family val="2"/>
      <scheme val="minor"/>
    </font>
    <font>
      <b/>
      <sz val="11"/>
      <color theme="1"/>
      <name val="Calibri"/>
      <family val="2"/>
      <scheme val="minor"/>
    </font>
    <font>
      <b/>
      <sz val="16"/>
      <color indexed="9"/>
      <name val="Arial"/>
      <family val="2"/>
    </font>
    <font>
      <sz val="10"/>
      <name val="Arial"/>
      <family val="2"/>
    </font>
    <font>
      <b/>
      <sz val="10"/>
      <name val="Arial"/>
      <family val="2"/>
    </font>
    <font>
      <b/>
      <sz val="12"/>
      <color theme="0"/>
      <name val="Calibri"/>
      <family val="2"/>
      <scheme val="minor"/>
    </font>
    <font>
      <sz val="9"/>
      <name val="Arial"/>
      <family val="2"/>
    </font>
    <font>
      <b/>
      <sz val="9"/>
      <name val="Arial"/>
      <family val="2"/>
    </font>
    <font>
      <sz val="10"/>
      <color theme="1"/>
      <name val="Calibri"/>
      <family val="2"/>
      <scheme val="minor"/>
    </font>
    <font>
      <b/>
      <sz val="10"/>
      <color theme="0"/>
      <name val="Arial"/>
      <family val="2"/>
    </font>
    <font>
      <b/>
      <sz val="12"/>
      <color rgb="FF076A92"/>
      <name val="Arial"/>
      <family val="2"/>
    </font>
    <font>
      <sz val="8"/>
      <color theme="1"/>
      <name val="Arial"/>
      <family val="2"/>
    </font>
    <font>
      <b/>
      <sz val="8"/>
      <color rgb="FFFFFFFF"/>
      <name val="Arial"/>
      <family val="2"/>
    </font>
    <font>
      <b/>
      <sz val="8"/>
      <color theme="1"/>
      <name val="Arial"/>
      <family val="2"/>
    </font>
    <font>
      <sz val="11"/>
      <color theme="5" tint="-0.249977111117893"/>
      <name val="Calibri"/>
      <family val="2"/>
      <scheme val="minor"/>
    </font>
    <font>
      <b/>
      <sz val="11"/>
      <color theme="5" tint="-0.249977111117893"/>
      <name val="Calibri"/>
      <family val="2"/>
      <scheme val="minor"/>
    </font>
    <font>
      <sz val="10"/>
      <color theme="1"/>
      <name val="Times New Roman"/>
      <family val="1"/>
    </font>
    <font>
      <sz val="11"/>
      <color rgb="FF000000"/>
      <name val="Calibri"/>
      <family val="2"/>
    </font>
    <font>
      <b/>
      <sz val="11"/>
      <color rgb="FF000000"/>
      <name val="Calibri"/>
      <family val="2"/>
    </font>
    <font>
      <b/>
      <sz val="10"/>
      <color theme="0"/>
      <name val="Calibri"/>
      <family val="2"/>
      <scheme val="minor"/>
    </font>
    <font>
      <b/>
      <sz val="10"/>
      <color indexed="9"/>
      <name val="Arial"/>
      <family val="2"/>
    </font>
    <font>
      <sz val="10.5"/>
      <color rgb="FF000000"/>
      <name val="Calibri"/>
      <family val="2"/>
      <scheme val="minor"/>
    </font>
    <font>
      <b/>
      <sz val="10.5"/>
      <color rgb="FF000000"/>
      <name val="Calibri"/>
      <family val="2"/>
      <scheme val="minor"/>
    </font>
    <font>
      <sz val="11"/>
      <color rgb="FF000000"/>
      <name val="Calibri"/>
      <family val="2"/>
      <scheme val="minor"/>
    </font>
    <font>
      <i/>
      <sz val="11"/>
      <color theme="1"/>
      <name val="Calibri"/>
      <family val="2"/>
      <scheme val="minor"/>
    </font>
    <font>
      <b/>
      <i/>
      <sz val="10.5"/>
      <color rgb="FF000000"/>
      <name val="Calibri"/>
      <family val="2"/>
      <scheme val="minor"/>
    </font>
    <font>
      <b/>
      <i/>
      <sz val="11"/>
      <color theme="1"/>
      <name val="Calibri"/>
      <family val="2"/>
      <scheme val="minor"/>
    </font>
  </fonts>
  <fills count="11">
    <fill>
      <patternFill patternType="none"/>
    </fill>
    <fill>
      <patternFill patternType="gray125"/>
    </fill>
    <fill>
      <patternFill patternType="solid">
        <fgColor theme="0" tint="-0.499984740745262"/>
        <bgColor indexed="64"/>
      </patternFill>
    </fill>
    <fill>
      <patternFill patternType="solid">
        <fgColor theme="1"/>
        <bgColor indexed="64"/>
      </patternFill>
    </fill>
    <fill>
      <patternFill patternType="solid">
        <fgColor indexed="26"/>
        <bgColor indexed="64"/>
      </patternFill>
    </fill>
    <fill>
      <patternFill patternType="solid">
        <fgColor theme="4" tint="0.79998168889431442"/>
        <bgColor indexed="64"/>
      </patternFill>
    </fill>
    <fill>
      <patternFill patternType="solid">
        <fgColor rgb="FF365F91"/>
        <bgColor indexed="64"/>
      </patternFill>
    </fill>
    <fill>
      <patternFill patternType="solid">
        <fgColor rgb="FFDBE5F1"/>
        <bgColor indexed="64"/>
      </patternFill>
    </fill>
    <fill>
      <patternFill patternType="solid">
        <fgColor rgb="FFDCE6F1"/>
        <bgColor indexed="64"/>
      </patternFill>
    </fill>
    <fill>
      <patternFill patternType="solid">
        <fgColor rgb="FFF79646"/>
        <bgColor indexed="64"/>
      </patternFill>
    </fill>
    <fill>
      <patternFill patternType="solid">
        <fgColor theme="5" tint="0.39997558519241921"/>
        <bgColor indexed="64"/>
      </patternFill>
    </fill>
  </fills>
  <borders count="13">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auto="1"/>
      </bottom>
      <diagonal/>
    </border>
    <border>
      <left/>
      <right style="thin">
        <color auto="1"/>
      </right>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right/>
      <top/>
      <bottom style="medium">
        <color rgb="FF365F91"/>
      </bottom>
      <diagonal/>
    </border>
    <border>
      <left/>
      <right/>
      <top/>
      <bottom style="medium">
        <color rgb="FF95B3D7"/>
      </bottom>
      <diagonal/>
    </border>
  </borders>
  <cellStyleXfs count="9">
    <xf numFmtId="0" fontId="0" fillId="0" borderId="0"/>
    <xf numFmtId="9" fontId="1" fillId="0" borderId="0" applyFont="0" applyFill="0" applyBorder="0" applyAlignment="0" applyProtection="0"/>
    <xf numFmtId="0" fontId="4" fillId="0" borderId="0"/>
    <xf numFmtId="0" fontId="3" fillId="2" borderId="0">
      <alignment horizontal="left" vertical="center"/>
      <protection locked="0"/>
    </xf>
    <xf numFmtId="0" fontId="6" fillId="3" borderId="0">
      <alignment vertical="center"/>
      <protection locked="0"/>
    </xf>
    <xf numFmtId="0" fontId="4" fillId="0" borderId="0"/>
    <xf numFmtId="0" fontId="4" fillId="0" borderId="0" applyFill="0"/>
    <xf numFmtId="0" fontId="4" fillId="0" borderId="0" applyFill="0"/>
    <xf numFmtId="0" fontId="4" fillId="0" borderId="0"/>
  </cellStyleXfs>
  <cellXfs count="75">
    <xf numFmtId="0" fontId="0" fillId="0" borderId="0" xfId="0"/>
    <xf numFmtId="0" fontId="8" fillId="0" borderId="0" xfId="6" applyFont="1" applyAlignment="1" applyProtection="1">
      <alignment wrapText="1"/>
      <protection locked="0"/>
    </xf>
    <xf numFmtId="0" fontId="5" fillId="0" borderId="0" xfId="6" applyFont="1" applyAlignment="1" applyProtection="1">
      <alignment wrapText="1"/>
      <protection locked="0"/>
    </xf>
    <xf numFmtId="0" fontId="9" fillId="0" borderId="0" xfId="0" applyFont="1"/>
    <xf numFmtId="0" fontId="4" fillId="0" borderId="0" xfId="8" applyNumberFormat="1" applyFont="1" applyFill="1" applyBorder="1" applyAlignment="1" applyProtection="1">
      <alignment horizontal="left" vertical="center"/>
      <protection locked="0"/>
    </xf>
    <xf numFmtId="3" fontId="4" fillId="4" borderId="6" xfId="6" applyNumberFormat="1" applyFont="1" applyFill="1" applyBorder="1" applyAlignment="1" applyProtection="1">
      <alignment horizontal="right" vertical="center" wrapText="1"/>
      <protection locked="0"/>
    </xf>
    <xf numFmtId="4" fontId="4" fillId="4" borderId="6" xfId="6" applyNumberFormat="1" applyFont="1" applyFill="1" applyBorder="1" applyAlignment="1" applyProtection="1">
      <alignment horizontal="right" vertical="center" wrapText="1"/>
      <protection locked="0"/>
    </xf>
    <xf numFmtId="1" fontId="4" fillId="4" borderId="6" xfId="6" applyNumberFormat="1" applyFont="1" applyFill="1" applyBorder="1" applyAlignment="1" applyProtection="1">
      <alignment horizontal="right" wrapText="1"/>
      <protection locked="0"/>
    </xf>
    <xf numFmtId="0" fontId="4" fillId="0" borderId="0" xfId="6" applyFont="1" applyFill="1" applyBorder="1" applyAlignment="1" applyProtection="1">
      <protection locked="0"/>
    </xf>
    <xf numFmtId="0" fontId="4" fillId="0" borderId="0" xfId="6" applyFont="1" applyFill="1" applyAlignment="1" applyProtection="1">
      <alignment horizontal="right" vertical="center" wrapText="1"/>
      <protection locked="0"/>
    </xf>
    <xf numFmtId="0" fontId="4" fillId="0" borderId="0" xfId="6" applyFont="1" applyProtection="1">
      <protection locked="0"/>
    </xf>
    <xf numFmtId="164" fontId="4" fillId="4" borderId="6" xfId="6" applyNumberFormat="1" applyFont="1" applyFill="1" applyBorder="1" applyAlignment="1" applyProtection="1">
      <alignment horizontal="right" vertical="center" wrapText="1"/>
      <protection locked="0"/>
    </xf>
    <xf numFmtId="164" fontId="4" fillId="4" borderId="6" xfId="6" applyNumberFormat="1" applyFont="1" applyFill="1" applyBorder="1" applyAlignment="1" applyProtection="1">
      <alignment horizontal="right" wrapText="1"/>
      <protection locked="0"/>
    </xf>
    <xf numFmtId="0" fontId="7" fillId="0" borderId="0" xfId="6" applyFont="1" applyFill="1" applyBorder="1" applyAlignment="1" applyProtection="1">
      <protection locked="0"/>
    </xf>
    <xf numFmtId="0" fontId="7" fillId="0" borderId="0" xfId="6" applyFont="1" applyFill="1" applyAlignment="1" applyProtection="1">
      <alignment horizontal="right" vertical="center" wrapText="1"/>
      <protection locked="0"/>
    </xf>
    <xf numFmtId="0" fontId="7" fillId="0" borderId="0" xfId="6" applyFont="1" applyProtection="1">
      <protection locked="0"/>
    </xf>
    <xf numFmtId="3" fontId="7" fillId="4" borderId="6" xfId="6" applyNumberFormat="1" applyFont="1" applyFill="1" applyBorder="1" applyAlignment="1" applyProtection="1">
      <alignment horizontal="right" vertical="center" wrapText="1"/>
      <protection locked="0"/>
    </xf>
    <xf numFmtId="0" fontId="0" fillId="5" borderId="0" xfId="0" applyFill="1"/>
    <xf numFmtId="0" fontId="11" fillId="0" borderId="0" xfId="0" applyFont="1" applyAlignment="1">
      <alignment vertical="center"/>
    </xf>
    <xf numFmtId="0" fontId="13" fillId="6" borderId="0" xfId="0" applyFont="1" applyFill="1" applyAlignment="1">
      <alignment vertical="center" wrapText="1"/>
    </xf>
    <xf numFmtId="0" fontId="13" fillId="6" borderId="0" xfId="0" applyFont="1" applyFill="1" applyAlignment="1">
      <alignment horizontal="right" vertical="center" wrapText="1"/>
    </xf>
    <xf numFmtId="0" fontId="14" fillId="0" borderId="0" xfId="0" applyFont="1" applyAlignment="1">
      <alignment vertical="center" wrapText="1"/>
    </xf>
    <xf numFmtId="0" fontId="12" fillId="0" borderId="0" xfId="0" applyFont="1" applyAlignment="1">
      <alignment horizontal="right" vertical="center" wrapText="1"/>
    </xf>
    <xf numFmtId="0" fontId="12" fillId="7" borderId="0" xfId="0" applyFont="1" applyFill="1" applyAlignment="1">
      <alignment vertical="center" wrapText="1"/>
    </xf>
    <xf numFmtId="0" fontId="12" fillId="7" borderId="0" xfId="0" applyFont="1" applyFill="1" applyAlignment="1">
      <alignment horizontal="right" vertical="center" wrapText="1"/>
    </xf>
    <xf numFmtId="0" fontId="12" fillId="0" borderId="0" xfId="0" applyFont="1" applyAlignment="1">
      <alignment vertical="center" wrapText="1"/>
    </xf>
    <xf numFmtId="0" fontId="14" fillId="7" borderId="0" xfId="0" applyFont="1" applyFill="1" applyAlignment="1">
      <alignment vertical="center" wrapText="1"/>
    </xf>
    <xf numFmtId="0" fontId="12" fillId="7" borderId="11" xfId="0" applyFont="1" applyFill="1" applyBorder="1" applyAlignment="1">
      <alignment vertical="center" wrapText="1"/>
    </xf>
    <xf numFmtId="0" fontId="12" fillId="7" borderId="11" xfId="0" applyFont="1" applyFill="1" applyBorder="1" applyAlignment="1">
      <alignment horizontal="right" vertical="center" wrapText="1"/>
    </xf>
    <xf numFmtId="0" fontId="15" fillId="5" borderId="0" xfId="0" applyFont="1" applyFill="1" applyAlignment="1">
      <alignment horizontal="left"/>
    </xf>
    <xf numFmtId="165" fontId="15" fillId="5" borderId="0" xfId="0" applyNumberFormat="1" applyFont="1" applyFill="1"/>
    <xf numFmtId="165" fontId="16" fillId="5" borderId="0" xfId="0" applyNumberFormat="1" applyFont="1" applyFill="1"/>
    <xf numFmtId="0" fontId="18" fillId="8" borderId="0" xfId="0" applyFont="1" applyFill="1" applyAlignment="1">
      <alignment vertical="center"/>
    </xf>
    <xf numFmtId="0" fontId="18" fillId="8" borderId="12" xfId="0" applyFont="1" applyFill="1" applyBorder="1" applyAlignment="1">
      <alignment vertical="center"/>
    </xf>
    <xf numFmtId="0" fontId="19" fillId="8" borderId="0" xfId="0" applyFont="1" applyFill="1" applyAlignment="1">
      <alignment vertical="center"/>
    </xf>
    <xf numFmtId="0" fontId="17" fillId="8" borderId="0" xfId="0" applyFont="1" applyFill="1"/>
    <xf numFmtId="0" fontId="19" fillId="8" borderId="12" xfId="0" applyFont="1" applyFill="1" applyBorder="1" applyAlignment="1">
      <alignment vertical="center"/>
    </xf>
    <xf numFmtId="0" fontId="19" fillId="8" borderId="12" xfId="0" applyFont="1" applyFill="1" applyBorder="1" applyAlignment="1">
      <alignment horizontal="right" vertical="center"/>
    </xf>
    <xf numFmtId="0" fontId="20" fillId="9" borderId="0" xfId="0" applyFont="1" applyFill="1"/>
    <xf numFmtId="0" fontId="10" fillId="9" borderId="6" xfId="8" applyNumberFormat="1" applyFont="1" applyFill="1" applyBorder="1" applyAlignment="1" applyProtection="1">
      <alignment horizontal="right" vertical="center" wrapText="1"/>
    </xf>
    <xf numFmtId="0" fontId="10" fillId="9" borderId="6" xfId="8" applyNumberFormat="1" applyFont="1" applyFill="1" applyBorder="1" applyAlignment="1" applyProtection="1">
      <alignment horizontal="right" vertical="center" wrapText="1"/>
      <protection locked="0"/>
    </xf>
    <xf numFmtId="0" fontId="10" fillId="9" borderId="0" xfId="7" applyFont="1" applyFill="1" applyBorder="1"/>
    <xf numFmtId="3" fontId="4" fillId="4" borderId="6" xfId="6" applyNumberFormat="1" applyFont="1" applyFill="1" applyBorder="1" applyAlignment="1" applyProtection="1">
      <alignment horizontal="left" vertical="center" wrapText="1"/>
      <protection locked="0"/>
    </xf>
    <xf numFmtId="0" fontId="21" fillId="10" borderId="10" xfId="6" applyFont="1" applyFill="1" applyBorder="1" applyAlignment="1" applyProtection="1">
      <alignment horizontal="left" vertical="center" wrapText="1" indent="1"/>
      <protection locked="0"/>
    </xf>
    <xf numFmtId="2" fontId="21" fillId="10" borderId="10" xfId="6" applyNumberFormat="1" applyFont="1" applyFill="1" applyBorder="1" applyAlignment="1" applyProtection="1">
      <alignment horizontal="left" vertical="center" wrapText="1" indent="1"/>
      <protection locked="0"/>
    </xf>
    <xf numFmtId="165" fontId="21" fillId="10" borderId="10" xfId="6" applyNumberFormat="1" applyFont="1" applyFill="1" applyBorder="1" applyAlignment="1" applyProtection="1">
      <alignment horizontal="left" vertical="center" wrapText="1" indent="1"/>
      <protection locked="0"/>
    </xf>
    <xf numFmtId="166" fontId="21" fillId="10" borderId="10" xfId="6" applyNumberFormat="1" applyFont="1" applyFill="1" applyBorder="1" applyAlignment="1" applyProtection="1">
      <alignment horizontal="right" vertical="center" wrapText="1" indent="1"/>
      <protection locked="0"/>
    </xf>
    <xf numFmtId="167" fontId="7" fillId="4" borderId="6" xfId="1" applyNumberFormat="1" applyFont="1" applyFill="1" applyBorder="1" applyAlignment="1" applyProtection="1">
      <alignment horizontal="right" vertical="center" wrapText="1"/>
      <protection locked="0"/>
    </xf>
    <xf numFmtId="0" fontId="0" fillId="0" borderId="0" xfId="0" applyAlignment="1">
      <alignment vertical="center"/>
    </xf>
    <xf numFmtId="0" fontId="22" fillId="0" borderId="0" xfId="0" applyFont="1" applyAlignment="1">
      <alignment vertical="center"/>
    </xf>
    <xf numFmtId="0" fontId="23" fillId="0" borderId="0" xfId="0" applyFont="1" applyAlignment="1">
      <alignment vertical="center"/>
    </xf>
    <xf numFmtId="0" fontId="24" fillId="0" borderId="0" xfId="0" applyFont="1" applyAlignment="1">
      <alignment vertical="center"/>
    </xf>
    <xf numFmtId="0" fontId="25" fillId="0" borderId="0" xfId="0" applyFont="1" applyAlignment="1">
      <alignment vertical="center"/>
    </xf>
    <xf numFmtId="0" fontId="26" fillId="0" borderId="0" xfId="0" applyFont="1" applyAlignment="1">
      <alignment vertical="center"/>
    </xf>
    <xf numFmtId="0" fontId="27" fillId="0" borderId="0" xfId="0" applyFont="1" applyAlignment="1">
      <alignment vertical="center"/>
    </xf>
    <xf numFmtId="0" fontId="2" fillId="0" borderId="0" xfId="0" applyFont="1"/>
    <xf numFmtId="0" fontId="2" fillId="0" borderId="0" xfId="0" applyFont="1" applyAlignment="1">
      <alignment vertical="center"/>
    </xf>
    <xf numFmtId="168" fontId="4" fillId="4" borderId="6" xfId="6" applyNumberFormat="1" applyFont="1" applyFill="1" applyBorder="1" applyAlignment="1" applyProtection="1">
      <alignment horizontal="right" vertical="center" wrapText="1"/>
      <protection locked="0"/>
    </xf>
    <xf numFmtId="169" fontId="21" fillId="10" borderId="10" xfId="6" applyNumberFormat="1" applyFont="1" applyFill="1" applyBorder="1" applyAlignment="1" applyProtection="1">
      <alignment horizontal="left" vertical="center" wrapText="1" indent="1"/>
      <protection locked="0"/>
    </xf>
    <xf numFmtId="168" fontId="4" fillId="4" borderId="6" xfId="6" applyNumberFormat="1" applyFont="1" applyFill="1" applyBorder="1" applyAlignment="1" applyProtection="1">
      <alignment horizontal="right" wrapText="1"/>
      <protection locked="0"/>
    </xf>
    <xf numFmtId="3" fontId="5" fillId="4" borderId="7" xfId="6" applyNumberFormat="1" applyFont="1" applyFill="1" applyBorder="1" applyAlignment="1" applyProtection="1">
      <alignment horizontal="center" vertical="center" wrapText="1"/>
      <protection locked="0"/>
    </xf>
    <xf numFmtId="3" fontId="5" fillId="4" borderId="8" xfId="6" applyNumberFormat="1" applyFont="1" applyFill="1" applyBorder="1" applyAlignment="1" applyProtection="1">
      <alignment horizontal="center" vertical="center" wrapText="1"/>
      <protection locked="0"/>
    </xf>
    <xf numFmtId="0" fontId="10" fillId="9" borderId="1" xfId="6" applyFont="1" applyFill="1" applyBorder="1" applyAlignment="1" applyProtection="1">
      <alignment horizontal="left" vertical="top" wrapText="1" indent="1"/>
      <protection locked="0"/>
    </xf>
    <xf numFmtId="0" fontId="10" fillId="9" borderId="3" xfId="6" applyFont="1" applyFill="1" applyBorder="1" applyAlignment="1" applyProtection="1">
      <alignment horizontal="left" vertical="top" wrapText="1" indent="1"/>
      <protection locked="0"/>
    </xf>
    <xf numFmtId="0" fontId="10" fillId="9" borderId="1" xfId="6" applyFont="1" applyFill="1" applyBorder="1" applyAlignment="1" applyProtection="1">
      <alignment horizontal="center" vertical="center" wrapText="1"/>
      <protection locked="0"/>
    </xf>
    <xf numFmtId="0" fontId="10" fillId="9" borderId="2" xfId="6" applyFont="1" applyFill="1" applyBorder="1" applyAlignment="1" applyProtection="1">
      <alignment horizontal="center" vertical="center" wrapText="1"/>
      <protection locked="0"/>
    </xf>
    <xf numFmtId="0" fontId="10" fillId="9" borderId="3" xfId="6" applyFont="1" applyFill="1" applyBorder="1" applyAlignment="1" applyProtection="1">
      <alignment horizontal="center" vertical="center" wrapText="1"/>
      <protection locked="0"/>
    </xf>
    <xf numFmtId="3" fontId="5" fillId="4" borderId="9" xfId="6" applyNumberFormat="1" applyFont="1" applyFill="1" applyBorder="1" applyAlignment="1" applyProtection="1">
      <alignment horizontal="center" vertical="center" wrapText="1"/>
      <protection locked="0"/>
    </xf>
    <xf numFmtId="0" fontId="10" fillId="9" borderId="1" xfId="6" applyFont="1" applyFill="1" applyBorder="1" applyAlignment="1" applyProtection="1">
      <alignment horizontal="center" vertical="top" wrapText="1"/>
      <protection locked="0"/>
    </xf>
    <xf numFmtId="0" fontId="10" fillId="9" borderId="2" xfId="6" applyFont="1" applyFill="1" applyBorder="1" applyAlignment="1" applyProtection="1">
      <alignment horizontal="center" vertical="top" wrapText="1"/>
      <protection locked="0"/>
    </xf>
    <xf numFmtId="0" fontId="10" fillId="9" borderId="4" xfId="6" applyFont="1" applyFill="1" applyBorder="1" applyAlignment="1" applyProtection="1">
      <alignment horizontal="center" vertical="center" wrapText="1"/>
      <protection locked="0"/>
    </xf>
    <xf numFmtId="0" fontId="10" fillId="9" borderId="5" xfId="6" applyFont="1" applyFill="1" applyBorder="1" applyAlignment="1" applyProtection="1">
      <alignment horizontal="center" vertical="center" wrapText="1"/>
      <protection locked="0"/>
    </xf>
    <xf numFmtId="0" fontId="8" fillId="0" borderId="0" xfId="6" applyFont="1" applyAlignment="1" applyProtection="1">
      <alignment horizontal="center" wrapText="1"/>
      <protection locked="0"/>
    </xf>
    <xf numFmtId="0" fontId="0" fillId="0" borderId="0" xfId="0" applyAlignment="1">
      <alignment horizontal="center" wrapText="1"/>
    </xf>
    <xf numFmtId="0" fontId="2" fillId="5" borderId="0" xfId="0" applyFont="1" applyFill="1" applyAlignment="1">
      <alignment horizontal="center" vertical="center"/>
    </xf>
  </cellXfs>
  <cellStyles count="9">
    <cellStyle name="Normal" xfId="0" builtinId="0"/>
    <cellStyle name="Normal 10" xfId="2"/>
    <cellStyle name="Normal 114" xfId="7"/>
    <cellStyle name="Normal 4 2" xfId="5"/>
    <cellStyle name="Normal 7" xfId="6"/>
    <cellStyle name="Normal_20090617 - RIN - justifications 2" xfId="8"/>
    <cellStyle name="Percent" xfId="1" builtinId="5"/>
    <cellStyle name="TableLvl2" xfId="3"/>
    <cellStyle name="TableLvl3" xfId="4"/>
  </cellStyles>
  <dxfs count="0"/>
  <tableStyles count="0" defaultTableStyle="TableStyleMedium2" defaultPivotStyle="PivotStyleLight16"/>
  <colors>
    <mruColors>
      <color rgb="FFF7964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jeeves\FIN_COMMON\Reg%20Affairs\Electricity%20Network%20Price%20Review%202019\RIN\ActewAGL%20Distribution%202020-2024%20-%20FINAL%20RIN%20-%2020%20October%202017\ActewAGL%20Distribution%20-%20FINAL%20RIN%20-%201%20-%20Reset.xlsm"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6.3%20Sustained%20interruptions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bjmcnair/AppData/Local/Microsoft/Windows/Temporary%20Internet%20Files/Content.Outlook/H93XE9M7/Outage%20Data%202003-13%20excl%20Trans%20and%20Gen%20v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ER only"/>
      <sheetName val="Contents"/>
      <sheetName val="Instructions"/>
      <sheetName val="Business &amp; other details"/>
      <sheetName val="CPI series"/>
      <sheetName val="2.1 Expenditure summary"/>
      <sheetName val="2.2 Repex"/>
      <sheetName val="2.3 Augex (a)"/>
      <sheetName val="2.3 Augex (b)"/>
      <sheetName val="2.4 Augex model"/>
      <sheetName val="2.5 Connections"/>
      <sheetName val="2.6 Non-network"/>
      <sheetName val="2.10 Overheads"/>
      <sheetName val="2.11 Labour"/>
      <sheetName val="2.14 Forecast price changes"/>
      <sheetName val="2.16 Opex Summary"/>
      <sheetName val="2.17 Step Changes"/>
      <sheetName val="3.1 Revenue"/>
      <sheetName val="3.2 Operating expenditure"/>
      <sheetName val="3.3 Assets (RAB)"/>
      <sheetName val="3.4 Operational data"/>
      <sheetName val="3.5 Physical assets"/>
      <sheetName val="3.6 Quality of service"/>
      <sheetName val="3.7 Operating Environment"/>
      <sheetName val="4.1 Public lighting"/>
      <sheetName val="4.2 Metering"/>
      <sheetName val="4.3 Fee-based services"/>
      <sheetName val="4.4 Quoted services"/>
      <sheetName val="5.4 MD &amp; utilisation-Spatial"/>
      <sheetName val="6.1 Telephone answering"/>
      <sheetName val="6.2 Reliability &amp; Cust serv"/>
      <sheetName val="7.1  Policies and Procedures"/>
      <sheetName val="7.2 Contingent projects"/>
      <sheetName val="7.3 Obligations"/>
      <sheetName val="7.4 Shared Assets"/>
      <sheetName val="7.6 Indicative bill impact"/>
      <sheetName val="7.7 TSS-LRMC"/>
      <sheetName val="Amendments"/>
      <sheetName val="ActewAGL Distribution - FINAL R"/>
    </sheetNames>
    <sheetDataSet>
      <sheetData sheetId="0">
        <row r="9">
          <cell r="B9" t="str">
            <v>ActewAGL Distribution</v>
          </cell>
          <cell r="C9" t="str">
            <v>ActewAGL Distribution</v>
          </cell>
          <cell r="D9">
            <v>76670568688</v>
          </cell>
          <cell r="E9" t="str">
            <v>ACT</v>
          </cell>
          <cell r="F9" t="str">
            <v>Electricity</v>
          </cell>
          <cell r="G9" t="str">
            <v>Distribution</v>
          </cell>
          <cell r="H9" t="str">
            <v>Revenue cap</v>
          </cell>
          <cell r="I9" t="str">
            <v>Financial</v>
          </cell>
          <cell r="J9" t="str">
            <v>June</v>
          </cell>
          <cell r="K9">
            <v>5</v>
          </cell>
          <cell r="L9">
            <v>5</v>
          </cell>
          <cell r="M9">
            <v>5</v>
          </cell>
          <cell r="N9" t="str">
            <v>2014-19 Distribution Determination</v>
          </cell>
          <cell r="O9" t="str">
            <v>40 Bunda Street</v>
          </cell>
          <cell r="Q9" t="str">
            <v>CANBERRA</v>
          </cell>
          <cell r="R9" t="str">
            <v>ACT</v>
          </cell>
          <cell r="S9" t="str">
            <v>2600</v>
          </cell>
          <cell r="T9" t="str">
            <v>GPO BOX 366</v>
          </cell>
          <cell r="V9" t="str">
            <v>CANBERRA</v>
          </cell>
          <cell r="W9" t="str">
            <v>ACT</v>
          </cell>
          <cell r="X9">
            <v>2601</v>
          </cell>
          <cell r="Y9" t="str">
            <v>Robert Walker</v>
          </cell>
          <cell r="Z9" t="str">
            <v>02 6248 3847</v>
          </cell>
          <cell r="AA9" t="str">
            <v>robert.walker@actewagle.com.au</v>
          </cell>
          <cell r="AC9" t="str">
            <v>NO</v>
          </cell>
          <cell r="AD9" t="str">
            <v>YES</v>
          </cell>
          <cell r="AE9" t="str">
            <v>YES</v>
          </cell>
          <cell r="AF9" t="str">
            <v>NO</v>
          </cell>
        </row>
        <row r="10">
          <cell r="B10" t="str">
            <v>ActewAGL Distribution (Tx Assets)</v>
          </cell>
          <cell r="C10" t="str">
            <v>ActewAGL Distribution (Tx Assets)</v>
          </cell>
          <cell r="D10">
            <v>76670568688</v>
          </cell>
          <cell r="E10" t="str">
            <v>ACT</v>
          </cell>
          <cell r="F10" t="str">
            <v>Electricity</v>
          </cell>
          <cell r="G10" t="str">
            <v>Distribution</v>
          </cell>
          <cell r="H10" t="str">
            <v>Revenue cap</v>
          </cell>
          <cell r="I10" t="str">
            <v>Financial</v>
          </cell>
          <cell r="J10" t="str">
            <v>June</v>
          </cell>
          <cell r="K10">
            <v>5</v>
          </cell>
          <cell r="L10">
            <v>5</v>
          </cell>
          <cell r="M10">
            <v>5</v>
          </cell>
          <cell r="N10" t="str">
            <v>distribution determination</v>
          </cell>
          <cell r="O10" t="str">
            <v>40 Bunda Street</v>
          </cell>
          <cell r="Q10" t="str">
            <v>CANBERRA</v>
          </cell>
          <cell r="R10" t="str">
            <v>ACT</v>
          </cell>
          <cell r="S10" t="str">
            <v>2600</v>
          </cell>
          <cell r="T10" t="str">
            <v>GPO BOX 366</v>
          </cell>
          <cell r="V10" t="str">
            <v>CANBERRA</v>
          </cell>
          <cell r="W10" t="str">
            <v>ACT</v>
          </cell>
          <cell r="X10">
            <v>2601</v>
          </cell>
          <cell r="Y10" t="str">
            <v>Robert Walker</v>
          </cell>
          <cell r="Z10" t="str">
            <v>02 6248 3847</v>
          </cell>
          <cell r="AA10" t="str">
            <v>robert.walker@actewagle.com.au</v>
          </cell>
        </row>
        <row r="11">
          <cell r="B11" t="str">
            <v>ActewAGL Gas</v>
          </cell>
          <cell r="C11" t="str">
            <v>ActewAGL Gas</v>
          </cell>
          <cell r="D11">
            <v>76670568688</v>
          </cell>
          <cell r="E11" t="str">
            <v>ACT</v>
          </cell>
          <cell r="F11" t="str">
            <v>Gas</v>
          </cell>
          <cell r="G11" t="str">
            <v>Distribution</v>
          </cell>
          <cell r="H11" t="str">
            <v>Weighted average price cap</v>
          </cell>
          <cell r="I11" t="str">
            <v>Financial</v>
          </cell>
          <cell r="J11" t="str">
            <v>June</v>
          </cell>
          <cell r="K11">
            <v>5</v>
          </cell>
          <cell r="L11">
            <v>5</v>
          </cell>
          <cell r="M11" t="str">
            <v>x</v>
          </cell>
          <cell r="O11" t="str">
            <v>40 Bunda Street</v>
          </cell>
          <cell r="Q11" t="str">
            <v>CANBERRA</v>
          </cell>
          <cell r="R11" t="str">
            <v>ACT</v>
          </cell>
          <cell r="S11" t="str">
            <v>2600</v>
          </cell>
          <cell r="T11" t="str">
            <v>GPO BOX 366</v>
          </cell>
          <cell r="V11" t="str">
            <v>CANBERRA</v>
          </cell>
          <cell r="W11" t="str">
            <v>ACT</v>
          </cell>
          <cell r="X11">
            <v>2601</v>
          </cell>
          <cell r="Y11" t="str">
            <v>Philip Deamer</v>
          </cell>
          <cell r="Z11" t="str">
            <v>02 6248 3438</v>
          </cell>
          <cell r="AA11" t="str">
            <v>GasAAReview@actewagl.com.au</v>
          </cell>
        </row>
        <row r="12">
          <cell r="B12" t="str">
            <v>AEMO</v>
          </cell>
          <cell r="C12" t="str">
            <v>Australian Energy Market Operator Ltd</v>
          </cell>
          <cell r="D12">
            <v>94072010327</v>
          </cell>
          <cell r="E12" t="str">
            <v>Vic</v>
          </cell>
          <cell r="F12" t="str">
            <v>Electricity</v>
          </cell>
          <cell r="G12" t="str">
            <v>Transmission</v>
          </cell>
          <cell r="H12" t="str">
            <v>-</v>
          </cell>
          <cell r="I12" t="str">
            <v>Financial</v>
          </cell>
          <cell r="J12" t="str">
            <v>March</v>
          </cell>
          <cell r="K12">
            <v>5</v>
          </cell>
          <cell r="L12">
            <v>5</v>
          </cell>
          <cell r="M12" t="str">
            <v>x</v>
          </cell>
          <cell r="N12" t="str">
            <v>-</v>
          </cell>
          <cell r="O12" t="str">
            <v>Level 22</v>
          </cell>
          <cell r="P12" t="str">
            <v>530 Collins Street</v>
          </cell>
          <cell r="Q12" t="str">
            <v>MELBOURNE</v>
          </cell>
          <cell r="R12" t="str">
            <v>VIC</v>
          </cell>
          <cell r="S12" t="str">
            <v>3000</v>
          </cell>
          <cell r="T12" t="str">
            <v>GPO Box 2008</v>
          </cell>
          <cell r="V12" t="str">
            <v>MELBOURNE</v>
          </cell>
          <cell r="W12" t="str">
            <v>VIC</v>
          </cell>
          <cell r="X12" t="str">
            <v>3001</v>
          </cell>
        </row>
        <row r="13">
          <cell r="B13" t="str">
            <v>AGN (Albury and Victoria)</v>
          </cell>
          <cell r="C13" t="str">
            <v>Australian Gas Networks Limited (reporting data for Albury and Victoria)</v>
          </cell>
          <cell r="D13">
            <v>19078551685</v>
          </cell>
          <cell r="E13" t="str">
            <v>Vic</v>
          </cell>
          <cell r="F13" t="str">
            <v>Gas</v>
          </cell>
          <cell r="G13" t="str">
            <v>Distribution</v>
          </cell>
          <cell r="H13" t="str">
            <v>Weighted average price cap</v>
          </cell>
          <cell r="I13" t="str">
            <v>Calendar</v>
          </cell>
          <cell r="J13" t="str">
            <v>December</v>
          </cell>
          <cell r="K13">
            <v>5</v>
          </cell>
          <cell r="L13">
            <v>5</v>
          </cell>
          <cell r="M13" t="str">
            <v>x</v>
          </cell>
          <cell r="O13" t="str">
            <v>Level 6</v>
          </cell>
          <cell r="P13" t="str">
            <v>400 King William Street</v>
          </cell>
          <cell r="Q13" t="str">
            <v>ADELAIDE</v>
          </cell>
          <cell r="R13" t="str">
            <v>SA</v>
          </cell>
          <cell r="S13" t="str">
            <v>5000</v>
          </cell>
          <cell r="T13" t="str">
            <v>PO Box 6468</v>
          </cell>
          <cell r="U13" t="str">
            <v>Halifax Street</v>
          </cell>
          <cell r="V13" t="str">
            <v>ADELAIDE</v>
          </cell>
          <cell r="W13" t="str">
            <v>SA</v>
          </cell>
          <cell r="X13" t="str">
            <v>5000</v>
          </cell>
          <cell r="Y13" t="str">
            <v>Craig de Laine</v>
          </cell>
          <cell r="Z13" t="str">
            <v xml:space="preserve">08 8418 1129 </v>
          </cell>
          <cell r="AA13" t="str">
            <v>craig.delaine@agn.com.au</v>
          </cell>
        </row>
        <row r="14">
          <cell r="B14" t="str">
            <v>AGN (Albury)</v>
          </cell>
          <cell r="C14" t="str">
            <v>Australian Gas Networks Limited (reporting data for Albury)</v>
          </cell>
          <cell r="D14">
            <v>19078551685</v>
          </cell>
          <cell r="E14" t="str">
            <v>Vic</v>
          </cell>
          <cell r="F14" t="str">
            <v>Gas</v>
          </cell>
          <cell r="G14" t="str">
            <v>Distribution</v>
          </cell>
          <cell r="H14" t="str">
            <v>Weighted average price cap</v>
          </cell>
          <cell r="I14" t="str">
            <v>Calendar</v>
          </cell>
          <cell r="J14" t="str">
            <v>December</v>
          </cell>
          <cell r="K14">
            <v>5</v>
          </cell>
          <cell r="L14">
            <v>5</v>
          </cell>
          <cell r="M14" t="str">
            <v>x</v>
          </cell>
          <cell r="O14" t="str">
            <v>Level 6</v>
          </cell>
          <cell r="P14" t="str">
            <v>400 King William Street</v>
          </cell>
          <cell r="Q14" t="str">
            <v>ADELAIDE</v>
          </cell>
          <cell r="R14" t="str">
            <v>SA</v>
          </cell>
          <cell r="S14" t="str">
            <v>5000</v>
          </cell>
          <cell r="T14" t="str">
            <v>PO Box 6468</v>
          </cell>
          <cell r="U14" t="str">
            <v>Halifax Street</v>
          </cell>
          <cell r="V14" t="str">
            <v>ADELAIDE</v>
          </cell>
          <cell r="W14" t="str">
            <v>SA</v>
          </cell>
          <cell r="X14" t="str">
            <v>5000</v>
          </cell>
          <cell r="Y14" t="str">
            <v>Craig de Laine</v>
          </cell>
          <cell r="Z14" t="str">
            <v xml:space="preserve">08 8418 1129 </v>
          </cell>
          <cell r="AA14" t="str">
            <v>craig.delaine@agn.com.au</v>
          </cell>
        </row>
        <row r="15">
          <cell r="B15" t="str">
            <v>AGN (SA)</v>
          </cell>
          <cell r="C15" t="str">
            <v>Australian Gas Networks Limited (reporting data for SA)</v>
          </cell>
          <cell r="D15">
            <v>19078551685</v>
          </cell>
          <cell r="E15" t="str">
            <v>SA</v>
          </cell>
          <cell r="F15" t="str">
            <v>Gas</v>
          </cell>
          <cell r="G15" t="str">
            <v>Distribution</v>
          </cell>
          <cell r="H15" t="str">
            <v>Weighted average price cap</v>
          </cell>
          <cell r="I15" t="str">
            <v>Financial</v>
          </cell>
          <cell r="J15" t="str">
            <v>June</v>
          </cell>
          <cell r="K15">
            <v>5</v>
          </cell>
          <cell r="L15">
            <v>5</v>
          </cell>
          <cell r="M15">
            <v>5</v>
          </cell>
          <cell r="N15" t="str">
            <v>distribution determination</v>
          </cell>
          <cell r="O15" t="str">
            <v>Level 6</v>
          </cell>
          <cell r="P15" t="str">
            <v>400 King William Street</v>
          </cell>
          <cell r="Q15" t="str">
            <v>ADELAIDE</v>
          </cell>
          <cell r="R15" t="str">
            <v>SA</v>
          </cell>
          <cell r="S15" t="str">
            <v>5000</v>
          </cell>
          <cell r="T15" t="str">
            <v>PO Box 6468</v>
          </cell>
          <cell r="U15" t="str">
            <v>Halifax Street</v>
          </cell>
          <cell r="V15" t="str">
            <v>ADELAIDE</v>
          </cell>
          <cell r="W15" t="str">
            <v>SA</v>
          </cell>
          <cell r="X15" t="str">
            <v>5000</v>
          </cell>
          <cell r="Y15" t="str">
            <v>Craig de Laine</v>
          </cell>
          <cell r="Z15" t="str">
            <v xml:space="preserve">08 8418 1129 </v>
          </cell>
          <cell r="AA15" t="str">
            <v>craig.delaine@agn.com.au</v>
          </cell>
        </row>
        <row r="16">
          <cell r="B16" t="str">
            <v>AGN (Victoria)</v>
          </cell>
          <cell r="C16" t="str">
            <v>Australian Gas Networks Limited (reporting data for Victoria)</v>
          </cell>
          <cell r="D16">
            <v>19078551685</v>
          </cell>
          <cell r="E16" t="str">
            <v>Vic</v>
          </cell>
          <cell r="F16" t="str">
            <v>Gas</v>
          </cell>
          <cell r="G16" t="str">
            <v>Distribution</v>
          </cell>
          <cell r="H16" t="str">
            <v>Weighted average price cap</v>
          </cell>
          <cell r="I16" t="str">
            <v>Calendar</v>
          </cell>
          <cell r="J16" t="str">
            <v>December</v>
          </cell>
          <cell r="K16">
            <v>5</v>
          </cell>
          <cell r="L16">
            <v>5</v>
          </cell>
          <cell r="M16" t="str">
            <v>x</v>
          </cell>
        </row>
        <row r="17">
          <cell r="B17" t="str">
            <v>Amadeus</v>
          </cell>
          <cell r="C17" t="str">
            <v>APT Pipelines (NT) Pty Ltd</v>
          </cell>
          <cell r="D17">
            <v>39009737393</v>
          </cell>
          <cell r="E17" t="str">
            <v>NT</v>
          </cell>
          <cell r="F17" t="str">
            <v>Gas</v>
          </cell>
          <cell r="G17" t="str">
            <v>Transmission</v>
          </cell>
          <cell r="H17" t="str">
            <v>Weighted average price cap</v>
          </cell>
          <cell r="I17" t="str">
            <v>Financial</v>
          </cell>
          <cell r="J17" t="str">
            <v>June</v>
          </cell>
          <cell r="K17">
            <v>5</v>
          </cell>
          <cell r="L17">
            <v>5</v>
          </cell>
          <cell r="M17" t="str">
            <v>x</v>
          </cell>
          <cell r="N17" t="str">
            <v>n/a</v>
          </cell>
          <cell r="O17" t="str">
            <v>Level 19, HSBC Building</v>
          </cell>
          <cell r="P17" t="str">
            <v>580 George Street</v>
          </cell>
          <cell r="Q17" t="str">
            <v>SYDNEY</v>
          </cell>
          <cell r="R17" t="str">
            <v>NSW</v>
          </cell>
          <cell r="S17" t="str">
            <v>2000</v>
          </cell>
          <cell r="T17" t="str">
            <v>Level 19, HSBC Building</v>
          </cell>
          <cell r="U17" t="str">
            <v>580 George Street</v>
          </cell>
          <cell r="V17" t="str">
            <v>SYDNEY</v>
          </cell>
          <cell r="W17" t="str">
            <v>NSW</v>
          </cell>
          <cell r="X17" t="str">
            <v>2000</v>
          </cell>
          <cell r="Y17" t="str">
            <v>Alexandra Curran</v>
          </cell>
          <cell r="Z17" t="str">
            <v>02 9275 0020</v>
          </cell>
          <cell r="AA17" t="str">
            <v>alexandra.curran@apa.com.au</v>
          </cell>
        </row>
        <row r="18">
          <cell r="B18" t="str">
            <v>APA GasNet</v>
          </cell>
          <cell r="C18" t="str">
            <v>APA GasNet Australia (Operations) Pty Ltd</v>
          </cell>
          <cell r="D18" t="str">
            <v>065083009</v>
          </cell>
          <cell r="E18" t="str">
            <v>Vic</v>
          </cell>
          <cell r="F18" t="str">
            <v>Gas</v>
          </cell>
          <cell r="G18" t="str">
            <v>Transmission</v>
          </cell>
          <cell r="H18" t="str">
            <v>Weighted average price cap</v>
          </cell>
          <cell r="I18" t="str">
            <v>Calendar</v>
          </cell>
          <cell r="J18" t="str">
            <v>December</v>
          </cell>
          <cell r="K18">
            <v>5</v>
          </cell>
          <cell r="L18">
            <v>5</v>
          </cell>
          <cell r="M18" t="str">
            <v>x</v>
          </cell>
          <cell r="O18" t="str">
            <v>Level 19, HSBC Building</v>
          </cell>
          <cell r="P18" t="str">
            <v>580 George Street</v>
          </cell>
          <cell r="Q18" t="str">
            <v>SYDNEY</v>
          </cell>
          <cell r="R18" t="str">
            <v>NSW</v>
          </cell>
          <cell r="S18" t="str">
            <v>2000</v>
          </cell>
          <cell r="T18" t="str">
            <v>PO Box R41</v>
          </cell>
          <cell r="V18" t="str">
            <v>ROYAL EXCHANGE</v>
          </cell>
          <cell r="W18" t="str">
            <v>NSW</v>
          </cell>
          <cell r="X18" t="str">
            <v>1225</v>
          </cell>
          <cell r="Z18" t="str">
            <v>02 9693 0000</v>
          </cell>
        </row>
        <row r="19">
          <cell r="B19" t="str">
            <v>Ausgrid</v>
          </cell>
          <cell r="C19" t="str">
            <v>Ausgrid</v>
          </cell>
          <cell r="D19">
            <v>78508211731</v>
          </cell>
          <cell r="E19" t="str">
            <v>NSW</v>
          </cell>
          <cell r="F19" t="str">
            <v>Electricity</v>
          </cell>
          <cell r="G19" t="str">
            <v>Distribution</v>
          </cell>
          <cell r="H19" t="str">
            <v>Revenue cap</v>
          </cell>
          <cell r="I19" t="str">
            <v>Financial</v>
          </cell>
          <cell r="J19" t="str">
            <v>June</v>
          </cell>
          <cell r="K19">
            <v>5</v>
          </cell>
          <cell r="L19">
            <v>5</v>
          </cell>
          <cell r="M19">
            <v>5</v>
          </cell>
          <cell r="N19" t="str">
            <v>2014-19 Distribution Determination</v>
          </cell>
          <cell r="O19" t="str">
            <v>570 George St</v>
          </cell>
          <cell r="Q19" t="str">
            <v>SYDNEY</v>
          </cell>
          <cell r="R19" t="str">
            <v>NSW</v>
          </cell>
          <cell r="S19">
            <v>2000</v>
          </cell>
          <cell r="T19" t="str">
            <v>GPO Box 4009</v>
          </cell>
          <cell r="V19" t="str">
            <v>SYDNEY</v>
          </cell>
          <cell r="W19" t="str">
            <v>NSW</v>
          </cell>
          <cell r="X19" t="str">
            <v>2001</v>
          </cell>
          <cell r="Y19" t="str">
            <v>John Thomson</v>
          </cell>
          <cell r="Z19" t="str">
            <v>(02) 9269 2312</v>
          </cell>
          <cell r="AA19" t="str">
            <v>john.thomson@ausgrid.com.au</v>
          </cell>
          <cell r="AC19" t="str">
            <v>YES</v>
          </cell>
          <cell r="AD19" t="str">
            <v>YES</v>
          </cell>
          <cell r="AE19" t="str">
            <v>YES</v>
          </cell>
          <cell r="AF19" t="str">
            <v>YES</v>
          </cell>
        </row>
        <row r="20">
          <cell r="B20" t="str">
            <v>Ausgrid (Tx Assets)</v>
          </cell>
          <cell r="C20" t="str">
            <v>Ausgrid (Tx Assets)</v>
          </cell>
          <cell r="D20">
            <v>67505337385</v>
          </cell>
          <cell r="E20" t="str">
            <v>NSW</v>
          </cell>
          <cell r="F20" t="str">
            <v>Electricity</v>
          </cell>
          <cell r="G20" t="str">
            <v>Distribution</v>
          </cell>
          <cell r="H20" t="str">
            <v>Revenue cap</v>
          </cell>
          <cell r="I20" t="str">
            <v>Financial</v>
          </cell>
          <cell r="J20" t="str">
            <v>June</v>
          </cell>
          <cell r="K20">
            <v>5</v>
          </cell>
          <cell r="L20">
            <v>5</v>
          </cell>
          <cell r="M20">
            <v>5</v>
          </cell>
          <cell r="N20" t="str">
            <v>distribution determination</v>
          </cell>
          <cell r="R20" t="str">
            <v>NSW</v>
          </cell>
        </row>
        <row r="21">
          <cell r="B21" t="str">
            <v>AusNet (D)</v>
          </cell>
          <cell r="C21" t="str">
            <v>AusNet Electricity Services Pty Ltd</v>
          </cell>
          <cell r="D21">
            <v>91064651118</v>
          </cell>
          <cell r="E21" t="str">
            <v>Vic</v>
          </cell>
          <cell r="F21" t="str">
            <v>Electricity</v>
          </cell>
          <cell r="G21" t="str">
            <v>Distribution</v>
          </cell>
          <cell r="H21" t="str">
            <v>Revenue cap</v>
          </cell>
          <cell r="I21" t="str">
            <v>Calendar</v>
          </cell>
          <cell r="J21" t="str">
            <v>December</v>
          </cell>
          <cell r="K21">
            <v>5</v>
          </cell>
          <cell r="L21">
            <v>5</v>
          </cell>
          <cell r="M21">
            <v>2</v>
          </cell>
          <cell r="N21" t="str">
            <v>2016-20 Distribution Determination</v>
          </cell>
          <cell r="O21" t="str">
            <v>Level 32</v>
          </cell>
          <cell r="P21" t="str">
            <v>2 Southbank Boulevard</v>
          </cell>
          <cell r="Q21" t="str">
            <v>SOUTHBANK</v>
          </cell>
          <cell r="R21" t="str">
            <v>Vic</v>
          </cell>
          <cell r="S21" t="str">
            <v>3006</v>
          </cell>
          <cell r="T21" t="str">
            <v>Locked Bag 14051</v>
          </cell>
          <cell r="V21" t="str">
            <v>MELBOURNE CITY MAIL CENTRE</v>
          </cell>
          <cell r="W21" t="str">
            <v>VIC</v>
          </cell>
          <cell r="X21">
            <v>8001</v>
          </cell>
          <cell r="AD21" t="str">
            <v>YES</v>
          </cell>
          <cell r="AE21" t="str">
            <v>YES</v>
          </cell>
          <cell r="AF21" t="str">
            <v>YES</v>
          </cell>
        </row>
        <row r="22">
          <cell r="B22" t="str">
            <v>AusNet (Gas)</v>
          </cell>
          <cell r="C22" t="str">
            <v>AusNet Gas Services</v>
          </cell>
          <cell r="D22" t="str">
            <v>086015036</v>
          </cell>
          <cell r="E22" t="str">
            <v>Vic</v>
          </cell>
          <cell r="F22" t="str">
            <v>Gas</v>
          </cell>
          <cell r="G22" t="str">
            <v>Distribution</v>
          </cell>
          <cell r="H22" t="str">
            <v>Weighted average price cap</v>
          </cell>
          <cell r="I22" t="str">
            <v>Calendar</v>
          </cell>
          <cell r="J22" t="str">
            <v>December</v>
          </cell>
          <cell r="K22">
            <v>5</v>
          </cell>
          <cell r="L22">
            <v>5</v>
          </cell>
          <cell r="M22" t="str">
            <v>X</v>
          </cell>
          <cell r="O22" t="str">
            <v>Level 19, HSBC Building</v>
          </cell>
          <cell r="P22" t="str">
            <v>580 George Street</v>
          </cell>
          <cell r="Q22" t="str">
            <v>SYDNEY</v>
          </cell>
          <cell r="R22" t="str">
            <v>NSW</v>
          </cell>
          <cell r="S22" t="str">
            <v>2000</v>
          </cell>
          <cell r="T22" t="str">
            <v>PO Box R41</v>
          </cell>
          <cell r="V22" t="str">
            <v>ROYAL EXCHANGE</v>
          </cell>
          <cell r="W22" t="str">
            <v>NSW</v>
          </cell>
          <cell r="X22" t="str">
            <v>1225</v>
          </cell>
          <cell r="Y22" t="str">
            <v>Alexandra Curran</v>
          </cell>
          <cell r="Z22" t="str">
            <v>02 9275 0020</v>
          </cell>
          <cell r="AA22" t="str">
            <v>alexandra.curran@apa.com.au</v>
          </cell>
        </row>
        <row r="23">
          <cell r="B23" t="str">
            <v>AusNet (T)</v>
          </cell>
          <cell r="C23" t="str">
            <v>Ausnet Services (Transmission) Ltd</v>
          </cell>
          <cell r="D23">
            <v>48116124362</v>
          </cell>
          <cell r="E23" t="str">
            <v>Vic</v>
          </cell>
          <cell r="F23" t="str">
            <v>Electricity</v>
          </cell>
          <cell r="G23" t="str">
            <v>Transmission</v>
          </cell>
          <cell r="H23" t="str">
            <v>Revenue cap</v>
          </cell>
          <cell r="I23" t="str">
            <v>Financial</v>
          </cell>
          <cell r="J23" t="str">
            <v>March</v>
          </cell>
          <cell r="K23">
            <v>5</v>
          </cell>
          <cell r="L23">
            <v>5</v>
          </cell>
          <cell r="M23">
            <v>2</v>
          </cell>
          <cell r="N23" t="str">
            <v>transmission determination</v>
          </cell>
          <cell r="O23" t="str">
            <v>Level 32</v>
          </cell>
          <cell r="P23" t="str">
            <v>2 Southbank Boulevard</v>
          </cell>
          <cell r="Q23" t="str">
            <v>SOUTHBANK</v>
          </cell>
          <cell r="R23" t="str">
            <v>Vic</v>
          </cell>
          <cell r="S23" t="str">
            <v>3006</v>
          </cell>
          <cell r="T23" t="str">
            <v>Locked Bag 14051</v>
          </cell>
          <cell r="V23" t="str">
            <v>MELBOURNE CITY MAIL CENTRE</v>
          </cell>
          <cell r="W23" t="str">
            <v>Vic</v>
          </cell>
          <cell r="X23" t="str">
            <v>8001</v>
          </cell>
          <cell r="Y23" t="str">
            <v>Clare Thompson</v>
          </cell>
          <cell r="Z23" t="str">
            <v>03 9695 6670</v>
          </cell>
          <cell r="AA23" t="str">
            <v>clare.e.thompson@ausnetservices.com.au</v>
          </cell>
        </row>
        <row r="24">
          <cell r="B24" t="str">
            <v>Australian Distribution Co.</v>
          </cell>
          <cell r="C24" t="str">
            <v>Australian Distribution Co.</v>
          </cell>
          <cell r="D24">
            <v>11222333444</v>
          </cell>
          <cell r="E24" t="str">
            <v>-</v>
          </cell>
          <cell r="F24" t="str">
            <v>Electricity</v>
          </cell>
          <cell r="G24" t="str">
            <v>Distribution</v>
          </cell>
          <cell r="H24" t="str">
            <v>Revenue cap</v>
          </cell>
          <cell r="I24" t="str">
            <v>Financial</v>
          </cell>
          <cell r="J24" t="str">
            <v>June</v>
          </cell>
          <cell r="K24">
            <v>5</v>
          </cell>
          <cell r="L24">
            <v>5</v>
          </cell>
          <cell r="M24">
            <v>2</v>
          </cell>
          <cell r="N24" t="str">
            <v>distribution determination</v>
          </cell>
          <cell r="O24" t="str">
            <v>123 Straight Street</v>
          </cell>
          <cell r="Q24" t="str">
            <v>SYDNEY</v>
          </cell>
          <cell r="R24" t="str">
            <v>NSW</v>
          </cell>
          <cell r="S24" t="str">
            <v>2000</v>
          </cell>
          <cell r="T24" t="str">
            <v>PO Box 123</v>
          </cell>
          <cell r="V24" t="str">
            <v>SYDNEY</v>
          </cell>
          <cell r="W24" t="str">
            <v>NSW</v>
          </cell>
          <cell r="X24">
            <v>2000</v>
          </cell>
          <cell r="Y24" t="str">
            <v>Bob Smith</v>
          </cell>
          <cell r="Z24" t="str">
            <v>02 1234 5678</v>
          </cell>
          <cell r="AA24" t="str">
            <v>bob@auselec.net.au</v>
          </cell>
        </row>
        <row r="25">
          <cell r="B25" t="str">
            <v>Australian Distribution Co. (Vic)</v>
          </cell>
          <cell r="C25" t="str">
            <v>Australian Distribution Co. (Victoria)</v>
          </cell>
          <cell r="D25">
            <v>11222333444</v>
          </cell>
          <cell r="E25" t="str">
            <v>Vic</v>
          </cell>
          <cell r="F25" t="str">
            <v>Electricity</v>
          </cell>
          <cell r="G25" t="str">
            <v>Distribution</v>
          </cell>
          <cell r="H25" t="str">
            <v>Revenue cap</v>
          </cell>
          <cell r="I25" t="str">
            <v>Calendar</v>
          </cell>
          <cell r="J25" t="str">
            <v>December</v>
          </cell>
          <cell r="K25">
            <v>5</v>
          </cell>
          <cell r="L25">
            <v>5</v>
          </cell>
          <cell r="M25">
            <v>2</v>
          </cell>
          <cell r="N25" t="str">
            <v>distribution determination</v>
          </cell>
          <cell r="O25" t="str">
            <v>123 Straight Street</v>
          </cell>
          <cell r="Q25" t="str">
            <v>MELBOURNE</v>
          </cell>
          <cell r="R25" t="str">
            <v>Vic</v>
          </cell>
          <cell r="S25" t="str">
            <v>3000</v>
          </cell>
          <cell r="T25" t="str">
            <v>PO Box 123</v>
          </cell>
          <cell r="V25" t="str">
            <v>MELBOURNE</v>
          </cell>
          <cell r="W25" t="str">
            <v>VIC</v>
          </cell>
          <cell r="X25" t="str">
            <v>3000</v>
          </cell>
          <cell r="Y25" t="str">
            <v>Bob Smith</v>
          </cell>
          <cell r="Z25" t="str">
            <v>02 1234 5678</v>
          </cell>
          <cell r="AA25" t="str">
            <v>bob@auselec.net.au</v>
          </cell>
        </row>
        <row r="26">
          <cell r="B26" t="str">
            <v>Australian Transmission Co.</v>
          </cell>
          <cell r="C26" t="str">
            <v>Australian Transmission Co.</v>
          </cell>
          <cell r="D26">
            <v>11222333444</v>
          </cell>
          <cell r="E26" t="str">
            <v>-</v>
          </cell>
          <cell r="F26" t="str">
            <v>Electricity</v>
          </cell>
          <cell r="G26" t="str">
            <v>Transmission</v>
          </cell>
          <cell r="H26" t="str">
            <v>Revenue cap</v>
          </cell>
          <cell r="I26" t="str">
            <v>Financial</v>
          </cell>
          <cell r="J26" t="str">
            <v>June</v>
          </cell>
          <cell r="K26">
            <v>5</v>
          </cell>
          <cell r="L26">
            <v>5</v>
          </cell>
          <cell r="M26">
            <v>5</v>
          </cell>
          <cell r="N26" t="str">
            <v>transmission determination</v>
          </cell>
          <cell r="O26" t="str">
            <v>123 Straight Street</v>
          </cell>
          <cell r="Q26" t="str">
            <v>SYDNEY</v>
          </cell>
          <cell r="R26" t="str">
            <v>NSW</v>
          </cell>
          <cell r="S26" t="str">
            <v>2000</v>
          </cell>
          <cell r="T26" t="str">
            <v>PO Box 123</v>
          </cell>
          <cell r="V26" t="str">
            <v>SYDNEY</v>
          </cell>
          <cell r="W26" t="str">
            <v>NSW</v>
          </cell>
          <cell r="X26">
            <v>2000</v>
          </cell>
          <cell r="Y26" t="str">
            <v>Bob Smith</v>
          </cell>
          <cell r="Z26" t="str">
            <v>02 1234 5678</v>
          </cell>
          <cell r="AA26" t="str">
            <v>bob@auselec.net.au</v>
          </cell>
        </row>
        <row r="27">
          <cell r="B27" t="str">
            <v>CitiPower</v>
          </cell>
          <cell r="C27" t="str">
            <v>CitiPower</v>
          </cell>
          <cell r="D27">
            <v>76064651056</v>
          </cell>
          <cell r="E27" t="str">
            <v>Vic</v>
          </cell>
          <cell r="F27" t="str">
            <v>Electricity</v>
          </cell>
          <cell r="G27" t="str">
            <v>Distribution</v>
          </cell>
          <cell r="H27" t="str">
            <v>Revenue cap</v>
          </cell>
          <cell r="I27" t="str">
            <v>Calendar</v>
          </cell>
          <cell r="J27" t="str">
            <v>December</v>
          </cell>
          <cell r="K27">
            <v>5</v>
          </cell>
          <cell r="L27">
            <v>5</v>
          </cell>
          <cell r="M27">
            <v>2</v>
          </cell>
          <cell r="N27" t="str">
            <v>2016-20 Distribution Determination</v>
          </cell>
          <cell r="O27" t="str">
            <v>40 Market Street</v>
          </cell>
          <cell r="Q27" t="str">
            <v>MELBOURNE</v>
          </cell>
          <cell r="R27" t="str">
            <v>Vic</v>
          </cell>
          <cell r="S27" t="str">
            <v>3000</v>
          </cell>
          <cell r="T27" t="str">
            <v>Locked Bag 14090</v>
          </cell>
          <cell r="V27" t="str">
            <v>MELBOURNE</v>
          </cell>
          <cell r="W27" t="str">
            <v>VIC</v>
          </cell>
          <cell r="X27">
            <v>8001</v>
          </cell>
          <cell r="Y27" t="str">
            <v>Hannah Williams</v>
          </cell>
          <cell r="Z27" t="str">
            <v>03 9683 4088</v>
          </cell>
          <cell r="AA27" t="str">
            <v>hwilliams@powercor.com.au</v>
          </cell>
          <cell r="AC27" t="str">
            <v>YES</v>
          </cell>
          <cell r="AD27" t="str">
            <v>YES</v>
          </cell>
          <cell r="AE27" t="str">
            <v>NO</v>
          </cell>
          <cell r="AF27" t="str">
            <v>NO</v>
          </cell>
        </row>
        <row r="28">
          <cell r="B28" t="str">
            <v>Directlink</v>
          </cell>
          <cell r="C28" t="str">
            <v>Directlink</v>
          </cell>
          <cell r="D28">
            <v>16779340889</v>
          </cell>
          <cell r="E28" t="str">
            <v>Qld</v>
          </cell>
          <cell r="F28" t="str">
            <v>Electricity</v>
          </cell>
          <cell r="G28" t="str">
            <v>Transmission</v>
          </cell>
          <cell r="H28" t="str">
            <v>Revenue cap</v>
          </cell>
          <cell r="I28" t="str">
            <v>Financial</v>
          </cell>
          <cell r="J28" t="str">
            <v>June</v>
          </cell>
          <cell r="K28">
            <v>9</v>
          </cell>
          <cell r="L28">
            <v>5</v>
          </cell>
          <cell r="M28">
            <v>5</v>
          </cell>
          <cell r="N28" t="str">
            <v>transmission determination</v>
          </cell>
          <cell r="O28" t="str">
            <v>Level 19, HSBC Building</v>
          </cell>
          <cell r="P28" t="str">
            <v>580 George Street</v>
          </cell>
          <cell r="Q28" t="str">
            <v>SYDNEY</v>
          </cell>
          <cell r="R28" t="str">
            <v>NSW</v>
          </cell>
          <cell r="S28" t="str">
            <v>2000</v>
          </cell>
          <cell r="T28" t="str">
            <v>PO Box R41</v>
          </cell>
          <cell r="V28" t="str">
            <v>ROYAL EXCHANGE</v>
          </cell>
          <cell r="W28" t="str">
            <v>NSW</v>
          </cell>
          <cell r="X28" t="str">
            <v>1225</v>
          </cell>
          <cell r="Y28" t="str">
            <v>Scott Young</v>
          </cell>
          <cell r="Z28" t="str">
            <v>02 9275 0031</v>
          </cell>
          <cell r="AA28" t="str">
            <v>scott.young@apa.com.au</v>
          </cell>
        </row>
        <row r="29">
          <cell r="B29" t="str">
            <v>ElectraNet</v>
          </cell>
          <cell r="C29" t="str">
            <v>ElectraNet</v>
          </cell>
          <cell r="D29">
            <v>41094482416</v>
          </cell>
          <cell r="E29" t="str">
            <v>SA</v>
          </cell>
          <cell r="F29" t="str">
            <v>Electricity</v>
          </cell>
          <cell r="G29" t="str">
            <v>Transmission</v>
          </cell>
          <cell r="H29" t="str">
            <v>Revenue cap</v>
          </cell>
          <cell r="I29" t="str">
            <v>Financial</v>
          </cell>
          <cell r="J29" t="str">
            <v>June</v>
          </cell>
          <cell r="K29">
            <v>5</v>
          </cell>
          <cell r="L29">
            <v>5</v>
          </cell>
          <cell r="M29">
            <v>5</v>
          </cell>
          <cell r="N29" t="str">
            <v>transmission determination</v>
          </cell>
          <cell r="O29" t="str">
            <v>52-55 East Terrace</v>
          </cell>
          <cell r="P29" t="str">
            <v>Rymill Park</v>
          </cell>
          <cell r="Q29" t="str">
            <v>ADELAIDE</v>
          </cell>
          <cell r="R29" t="str">
            <v>SA</v>
          </cell>
          <cell r="S29" t="str">
            <v>5000</v>
          </cell>
          <cell r="T29" t="str">
            <v>PO Box 7096</v>
          </cell>
          <cell r="U29" t="str">
            <v>Hutt Street Post Office</v>
          </cell>
          <cell r="V29" t="str">
            <v>ADELAIDE</v>
          </cell>
          <cell r="W29" t="str">
            <v>SA</v>
          </cell>
          <cell r="X29">
            <v>5000</v>
          </cell>
          <cell r="Y29" t="str">
            <v>Bill Jackson</v>
          </cell>
          <cell r="Z29" t="str">
            <v>08 8404 7969</v>
          </cell>
          <cell r="AA29" t="str">
            <v>jackson.bill@electranet.com.au</v>
          </cell>
        </row>
        <row r="30">
          <cell r="B30" t="str">
            <v>Endeavour Energy</v>
          </cell>
          <cell r="C30" t="str">
            <v>Endeavour Energy</v>
          </cell>
          <cell r="D30">
            <v>11247365823</v>
          </cell>
          <cell r="E30" t="str">
            <v>NSW</v>
          </cell>
          <cell r="F30" t="str">
            <v>Electricity</v>
          </cell>
          <cell r="G30" t="str">
            <v>Distribution</v>
          </cell>
          <cell r="H30" t="str">
            <v>Revenue cap</v>
          </cell>
          <cell r="I30" t="str">
            <v>Financial</v>
          </cell>
          <cell r="J30" t="str">
            <v>June</v>
          </cell>
          <cell r="K30">
            <v>5</v>
          </cell>
          <cell r="L30">
            <v>5</v>
          </cell>
          <cell r="M30">
            <v>5</v>
          </cell>
          <cell r="N30" t="str">
            <v>2014-19 Distribution Determination</v>
          </cell>
          <cell r="O30" t="str">
            <v>51 Huntingwood Drive</v>
          </cell>
          <cell r="Q30" t="str">
            <v>HUNTINGWOOD</v>
          </cell>
          <cell r="R30" t="str">
            <v>NSW</v>
          </cell>
          <cell r="S30" t="str">
            <v>2148</v>
          </cell>
          <cell r="T30" t="str">
            <v>PO Box 811</v>
          </cell>
          <cell r="V30" t="str">
            <v>SEVEN HILLS</v>
          </cell>
          <cell r="W30" t="str">
            <v>NSW</v>
          </cell>
          <cell r="X30" t="str">
            <v>1730</v>
          </cell>
          <cell r="Y30" t="str">
            <v>Jon Hocking</v>
          </cell>
          <cell r="Z30" t="str">
            <v>02 9853 4386 / 0407 348 156</v>
          </cell>
          <cell r="AA30" t="str">
            <v>Jon.Hocking@Endeavourenergy.com.au</v>
          </cell>
          <cell r="AC30" t="str">
            <v>NO</v>
          </cell>
          <cell r="AD30" t="str">
            <v>YES</v>
          </cell>
          <cell r="AE30" t="str">
            <v>YES</v>
          </cell>
          <cell r="AF30" t="str">
            <v>YES</v>
          </cell>
        </row>
        <row r="31">
          <cell r="B31" t="str">
            <v>Energex</v>
          </cell>
          <cell r="C31" t="str">
            <v>Energex</v>
          </cell>
          <cell r="D31">
            <v>40078849055</v>
          </cell>
          <cell r="E31" t="str">
            <v>Qld</v>
          </cell>
          <cell r="F31" t="str">
            <v>Electricity</v>
          </cell>
          <cell r="G31" t="str">
            <v>Distribution</v>
          </cell>
          <cell r="H31" t="str">
            <v>Revenue cap</v>
          </cell>
          <cell r="I31" t="str">
            <v>Financial</v>
          </cell>
          <cell r="J31" t="str">
            <v>June</v>
          </cell>
          <cell r="K31">
            <v>5</v>
          </cell>
          <cell r="L31">
            <v>5</v>
          </cell>
          <cell r="M31">
            <v>5</v>
          </cell>
          <cell r="N31" t="str">
            <v>2015-20 Distribution Determination</v>
          </cell>
          <cell r="O31" t="str">
            <v>26 Reddacliff Street</v>
          </cell>
          <cell r="Q31" t="str">
            <v>NEWSTEAD</v>
          </cell>
          <cell r="R31" t="str">
            <v>Qld</v>
          </cell>
          <cell r="S31" t="str">
            <v>4006</v>
          </cell>
          <cell r="T31" t="str">
            <v>26 Reddacliff Street</v>
          </cell>
          <cell r="V31" t="str">
            <v>NEWSTEAD</v>
          </cell>
          <cell r="W31" t="str">
            <v>QLD</v>
          </cell>
          <cell r="X31" t="str">
            <v>4006</v>
          </cell>
          <cell r="Y31" t="str">
            <v>Nicola Roscoe</v>
          </cell>
          <cell r="Z31" t="str">
            <v>07 3664 5891</v>
          </cell>
          <cell r="AA31" t="str">
            <v>nicolaroscoe@energex.com.au</v>
          </cell>
          <cell r="AC31" t="str">
            <v>YES</v>
          </cell>
          <cell r="AD31" t="str">
            <v>YES</v>
          </cell>
          <cell r="AE31" t="str">
            <v>YES</v>
          </cell>
          <cell r="AF31" t="str">
            <v>NO</v>
          </cell>
        </row>
        <row r="32">
          <cell r="B32" t="str">
            <v>Ergon Energy</v>
          </cell>
          <cell r="C32" t="str">
            <v>Ergon Energy</v>
          </cell>
          <cell r="D32">
            <v>50087646062</v>
          </cell>
          <cell r="E32" t="str">
            <v>Qld</v>
          </cell>
          <cell r="F32" t="str">
            <v>Electricity</v>
          </cell>
          <cell r="G32" t="str">
            <v>Distribution</v>
          </cell>
          <cell r="H32" t="str">
            <v>Revenue cap</v>
          </cell>
          <cell r="I32" t="str">
            <v>Financial</v>
          </cell>
          <cell r="J32" t="str">
            <v>June</v>
          </cell>
          <cell r="K32">
            <v>5</v>
          </cell>
          <cell r="L32">
            <v>5</v>
          </cell>
          <cell r="M32">
            <v>5</v>
          </cell>
          <cell r="N32" t="str">
            <v>2015-20 Distribution Determination</v>
          </cell>
          <cell r="O32" t="str">
            <v>22 Walker Street</v>
          </cell>
          <cell r="Q32" t="str">
            <v>TOWNSVILLE</v>
          </cell>
          <cell r="R32" t="str">
            <v>Qld</v>
          </cell>
          <cell r="S32" t="str">
            <v>4810</v>
          </cell>
          <cell r="T32" t="str">
            <v>Po Box 264</v>
          </cell>
          <cell r="V32" t="str">
            <v>FORTITUDE VALLEY</v>
          </cell>
          <cell r="W32" t="str">
            <v>QLD</v>
          </cell>
          <cell r="X32">
            <v>4006</v>
          </cell>
          <cell r="Y32" t="str">
            <v>Jenny Doyle, Group Manager Regulatory Affairs</v>
          </cell>
          <cell r="Z32" t="str">
            <v>(07) 3851 6416</v>
          </cell>
          <cell r="AA32" t="str">
            <v>jenny.doyle@ergon.com.au</v>
          </cell>
          <cell r="AC32" t="str">
            <v>NO</v>
          </cell>
          <cell r="AD32" t="str">
            <v>YES</v>
          </cell>
          <cell r="AE32" t="str">
            <v>YES</v>
          </cell>
          <cell r="AF32" t="str">
            <v>YES</v>
          </cell>
        </row>
        <row r="33">
          <cell r="B33" t="str">
            <v>Essential Energy</v>
          </cell>
          <cell r="C33" t="str">
            <v>Essential Energy</v>
          </cell>
          <cell r="D33">
            <v>37428185226</v>
          </cell>
          <cell r="E33" t="str">
            <v>NSW</v>
          </cell>
          <cell r="F33" t="str">
            <v>Electricity</v>
          </cell>
          <cell r="G33" t="str">
            <v>Distribution</v>
          </cell>
          <cell r="H33" t="str">
            <v>Revenue cap</v>
          </cell>
          <cell r="I33" t="str">
            <v>Financial</v>
          </cell>
          <cell r="J33" t="str">
            <v>June</v>
          </cell>
          <cell r="K33">
            <v>5</v>
          </cell>
          <cell r="L33">
            <v>5</v>
          </cell>
          <cell r="M33">
            <v>5</v>
          </cell>
          <cell r="N33" t="str">
            <v>2014-19 Distribution Determination</v>
          </cell>
          <cell r="O33" t="str">
            <v>8 Buller Street</v>
          </cell>
          <cell r="Q33" t="str">
            <v>PORT MACQUARIE</v>
          </cell>
          <cell r="R33" t="str">
            <v>NSW</v>
          </cell>
          <cell r="S33" t="str">
            <v>2444</v>
          </cell>
          <cell r="T33" t="str">
            <v>PO Box 5730</v>
          </cell>
          <cell r="V33" t="str">
            <v>PORT MACQUARIE</v>
          </cell>
          <cell r="W33" t="str">
            <v>NSW</v>
          </cell>
          <cell r="X33" t="str">
            <v>2444</v>
          </cell>
          <cell r="Y33" t="str">
            <v>Catherine Waddell</v>
          </cell>
          <cell r="Z33" t="str">
            <v>02 6338 3553</v>
          </cell>
          <cell r="AA33" t="str">
            <v>catherine.waddell@essentialenergy.com.au</v>
          </cell>
          <cell r="AE33" t="str">
            <v>YES</v>
          </cell>
          <cell r="AF33" t="str">
            <v>YES</v>
          </cell>
        </row>
        <row r="34">
          <cell r="B34" t="str">
            <v>Jemena Electricity</v>
          </cell>
          <cell r="C34" t="str">
            <v>Jemena Electricity</v>
          </cell>
          <cell r="D34">
            <v>82064651083</v>
          </cell>
          <cell r="E34" t="str">
            <v>Vic</v>
          </cell>
          <cell r="F34" t="str">
            <v>Electricity</v>
          </cell>
          <cell r="G34" t="str">
            <v>Distribution</v>
          </cell>
          <cell r="H34" t="str">
            <v>Revenue cap</v>
          </cell>
          <cell r="I34" t="str">
            <v>Calendar</v>
          </cell>
          <cell r="J34" t="str">
            <v>December</v>
          </cell>
          <cell r="K34">
            <v>5</v>
          </cell>
          <cell r="L34">
            <v>5</v>
          </cell>
          <cell r="M34">
            <v>2</v>
          </cell>
          <cell r="N34" t="str">
            <v>2016-20 Distribution Determination</v>
          </cell>
          <cell r="O34" t="str">
            <v>Level 16</v>
          </cell>
          <cell r="P34" t="str">
            <v>567 Collins Street</v>
          </cell>
          <cell r="Q34" t="str">
            <v>MELBOURNE</v>
          </cell>
          <cell r="R34" t="str">
            <v>VIC</v>
          </cell>
          <cell r="S34" t="str">
            <v>3000</v>
          </cell>
          <cell r="T34" t="str">
            <v>PO Box 16182</v>
          </cell>
          <cell r="V34" t="str">
            <v>MELBOURNE</v>
          </cell>
          <cell r="W34" t="str">
            <v>VIC</v>
          </cell>
          <cell r="X34">
            <v>8001</v>
          </cell>
          <cell r="Y34" t="str">
            <v>Matthew Serpell</v>
          </cell>
          <cell r="Z34" t="str">
            <v>03 9173 8231</v>
          </cell>
          <cell r="AA34" t="str">
            <v>matthew.serpell@jemena.com.au</v>
          </cell>
          <cell r="AE34" t="str">
            <v>YES</v>
          </cell>
          <cell r="AF34" t="str">
            <v>NO</v>
          </cell>
        </row>
        <row r="35">
          <cell r="B35" t="str">
            <v>JGN</v>
          </cell>
          <cell r="C35" t="str">
            <v>Jemena Gas Networks (NSW) Ltd</v>
          </cell>
          <cell r="D35" t="str">
            <v>003 004 322</v>
          </cell>
          <cell r="E35" t="str">
            <v>NSW</v>
          </cell>
          <cell r="F35" t="str">
            <v>Gas</v>
          </cell>
          <cell r="G35" t="str">
            <v>Distribution</v>
          </cell>
          <cell r="H35" t="str">
            <v>Weighted average price cap</v>
          </cell>
          <cell r="I35" t="str">
            <v>Financial</v>
          </cell>
          <cell r="J35" t="str">
            <v>June</v>
          </cell>
          <cell r="K35">
            <v>5</v>
          </cell>
          <cell r="L35">
            <v>5</v>
          </cell>
        </row>
        <row r="36">
          <cell r="B36" t="str">
            <v>Multinet Gas</v>
          </cell>
          <cell r="C36" t="str">
            <v>Multinet Gas (DB No.1) Pty Ltd (ACN 086 026 986), Multinet Gas (DB No.2) Pty Ltd (ACN 086 230 122)</v>
          </cell>
          <cell r="D36" t="str">
            <v>086026986</v>
          </cell>
          <cell r="E36" t="str">
            <v>Vic</v>
          </cell>
          <cell r="F36" t="str">
            <v>Gas</v>
          </cell>
          <cell r="G36" t="str">
            <v>Distribution</v>
          </cell>
          <cell r="H36" t="str">
            <v>Weighted average price cap</v>
          </cell>
          <cell r="I36" t="str">
            <v>Calendar</v>
          </cell>
          <cell r="J36" t="str">
            <v>December</v>
          </cell>
          <cell r="K36">
            <v>5</v>
          </cell>
          <cell r="L36">
            <v>5</v>
          </cell>
          <cell r="M36" t="str">
            <v>x</v>
          </cell>
          <cell r="O36" t="str">
            <v>6 Nexus Court</v>
          </cell>
          <cell r="Q36" t="str">
            <v>MULGRAVE</v>
          </cell>
          <cell r="R36" t="str">
            <v>Vic</v>
          </cell>
          <cell r="S36" t="str">
            <v>3149</v>
          </cell>
          <cell r="Y36" t="str">
            <v>Stephanie McDougall</v>
          </cell>
          <cell r="Z36" t="str">
            <v>03 8846 9538</v>
          </cell>
          <cell r="AA36" t="str">
            <v>Stephanie.McDougall@ue.com.au</v>
          </cell>
        </row>
        <row r="37">
          <cell r="B37" t="str">
            <v>Murraylink</v>
          </cell>
          <cell r="C37" t="str">
            <v>Murraylink</v>
          </cell>
          <cell r="D37">
            <v>79181207909</v>
          </cell>
          <cell r="E37" t="str">
            <v>SA</v>
          </cell>
          <cell r="F37" t="str">
            <v>Electricity</v>
          </cell>
          <cell r="G37" t="str">
            <v>Transmission</v>
          </cell>
          <cell r="H37" t="str">
            <v>Revenue cap</v>
          </cell>
          <cell r="I37" t="str">
            <v>Financial</v>
          </cell>
          <cell r="J37" t="str">
            <v>June</v>
          </cell>
          <cell r="K37">
            <v>5</v>
          </cell>
          <cell r="L37">
            <v>5</v>
          </cell>
          <cell r="M37">
            <v>5</v>
          </cell>
          <cell r="N37" t="str">
            <v>transmission determination</v>
          </cell>
          <cell r="O37" t="str">
            <v>Level 19</v>
          </cell>
          <cell r="P37" t="str">
            <v>580 George Street</v>
          </cell>
          <cell r="Q37" t="str">
            <v>SYDNEY</v>
          </cell>
          <cell r="R37" t="str">
            <v>NSW</v>
          </cell>
          <cell r="S37" t="str">
            <v>2000</v>
          </cell>
          <cell r="Y37" t="str">
            <v>Scott Young</v>
          </cell>
          <cell r="Z37" t="str">
            <v>02 9275 0031</v>
          </cell>
          <cell r="AA37" t="str">
            <v>scott.young@apa.com.au</v>
          </cell>
        </row>
        <row r="38">
          <cell r="B38" t="str">
            <v>Power and Water</v>
          </cell>
          <cell r="C38" t="str">
            <v>Power and Water Corporation</v>
          </cell>
          <cell r="D38">
            <v>15947352360</v>
          </cell>
          <cell r="E38" t="str">
            <v>NT</v>
          </cell>
          <cell r="F38" t="str">
            <v>Electricity</v>
          </cell>
          <cell r="G38" t="str">
            <v>Distribution</v>
          </cell>
          <cell r="H38" t="str">
            <v>Revenue cap</v>
          </cell>
          <cell r="I38" t="str">
            <v>Financial</v>
          </cell>
          <cell r="J38" t="str">
            <v>June</v>
          </cell>
          <cell r="K38">
            <v>5</v>
          </cell>
          <cell r="L38">
            <v>5</v>
          </cell>
          <cell r="M38" t="str">
            <v>x</v>
          </cell>
          <cell r="N38" t="str">
            <v>distribution determination</v>
          </cell>
          <cell r="O38" t="str">
            <v>GPO Box 1921</v>
          </cell>
          <cell r="Q38" t="str">
            <v>DARWIN</v>
          </cell>
          <cell r="R38" t="str">
            <v>NT</v>
          </cell>
          <cell r="S38" t="str">
            <v>0801</v>
          </cell>
          <cell r="T38" t="str">
            <v>GPO Box 1921</v>
          </cell>
          <cell r="V38" t="str">
            <v>DARWIN</v>
          </cell>
          <cell r="W38" t="str">
            <v>NT</v>
          </cell>
          <cell r="X38" t="str">
            <v>0801</v>
          </cell>
          <cell r="Y38" t="str">
            <v>Lucy Moon</v>
          </cell>
          <cell r="Z38" t="str">
            <v>08 8924 5822</v>
          </cell>
          <cell r="AA38" t="str">
            <v>Lucy.Moon@powerwater.com.au</v>
          </cell>
          <cell r="AC38" t="str">
            <v>YES</v>
          </cell>
          <cell r="AD38" t="str">
            <v>YES</v>
          </cell>
          <cell r="AE38" t="str">
            <v>YES</v>
          </cell>
          <cell r="AF38" t="str">
            <v>YES</v>
          </cell>
        </row>
        <row r="39">
          <cell r="B39" t="str">
            <v>Powercor Australia</v>
          </cell>
          <cell r="C39" t="str">
            <v>Powercor Australia</v>
          </cell>
          <cell r="D39">
            <v>89064651109</v>
          </cell>
          <cell r="E39" t="str">
            <v>Vic</v>
          </cell>
          <cell r="F39" t="str">
            <v>Electricity</v>
          </cell>
          <cell r="G39" t="str">
            <v>Distribution</v>
          </cell>
          <cell r="H39" t="str">
            <v>Revenue cap</v>
          </cell>
          <cell r="I39" t="str">
            <v>Calendar</v>
          </cell>
          <cell r="J39" t="str">
            <v>December</v>
          </cell>
          <cell r="K39">
            <v>5</v>
          </cell>
          <cell r="L39">
            <v>5</v>
          </cell>
          <cell r="M39">
            <v>2</v>
          </cell>
          <cell r="N39" t="str">
            <v>2016-20 Distribution Determination</v>
          </cell>
          <cell r="O39" t="str">
            <v>40 Market Street</v>
          </cell>
          <cell r="Q39" t="str">
            <v>MELBOURNE</v>
          </cell>
          <cell r="R39" t="str">
            <v>Vic</v>
          </cell>
          <cell r="S39" t="str">
            <v>3000</v>
          </cell>
          <cell r="T39" t="str">
            <v>Locked bag 14090</v>
          </cell>
          <cell r="V39" t="str">
            <v>MELBOURNE</v>
          </cell>
          <cell r="W39" t="str">
            <v>VIC</v>
          </cell>
          <cell r="X39">
            <v>8001</v>
          </cell>
          <cell r="Y39" t="str">
            <v>Hannah Williams</v>
          </cell>
          <cell r="Z39" t="str">
            <v>03 9683 4088</v>
          </cell>
          <cell r="AA39" t="str">
            <v>hwilliams@powercor.com.au</v>
          </cell>
          <cell r="AE39" t="str">
            <v>YES</v>
          </cell>
          <cell r="AF39" t="str">
            <v>YES</v>
          </cell>
        </row>
        <row r="40">
          <cell r="B40" t="str">
            <v>Powerlink</v>
          </cell>
          <cell r="C40" t="str">
            <v>Queensland Electricity Transmission Corporation Limited trading as Powerlink Queensland</v>
          </cell>
          <cell r="D40">
            <v>82078849233</v>
          </cell>
          <cell r="E40" t="str">
            <v>Qld</v>
          </cell>
          <cell r="F40" t="str">
            <v>Electricity</v>
          </cell>
          <cell r="G40" t="str">
            <v>Transmission</v>
          </cell>
          <cell r="H40" t="str">
            <v>Revenue cap</v>
          </cell>
          <cell r="I40" t="str">
            <v>Financial</v>
          </cell>
          <cell r="J40" t="str">
            <v>June</v>
          </cell>
          <cell r="K40">
            <v>5</v>
          </cell>
          <cell r="L40">
            <v>5</v>
          </cell>
          <cell r="M40">
            <v>5</v>
          </cell>
          <cell r="N40" t="str">
            <v>transmission determination</v>
          </cell>
          <cell r="O40" t="str">
            <v>33 Harold St</v>
          </cell>
          <cell r="Q40" t="str">
            <v>VIRGINIA</v>
          </cell>
          <cell r="R40" t="str">
            <v>Qld</v>
          </cell>
          <cell r="S40" t="str">
            <v>4014</v>
          </cell>
          <cell r="T40" t="str">
            <v>PO Box 1193</v>
          </cell>
          <cell r="V40" t="str">
            <v>VIRGINIA</v>
          </cell>
          <cell r="W40" t="str">
            <v>QLD</v>
          </cell>
          <cell r="X40">
            <v>4014</v>
          </cell>
          <cell r="Y40" t="str">
            <v>Jennifer Harris</v>
          </cell>
          <cell r="Z40" t="str">
            <v>07 3860 2667</v>
          </cell>
          <cell r="AA40" t="str">
            <v>jharris@powerlink.com.au</v>
          </cell>
        </row>
        <row r="41">
          <cell r="B41" t="str">
            <v>Roma to Brisbane Pipeline</v>
          </cell>
          <cell r="C41" t="str">
            <v>APT Petroleum Pipelines Limited t/a Roma to Brisbane Pipeline</v>
          </cell>
          <cell r="D41" t="str">
            <v>009 737 393</v>
          </cell>
          <cell r="E41" t="str">
            <v>Qld</v>
          </cell>
          <cell r="F41" t="str">
            <v>Gas</v>
          </cell>
          <cell r="G41" t="str">
            <v>Transmission</v>
          </cell>
          <cell r="H41" t="str">
            <v>Weighted average price cap</v>
          </cell>
          <cell r="I41" t="str">
            <v>Financial</v>
          </cell>
          <cell r="J41" t="str">
            <v>June</v>
          </cell>
          <cell r="K41">
            <v>5</v>
          </cell>
          <cell r="L41">
            <v>5</v>
          </cell>
          <cell r="M41" t="str">
            <v>x</v>
          </cell>
          <cell r="N41" t="str">
            <v>n/a</v>
          </cell>
          <cell r="O41" t="str">
            <v>580 George Street</v>
          </cell>
          <cell r="Q41" t="str">
            <v>SYDNEY</v>
          </cell>
          <cell r="R41" t="str">
            <v>NSW</v>
          </cell>
          <cell r="S41" t="str">
            <v>2000</v>
          </cell>
          <cell r="T41" t="str">
            <v>PO Box R41</v>
          </cell>
          <cell r="V41" t="str">
            <v>ROYAL EXCHANGE</v>
          </cell>
          <cell r="W41" t="str">
            <v>NSW</v>
          </cell>
          <cell r="X41" t="str">
            <v>1225</v>
          </cell>
          <cell r="Y41" t="str">
            <v>Mark Allen</v>
          </cell>
          <cell r="Z41" t="str">
            <v>02 9275 0010</v>
          </cell>
          <cell r="AA41" t="str">
            <v>mark.allen@apa.com.au</v>
          </cell>
        </row>
        <row r="42">
          <cell r="B42" t="str">
            <v>SA Power Networks</v>
          </cell>
          <cell r="C42" t="str">
            <v>SA Power Networks</v>
          </cell>
          <cell r="D42">
            <v>13332330749</v>
          </cell>
          <cell r="E42" t="str">
            <v>SA</v>
          </cell>
          <cell r="F42" t="str">
            <v>Electricity</v>
          </cell>
          <cell r="G42" t="str">
            <v>Distribution</v>
          </cell>
          <cell r="H42" t="str">
            <v>Revenue cap</v>
          </cell>
          <cell r="I42" t="str">
            <v>Financial</v>
          </cell>
          <cell r="J42" t="str">
            <v>June</v>
          </cell>
          <cell r="K42">
            <v>5</v>
          </cell>
          <cell r="L42">
            <v>5</v>
          </cell>
          <cell r="M42">
            <v>5</v>
          </cell>
          <cell r="N42" t="str">
            <v>2015-20 Distribution Determination</v>
          </cell>
          <cell r="O42" t="str">
            <v>1 Anzac Highway</v>
          </cell>
          <cell r="Q42" t="str">
            <v>KESWICK</v>
          </cell>
          <cell r="R42" t="str">
            <v>SA</v>
          </cell>
          <cell r="S42" t="str">
            <v>5035</v>
          </cell>
          <cell r="T42" t="str">
            <v>GPO Box 77</v>
          </cell>
          <cell r="V42" t="str">
            <v>ADELAIDE</v>
          </cell>
          <cell r="W42" t="str">
            <v>SA</v>
          </cell>
          <cell r="X42" t="str">
            <v>5000</v>
          </cell>
          <cell r="Y42" t="str">
            <v>Richard Sibly</v>
          </cell>
          <cell r="Z42" t="str">
            <v>08 8404 5613</v>
          </cell>
          <cell r="AA42" t="str">
            <v>richard.sibly@sapowernetworks.com.au</v>
          </cell>
          <cell r="AE42" t="str">
            <v>YES</v>
          </cell>
          <cell r="AF42" t="str">
            <v>YES</v>
          </cell>
        </row>
        <row r="43">
          <cell r="B43" t="str">
            <v>TasNetworks (D)</v>
          </cell>
          <cell r="C43" t="str">
            <v>TasNetworks (D)</v>
          </cell>
          <cell r="D43">
            <v>24167357299</v>
          </cell>
          <cell r="E43" t="str">
            <v>Tas</v>
          </cell>
          <cell r="F43" t="str">
            <v>Electricity</v>
          </cell>
          <cell r="G43" t="str">
            <v>Distribution</v>
          </cell>
          <cell r="H43" t="str">
            <v>Revenue cap</v>
          </cell>
          <cell r="I43" t="str">
            <v>Financial</v>
          </cell>
          <cell r="J43" t="str">
            <v>June</v>
          </cell>
          <cell r="K43">
            <v>5</v>
          </cell>
          <cell r="L43">
            <v>5</v>
          </cell>
          <cell r="M43">
            <v>5</v>
          </cell>
          <cell r="N43" t="str">
            <v>distribution determination</v>
          </cell>
          <cell r="O43" t="str">
            <v>1-7 Maria Street</v>
          </cell>
          <cell r="Q43" t="str">
            <v>LENAH VALLEY</v>
          </cell>
          <cell r="R43" t="str">
            <v>Tas</v>
          </cell>
          <cell r="S43" t="str">
            <v>7008</v>
          </cell>
          <cell r="T43" t="str">
            <v>PO Box 606</v>
          </cell>
          <cell r="V43" t="str">
            <v>MOONAH</v>
          </cell>
          <cell r="W43" t="str">
            <v>Tas</v>
          </cell>
          <cell r="X43" t="str">
            <v>7009</v>
          </cell>
          <cell r="Y43" t="str">
            <v>John Sayers</v>
          </cell>
          <cell r="Z43" t="str">
            <v>03 6271 6469</v>
          </cell>
          <cell r="AA43" t="str">
            <v>john.sayers@tasnetworks.com.au</v>
          </cell>
          <cell r="AE43" t="str">
            <v>YES</v>
          </cell>
          <cell r="AF43" t="str">
            <v>YES</v>
          </cell>
        </row>
        <row r="44">
          <cell r="B44" t="str">
            <v>TasNetworks (T)</v>
          </cell>
          <cell r="C44" t="str">
            <v>TasNetworks (T)</v>
          </cell>
          <cell r="D44">
            <v>24167357299</v>
          </cell>
          <cell r="E44" t="str">
            <v>Tas</v>
          </cell>
          <cell r="F44" t="str">
            <v>Electricity</v>
          </cell>
          <cell r="G44" t="str">
            <v>Transmission</v>
          </cell>
          <cell r="H44" t="str">
            <v>Revenue cap</v>
          </cell>
          <cell r="I44" t="str">
            <v>Financial</v>
          </cell>
          <cell r="J44" t="str">
            <v>June</v>
          </cell>
          <cell r="K44">
            <v>5</v>
          </cell>
          <cell r="L44">
            <v>5</v>
          </cell>
          <cell r="M44">
            <v>5</v>
          </cell>
          <cell r="N44" t="str">
            <v>transmission determination</v>
          </cell>
          <cell r="O44" t="str">
            <v>1-7 Maria Street</v>
          </cell>
          <cell r="Q44" t="str">
            <v>LENAH VALLEY</v>
          </cell>
          <cell r="R44" t="str">
            <v>Tas</v>
          </cell>
          <cell r="S44" t="str">
            <v>7008</v>
          </cell>
          <cell r="T44" t="str">
            <v>PO Box 606</v>
          </cell>
          <cell r="V44" t="str">
            <v>MOONAH</v>
          </cell>
          <cell r="W44" t="str">
            <v>Tas</v>
          </cell>
          <cell r="X44" t="str">
            <v>7009</v>
          </cell>
          <cell r="Y44" t="str">
            <v>John Sayers</v>
          </cell>
          <cell r="Z44" t="str">
            <v>03 6271 6469</v>
          </cell>
          <cell r="AA44" t="str">
            <v>john.sayers@tasnetworks.com.au</v>
          </cell>
        </row>
        <row r="45">
          <cell r="B45" t="str">
            <v>TransGrid</v>
          </cell>
          <cell r="C45" t="str">
            <v>NSW Electricity Networks Operations Pty Ltd trading as TransGrid</v>
          </cell>
          <cell r="D45">
            <v>609169959</v>
          </cell>
          <cell r="E45" t="str">
            <v>NSW</v>
          </cell>
          <cell r="F45" t="str">
            <v>Electricity</v>
          </cell>
          <cell r="G45" t="str">
            <v>Transmission</v>
          </cell>
          <cell r="H45" t="str">
            <v>Revenue cap</v>
          </cell>
          <cell r="I45" t="str">
            <v>Financial</v>
          </cell>
          <cell r="J45" t="str">
            <v>June</v>
          </cell>
          <cell r="K45">
            <v>5</v>
          </cell>
          <cell r="L45">
            <v>4</v>
          </cell>
          <cell r="M45">
            <v>5</v>
          </cell>
          <cell r="N45" t="str">
            <v>transmission determination</v>
          </cell>
          <cell r="O45" t="str">
            <v>180 Thomas Street</v>
          </cell>
          <cell r="Q45" t="str">
            <v>SYDNEY</v>
          </cell>
          <cell r="R45" t="str">
            <v>NSW</v>
          </cell>
          <cell r="S45" t="str">
            <v>2000</v>
          </cell>
          <cell r="T45" t="str">
            <v>PO Box A1000</v>
          </cell>
          <cell r="V45" t="str">
            <v>SYDNEY SOUTH</v>
          </cell>
          <cell r="W45" t="str">
            <v>NSW</v>
          </cell>
          <cell r="X45" t="str">
            <v>1235</v>
          </cell>
          <cell r="Y45" t="str">
            <v>Garrie Chubb</v>
          </cell>
          <cell r="Z45" t="str">
            <v>0408 210 221</v>
          </cell>
          <cell r="AA45" t="str">
            <v>garrie.chubb@transgrid.com.au</v>
          </cell>
        </row>
        <row r="46">
          <cell r="B46" t="str">
            <v>United Energy</v>
          </cell>
          <cell r="C46" t="str">
            <v>United Energy</v>
          </cell>
          <cell r="D46">
            <v>70064651029</v>
          </cell>
          <cell r="E46" t="str">
            <v>Vic</v>
          </cell>
          <cell r="F46" t="str">
            <v>Electricity</v>
          </cell>
          <cell r="G46" t="str">
            <v>Distribution</v>
          </cell>
          <cell r="H46" t="str">
            <v>Revenue cap</v>
          </cell>
          <cell r="I46" t="str">
            <v>Calendar</v>
          </cell>
          <cell r="J46" t="str">
            <v>December</v>
          </cell>
          <cell r="K46">
            <v>5</v>
          </cell>
          <cell r="L46">
            <v>5</v>
          </cell>
          <cell r="M46">
            <v>2</v>
          </cell>
          <cell r="N46" t="str">
            <v>2016-20 Distribution Determination</v>
          </cell>
          <cell r="O46" t="str">
            <v>Level 3</v>
          </cell>
          <cell r="P46" t="str">
            <v>6 Nexus Court</v>
          </cell>
          <cell r="Q46" t="str">
            <v>MULGRAVE</v>
          </cell>
          <cell r="R46" t="str">
            <v>Vic</v>
          </cell>
          <cell r="S46" t="str">
            <v>3149</v>
          </cell>
          <cell r="T46" t="str">
            <v>PO Box 449</v>
          </cell>
          <cell r="V46" t="str">
            <v>MOUNT WAVERLEY</v>
          </cell>
          <cell r="W46" t="str">
            <v>VIC</v>
          </cell>
          <cell r="X46">
            <v>3170</v>
          </cell>
          <cell r="Y46" t="str">
            <v>Mathew Abraham</v>
          </cell>
          <cell r="Z46" t="str">
            <v>03 8846 9758</v>
          </cell>
          <cell r="AA46" t="str">
            <v>mathew.abraham@ue.com.au</v>
          </cell>
          <cell r="AE46" t="str">
            <v>YES</v>
          </cell>
          <cell r="AF46" t="str">
            <v>NO</v>
          </cell>
        </row>
        <row r="47">
          <cell r="B47" t="str">
            <v>Western Power (D)</v>
          </cell>
          <cell r="C47" t="str">
            <v>Western Power (D)</v>
          </cell>
          <cell r="D47">
            <v>18540492861</v>
          </cell>
          <cell r="E47" t="str">
            <v>WA</v>
          </cell>
          <cell r="F47" t="str">
            <v>Electricity</v>
          </cell>
          <cell r="G47" t="str">
            <v>Distribution</v>
          </cell>
          <cell r="H47" t="str">
            <v>Revenue cap</v>
          </cell>
          <cell r="I47" t="str">
            <v>Financial</v>
          </cell>
          <cell r="J47" t="str">
            <v>June</v>
          </cell>
          <cell r="K47">
            <v>12</v>
          </cell>
          <cell r="L47">
            <v>4</v>
          </cell>
          <cell r="M47" t="str">
            <v>x</v>
          </cell>
          <cell r="N47" t="str">
            <v>distribution determination</v>
          </cell>
          <cell r="O47" t="str">
            <v>363 Wellington Street</v>
          </cell>
          <cell r="Q47" t="str">
            <v>PERTH</v>
          </cell>
          <cell r="R47" t="str">
            <v>WA</v>
          </cell>
          <cell r="S47" t="str">
            <v>6000</v>
          </cell>
          <cell r="T47" t="str">
            <v>GPO Box L921</v>
          </cell>
          <cell r="V47" t="str">
            <v>PERTH</v>
          </cell>
          <cell r="W47" t="str">
            <v>WA</v>
          </cell>
          <cell r="X47">
            <v>6842</v>
          </cell>
          <cell r="Y47" t="str">
            <v>Judy Hunter</v>
          </cell>
          <cell r="Z47" t="str">
            <v>08 9326 6239</v>
          </cell>
          <cell r="AA47" t="str">
            <v>judy.hunter@westernpower.com.au</v>
          </cell>
          <cell r="AE47" t="str">
            <v>YES</v>
          </cell>
          <cell r="AF47" t="str">
            <v>YES</v>
          </cell>
        </row>
        <row r="48">
          <cell r="B48" t="str">
            <v>Western Power (T)</v>
          </cell>
          <cell r="C48" t="str">
            <v>Western Power (T)</v>
          </cell>
          <cell r="D48">
            <v>18540492861</v>
          </cell>
          <cell r="E48" t="str">
            <v>WA</v>
          </cell>
          <cell r="F48" t="str">
            <v>Electricity</v>
          </cell>
          <cell r="G48" t="str">
            <v>Transmission</v>
          </cell>
          <cell r="H48" t="str">
            <v>Revenue cap</v>
          </cell>
          <cell r="I48" t="str">
            <v>Financial</v>
          </cell>
          <cell r="J48" t="str">
            <v>June</v>
          </cell>
          <cell r="K48">
            <v>12</v>
          </cell>
          <cell r="L48">
            <v>4</v>
          </cell>
          <cell r="M48" t="str">
            <v>x</v>
          </cell>
          <cell r="N48" t="str">
            <v>transmission determination</v>
          </cell>
          <cell r="O48" t="str">
            <v>363 Wellington Street</v>
          </cell>
          <cell r="Q48" t="str">
            <v>PERTH</v>
          </cell>
          <cell r="R48" t="str">
            <v>WA</v>
          </cell>
          <cell r="S48" t="str">
            <v>6000</v>
          </cell>
          <cell r="T48" t="str">
            <v>GPO Box L921</v>
          </cell>
          <cell r="V48" t="str">
            <v>PERTH</v>
          </cell>
          <cell r="W48" t="str">
            <v>WA</v>
          </cell>
          <cell r="X48">
            <v>6842</v>
          </cell>
          <cell r="Y48" t="str">
            <v>Judy Hunter</v>
          </cell>
          <cell r="Z48" t="str">
            <v>08 9326 6239</v>
          </cell>
          <cell r="AA48" t="str">
            <v>judy.hunter@westernpower.com.au</v>
          </cell>
          <cell r="AE48" t="str">
            <v>YES</v>
          </cell>
          <cell r="AF48" t="str">
            <v>YES</v>
          </cell>
        </row>
        <row r="54">
          <cell r="B54" t="str">
            <v>ARR</v>
          </cell>
          <cell r="C54" t="str">
            <v>ANNUAL REPORTING STATEMENT</v>
          </cell>
          <cell r="E54" t="e">
            <v>#REF!</v>
          </cell>
        </row>
        <row r="55">
          <cell r="B55" t="str">
            <v>CA</v>
          </cell>
          <cell r="C55" t="str">
            <v>CATEGORY ANALYSIS</v>
          </cell>
          <cell r="E55" t="e">
            <v>#REF!</v>
          </cell>
        </row>
        <row r="56">
          <cell r="B56" t="str">
            <v>CPI</v>
          </cell>
          <cell r="C56" t="str">
            <v>CPI</v>
          </cell>
        </row>
        <row r="57">
          <cell r="B57" t="str">
            <v>EB</v>
          </cell>
          <cell r="C57" t="str">
            <v>ECONOMIC BENCHMARKING</v>
          </cell>
          <cell r="E57" t="e">
            <v>#REF!</v>
          </cell>
        </row>
        <row r="58">
          <cell r="B58" t="str">
            <v>PTRM</v>
          </cell>
          <cell r="C58" t="str">
            <v>POST TAX REVENUE MODEL</v>
          </cell>
          <cell r="E58" t="str">
            <v>2024</v>
          </cell>
        </row>
        <row r="59">
          <cell r="B59" t="str">
            <v>Reset</v>
          </cell>
          <cell r="C59" t="str">
            <v>REGULATORY REPORTING STATEMENT</v>
          </cell>
          <cell r="E59" t="str">
            <v>2024</v>
          </cell>
        </row>
        <row r="60">
          <cell r="B60" t="str">
            <v>RFM</v>
          </cell>
          <cell r="C60" t="str">
            <v>ROLL FORWARD MODEL</v>
          </cell>
          <cell r="E60" t="str">
            <v>2019</v>
          </cell>
        </row>
        <row r="61">
          <cell r="B61" t="str">
            <v>WACC</v>
          </cell>
          <cell r="C61" t="str">
            <v>WEIGHTED AVERAGE COST OF CAPITAL</v>
          </cell>
          <cell r="E61" t="str">
            <v>2024</v>
          </cell>
        </row>
        <row r="64">
          <cell r="B64" t="str">
            <v>Actual</v>
          </cell>
        </row>
        <row r="65">
          <cell r="B65" t="str">
            <v>Estimate</v>
          </cell>
        </row>
        <row r="66">
          <cell r="B66" t="str">
            <v>Consolidated</v>
          </cell>
        </row>
        <row r="67">
          <cell r="B67" t="str">
            <v>Recast</v>
          </cell>
        </row>
        <row r="68">
          <cell r="B68" t="str">
            <v>Public</v>
          </cell>
        </row>
        <row r="72">
          <cell r="B72" t="str">
            <v>After appeal</v>
          </cell>
        </row>
        <row r="73">
          <cell r="B73" t="str">
            <v>Draft decision</v>
          </cell>
        </row>
        <row r="74">
          <cell r="B74" t="str">
            <v>Final decision</v>
          </cell>
        </row>
        <row r="75">
          <cell r="B75" t="str">
            <v>PTRM update 1</v>
          </cell>
        </row>
        <row r="76">
          <cell r="B76" t="str">
            <v>PTRM update 2</v>
          </cell>
        </row>
        <row r="77">
          <cell r="B77" t="str">
            <v>PTRM update 3</v>
          </cell>
        </row>
        <row r="78">
          <cell r="B78" t="str">
            <v>PTRM update 4</v>
          </cell>
        </row>
        <row r="79">
          <cell r="B79" t="str">
            <v>PTRM update 5</v>
          </cell>
        </row>
        <row r="80">
          <cell r="B80" t="str">
            <v>PTRM update 6</v>
          </cell>
        </row>
        <row r="81">
          <cell r="B81" t="str">
            <v>PTRM update 7</v>
          </cell>
        </row>
        <row r="82">
          <cell r="B82" t="str">
            <v>Regulatory proposal</v>
          </cell>
        </row>
        <row r="83">
          <cell r="B83" t="str">
            <v>Reporting</v>
          </cell>
        </row>
        <row r="84">
          <cell r="B84" t="str">
            <v>Revised regulatory proposal</v>
          </cell>
        </row>
        <row r="92">
          <cell r="B92">
            <v>1</v>
          </cell>
          <cell r="C92" t="str">
            <v>dms_FRCP_y1</v>
          </cell>
          <cell r="D92">
            <v>1</v>
          </cell>
          <cell r="E92" t="str">
            <v>CRCP_y1</v>
          </cell>
          <cell r="F92" t="str">
            <v>2019-20</v>
          </cell>
          <cell r="H92" t="str">
            <v>2018-19</v>
          </cell>
          <cell r="J92">
            <v>1</v>
          </cell>
          <cell r="M92" t="e">
            <v>#NAME?</v>
          </cell>
          <cell r="O92" t="e">
            <v>#NAME?</v>
          </cell>
        </row>
        <row r="93">
          <cell r="B93">
            <v>2</v>
          </cell>
          <cell r="C93" t="str">
            <v>dms_FRCP_y2</v>
          </cell>
          <cell r="D93">
            <v>2</v>
          </cell>
          <cell r="E93" t="str">
            <v>CRCP_y2</v>
          </cell>
          <cell r="F93" t="str">
            <v>2020-21</v>
          </cell>
          <cell r="H93" t="str">
            <v>2017-18</v>
          </cell>
          <cell r="J93">
            <v>2</v>
          </cell>
          <cell r="M93" t="e">
            <v>#NAME?</v>
          </cell>
          <cell r="O93" t="e">
            <v>#NAME?</v>
          </cell>
        </row>
        <row r="94">
          <cell r="B94">
            <v>3</v>
          </cell>
          <cell r="C94" t="str">
            <v>dms_FRCP_y3</v>
          </cell>
          <cell r="D94">
            <v>3</v>
          </cell>
          <cell r="E94" t="str">
            <v>CRCP_y3</v>
          </cell>
          <cell r="F94" t="str">
            <v>2021-22</v>
          </cell>
          <cell r="H94" t="str">
            <v>2016-17</v>
          </cell>
          <cell r="J94">
            <v>3</v>
          </cell>
          <cell r="M94" t="e">
            <v>#NAME?</v>
          </cell>
          <cell r="O94" t="e">
            <v>#NAME?</v>
          </cell>
        </row>
        <row r="95">
          <cell r="B95">
            <v>4</v>
          </cell>
          <cell r="C95" t="str">
            <v>dms_FRCP_y4</v>
          </cell>
          <cell r="D95">
            <v>4</v>
          </cell>
          <cell r="E95" t="str">
            <v>CRCP_y4</v>
          </cell>
          <cell r="F95" t="str">
            <v>2022-23</v>
          </cell>
          <cell r="H95" t="str">
            <v>2015-16</v>
          </cell>
          <cell r="J95">
            <v>4</v>
          </cell>
          <cell r="M95" t="e">
            <v>#NAME?</v>
          </cell>
          <cell r="O95" t="e">
            <v>#NAME?</v>
          </cell>
        </row>
        <row r="96">
          <cell r="B96">
            <v>5</v>
          </cell>
          <cell r="C96" t="str">
            <v>dms_FRCP_y5</v>
          </cell>
          <cell r="D96">
            <v>5</v>
          </cell>
          <cell r="E96" t="str">
            <v>CRCP_y5</v>
          </cell>
          <cell r="F96" t="str">
            <v>2023-24</v>
          </cell>
          <cell r="H96" t="str">
            <v>2014-15</v>
          </cell>
          <cell r="J96">
            <v>5</v>
          </cell>
          <cell r="M96" t="e">
            <v>#NAME?</v>
          </cell>
          <cell r="O96" t="e">
            <v>#NAME?</v>
          </cell>
        </row>
        <row r="97">
          <cell r="B97">
            <v>6</v>
          </cell>
          <cell r="C97" t="str">
            <v>dms_FRCP_y6</v>
          </cell>
          <cell r="D97">
            <v>6</v>
          </cell>
          <cell r="E97" t="str">
            <v>CRCP_y6</v>
          </cell>
          <cell r="F97" t="str">
            <v>2024-25</v>
          </cell>
          <cell r="H97" t="str">
            <v>2013-14</v>
          </cell>
          <cell r="J97">
            <v>6</v>
          </cell>
          <cell r="M97" t="e">
            <v>#NAME?</v>
          </cell>
          <cell r="O97" t="e">
            <v>#NAME?</v>
          </cell>
        </row>
        <row r="98">
          <cell r="B98">
            <v>7</v>
          </cell>
          <cell r="C98" t="str">
            <v>dms_FRCP_y7</v>
          </cell>
          <cell r="D98">
            <v>7</v>
          </cell>
          <cell r="E98" t="str">
            <v>CRCP_y7</v>
          </cell>
          <cell r="F98" t="str">
            <v>2025-26</v>
          </cell>
          <cell r="H98" t="str">
            <v>2012-13</v>
          </cell>
          <cell r="J98">
            <v>7</v>
          </cell>
          <cell r="M98" t="e">
            <v>#NAME?</v>
          </cell>
          <cell r="O98" t="e">
            <v>#NAME?</v>
          </cell>
        </row>
        <row r="99">
          <cell r="B99">
            <v>8</v>
          </cell>
          <cell r="C99" t="str">
            <v>dms_FRCP_y8</v>
          </cell>
          <cell r="D99">
            <v>8</v>
          </cell>
          <cell r="E99" t="str">
            <v>CRCP_y8</v>
          </cell>
          <cell r="F99" t="str">
            <v>2026-27</v>
          </cell>
          <cell r="H99" t="str">
            <v>2011-12</v>
          </cell>
          <cell r="J99">
            <v>8</v>
          </cell>
          <cell r="M99" t="e">
            <v>#NAME?</v>
          </cell>
          <cell r="O99" t="e">
            <v>#NAME?</v>
          </cell>
        </row>
        <row r="100">
          <cell r="B100">
            <v>9</v>
          </cell>
          <cell r="C100" t="str">
            <v>dms_FRCP_y9</v>
          </cell>
          <cell r="D100">
            <v>9</v>
          </cell>
          <cell r="E100" t="str">
            <v>CRCP_y9</v>
          </cell>
          <cell r="F100" t="str">
            <v>2027-28</v>
          </cell>
          <cell r="H100" t="str">
            <v>2010-11</v>
          </cell>
          <cell r="J100">
            <v>9</v>
          </cell>
          <cell r="M100" t="e">
            <v>#NAME?</v>
          </cell>
          <cell r="O100" t="e">
            <v>#NAME?</v>
          </cell>
        </row>
        <row r="101">
          <cell r="B101">
            <v>10</v>
          </cell>
          <cell r="C101" t="str">
            <v>dms_FRCP_y10</v>
          </cell>
          <cell r="D101">
            <v>10</v>
          </cell>
          <cell r="E101" t="str">
            <v>CRCP_y10</v>
          </cell>
          <cell r="F101" t="str">
            <v>2028-29</v>
          </cell>
          <cell r="H101" t="str">
            <v>2009-10</v>
          </cell>
          <cell r="J101">
            <v>10</v>
          </cell>
          <cell r="M101" t="e">
            <v>#NAME?</v>
          </cell>
          <cell r="O101" t="e">
            <v>#NAME?</v>
          </cell>
        </row>
        <row r="102">
          <cell r="B102">
            <v>11</v>
          </cell>
          <cell r="C102" t="str">
            <v>dms_FRCP_y11</v>
          </cell>
          <cell r="D102">
            <v>11</v>
          </cell>
          <cell r="E102" t="str">
            <v>CRCP_y11</v>
          </cell>
          <cell r="F102" t="str">
            <v>2029-30</v>
          </cell>
          <cell r="H102" t="str">
            <v>2008-09</v>
          </cell>
          <cell r="J102">
            <v>11</v>
          </cell>
          <cell r="M102" t="e">
            <v>#NAME?</v>
          </cell>
          <cell r="O102" t="e">
            <v>#NAME?</v>
          </cell>
        </row>
        <row r="103">
          <cell r="B103">
            <v>12</v>
          </cell>
          <cell r="C103" t="str">
            <v>dms_FRCP_y12</v>
          </cell>
          <cell r="D103">
            <v>12</v>
          </cell>
          <cell r="E103" t="str">
            <v>CRCP_y12</v>
          </cell>
          <cell r="F103" t="str">
            <v>2030-31</v>
          </cell>
          <cell r="H103" t="str">
            <v>2007-08</v>
          </cell>
          <cell r="J103">
            <v>12</v>
          </cell>
          <cell r="M103" t="e">
            <v>#NAME?</v>
          </cell>
          <cell r="O103" t="e">
            <v>#NAME?</v>
          </cell>
        </row>
        <row r="104">
          <cell r="B104">
            <v>13</v>
          </cell>
          <cell r="C104" t="str">
            <v>dms_FRCP_y13</v>
          </cell>
          <cell r="D104">
            <v>13</v>
          </cell>
          <cell r="E104" t="str">
            <v>CRCP_y13</v>
          </cell>
          <cell r="F104" t="str">
            <v>2031-32</v>
          </cell>
          <cell r="H104" t="str">
            <v>2006-07</v>
          </cell>
          <cell r="J104">
            <v>13</v>
          </cell>
          <cell r="M104" t="e">
            <v>#NAME?</v>
          </cell>
          <cell r="O104" t="e">
            <v>#NAME?</v>
          </cell>
        </row>
        <row r="105">
          <cell r="B105">
            <v>14</v>
          </cell>
          <cell r="C105" t="str">
            <v>dms_FRCP_y14</v>
          </cell>
          <cell r="D105">
            <v>14</v>
          </cell>
          <cell r="E105" t="str">
            <v>CRCP_y14</v>
          </cell>
          <cell r="F105" t="str">
            <v>2032-33</v>
          </cell>
          <cell r="H105" t="str">
            <v>2005-06</v>
          </cell>
          <cell r="J105">
            <v>14</v>
          </cell>
          <cell r="M105" t="e">
            <v>#NAME?</v>
          </cell>
          <cell r="O105" t="e">
            <v>#NAME?</v>
          </cell>
        </row>
        <row r="106">
          <cell r="B106">
            <v>15</v>
          </cell>
          <cell r="C106" t="str">
            <v>dms_FRCP_y15</v>
          </cell>
          <cell r="D106">
            <v>15</v>
          </cell>
          <cell r="E106" t="str">
            <v>CRCP_y15</v>
          </cell>
          <cell r="H106" t="str">
            <v>2004-05</v>
          </cell>
          <cell r="J106">
            <v>15</v>
          </cell>
          <cell r="M106" t="e">
            <v>#NAME?</v>
          </cell>
          <cell r="O106" t="e">
            <v>#NAME?</v>
          </cell>
        </row>
        <row r="107">
          <cell r="M107" t="e">
            <v>#NAME?</v>
          </cell>
          <cell r="O107" t="e">
            <v>#NAME?</v>
          </cell>
        </row>
        <row r="108">
          <cell r="M108" t="e">
            <v>#NAME?</v>
          </cell>
          <cell r="O108" t="e">
            <v>#NAME?</v>
          </cell>
        </row>
        <row r="109">
          <cell r="M109" t="e">
            <v>#NAME?</v>
          </cell>
          <cell r="O109" t="e">
            <v>#NAME?</v>
          </cell>
        </row>
        <row r="110">
          <cell r="C110" t="str">
            <v>2006-07</v>
          </cell>
          <cell r="D110">
            <v>2007</v>
          </cell>
          <cell r="G110" t="str">
            <v>2015-16</v>
          </cell>
          <cell r="H110">
            <v>2016</v>
          </cell>
          <cell r="M110" t="e">
            <v>#NAME?</v>
          </cell>
          <cell r="O110" t="e">
            <v>#NAME?</v>
          </cell>
        </row>
        <row r="111">
          <cell r="C111" t="str">
            <v>2007-08</v>
          </cell>
          <cell r="D111" t="str">
            <v>2008</v>
          </cell>
          <cell r="G111" t="str">
            <v>2016-17</v>
          </cell>
          <cell r="H111">
            <v>2017</v>
          </cell>
        </row>
        <row r="112">
          <cell r="C112" t="str">
            <v>2008-09</v>
          </cell>
          <cell r="D112" t="str">
            <v>2009</v>
          </cell>
          <cell r="G112" t="str">
            <v>2017-18</v>
          </cell>
          <cell r="H112">
            <v>2018</v>
          </cell>
        </row>
        <row r="113">
          <cell r="C113" t="str">
            <v>2009-10</v>
          </cell>
          <cell r="D113" t="str">
            <v>2010</v>
          </cell>
          <cell r="G113" t="str">
            <v>2018-19</v>
          </cell>
          <cell r="H113">
            <v>2019</v>
          </cell>
        </row>
        <row r="114">
          <cell r="C114" t="str">
            <v>2010-11</v>
          </cell>
          <cell r="D114" t="str">
            <v>2011</v>
          </cell>
          <cell r="G114" t="str">
            <v>2019-20</v>
          </cell>
          <cell r="H114">
            <v>2020</v>
          </cell>
        </row>
        <row r="115">
          <cell r="C115" t="str">
            <v>2011-12</v>
          </cell>
          <cell r="D115" t="str">
            <v>2012</v>
          </cell>
          <cell r="G115" t="str">
            <v>2020-21</v>
          </cell>
          <cell r="H115">
            <v>2021</v>
          </cell>
        </row>
        <row r="116">
          <cell r="C116" t="str">
            <v>2012-13</v>
          </cell>
          <cell r="D116" t="str">
            <v>2013</v>
          </cell>
          <cell r="G116" t="str">
            <v>2021-22</v>
          </cell>
          <cell r="H116">
            <v>2022</v>
          </cell>
        </row>
        <row r="117">
          <cell r="C117" t="str">
            <v>2013-14</v>
          </cell>
          <cell r="D117" t="str">
            <v>2014</v>
          </cell>
          <cell r="G117" t="str">
            <v>2022-23</v>
          </cell>
          <cell r="H117">
            <v>2023</v>
          </cell>
        </row>
        <row r="118">
          <cell r="C118" t="str">
            <v>2014-15</v>
          </cell>
          <cell r="D118" t="str">
            <v>2015</v>
          </cell>
          <cell r="G118" t="str">
            <v>2023-24</v>
          </cell>
          <cell r="H118">
            <v>2024</v>
          </cell>
        </row>
        <row r="119">
          <cell r="C119" t="str">
            <v>2015-16</v>
          </cell>
          <cell r="D119" t="str">
            <v>2016</v>
          </cell>
          <cell r="G119" t="str">
            <v>2024-25</v>
          </cell>
          <cell r="H119">
            <v>2025</v>
          </cell>
        </row>
        <row r="120">
          <cell r="C120" t="str">
            <v>2016-17</v>
          </cell>
          <cell r="D120" t="str">
            <v>2017</v>
          </cell>
          <cell r="G120" t="str">
            <v>2025-26</v>
          </cell>
          <cell r="H120">
            <v>2026</v>
          </cell>
        </row>
        <row r="121">
          <cell r="C121" t="str">
            <v>2017-18</v>
          </cell>
          <cell r="D121" t="str">
            <v>2018</v>
          </cell>
          <cell r="G121" t="str">
            <v>2026-27</v>
          </cell>
          <cell r="H121">
            <v>2027</v>
          </cell>
        </row>
        <row r="122">
          <cell r="C122" t="str">
            <v>2018-19</v>
          </cell>
          <cell r="D122">
            <v>2019</v>
          </cell>
          <cell r="G122" t="str">
            <v>2027-28</v>
          </cell>
          <cell r="H122">
            <v>2028</v>
          </cell>
        </row>
        <row r="123">
          <cell r="C123" t="str">
            <v>2019-20</v>
          </cell>
          <cell r="D123" t="str">
            <v>2020</v>
          </cell>
          <cell r="G123" t="str">
            <v>2028-29</v>
          </cell>
          <cell r="H123">
            <v>2029</v>
          </cell>
        </row>
        <row r="124">
          <cell r="C124" t="str">
            <v>2019-20</v>
          </cell>
          <cell r="D124" t="str">
            <v>2020</v>
          </cell>
          <cell r="G124" t="str">
            <v>2029-30</v>
          </cell>
          <cell r="H124">
            <v>2030</v>
          </cell>
        </row>
        <row r="125">
          <cell r="C125" t="str">
            <v>2020-21</v>
          </cell>
          <cell r="D125" t="str">
            <v>2021</v>
          </cell>
        </row>
        <row r="126">
          <cell r="C126" t="str">
            <v>2021-22</v>
          </cell>
          <cell r="D126" t="str">
            <v>2022</v>
          </cell>
        </row>
        <row r="127">
          <cell r="C127" t="str">
            <v>2022-23</v>
          </cell>
          <cell r="D127" t="str">
            <v>2023</v>
          </cell>
        </row>
        <row r="128">
          <cell r="C128" t="str">
            <v>2023-24</v>
          </cell>
          <cell r="D128" t="str">
            <v>2024</v>
          </cell>
        </row>
        <row r="129">
          <cell r="C129" t="str">
            <v>2024-25</v>
          </cell>
          <cell r="D129" t="str">
            <v>2025</v>
          </cell>
        </row>
      </sheetData>
      <sheetData sheetId="1"/>
      <sheetData sheetId="2"/>
      <sheetData sheetId="3">
        <row r="1">
          <cell r="B1" t="str">
            <v>REGULATORY REPORTING STATEMENT</v>
          </cell>
        </row>
        <row r="3">
          <cell r="B3" t="str">
            <v>2019-20 to 2023-24</v>
          </cell>
        </row>
        <row r="14">
          <cell r="C14" t="str">
            <v>Australian Distribution Co.</v>
          </cell>
        </row>
        <row r="35">
          <cell r="C35" t="str">
            <v>2019-20</v>
          </cell>
          <cell r="D35" t="str">
            <v>2020-21</v>
          </cell>
          <cell r="E35" t="str">
            <v>2021-22</v>
          </cell>
          <cell r="F35" t="str">
            <v>2022-23</v>
          </cell>
          <cell r="G35" t="str">
            <v>2023-24</v>
          </cell>
        </row>
        <row r="38">
          <cell r="C38" t="str">
            <v>2014-15</v>
          </cell>
          <cell r="D38" t="str">
            <v>2015-16</v>
          </cell>
          <cell r="E38" t="str">
            <v>2016-17</v>
          </cell>
          <cell r="F38" t="str">
            <v>2017-18</v>
          </cell>
          <cell r="G38" t="str">
            <v>2018-19</v>
          </cell>
          <cell r="H38" t="str">
            <v>2019-20</v>
          </cell>
          <cell r="I38" t="str">
            <v>2020-21</v>
          </cell>
          <cell r="J38" t="str">
            <v>2021-22</v>
          </cell>
          <cell r="K38" t="str">
            <v>2022-23</v>
          </cell>
        </row>
        <row r="41">
          <cell r="C41" t="str">
            <v>2009-10</v>
          </cell>
          <cell r="D41" t="str">
            <v>2010-11</v>
          </cell>
          <cell r="E41" t="str">
            <v>2011-12</v>
          </cell>
          <cell r="F41" t="str">
            <v>2012-13</v>
          </cell>
          <cell r="G41" t="str">
            <v>2013-14</v>
          </cell>
        </row>
        <row r="53">
          <cell r="C53" t="str">
            <v>Consolidated</v>
          </cell>
        </row>
        <row r="58">
          <cell r="C58" t="str">
            <v>Distribution</v>
          </cell>
        </row>
        <row r="60">
          <cell r="C60" t="str">
            <v>Financial</v>
          </cell>
        </row>
        <row r="61">
          <cell r="C61" t="str">
            <v>Reset</v>
          </cell>
        </row>
        <row r="64">
          <cell r="C64" t="str">
            <v>June</v>
          </cell>
        </row>
        <row r="65">
          <cell r="C65" t="str">
            <v>June 2019</v>
          </cell>
        </row>
        <row r="69">
          <cell r="C69">
            <v>0</v>
          </cell>
        </row>
        <row r="70">
          <cell r="C70">
            <v>2013</v>
          </cell>
        </row>
        <row r="71">
          <cell r="C71">
            <v>0</v>
          </cell>
        </row>
        <row r="72">
          <cell r="C72">
            <v>0</v>
          </cell>
        </row>
        <row r="73">
          <cell r="C73">
            <v>0</v>
          </cell>
        </row>
        <row r="74">
          <cell r="C74" t="str">
            <v>CRY</v>
          </cell>
        </row>
        <row r="76">
          <cell r="C76">
            <v>5</v>
          </cell>
        </row>
        <row r="77">
          <cell r="C77" t="str">
            <v>dms_FRCP_y5</v>
          </cell>
        </row>
        <row r="78">
          <cell r="C78" t="str">
            <v>2023-24</v>
          </cell>
        </row>
        <row r="79">
          <cell r="C79">
            <v>5</v>
          </cell>
        </row>
        <row r="81">
          <cell r="C81" t="str">
            <v>2014-15</v>
          </cell>
        </row>
        <row r="82">
          <cell r="C82" t="str">
            <v>2018-19</v>
          </cell>
        </row>
      </sheetData>
      <sheetData sheetId="4"/>
      <sheetData sheetId="5"/>
      <sheetData sheetId="6"/>
      <sheetData sheetId="7"/>
      <sheetData sheetId="8"/>
      <sheetData sheetId="9"/>
      <sheetData sheetId="10"/>
      <sheetData sheetId="11"/>
      <sheetData sheetId="12"/>
      <sheetData sheetId="13"/>
      <sheetData sheetId="14"/>
      <sheetData sheetId="15">
        <row r="9">
          <cell r="L9" t="str">
            <v>Yes</v>
          </cell>
        </row>
        <row r="11">
          <cell r="L11" t="str">
            <v>2016-17</v>
          </cell>
        </row>
        <row r="17">
          <cell r="C17" t="str">
            <v>2014-15</v>
          </cell>
          <cell r="D17" t="str">
            <v>2015-16</v>
          </cell>
          <cell r="E17" t="str">
            <v>2016-17</v>
          </cell>
          <cell r="F17" t="str">
            <v>2017-18</v>
          </cell>
          <cell r="G17" t="str">
            <v>2018-19</v>
          </cell>
        </row>
      </sheetData>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6"/>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Incentive rates old"/>
      <sheetName val="Summary tables Old"/>
      <sheetName val="Summary tables (SRR-162.3M)"/>
      <sheetName val="Revised VCR"/>
      <sheetName val="SPF Analysis"/>
      <sheetName val="SPF Summary"/>
      <sheetName val="Regulatory Impacts"/>
      <sheetName val="SPF 2012-13"/>
      <sheetName val="SPF 2011-12"/>
      <sheetName val="SPF 2010-11"/>
      <sheetName val="SPF 2009-10"/>
      <sheetName val="SPF 2008-09"/>
      <sheetName val="RIN 6.2 data (Orig) (noSPF)"/>
      <sheetName val="RIN 6.2 data (Orig) (SPF)"/>
      <sheetName val="RIN 6.2 data"/>
      <sheetName val="RIN 6.2 data (Orig) (noSPF) (2"/>
      <sheetName val="RIN 6.2 data (Orig) (SPF) (2)"/>
      <sheetName val="RIN 6.2 data (2)"/>
      <sheetName val="RIN 6.2 data (Rev) (noSPF)"/>
      <sheetName val="RIN 6.2 data (Rev) (noSPF) (2)"/>
      <sheetName val="RIN 6.2 data (Rev) (SPF) (2)"/>
      <sheetName val="RIN 6.2 data (Rev + SPF) v3"/>
      <sheetName val="RIN 6.2 data (Rev)(SPF)(Plan)"/>
      <sheetName val="RIN 6.2 data (Rev) (SPF)"/>
      <sheetName val="RIN 6.2 data (3)"/>
      <sheetName val="Sheet1"/>
      <sheetName val="RIN 6.2 data (Rev)(SPF)"/>
      <sheetName val="RIN 6.3 data"/>
      <sheetName val="RIN 6.4 data"/>
      <sheetName val="Pdat Summ"/>
      <sheetName val="RIN 6.2 data (Old)"/>
      <sheetName val="Trans &amp; Gen 03-13"/>
      <sheetName val="Data 2003-13"/>
      <sheetName val="Summary 2003-13"/>
      <sheetName val="SPF data 2008-13"/>
      <sheetName val="2012-13"/>
      <sheetName val="2011-12"/>
      <sheetName val="2010-11"/>
      <sheetName val="2009-10"/>
      <sheetName val="2008-09"/>
      <sheetName val="2007-08"/>
      <sheetName val="2006-07"/>
      <sheetName val="2005-06"/>
      <sheetName val="2004-05"/>
      <sheetName val="2003-04"/>
      <sheetName val="Plot Summ 2003-13"/>
      <sheetName val="Phone Resp data"/>
      <sheetName val="USAIDI USAIFI 2003-13 (Ex MED)"/>
      <sheetName val="UCAIDI (ex MED HV only)"/>
      <sheetName val="Feeder Project Model"/>
      <sheetName val="Fault Analysis Pivot (ex MED)"/>
      <sheetName val="UCAIDI (ex MED All)"/>
      <sheetName val="Data 2003-13 (exMED)"/>
      <sheetName val="USAIDI USAIFI 2003-13 (inc MED)"/>
      <sheetName val="UCAIDI (incl MED All)"/>
      <sheetName val="UCAIDI (incl MED All) (2)"/>
      <sheetName val="Fault Analysis Pivot (All)"/>
      <sheetName val="Data 2012-13"/>
      <sheetName val="Data 2011-12"/>
      <sheetName val="Data 2007-11"/>
      <sheetName val="Data 2003-07"/>
      <sheetName val="Phone data"/>
      <sheetName val="MED summary"/>
      <sheetName val="Cust by Feeder"/>
      <sheetName val="Cust by ZSS"/>
      <sheetName val="Pivot cust nos"/>
      <sheetName val="Sheet3"/>
      <sheetName val="Sheet2"/>
      <sheetName val="Sheet4"/>
    </sheetNames>
    <sheetDataSet>
      <sheetData sheetId="0"/>
      <sheetData sheetId="1"/>
      <sheetData sheetId="2"/>
      <sheetData sheetId="3"/>
      <sheetData sheetId="4"/>
      <sheetData sheetId="5"/>
      <sheetData sheetId="6"/>
      <sheetData sheetId="7">
        <row r="5">
          <cell r="I5" t="str">
            <v>Yes</v>
          </cell>
        </row>
        <row r="6">
          <cell r="I6" t="str">
            <v>Yes</v>
          </cell>
        </row>
        <row r="10">
          <cell r="I10" t="str">
            <v>Yes</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sheetPr>
  <dimension ref="A1:Q52"/>
  <sheetViews>
    <sheetView tabSelected="1" zoomScaleNormal="100" workbookViewId="0">
      <selection activeCell="I4" sqref="I4:J4"/>
    </sheetView>
  </sheetViews>
  <sheetFormatPr defaultRowHeight="15" x14ac:dyDescent="0.25"/>
  <cols>
    <col min="1" max="1" width="10.42578125" customWidth="1"/>
    <col min="2" max="2" width="18" customWidth="1"/>
    <col min="3" max="3" width="31.5703125" customWidth="1"/>
    <col min="4" max="4" width="10.85546875" customWidth="1"/>
    <col min="5" max="5" width="11.5703125" bestFit="1" customWidth="1"/>
    <col min="6" max="7" width="10.7109375" bestFit="1" customWidth="1"/>
    <col min="8" max="10" width="9.42578125" customWidth="1"/>
    <col min="11" max="12" width="11.28515625" bestFit="1" customWidth="1"/>
    <col min="13" max="13" width="9.5703125" bestFit="1" customWidth="1"/>
    <col min="17" max="17" width="10.5703125" bestFit="1" customWidth="1"/>
    <col min="18" max="21" width="12.7109375" bestFit="1" customWidth="1"/>
    <col min="22" max="22" width="12.5703125" bestFit="1" customWidth="1"/>
  </cols>
  <sheetData>
    <row r="1" spans="1:17" ht="16.5" customHeight="1" x14ac:dyDescent="0.25">
      <c r="A1" s="72"/>
      <c r="B1" s="72"/>
      <c r="C1" s="1"/>
      <c r="D1" s="1"/>
    </row>
    <row r="2" spans="1:17" x14ac:dyDescent="0.25">
      <c r="B2" s="41" t="s">
        <v>52</v>
      </c>
      <c r="C2" s="41"/>
      <c r="D2" s="41"/>
      <c r="E2" s="41"/>
      <c r="F2" s="41"/>
      <c r="G2" s="41"/>
      <c r="H2" s="41"/>
      <c r="I2" s="41"/>
      <c r="J2" s="41"/>
      <c r="K2" s="41"/>
      <c r="L2" s="41"/>
      <c r="M2" s="41"/>
      <c r="N2" s="41"/>
      <c r="O2" s="41"/>
    </row>
    <row r="3" spans="1:17" x14ac:dyDescent="0.25">
      <c r="B3" s="3"/>
      <c r="C3" s="3"/>
      <c r="D3" s="3"/>
      <c r="E3" s="3"/>
      <c r="F3" s="3"/>
      <c r="G3" s="3"/>
      <c r="H3" s="3"/>
      <c r="I3" s="3"/>
      <c r="J3" s="3"/>
      <c r="K3" s="3"/>
      <c r="L3" s="3"/>
      <c r="M3" s="3"/>
      <c r="N3" s="3"/>
      <c r="O3" s="3"/>
    </row>
    <row r="4" spans="1:17" ht="25.5" customHeight="1" x14ac:dyDescent="0.25">
      <c r="B4" s="38"/>
      <c r="C4" s="38"/>
      <c r="D4" s="70" t="s">
        <v>9</v>
      </c>
      <c r="E4" s="70"/>
      <c r="F4" s="70"/>
      <c r="G4" s="70"/>
      <c r="H4" s="70"/>
      <c r="I4" s="70" t="s">
        <v>56</v>
      </c>
      <c r="J4" s="71"/>
      <c r="K4" s="64" t="s">
        <v>0</v>
      </c>
      <c r="L4" s="65"/>
      <c r="M4" s="65"/>
      <c r="N4" s="65"/>
      <c r="O4" s="66"/>
    </row>
    <row r="5" spans="1:17" x14ac:dyDescent="0.25">
      <c r="B5" s="62" t="s">
        <v>10</v>
      </c>
      <c r="C5" s="63"/>
      <c r="D5" s="39" t="s">
        <v>11</v>
      </c>
      <c r="E5" s="39" t="s">
        <v>12</v>
      </c>
      <c r="F5" s="39" t="s">
        <v>13</v>
      </c>
      <c r="G5" s="39" t="s">
        <v>14</v>
      </c>
      <c r="H5" s="39" t="s">
        <v>15</v>
      </c>
      <c r="I5" s="39" t="s">
        <v>16</v>
      </c>
      <c r="J5" s="39" t="s">
        <v>17</v>
      </c>
      <c r="K5" s="40" t="s">
        <v>18</v>
      </c>
      <c r="L5" s="40" t="s">
        <v>19</v>
      </c>
      <c r="M5" s="40" t="s">
        <v>20</v>
      </c>
      <c r="N5" s="40" t="s">
        <v>21</v>
      </c>
      <c r="O5" s="40" t="s">
        <v>22</v>
      </c>
      <c r="Q5" s="4"/>
    </row>
    <row r="6" spans="1:17" ht="15" customHeight="1" x14ac:dyDescent="0.25">
      <c r="B6" s="60" t="s">
        <v>23</v>
      </c>
      <c r="C6" s="42" t="s">
        <v>1</v>
      </c>
      <c r="D6" s="5"/>
      <c r="E6" s="5"/>
      <c r="F6" s="5"/>
      <c r="G6" s="5"/>
      <c r="H6" s="5"/>
      <c r="I6" s="5"/>
      <c r="J6" s="5"/>
      <c r="K6" s="5"/>
      <c r="L6" s="5"/>
      <c r="M6" s="5"/>
      <c r="N6" s="5"/>
      <c r="O6" s="5"/>
      <c r="Q6" s="4"/>
    </row>
    <row r="7" spans="1:17" x14ac:dyDescent="0.25">
      <c r="B7" s="61"/>
      <c r="C7" s="42" t="s">
        <v>2</v>
      </c>
      <c r="D7" s="6">
        <f>'Historical reliability data'!B11</f>
        <v>27.349</v>
      </c>
      <c r="E7" s="6">
        <f>'Historical reliability data'!C11</f>
        <v>25.097999999999999</v>
      </c>
      <c r="F7" s="6">
        <f>'Historical reliability data'!D11</f>
        <v>37.164999999999999</v>
      </c>
      <c r="G7" s="6">
        <f>'Historical reliability data'!E11</f>
        <v>35.750999999999998</v>
      </c>
      <c r="H7" s="6">
        <f>'Historical reliability data'!F11</f>
        <v>40.338999999999999</v>
      </c>
      <c r="I7" s="6"/>
      <c r="J7" s="6"/>
      <c r="K7" s="5"/>
      <c r="L7" s="5"/>
      <c r="M7" s="5"/>
      <c r="N7" s="5"/>
      <c r="O7" s="5"/>
    </row>
    <row r="8" spans="1:17" x14ac:dyDescent="0.25">
      <c r="B8" s="61"/>
      <c r="C8" s="42" t="s">
        <v>3</v>
      </c>
      <c r="D8" s="6">
        <f>'Historical reliability data'!B12</f>
        <v>29.172000000000001</v>
      </c>
      <c r="E8" s="6">
        <f>'Historical reliability data'!C12</f>
        <v>35.156999999999996</v>
      </c>
      <c r="F8" s="6">
        <f>'Historical reliability data'!D12</f>
        <v>23.297000000000001</v>
      </c>
      <c r="G8" s="6">
        <f>'Historical reliability data'!E12</f>
        <v>33.664999999999999</v>
      </c>
      <c r="H8" s="6">
        <f>'Historical reliability data'!F12</f>
        <v>37.765999999999998</v>
      </c>
      <c r="I8" s="6"/>
      <c r="J8" s="6"/>
      <c r="K8" s="5"/>
      <c r="L8" s="5"/>
      <c r="M8" s="5"/>
      <c r="N8" s="5"/>
      <c r="O8" s="5"/>
    </row>
    <row r="9" spans="1:17" x14ac:dyDescent="0.25">
      <c r="B9" s="61"/>
      <c r="C9" s="42" t="s">
        <v>4</v>
      </c>
      <c r="D9" s="7"/>
      <c r="E9" s="7"/>
      <c r="F9" s="7"/>
      <c r="G9" s="7"/>
      <c r="H9" s="7"/>
      <c r="I9" s="7"/>
      <c r="J9" s="7"/>
      <c r="K9" s="7"/>
      <c r="L9" s="7"/>
      <c r="M9" s="7"/>
      <c r="N9" s="7"/>
      <c r="O9" s="7"/>
    </row>
    <row r="10" spans="1:17" ht="15.75" thickBot="1" x14ac:dyDescent="0.3">
      <c r="B10" s="67"/>
      <c r="C10" s="43" t="s">
        <v>5</v>
      </c>
      <c r="D10" s="44">
        <f>'Historical reliability data'!B13</f>
        <v>27.91993425445585</v>
      </c>
      <c r="E10" s="44">
        <f>'Historical reliability data'!C13</f>
        <v>28.249103391167605</v>
      </c>
      <c r="F10" s="44">
        <f>'Historical reliability data'!D13</f>
        <v>32.820166349338493</v>
      </c>
      <c r="G10" s="44">
        <f>'Historical reliability data'!E13</f>
        <v>35.097665015876608</v>
      </c>
      <c r="H10" s="44">
        <f>'Historical reliability data'!F13</f>
        <v>39.532713766740933</v>
      </c>
      <c r="I10" s="43"/>
      <c r="J10" s="43"/>
      <c r="K10" s="43"/>
      <c r="L10" s="43"/>
      <c r="M10" s="43"/>
      <c r="N10" s="43"/>
      <c r="O10" s="43"/>
    </row>
    <row r="11" spans="1:17" ht="15" customHeight="1" x14ac:dyDescent="0.25">
      <c r="B11" s="60" t="s">
        <v>24</v>
      </c>
      <c r="C11" s="42" t="s">
        <v>1</v>
      </c>
      <c r="D11" s="5"/>
      <c r="E11" s="5"/>
      <c r="F11" s="5"/>
      <c r="G11" s="5"/>
      <c r="H11" s="5"/>
      <c r="I11" s="5"/>
      <c r="J11" s="5"/>
      <c r="K11" s="5"/>
      <c r="L11" s="5"/>
      <c r="M11" s="5"/>
      <c r="N11" s="5"/>
      <c r="O11" s="5"/>
    </row>
    <row r="12" spans="1:17" x14ac:dyDescent="0.25">
      <c r="B12" s="61"/>
      <c r="C12" s="42" t="s">
        <v>2</v>
      </c>
      <c r="D12" s="5">
        <v>0</v>
      </c>
      <c r="E12" s="5">
        <v>0</v>
      </c>
      <c r="F12" s="5">
        <v>0</v>
      </c>
      <c r="G12" s="5">
        <v>0</v>
      </c>
      <c r="H12" s="5">
        <v>0</v>
      </c>
      <c r="I12" s="5"/>
      <c r="J12" s="5"/>
      <c r="K12" s="5"/>
      <c r="L12" s="7"/>
      <c r="M12" s="7"/>
      <c r="N12" s="7"/>
      <c r="O12" s="7"/>
    </row>
    <row r="13" spans="1:17" x14ac:dyDescent="0.25">
      <c r="B13" s="61"/>
      <c r="C13" s="42" t="s">
        <v>3</v>
      </c>
      <c r="D13" s="5">
        <v>0</v>
      </c>
      <c r="E13" s="5">
        <v>0</v>
      </c>
      <c r="F13" s="5">
        <v>0</v>
      </c>
      <c r="G13" s="5">
        <v>0</v>
      </c>
      <c r="H13" s="5">
        <v>0</v>
      </c>
      <c r="I13" s="5"/>
      <c r="J13" s="5"/>
      <c r="K13" s="5"/>
      <c r="L13" s="7"/>
      <c r="M13" s="7"/>
      <c r="N13" s="7"/>
      <c r="O13" s="7"/>
    </row>
    <row r="14" spans="1:17" x14ac:dyDescent="0.25">
      <c r="B14" s="61"/>
      <c r="C14" s="42" t="s">
        <v>4</v>
      </c>
      <c r="D14" s="7"/>
      <c r="E14" s="7"/>
      <c r="F14" s="7"/>
      <c r="G14" s="7"/>
      <c r="H14" s="7"/>
      <c r="I14" s="7"/>
      <c r="J14" s="7"/>
      <c r="K14" s="7"/>
      <c r="L14" s="7"/>
      <c r="M14" s="7"/>
      <c r="N14" s="7"/>
      <c r="O14" s="7"/>
    </row>
    <row r="15" spans="1:17" ht="15.75" thickBot="1" x14ac:dyDescent="0.3">
      <c r="B15" s="67"/>
      <c r="C15" s="43" t="s">
        <v>5</v>
      </c>
      <c r="D15" s="44">
        <v>0</v>
      </c>
      <c r="E15" s="44">
        <v>0</v>
      </c>
      <c r="F15" s="44">
        <v>0</v>
      </c>
      <c r="G15" s="44">
        <v>0</v>
      </c>
      <c r="H15" s="44">
        <v>0</v>
      </c>
      <c r="I15" s="43"/>
      <c r="J15" s="43"/>
      <c r="K15" s="43"/>
      <c r="L15" s="43"/>
      <c r="M15" s="43"/>
      <c r="N15" s="43"/>
      <c r="O15" s="43"/>
    </row>
    <row r="16" spans="1:17" ht="15" customHeight="1" x14ac:dyDescent="0.25">
      <c r="B16" s="60" t="s">
        <v>25</v>
      </c>
      <c r="C16" s="42" t="s">
        <v>1</v>
      </c>
      <c r="D16" s="5">
        <v>0</v>
      </c>
      <c r="E16" s="5">
        <v>0</v>
      </c>
      <c r="F16" s="5">
        <v>0</v>
      </c>
      <c r="G16" s="5">
        <v>0</v>
      </c>
      <c r="H16" s="5">
        <v>0</v>
      </c>
      <c r="I16" s="5"/>
      <c r="J16" s="5"/>
      <c r="K16" s="5"/>
      <c r="L16" s="5"/>
      <c r="M16" s="5"/>
      <c r="N16" s="5"/>
      <c r="O16" s="5"/>
    </row>
    <row r="17" spans="2:15" x14ac:dyDescent="0.25">
      <c r="B17" s="61"/>
      <c r="C17" s="42" t="s">
        <v>2</v>
      </c>
      <c r="D17" s="57">
        <f>D7-D12</f>
        <v>27.349</v>
      </c>
      <c r="E17" s="57">
        <f t="shared" ref="E17:H17" si="0">E7-E12</f>
        <v>25.097999999999999</v>
      </c>
      <c r="F17" s="57">
        <f t="shared" si="0"/>
        <v>37.164999999999999</v>
      </c>
      <c r="G17" s="57">
        <f t="shared" si="0"/>
        <v>35.750999999999998</v>
      </c>
      <c r="H17" s="57">
        <f t="shared" si="0"/>
        <v>40.338999999999999</v>
      </c>
      <c r="I17" s="6">
        <f>'AER 2015 Final Decision'!E5</f>
        <v>30.32</v>
      </c>
      <c r="J17" s="6">
        <f>'AER 2015 Final Decision'!F5</f>
        <v>30.32</v>
      </c>
      <c r="K17" s="57">
        <f>AVERAGE(D17:H17)</f>
        <v>33.1404</v>
      </c>
      <c r="L17" s="59">
        <f>$K$17</f>
        <v>33.1404</v>
      </c>
      <c r="M17" s="59">
        <f t="shared" ref="M17:O17" si="1">$K$17</f>
        <v>33.1404</v>
      </c>
      <c r="N17" s="59">
        <f t="shared" si="1"/>
        <v>33.1404</v>
      </c>
      <c r="O17" s="59">
        <f t="shared" si="1"/>
        <v>33.1404</v>
      </c>
    </row>
    <row r="18" spans="2:15" x14ac:dyDescent="0.25">
      <c r="B18" s="61"/>
      <c r="C18" s="42" t="s">
        <v>3</v>
      </c>
      <c r="D18" s="57">
        <f>D8-D13</f>
        <v>29.172000000000001</v>
      </c>
      <c r="E18" s="57">
        <f t="shared" ref="E18:H18" si="2">E8-E13</f>
        <v>35.156999999999996</v>
      </c>
      <c r="F18" s="57">
        <f t="shared" si="2"/>
        <v>23.297000000000001</v>
      </c>
      <c r="G18" s="57">
        <f t="shared" si="2"/>
        <v>33.664999999999999</v>
      </c>
      <c r="H18" s="57">
        <f t="shared" si="2"/>
        <v>37.765999999999998</v>
      </c>
      <c r="I18" s="6">
        <f>'AER 2015 Final Decision'!E6</f>
        <v>46.86</v>
      </c>
      <c r="J18" s="6">
        <f>'AER 2015 Final Decision'!F6</f>
        <v>46.86</v>
      </c>
      <c r="K18" s="57">
        <f>AVERAGE(D18:H18)</f>
        <v>31.811399999999999</v>
      </c>
      <c r="L18" s="59">
        <f>$K$18</f>
        <v>31.811399999999999</v>
      </c>
      <c r="M18" s="59">
        <f t="shared" ref="M18:O18" si="3">$K$18</f>
        <v>31.811399999999999</v>
      </c>
      <c r="N18" s="59">
        <f t="shared" si="3"/>
        <v>31.811399999999999</v>
      </c>
      <c r="O18" s="59">
        <f t="shared" si="3"/>
        <v>31.811399999999999</v>
      </c>
    </row>
    <row r="19" spans="2:15" x14ac:dyDescent="0.25">
      <c r="B19" s="61"/>
      <c r="C19" s="42" t="s">
        <v>4</v>
      </c>
      <c r="D19" s="5"/>
      <c r="E19" s="5"/>
      <c r="F19" s="5"/>
      <c r="G19" s="5"/>
      <c r="H19" s="5"/>
      <c r="I19" s="5"/>
      <c r="J19" s="5"/>
      <c r="K19" s="5"/>
      <c r="L19" s="5"/>
      <c r="M19" s="5"/>
      <c r="N19" s="5"/>
      <c r="O19" s="5"/>
    </row>
    <row r="20" spans="2:15" ht="15.75" thickBot="1" x14ac:dyDescent="0.3">
      <c r="B20" s="67"/>
      <c r="C20" s="43" t="s">
        <v>5</v>
      </c>
      <c r="D20" s="58">
        <f>D10-D15</f>
        <v>27.91993425445585</v>
      </c>
      <c r="E20" s="58">
        <f t="shared" ref="E20:H20" si="4">E10-E15</f>
        <v>28.249103391167605</v>
      </c>
      <c r="F20" s="58">
        <f t="shared" si="4"/>
        <v>32.820166349338493</v>
      </c>
      <c r="G20" s="58">
        <f t="shared" si="4"/>
        <v>35.097665015876608</v>
      </c>
      <c r="H20" s="58">
        <f t="shared" si="4"/>
        <v>39.532713766740933</v>
      </c>
      <c r="I20" s="43"/>
      <c r="J20" s="44"/>
      <c r="K20" s="44"/>
      <c r="L20" s="44"/>
      <c r="M20" s="44"/>
      <c r="N20" s="44"/>
      <c r="O20" s="43"/>
    </row>
    <row r="21" spans="2:15" x14ac:dyDescent="0.25">
      <c r="B21" s="8"/>
      <c r="C21" s="8"/>
      <c r="D21" s="8"/>
      <c r="E21" s="8"/>
      <c r="F21" s="8"/>
      <c r="G21" s="8"/>
      <c r="H21" s="8"/>
      <c r="I21" s="8"/>
      <c r="J21" s="8"/>
      <c r="K21" s="8"/>
      <c r="L21" s="8"/>
      <c r="M21" s="8"/>
      <c r="N21" s="8"/>
      <c r="O21" s="8"/>
    </row>
    <row r="22" spans="2:15" x14ac:dyDescent="0.25">
      <c r="B22" s="8"/>
      <c r="C22" s="8"/>
      <c r="D22" s="8"/>
      <c r="E22" s="8"/>
      <c r="F22" s="8"/>
      <c r="G22" s="8"/>
      <c r="H22" s="8"/>
      <c r="I22" s="8"/>
      <c r="J22" s="8"/>
      <c r="K22" s="8"/>
      <c r="L22" s="8"/>
      <c r="M22" s="8"/>
      <c r="N22" s="8"/>
      <c r="O22" s="8"/>
    </row>
    <row r="23" spans="2:15" x14ac:dyDescent="0.25">
      <c r="B23" s="41" t="s">
        <v>53</v>
      </c>
      <c r="C23" s="41"/>
      <c r="D23" s="41"/>
      <c r="E23" s="41"/>
      <c r="F23" s="41"/>
      <c r="G23" s="41"/>
      <c r="H23" s="41"/>
      <c r="I23" s="41"/>
      <c r="J23" s="41"/>
      <c r="K23" s="41"/>
      <c r="L23" s="41"/>
      <c r="M23" s="41"/>
      <c r="N23" s="41"/>
      <c r="O23" s="41"/>
    </row>
    <row r="24" spans="2:15" x14ac:dyDescent="0.25">
      <c r="B24" s="2"/>
      <c r="C24" s="2"/>
      <c r="D24" s="2"/>
      <c r="E24" s="2"/>
      <c r="F24" s="2"/>
      <c r="G24" s="2"/>
      <c r="H24" s="2"/>
      <c r="I24" s="2"/>
      <c r="J24" s="2"/>
      <c r="K24" s="2"/>
      <c r="L24" s="2"/>
      <c r="M24" s="9"/>
      <c r="N24" s="9"/>
      <c r="O24" s="10"/>
    </row>
    <row r="25" spans="2:15" ht="21.75" customHeight="1" x14ac:dyDescent="0.25">
      <c r="B25" s="62"/>
      <c r="C25" s="63"/>
      <c r="D25" s="70" t="s">
        <v>9</v>
      </c>
      <c r="E25" s="70"/>
      <c r="F25" s="70"/>
      <c r="G25" s="70"/>
      <c r="H25" s="70"/>
      <c r="I25" s="70" t="s">
        <v>56</v>
      </c>
      <c r="J25" s="71"/>
      <c r="K25" s="64" t="s">
        <v>0</v>
      </c>
      <c r="L25" s="65"/>
      <c r="M25" s="65"/>
      <c r="N25" s="65"/>
      <c r="O25" s="66"/>
    </row>
    <row r="26" spans="2:15" ht="15" customHeight="1" x14ac:dyDescent="0.25">
      <c r="B26" s="62" t="s">
        <v>26</v>
      </c>
      <c r="C26" s="63"/>
      <c r="D26" s="39" t="s">
        <v>11</v>
      </c>
      <c r="E26" s="39" t="s">
        <v>12</v>
      </c>
      <c r="F26" s="39" t="s">
        <v>13</v>
      </c>
      <c r="G26" s="39" t="s">
        <v>14</v>
      </c>
      <c r="H26" s="39" t="s">
        <v>15</v>
      </c>
      <c r="I26" s="39" t="s">
        <v>16</v>
      </c>
      <c r="J26" s="39" t="s">
        <v>17</v>
      </c>
      <c r="K26" s="40" t="s">
        <v>18</v>
      </c>
      <c r="L26" s="40" t="s">
        <v>19</v>
      </c>
      <c r="M26" s="40" t="s">
        <v>20</v>
      </c>
      <c r="N26" s="40" t="s">
        <v>21</v>
      </c>
      <c r="O26" s="40" t="s">
        <v>22</v>
      </c>
    </row>
    <row r="27" spans="2:15" ht="15" customHeight="1" x14ac:dyDescent="0.25">
      <c r="B27" s="60" t="s">
        <v>27</v>
      </c>
      <c r="C27" s="42" t="s">
        <v>1</v>
      </c>
      <c r="D27" s="5"/>
      <c r="E27" s="5"/>
      <c r="F27" s="5"/>
      <c r="G27" s="5"/>
      <c r="H27" s="5"/>
      <c r="I27" s="5"/>
      <c r="J27" s="5"/>
      <c r="K27" s="5"/>
      <c r="L27" s="5"/>
      <c r="M27" s="5"/>
      <c r="N27" s="5"/>
      <c r="O27" s="5"/>
    </row>
    <row r="28" spans="2:15" x14ac:dyDescent="0.25">
      <c r="B28" s="61"/>
      <c r="C28" s="42" t="s">
        <v>2</v>
      </c>
      <c r="D28" s="11">
        <f>'Historical reliability data'!B23</f>
        <v>0.53049999999999997</v>
      </c>
      <c r="E28" s="11">
        <f>'Historical reliability data'!C23</f>
        <v>0.4647</v>
      </c>
      <c r="F28" s="11">
        <f>'Historical reliability data'!D23</f>
        <v>0.67930000000000001</v>
      </c>
      <c r="G28" s="11">
        <f>'Historical reliability data'!E23</f>
        <v>0.74150000000000005</v>
      </c>
      <c r="H28" s="11">
        <f>'Historical reliability data'!F23</f>
        <v>0.67320000000000002</v>
      </c>
      <c r="I28" s="11"/>
      <c r="J28" s="11"/>
      <c r="K28" s="7"/>
      <c r="L28" s="7"/>
      <c r="M28" s="7"/>
      <c r="N28" s="7"/>
      <c r="O28" s="7"/>
    </row>
    <row r="29" spans="2:15" x14ac:dyDescent="0.25">
      <c r="B29" s="61"/>
      <c r="C29" s="42" t="s">
        <v>3</v>
      </c>
      <c r="D29" s="11">
        <f>'Historical reliability data'!B24</f>
        <v>0.71299999999999997</v>
      </c>
      <c r="E29" s="11">
        <f>'Historical reliability data'!C24</f>
        <v>0.60199999999999998</v>
      </c>
      <c r="F29" s="11">
        <f>'Historical reliability data'!D24</f>
        <v>0.442</v>
      </c>
      <c r="G29" s="11">
        <f>'Historical reliability data'!E24</f>
        <v>0.53110000000000002</v>
      </c>
      <c r="H29" s="11">
        <f>'Historical reliability data'!F24</f>
        <v>0.72619999999999996</v>
      </c>
      <c r="I29" s="11"/>
      <c r="J29" s="11"/>
      <c r="K29" s="7"/>
      <c r="L29" s="7"/>
      <c r="M29" s="7"/>
      <c r="N29" s="7"/>
      <c r="O29" s="7"/>
    </row>
    <row r="30" spans="2:15" x14ac:dyDescent="0.25">
      <c r="B30" s="61"/>
      <c r="C30" s="42" t="s">
        <v>4</v>
      </c>
      <c r="D30" s="5"/>
      <c r="E30" s="5"/>
      <c r="F30" s="5"/>
      <c r="G30" s="5"/>
      <c r="H30" s="5"/>
      <c r="I30" s="5"/>
      <c r="J30" s="5"/>
      <c r="K30" s="5"/>
      <c r="L30" s="5"/>
      <c r="M30" s="5"/>
      <c r="N30" s="5"/>
      <c r="O30" s="5"/>
    </row>
    <row r="31" spans="2:15" ht="15.75" thickBot="1" x14ac:dyDescent="0.3">
      <c r="B31" s="67"/>
      <c r="C31" s="43" t="s">
        <v>5</v>
      </c>
      <c r="D31" s="45">
        <f>'Historical reliability data'!B25</f>
        <v>0.58770352868663978</v>
      </c>
      <c r="E31" s="45">
        <f>'Historical reliability data'!C25</f>
        <v>0.50772398435619981</v>
      </c>
      <c r="F31" s="45">
        <f>'Historical reliability data'!D25</f>
        <v>0.60493270087937079</v>
      </c>
      <c r="G31" s="45">
        <f>'Historical reliability data'!E25</f>
        <v>0.67559282447205515</v>
      </c>
      <c r="H31" s="45">
        <f>'Historical reliability data'!F25</f>
        <v>0.68982993876115728</v>
      </c>
      <c r="I31" s="43"/>
      <c r="J31" s="43"/>
      <c r="K31" s="43"/>
      <c r="L31" s="43"/>
      <c r="M31" s="43"/>
      <c r="N31" s="43"/>
      <c r="O31" s="43"/>
    </row>
    <row r="32" spans="2:15" ht="15" customHeight="1" x14ac:dyDescent="0.25">
      <c r="B32" s="60" t="s">
        <v>24</v>
      </c>
      <c r="C32" s="42" t="s">
        <v>1</v>
      </c>
      <c r="D32" s="5"/>
      <c r="E32" s="5"/>
      <c r="F32" s="5"/>
      <c r="G32" s="5"/>
      <c r="H32" s="5"/>
      <c r="I32" s="5"/>
      <c r="J32" s="5"/>
      <c r="K32" s="5"/>
      <c r="L32" s="5"/>
      <c r="M32" s="5"/>
      <c r="N32" s="5"/>
      <c r="O32" s="5"/>
    </row>
    <row r="33" spans="2:15" x14ac:dyDescent="0.25">
      <c r="B33" s="61"/>
      <c r="C33" s="42" t="s">
        <v>2</v>
      </c>
      <c r="D33" s="11">
        <v>0</v>
      </c>
      <c r="E33" s="11">
        <v>0</v>
      </c>
      <c r="F33" s="11">
        <v>0</v>
      </c>
      <c r="G33" s="11">
        <v>0</v>
      </c>
      <c r="H33" s="11">
        <v>0</v>
      </c>
      <c r="I33" s="11"/>
      <c r="J33" s="11"/>
      <c r="K33" s="11"/>
      <c r="L33" s="11"/>
      <c r="M33" s="11"/>
      <c r="N33" s="11"/>
      <c r="O33" s="11"/>
    </row>
    <row r="34" spans="2:15" x14ac:dyDescent="0.25">
      <c r="B34" s="61"/>
      <c r="C34" s="42" t="s">
        <v>3</v>
      </c>
      <c r="D34" s="11">
        <v>0</v>
      </c>
      <c r="E34" s="11">
        <v>0</v>
      </c>
      <c r="F34" s="11">
        <v>0</v>
      </c>
      <c r="G34" s="11">
        <v>0</v>
      </c>
      <c r="H34" s="11">
        <v>0</v>
      </c>
      <c r="I34" s="11"/>
      <c r="J34" s="11"/>
      <c r="K34" s="11"/>
      <c r="L34" s="11"/>
      <c r="M34" s="11"/>
      <c r="N34" s="11"/>
      <c r="O34" s="11"/>
    </row>
    <row r="35" spans="2:15" x14ac:dyDescent="0.25">
      <c r="B35" s="61"/>
      <c r="C35" s="42" t="s">
        <v>4</v>
      </c>
      <c r="D35" s="5"/>
      <c r="E35" s="5"/>
      <c r="F35" s="5"/>
      <c r="G35" s="5"/>
      <c r="H35" s="5"/>
      <c r="I35" s="5"/>
      <c r="J35" s="5"/>
      <c r="K35" s="5"/>
      <c r="L35" s="5"/>
      <c r="M35" s="5"/>
      <c r="N35" s="5"/>
      <c r="O35" s="5"/>
    </row>
    <row r="36" spans="2:15" ht="15.75" thickBot="1" x14ac:dyDescent="0.3">
      <c r="B36" s="67"/>
      <c r="C36" s="43" t="s">
        <v>5</v>
      </c>
      <c r="D36" s="43">
        <v>0</v>
      </c>
      <c r="E36" s="43">
        <v>0</v>
      </c>
      <c r="F36" s="43">
        <v>0</v>
      </c>
      <c r="G36" s="43">
        <v>0</v>
      </c>
      <c r="H36" s="43">
        <v>0</v>
      </c>
      <c r="I36" s="43"/>
      <c r="J36" s="43"/>
      <c r="K36" s="43"/>
      <c r="L36" s="43"/>
      <c r="M36" s="43"/>
      <c r="N36" s="43"/>
      <c r="O36" s="43"/>
    </row>
    <row r="37" spans="2:15" ht="15" customHeight="1" x14ac:dyDescent="0.25">
      <c r="B37" s="60" t="s">
        <v>28</v>
      </c>
      <c r="C37" s="42" t="s">
        <v>1</v>
      </c>
      <c r="D37" s="5"/>
      <c r="E37" s="5"/>
      <c r="F37" s="5"/>
      <c r="G37" s="5"/>
      <c r="H37" s="5"/>
      <c r="I37" s="5"/>
      <c r="J37" s="5"/>
      <c r="K37" s="5"/>
      <c r="L37" s="5"/>
      <c r="M37" s="5"/>
      <c r="N37" s="5"/>
      <c r="O37" s="5"/>
    </row>
    <row r="38" spans="2:15" x14ac:dyDescent="0.25">
      <c r="B38" s="61"/>
      <c r="C38" s="42" t="s">
        <v>2</v>
      </c>
      <c r="D38" s="11">
        <f>D28-D33</f>
        <v>0.53049999999999997</v>
      </c>
      <c r="E38" s="11">
        <f t="shared" ref="E38:H38" si="5">E28-E33</f>
        <v>0.4647</v>
      </c>
      <c r="F38" s="11">
        <f t="shared" si="5"/>
        <v>0.67930000000000001</v>
      </c>
      <c r="G38" s="11">
        <f t="shared" si="5"/>
        <v>0.74150000000000005</v>
      </c>
      <c r="H38" s="11">
        <f t="shared" si="5"/>
        <v>0.67320000000000002</v>
      </c>
      <c r="I38" s="11">
        <f>'AER 2015 Final Decision'!E8</f>
        <v>0.58499999999999996</v>
      </c>
      <c r="J38" s="11">
        <f>'AER 2015 Final Decision'!F8</f>
        <v>0.58499999999999996</v>
      </c>
      <c r="K38" s="12">
        <f>AVERAGE(D38:H38)</f>
        <v>0.61784000000000006</v>
      </c>
      <c r="L38" s="12">
        <f>$K$38</f>
        <v>0.61784000000000006</v>
      </c>
      <c r="M38" s="12">
        <f t="shared" ref="M38:O38" si="6">$K$38</f>
        <v>0.61784000000000006</v>
      </c>
      <c r="N38" s="12">
        <f t="shared" si="6"/>
        <v>0.61784000000000006</v>
      </c>
      <c r="O38" s="12">
        <f t="shared" si="6"/>
        <v>0.61784000000000006</v>
      </c>
    </row>
    <row r="39" spans="2:15" x14ac:dyDescent="0.25">
      <c r="B39" s="61"/>
      <c r="C39" s="42" t="s">
        <v>3</v>
      </c>
      <c r="D39" s="11">
        <f>D29-D34</f>
        <v>0.71299999999999997</v>
      </c>
      <c r="E39" s="11">
        <f t="shared" ref="E39:H39" si="7">E29-E34</f>
        <v>0.60199999999999998</v>
      </c>
      <c r="F39" s="11">
        <f t="shared" si="7"/>
        <v>0.442</v>
      </c>
      <c r="G39" s="11">
        <f t="shared" si="7"/>
        <v>0.53110000000000002</v>
      </c>
      <c r="H39" s="11">
        <f t="shared" si="7"/>
        <v>0.72619999999999996</v>
      </c>
      <c r="I39" s="11">
        <f>'AER 2015 Final Decision'!E9</f>
        <v>0.89500000000000002</v>
      </c>
      <c r="J39" s="11">
        <f>'AER 2015 Final Decision'!F9</f>
        <v>0.89500000000000002</v>
      </c>
      <c r="K39" s="12">
        <f>AVERAGE(D39:H39)</f>
        <v>0.60285999999999995</v>
      </c>
      <c r="L39" s="12">
        <f>$K$39</f>
        <v>0.60285999999999995</v>
      </c>
      <c r="M39" s="12">
        <f t="shared" ref="M39:O39" si="8">$K$39</f>
        <v>0.60285999999999995</v>
      </c>
      <c r="N39" s="12">
        <f t="shared" si="8"/>
        <v>0.60285999999999995</v>
      </c>
      <c r="O39" s="12">
        <f t="shared" si="8"/>
        <v>0.60285999999999995</v>
      </c>
    </row>
    <row r="40" spans="2:15" x14ac:dyDescent="0.25">
      <c r="B40" s="61"/>
      <c r="C40" s="42" t="s">
        <v>4</v>
      </c>
      <c r="D40" s="5"/>
      <c r="E40" s="5"/>
      <c r="F40" s="5"/>
      <c r="G40" s="5"/>
      <c r="H40" s="5"/>
      <c r="I40" s="5"/>
      <c r="J40" s="5"/>
      <c r="K40" s="5"/>
      <c r="L40" s="5"/>
      <c r="M40" s="5"/>
      <c r="N40" s="5"/>
      <c r="O40" s="5"/>
    </row>
    <row r="41" spans="2:15" ht="15.75" thickBot="1" x14ac:dyDescent="0.3">
      <c r="B41" s="67"/>
      <c r="C41" s="43" t="s">
        <v>5</v>
      </c>
      <c r="D41" s="46">
        <f>D31-D36</f>
        <v>0.58770352868663978</v>
      </c>
      <c r="E41" s="46">
        <f t="shared" ref="E41:H41" si="9">E31-E36</f>
        <v>0.50772398435619981</v>
      </c>
      <c r="F41" s="46">
        <f t="shared" si="9"/>
        <v>0.60493270087937079</v>
      </c>
      <c r="G41" s="46">
        <f t="shared" si="9"/>
        <v>0.67559282447205515</v>
      </c>
      <c r="H41" s="46">
        <f t="shared" si="9"/>
        <v>0.68982993876115728</v>
      </c>
      <c r="I41" s="43"/>
      <c r="J41" s="43"/>
      <c r="K41" s="43"/>
      <c r="L41" s="43"/>
      <c r="M41" s="43"/>
      <c r="N41" s="43"/>
      <c r="O41" s="43"/>
    </row>
    <row r="42" spans="2:15" x14ac:dyDescent="0.25">
      <c r="B42" s="13"/>
      <c r="C42" s="13"/>
      <c r="D42" s="13"/>
      <c r="E42" s="13"/>
      <c r="F42" s="13"/>
      <c r="G42" s="13"/>
      <c r="H42" s="13"/>
      <c r="I42" s="13"/>
      <c r="J42" s="13"/>
      <c r="K42" s="13"/>
      <c r="L42" s="13"/>
      <c r="M42" s="13"/>
      <c r="N42" s="13"/>
      <c r="O42" s="13"/>
    </row>
    <row r="43" spans="2:15" x14ac:dyDescent="0.25">
      <c r="B43" s="13"/>
      <c r="C43" s="13"/>
      <c r="D43" s="13"/>
      <c r="E43" s="13"/>
      <c r="F43" s="13"/>
      <c r="G43" s="13"/>
      <c r="H43" s="13"/>
      <c r="I43" s="13"/>
      <c r="J43" s="13"/>
      <c r="K43" s="13"/>
      <c r="L43" s="13"/>
      <c r="M43" s="13"/>
      <c r="N43" s="13"/>
      <c r="O43" s="13"/>
    </row>
    <row r="44" spans="2:15" x14ac:dyDescent="0.25">
      <c r="B44" s="41" t="s">
        <v>54</v>
      </c>
      <c r="C44" s="41"/>
      <c r="D44" s="41"/>
      <c r="E44" s="41"/>
      <c r="F44" s="41"/>
      <c r="G44" s="41"/>
      <c r="H44" s="41"/>
      <c r="I44" s="41"/>
      <c r="J44" s="41"/>
      <c r="K44" s="41"/>
      <c r="L44" s="41"/>
      <c r="M44" s="41"/>
      <c r="N44" s="41"/>
      <c r="O44" s="41"/>
    </row>
    <row r="45" spans="2:15" x14ac:dyDescent="0.25">
      <c r="B45" s="1"/>
      <c r="C45" s="1"/>
      <c r="D45" s="1"/>
      <c r="E45" s="1"/>
      <c r="F45" s="1"/>
      <c r="G45" s="1"/>
      <c r="H45" s="1"/>
      <c r="I45" s="1"/>
      <c r="J45" s="1"/>
      <c r="K45" s="1"/>
      <c r="L45" s="1"/>
      <c r="M45" s="14"/>
      <c r="N45" s="14"/>
      <c r="O45" s="15"/>
    </row>
    <row r="46" spans="2:15" ht="19.5" customHeight="1" x14ac:dyDescent="0.25">
      <c r="B46" s="62"/>
      <c r="C46" s="63"/>
      <c r="D46" s="68" t="s">
        <v>9</v>
      </c>
      <c r="E46" s="69"/>
      <c r="F46" s="69"/>
      <c r="G46" s="69"/>
      <c r="H46" s="69"/>
      <c r="I46" s="70" t="s">
        <v>56</v>
      </c>
      <c r="J46" s="71"/>
      <c r="K46" s="64" t="s">
        <v>0</v>
      </c>
      <c r="L46" s="65"/>
      <c r="M46" s="65"/>
      <c r="N46" s="65"/>
      <c r="O46" s="66"/>
    </row>
    <row r="47" spans="2:15" ht="15" customHeight="1" x14ac:dyDescent="0.25">
      <c r="B47" s="62" t="s">
        <v>55</v>
      </c>
      <c r="C47" s="63"/>
      <c r="D47" s="39" t="s">
        <v>11</v>
      </c>
      <c r="E47" s="39" t="s">
        <v>12</v>
      </c>
      <c r="F47" s="39" t="s">
        <v>13</v>
      </c>
      <c r="G47" s="39" t="s">
        <v>14</v>
      </c>
      <c r="H47" s="39" t="s">
        <v>15</v>
      </c>
      <c r="I47" s="39" t="s">
        <v>16</v>
      </c>
      <c r="J47" s="39" t="s">
        <v>17</v>
      </c>
      <c r="K47" s="40" t="s">
        <v>18</v>
      </c>
      <c r="L47" s="40" t="s">
        <v>19</v>
      </c>
      <c r="M47" s="40" t="s">
        <v>20</v>
      </c>
      <c r="N47" s="40" t="s">
        <v>21</v>
      </c>
      <c r="O47" s="40" t="s">
        <v>22</v>
      </c>
    </row>
    <row r="48" spans="2:15" ht="15" customHeight="1" x14ac:dyDescent="0.25">
      <c r="B48" s="60" t="s">
        <v>55</v>
      </c>
      <c r="C48" s="42" t="s">
        <v>6</v>
      </c>
      <c r="D48" s="16">
        <v>33150</v>
      </c>
      <c r="E48" s="16">
        <v>31627</v>
      </c>
      <c r="F48" s="16">
        <v>25383</v>
      </c>
      <c r="G48" s="16">
        <v>24213</v>
      </c>
      <c r="H48" s="16">
        <v>25265</v>
      </c>
      <c r="I48" s="16"/>
      <c r="J48" s="16"/>
      <c r="K48" s="16"/>
      <c r="L48" s="16"/>
      <c r="M48" s="16"/>
      <c r="N48" s="16"/>
      <c r="O48" s="16"/>
    </row>
    <row r="49" spans="2:15" ht="25.5" x14ac:dyDescent="0.25">
      <c r="B49" s="61"/>
      <c r="C49" s="42" t="s">
        <v>7</v>
      </c>
      <c r="D49" s="16">
        <v>25596</v>
      </c>
      <c r="E49" s="16">
        <v>26157</v>
      </c>
      <c r="F49" s="16">
        <v>20224</v>
      </c>
      <c r="G49" s="16">
        <v>18001</v>
      </c>
      <c r="H49" s="16">
        <v>18798</v>
      </c>
      <c r="I49" s="16"/>
      <c r="J49" s="16"/>
      <c r="K49" s="16"/>
      <c r="L49" s="16"/>
      <c r="M49" s="16"/>
      <c r="N49" s="16"/>
      <c r="O49" s="16"/>
    </row>
    <row r="50" spans="2:15" ht="35.25" customHeight="1" x14ac:dyDescent="0.25">
      <c r="B50" s="61"/>
      <c r="C50" s="42" t="s">
        <v>8</v>
      </c>
      <c r="D50" s="47">
        <f>D49/D48</f>
        <v>0.77212669683257917</v>
      </c>
      <c r="E50" s="47">
        <f>E49/E48</f>
        <v>0.82704651089259174</v>
      </c>
      <c r="F50" s="47">
        <f>F49/F48</f>
        <v>0.7967537328133002</v>
      </c>
      <c r="G50" s="47">
        <f>G49/G48</f>
        <v>0.74344360467517445</v>
      </c>
      <c r="H50" s="47">
        <f>H49/H48</f>
        <v>0.74403324757569755</v>
      </c>
      <c r="I50" s="16"/>
      <c r="J50" s="16"/>
      <c r="K50" s="47">
        <f>AVERAGE(D50:H50)</f>
        <v>0.77668075855786856</v>
      </c>
      <c r="L50" s="47">
        <f>K50</f>
        <v>0.77668075855786856</v>
      </c>
      <c r="M50" s="47">
        <f>K50</f>
        <v>0.77668075855786856</v>
      </c>
      <c r="N50" s="47">
        <f>K50</f>
        <v>0.77668075855786856</v>
      </c>
      <c r="O50" s="47">
        <f>K50</f>
        <v>0.77668075855786856</v>
      </c>
    </row>
    <row r="52" spans="2:15" x14ac:dyDescent="0.25">
      <c r="D52" t="s">
        <v>58</v>
      </c>
    </row>
  </sheetData>
  <mergeCells count="22">
    <mergeCell ref="K4:O4"/>
    <mergeCell ref="A1:B1"/>
    <mergeCell ref="D4:H4"/>
    <mergeCell ref="I4:J4"/>
    <mergeCell ref="B5:C5"/>
    <mergeCell ref="B6:B10"/>
    <mergeCell ref="B11:B15"/>
    <mergeCell ref="B16:B20"/>
    <mergeCell ref="D25:H25"/>
    <mergeCell ref="B46:C46"/>
    <mergeCell ref="B48:B50"/>
    <mergeCell ref="B25:C25"/>
    <mergeCell ref="B47:C47"/>
    <mergeCell ref="K25:O25"/>
    <mergeCell ref="B26:C26"/>
    <mergeCell ref="B27:B31"/>
    <mergeCell ref="B32:B36"/>
    <mergeCell ref="B37:B41"/>
    <mergeCell ref="D46:H46"/>
    <mergeCell ref="I46:J46"/>
    <mergeCell ref="K46:O46"/>
    <mergeCell ref="I25:J25"/>
  </mergeCells>
  <pageMargins left="0.7" right="0.7" top="0.75" bottom="0.75" header="0.3" footer="0.3"/>
  <pageSetup paperSize="9" scale="64" orientation="landscape"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54"/>
  <sheetViews>
    <sheetView topLeftCell="A4" workbookViewId="0">
      <selection activeCell="K65" sqref="K65"/>
    </sheetView>
  </sheetViews>
  <sheetFormatPr defaultRowHeight="15" x14ac:dyDescent="0.25"/>
  <sheetData>
    <row r="2" spans="1:1" x14ac:dyDescent="0.25">
      <c r="A2" s="56" t="s">
        <v>94</v>
      </c>
    </row>
    <row r="3" spans="1:1" x14ac:dyDescent="0.25">
      <c r="A3" s="55" t="s">
        <v>93</v>
      </c>
    </row>
    <row r="5" spans="1:1" x14ac:dyDescent="0.25">
      <c r="A5" s="49" t="s">
        <v>60</v>
      </c>
    </row>
    <row r="6" spans="1:1" x14ac:dyDescent="0.25">
      <c r="A6" s="49" t="s">
        <v>61</v>
      </c>
    </row>
    <row r="7" spans="1:1" x14ac:dyDescent="0.25">
      <c r="A7" s="48"/>
    </row>
    <row r="8" spans="1:1" x14ac:dyDescent="0.25">
      <c r="A8" s="53" t="s">
        <v>62</v>
      </c>
    </row>
    <row r="9" spans="1:1" x14ac:dyDescent="0.25">
      <c r="A9" s="49" t="s">
        <v>63</v>
      </c>
    </row>
    <row r="10" spans="1:1" x14ac:dyDescent="0.25">
      <c r="A10" s="49" t="s">
        <v>64</v>
      </c>
    </row>
    <row r="11" spans="1:1" x14ac:dyDescent="0.25">
      <c r="A11" s="49" t="s">
        <v>65</v>
      </c>
    </row>
    <row r="12" spans="1:1" x14ac:dyDescent="0.25">
      <c r="A12" s="49" t="s">
        <v>66</v>
      </c>
    </row>
    <row r="13" spans="1:1" x14ac:dyDescent="0.25">
      <c r="A13" s="49" t="s">
        <v>67</v>
      </c>
    </row>
    <row r="14" spans="1:1" x14ac:dyDescent="0.25">
      <c r="A14" s="49" t="s">
        <v>68</v>
      </c>
    </row>
    <row r="15" spans="1:1" x14ac:dyDescent="0.25">
      <c r="A15" s="48"/>
    </row>
    <row r="16" spans="1:1" x14ac:dyDescent="0.25">
      <c r="A16" s="53" t="s">
        <v>92</v>
      </c>
    </row>
    <row r="17" spans="1:1" x14ac:dyDescent="0.25">
      <c r="A17" s="49" t="s">
        <v>69</v>
      </c>
    </row>
    <row r="18" spans="1:1" x14ac:dyDescent="0.25">
      <c r="A18" s="49" t="s">
        <v>70</v>
      </c>
    </row>
    <row r="19" spans="1:1" x14ac:dyDescent="0.25">
      <c r="A19" s="49" t="s">
        <v>65</v>
      </c>
    </row>
    <row r="20" spans="1:1" x14ac:dyDescent="0.25">
      <c r="A20" s="49" t="s">
        <v>66</v>
      </c>
    </row>
    <row r="21" spans="1:1" x14ac:dyDescent="0.25">
      <c r="A21" s="49" t="s">
        <v>67</v>
      </c>
    </row>
    <row r="22" spans="1:1" x14ac:dyDescent="0.25">
      <c r="A22" s="48"/>
    </row>
    <row r="23" spans="1:1" x14ac:dyDescent="0.25">
      <c r="A23" s="50" t="s">
        <v>71</v>
      </c>
    </row>
    <row r="24" spans="1:1" x14ac:dyDescent="0.25">
      <c r="A24" s="49" t="s">
        <v>72</v>
      </c>
    </row>
    <row r="25" spans="1:1" x14ac:dyDescent="0.25">
      <c r="A25" s="49"/>
    </row>
    <row r="26" spans="1:1" x14ac:dyDescent="0.25">
      <c r="A26" s="51" t="s">
        <v>73</v>
      </c>
    </row>
    <row r="27" spans="1:1" x14ac:dyDescent="0.25">
      <c r="A27" s="48"/>
    </row>
    <row r="28" spans="1:1" x14ac:dyDescent="0.25">
      <c r="A28" s="51" t="s">
        <v>74</v>
      </c>
    </row>
    <row r="29" spans="1:1" x14ac:dyDescent="0.25">
      <c r="A29" s="48"/>
    </row>
    <row r="30" spans="1:1" x14ac:dyDescent="0.25">
      <c r="A30" s="51" t="s">
        <v>75</v>
      </c>
    </row>
    <row r="31" spans="1:1" x14ac:dyDescent="0.25">
      <c r="A31" s="49"/>
    </row>
    <row r="32" spans="1:1" x14ac:dyDescent="0.25">
      <c r="A32" s="52" t="s">
        <v>76</v>
      </c>
    </row>
    <row r="33" spans="1:1" x14ac:dyDescent="0.25">
      <c r="A33" s="48"/>
    </row>
    <row r="34" spans="1:1" x14ac:dyDescent="0.25">
      <c r="A34" s="48" t="s">
        <v>77</v>
      </c>
    </row>
    <row r="35" spans="1:1" x14ac:dyDescent="0.25">
      <c r="A35" s="48"/>
    </row>
    <row r="36" spans="1:1" x14ac:dyDescent="0.25">
      <c r="A36" s="54" t="s">
        <v>78</v>
      </c>
    </row>
    <row r="37" spans="1:1" x14ac:dyDescent="0.25">
      <c r="A37" s="52"/>
    </row>
    <row r="38" spans="1:1" x14ac:dyDescent="0.25">
      <c r="A38" s="48" t="s">
        <v>79</v>
      </c>
    </row>
    <row r="39" spans="1:1" x14ac:dyDescent="0.25">
      <c r="A39" s="48" t="s">
        <v>80</v>
      </c>
    </row>
    <row r="40" spans="1:1" x14ac:dyDescent="0.25">
      <c r="A40" s="48" t="s">
        <v>81</v>
      </c>
    </row>
    <row r="41" spans="1:1" x14ac:dyDescent="0.25">
      <c r="A41" s="48" t="s">
        <v>82</v>
      </c>
    </row>
    <row r="42" spans="1:1" x14ac:dyDescent="0.25">
      <c r="A42" s="48" t="s">
        <v>83</v>
      </c>
    </row>
    <row r="43" spans="1:1" x14ac:dyDescent="0.25">
      <c r="A43" s="48"/>
    </row>
    <row r="44" spans="1:1" x14ac:dyDescent="0.25">
      <c r="A44" s="54" t="s">
        <v>84</v>
      </c>
    </row>
    <row r="45" spans="1:1" x14ac:dyDescent="0.25">
      <c r="A45" s="52"/>
    </row>
    <row r="46" spans="1:1" x14ac:dyDescent="0.25">
      <c r="A46" s="48" t="s">
        <v>85</v>
      </c>
    </row>
    <row r="47" spans="1:1" x14ac:dyDescent="0.25">
      <c r="A47" s="48" t="s">
        <v>86</v>
      </c>
    </row>
    <row r="48" spans="1:1" x14ac:dyDescent="0.25">
      <c r="A48" s="48" t="s">
        <v>87</v>
      </c>
    </row>
    <row r="49" spans="1:1" x14ac:dyDescent="0.25">
      <c r="A49" s="48"/>
    </row>
    <row r="50" spans="1:1" x14ac:dyDescent="0.25">
      <c r="A50" s="48" t="s">
        <v>88</v>
      </c>
    </row>
    <row r="51" spans="1:1" x14ac:dyDescent="0.25">
      <c r="A51" s="48" t="s">
        <v>89</v>
      </c>
    </row>
    <row r="52" spans="1:1" x14ac:dyDescent="0.25">
      <c r="A52" s="48" t="s">
        <v>90</v>
      </c>
    </row>
    <row r="53" spans="1:1" x14ac:dyDescent="0.25">
      <c r="A53" s="48"/>
    </row>
    <row r="54" spans="1:1" x14ac:dyDescent="0.25">
      <c r="A54" s="48" t="s">
        <v>91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H36" sqref="H36"/>
    </sheetView>
  </sheetViews>
  <sheetFormatPr defaultRowHeight="15" x14ac:dyDescent="0.25"/>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L11"/>
  <sheetViews>
    <sheetView workbookViewId="0">
      <selection activeCell="D15" sqref="D15"/>
    </sheetView>
  </sheetViews>
  <sheetFormatPr defaultRowHeight="15" x14ac:dyDescent="0.25"/>
  <cols>
    <col min="1" max="1" width="4.42578125" customWidth="1"/>
    <col min="2" max="2" width="13.85546875" bestFit="1" customWidth="1"/>
    <col min="6" max="6" width="8.85546875" customWidth="1"/>
  </cols>
  <sheetData>
    <row r="2" spans="2:12" ht="15.75" x14ac:dyDescent="0.25">
      <c r="B2" s="18" t="s">
        <v>41</v>
      </c>
      <c r="C2" s="18" t="s">
        <v>42</v>
      </c>
    </row>
    <row r="3" spans="2:12" x14ac:dyDescent="0.25">
      <c r="B3" s="19" t="s">
        <v>43</v>
      </c>
      <c r="C3" s="20" t="s">
        <v>44</v>
      </c>
      <c r="D3" s="20" t="s">
        <v>45</v>
      </c>
      <c r="E3" s="20" t="s">
        <v>46</v>
      </c>
      <c r="F3" s="20" t="s">
        <v>47</v>
      </c>
    </row>
    <row r="4" spans="2:12" x14ac:dyDescent="0.25">
      <c r="B4" s="21" t="s">
        <v>48</v>
      </c>
      <c r="C4" s="22"/>
      <c r="D4" s="22"/>
      <c r="E4" s="22"/>
      <c r="F4" s="22"/>
    </row>
    <row r="5" spans="2:12" x14ac:dyDescent="0.25">
      <c r="B5" s="23" t="s">
        <v>2</v>
      </c>
      <c r="C5" s="24">
        <v>30.32</v>
      </c>
      <c r="D5" s="24">
        <v>30.32</v>
      </c>
      <c r="E5" s="24">
        <v>30.32</v>
      </c>
      <c r="F5" s="24">
        <v>30.32</v>
      </c>
    </row>
    <row r="6" spans="2:12" x14ac:dyDescent="0.25">
      <c r="B6" s="25" t="s">
        <v>3</v>
      </c>
      <c r="C6" s="22">
        <v>46.86</v>
      </c>
      <c r="D6" s="22">
        <v>46.86</v>
      </c>
      <c r="E6" s="22">
        <v>46.86</v>
      </c>
      <c r="F6" s="22">
        <v>46.86</v>
      </c>
    </row>
    <row r="7" spans="2:12" x14ac:dyDescent="0.25">
      <c r="B7" s="26" t="s">
        <v>49</v>
      </c>
      <c r="C7" s="24"/>
      <c r="D7" s="24"/>
      <c r="E7" s="24"/>
      <c r="F7" s="24"/>
    </row>
    <row r="8" spans="2:12" x14ac:dyDescent="0.25">
      <c r="B8" s="25" t="s">
        <v>2</v>
      </c>
      <c r="C8" s="22">
        <v>0.58499999999999996</v>
      </c>
      <c r="D8" s="22">
        <v>0.58499999999999996</v>
      </c>
      <c r="E8" s="22">
        <v>0.58499999999999996</v>
      </c>
      <c r="F8" s="22">
        <v>0.58499999999999996</v>
      </c>
    </row>
    <row r="9" spans="2:12" ht="15.75" thickBot="1" x14ac:dyDescent="0.3">
      <c r="B9" s="27" t="s">
        <v>3</v>
      </c>
      <c r="C9" s="28">
        <v>0.89500000000000002</v>
      </c>
      <c r="D9" s="28">
        <v>0.89500000000000002</v>
      </c>
      <c r="E9" s="28">
        <v>0.89500000000000002</v>
      </c>
      <c r="F9" s="28">
        <v>0.89500000000000002</v>
      </c>
    </row>
    <row r="11" spans="2:12" ht="51" customHeight="1" x14ac:dyDescent="0.25">
      <c r="B11" s="73" t="s">
        <v>59</v>
      </c>
      <c r="C11" s="73"/>
      <c r="D11" s="73"/>
      <c r="E11" s="73"/>
      <c r="F11" s="73"/>
      <c r="G11" s="73"/>
      <c r="H11" s="73"/>
      <c r="I11" s="73"/>
      <c r="J11" s="73"/>
      <c r="K11" s="73"/>
      <c r="L11" s="73"/>
    </row>
  </sheetData>
  <mergeCells count="1">
    <mergeCell ref="B11:L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G25"/>
  <sheetViews>
    <sheetView workbookViewId="0">
      <selection activeCell="A27" sqref="A27"/>
    </sheetView>
  </sheetViews>
  <sheetFormatPr defaultRowHeight="15" x14ac:dyDescent="0.25"/>
  <cols>
    <col min="1" max="1" width="26.140625" customWidth="1"/>
    <col min="2" max="7" width="16.42578125" customWidth="1"/>
  </cols>
  <sheetData>
    <row r="2" spans="1:7" x14ac:dyDescent="0.25">
      <c r="A2" t="s">
        <v>57</v>
      </c>
    </row>
    <row r="3" spans="1:7" x14ac:dyDescent="0.25">
      <c r="A3" s="32" t="s">
        <v>29</v>
      </c>
      <c r="B3" s="32" t="b">
        <v>0</v>
      </c>
      <c r="C3" s="32"/>
      <c r="D3" s="32"/>
      <c r="E3" s="32"/>
      <c r="F3" s="32"/>
      <c r="G3" s="32"/>
    </row>
    <row r="4" spans="1:7" x14ac:dyDescent="0.25">
      <c r="A4" s="32" t="s">
        <v>30</v>
      </c>
      <c r="B4" s="32" t="b">
        <v>0</v>
      </c>
      <c r="C4" s="32"/>
      <c r="D4" s="32"/>
      <c r="E4" s="32"/>
      <c r="F4" s="32"/>
      <c r="G4" s="32"/>
    </row>
    <row r="5" spans="1:7" x14ac:dyDescent="0.25">
      <c r="A5" s="32" t="s">
        <v>31</v>
      </c>
      <c r="B5" s="32" t="b">
        <v>0</v>
      </c>
      <c r="C5" s="32"/>
      <c r="D5" s="32"/>
      <c r="E5" s="32"/>
      <c r="F5" s="32"/>
      <c r="G5" s="32"/>
    </row>
    <row r="6" spans="1:7" x14ac:dyDescent="0.25">
      <c r="A6" s="32" t="s">
        <v>32</v>
      </c>
      <c r="B6" s="32" t="b">
        <v>0</v>
      </c>
      <c r="C6" s="32"/>
      <c r="D6" s="32"/>
      <c r="E6" s="32"/>
      <c r="F6" s="32"/>
      <c r="G6" s="32"/>
    </row>
    <row r="7" spans="1:7" ht="15.75" thickBot="1" x14ac:dyDescent="0.3">
      <c r="A7" s="33" t="s">
        <v>34</v>
      </c>
      <c r="B7" s="33" t="s">
        <v>33</v>
      </c>
      <c r="C7" s="32"/>
      <c r="D7" s="32"/>
      <c r="E7" s="32"/>
      <c r="F7" s="32"/>
      <c r="G7" s="32"/>
    </row>
    <row r="8" spans="1:7" x14ac:dyDescent="0.25">
      <c r="A8" s="17"/>
      <c r="B8" s="17"/>
      <c r="C8" s="17"/>
      <c r="D8" s="17"/>
      <c r="E8" s="17"/>
      <c r="F8" s="17"/>
      <c r="G8" s="17"/>
    </row>
    <row r="9" spans="1:7" x14ac:dyDescent="0.25">
      <c r="A9" s="34" t="s">
        <v>35</v>
      </c>
      <c r="B9" s="34" t="s">
        <v>36</v>
      </c>
      <c r="C9" s="35"/>
      <c r="D9" s="35"/>
      <c r="E9" s="35"/>
      <c r="F9" s="35"/>
      <c r="G9" s="74" t="s">
        <v>37</v>
      </c>
    </row>
    <row r="10" spans="1:7" ht="15.75" thickBot="1" x14ac:dyDescent="0.3">
      <c r="A10" s="36" t="s">
        <v>38</v>
      </c>
      <c r="B10" s="37">
        <v>2013</v>
      </c>
      <c r="C10" s="37">
        <v>2014</v>
      </c>
      <c r="D10" s="37">
        <v>2015</v>
      </c>
      <c r="E10" s="37">
        <v>2016</v>
      </c>
      <c r="F10" s="37">
        <v>2017</v>
      </c>
      <c r="G10" s="74"/>
    </row>
    <row r="11" spans="1:7" x14ac:dyDescent="0.25">
      <c r="A11" s="32" t="s">
        <v>2</v>
      </c>
      <c r="B11" s="32">
        <v>27.349</v>
      </c>
      <c r="C11" s="32">
        <v>25.097999999999999</v>
      </c>
      <c r="D11" s="32">
        <v>37.164999999999999</v>
      </c>
      <c r="E11" s="32">
        <v>35.750999999999998</v>
      </c>
      <c r="F11" s="32">
        <v>40.338999999999999</v>
      </c>
      <c r="G11" s="32">
        <v>33.14</v>
      </c>
    </row>
    <row r="12" spans="1:7" x14ac:dyDescent="0.25">
      <c r="A12" s="32" t="s">
        <v>39</v>
      </c>
      <c r="B12" s="32">
        <v>29.172000000000001</v>
      </c>
      <c r="C12" s="32">
        <v>35.156999999999996</v>
      </c>
      <c r="D12" s="32">
        <v>23.297000000000001</v>
      </c>
      <c r="E12" s="32">
        <v>33.664999999999999</v>
      </c>
      <c r="F12" s="32">
        <v>37.765999999999998</v>
      </c>
      <c r="G12" s="32">
        <v>31.811</v>
      </c>
    </row>
    <row r="13" spans="1:7" x14ac:dyDescent="0.25">
      <c r="A13" s="29" t="s">
        <v>50</v>
      </c>
      <c r="B13" s="30">
        <v>27.91993425445585</v>
      </c>
      <c r="C13" s="30">
        <v>28.249103391167605</v>
      </c>
      <c r="D13" s="30">
        <v>32.820166349338493</v>
      </c>
      <c r="E13" s="30">
        <v>35.097665015876608</v>
      </c>
      <c r="F13" s="30">
        <v>39.532713766740933</v>
      </c>
      <c r="G13" s="31">
        <f>AVERAGE(B13:F13)</f>
        <v>32.723916555515892</v>
      </c>
    </row>
    <row r="14" spans="1:7" x14ac:dyDescent="0.25">
      <c r="A14" s="32"/>
      <c r="B14" s="32"/>
      <c r="C14" s="32"/>
      <c r="D14" s="32"/>
      <c r="E14" s="32"/>
      <c r="F14" s="32"/>
      <c r="G14" s="32"/>
    </row>
    <row r="15" spans="1:7" x14ac:dyDescent="0.25">
      <c r="A15" s="32" t="s">
        <v>29</v>
      </c>
      <c r="B15" s="32" t="b">
        <v>0</v>
      </c>
      <c r="C15" s="32"/>
      <c r="D15" s="32"/>
      <c r="E15" s="32"/>
      <c r="F15" s="32"/>
      <c r="G15" s="32"/>
    </row>
    <row r="16" spans="1:7" x14ac:dyDescent="0.25">
      <c r="A16" s="32" t="s">
        <v>30</v>
      </c>
      <c r="B16" s="32" t="b">
        <v>0</v>
      </c>
      <c r="C16" s="32"/>
      <c r="D16" s="32"/>
      <c r="E16" s="32"/>
      <c r="F16" s="32"/>
      <c r="G16" s="32"/>
    </row>
    <row r="17" spans="1:7" x14ac:dyDescent="0.25">
      <c r="A17" s="32" t="s">
        <v>31</v>
      </c>
      <c r="B17" s="32" t="b">
        <v>0</v>
      </c>
      <c r="C17" s="32"/>
      <c r="D17" s="32"/>
      <c r="E17" s="32"/>
      <c r="F17" s="32"/>
      <c r="G17" s="32"/>
    </row>
    <row r="18" spans="1:7" x14ac:dyDescent="0.25">
      <c r="A18" s="32" t="s">
        <v>32</v>
      </c>
      <c r="B18" s="32" t="b">
        <v>0</v>
      </c>
      <c r="C18" s="32"/>
      <c r="D18" s="32"/>
      <c r="E18" s="32"/>
      <c r="F18" s="32"/>
      <c r="G18" s="32"/>
    </row>
    <row r="19" spans="1:7" ht="15.75" thickBot="1" x14ac:dyDescent="0.3">
      <c r="A19" s="33" t="s">
        <v>34</v>
      </c>
      <c r="B19" s="33" t="s">
        <v>33</v>
      </c>
      <c r="C19" s="32"/>
      <c r="D19" s="32"/>
      <c r="E19" s="32"/>
      <c r="F19" s="32"/>
      <c r="G19" s="32"/>
    </row>
    <row r="20" spans="1:7" x14ac:dyDescent="0.25">
      <c r="A20" s="32"/>
      <c r="B20" s="32"/>
      <c r="C20" s="32"/>
      <c r="D20" s="32"/>
      <c r="E20" s="32"/>
      <c r="F20" s="32"/>
      <c r="G20" s="32"/>
    </row>
    <row r="21" spans="1:7" x14ac:dyDescent="0.25">
      <c r="A21" s="34" t="s">
        <v>40</v>
      </c>
      <c r="B21" s="34" t="s">
        <v>36</v>
      </c>
      <c r="C21" s="35"/>
      <c r="D21" s="35"/>
      <c r="E21" s="35"/>
      <c r="F21" s="35"/>
      <c r="G21" s="74" t="s">
        <v>37</v>
      </c>
    </row>
    <row r="22" spans="1:7" ht="15.75" thickBot="1" x14ac:dyDescent="0.3">
      <c r="A22" s="36" t="s">
        <v>38</v>
      </c>
      <c r="B22" s="37">
        <v>2013</v>
      </c>
      <c r="C22" s="37">
        <v>2014</v>
      </c>
      <c r="D22" s="37">
        <v>2015</v>
      </c>
      <c r="E22" s="37">
        <v>2016</v>
      </c>
      <c r="F22" s="37">
        <v>2017</v>
      </c>
      <c r="G22" s="74"/>
    </row>
    <row r="23" spans="1:7" x14ac:dyDescent="0.25">
      <c r="A23" s="32" t="s">
        <v>2</v>
      </c>
      <c r="B23" s="32">
        <v>0.53049999999999997</v>
      </c>
      <c r="C23" s="32">
        <v>0.4647</v>
      </c>
      <c r="D23" s="32">
        <v>0.67930000000000001</v>
      </c>
      <c r="E23" s="32">
        <v>0.74150000000000005</v>
      </c>
      <c r="F23" s="32">
        <v>0.67320000000000002</v>
      </c>
      <c r="G23" s="32">
        <v>0.61799999999999999</v>
      </c>
    </row>
    <row r="24" spans="1:7" x14ac:dyDescent="0.25">
      <c r="A24" s="32" t="s">
        <v>39</v>
      </c>
      <c r="B24" s="32">
        <v>0.71299999999999997</v>
      </c>
      <c r="C24" s="32">
        <v>0.60199999999999998</v>
      </c>
      <c r="D24" s="32">
        <v>0.442</v>
      </c>
      <c r="E24" s="32">
        <v>0.53110000000000002</v>
      </c>
      <c r="F24" s="32">
        <v>0.72619999999999996</v>
      </c>
      <c r="G24" s="32">
        <v>0.60299999999999998</v>
      </c>
    </row>
    <row r="25" spans="1:7" x14ac:dyDescent="0.25">
      <c r="A25" s="29" t="s">
        <v>51</v>
      </c>
      <c r="B25" s="30">
        <v>0.58770352868663978</v>
      </c>
      <c r="C25" s="30">
        <v>0.50772398435619981</v>
      </c>
      <c r="D25" s="30">
        <v>0.60493270087937079</v>
      </c>
      <c r="E25" s="30">
        <v>0.67559282447205515</v>
      </c>
      <c r="F25" s="30">
        <v>0.68982993876115728</v>
      </c>
      <c r="G25" s="31">
        <f>AVERAGE(B25:F25)</f>
        <v>0.61315659543108458</v>
      </c>
    </row>
  </sheetData>
  <mergeCells count="2">
    <mergeCell ref="G9:G10"/>
    <mergeCell ref="G21:G22"/>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2</vt:i4>
      </vt:variant>
    </vt:vector>
  </HeadingPairs>
  <TitlesOfParts>
    <vt:vector size="7" baseType="lpstr">
      <vt:lpstr>Measures and targets</vt:lpstr>
      <vt:lpstr>Reset RIN 19.1 (c)</vt:lpstr>
      <vt:lpstr>INPUTS&gt;&gt;&gt;</vt:lpstr>
      <vt:lpstr>AER 2015 Final Decision</vt:lpstr>
      <vt:lpstr>Historical reliability data</vt:lpstr>
      <vt:lpstr>'AER 2015 Final Decision'!_Ref415234818</vt:lpstr>
      <vt:lpstr>'Measures and targets'!Print_Area</vt:lpstr>
    </vt:vector>
  </TitlesOfParts>
  <Company>ActewAGL</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Yee, Patrice</dc:creator>
  <cp:lastModifiedBy>Yee, Patrice</cp:lastModifiedBy>
  <cp:lastPrinted>2017-10-29T22:57:47Z</cp:lastPrinted>
  <dcterms:created xsi:type="dcterms:W3CDTF">2017-10-26T06:24:13Z</dcterms:created>
  <dcterms:modified xsi:type="dcterms:W3CDTF">2018-01-30T05:07:51Z</dcterms:modified>
</cp:coreProperties>
</file>