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1310" tabRatio="740" activeTab="1"/>
  </bookViews>
  <sheets>
    <sheet name="Assumptions" sheetId="4" r:id="rId1"/>
    <sheet name="LRMC Calculation" sheetId="1" r:id="rId2"/>
    <sheet name="Capex" sheetId="8" r:id="rId3"/>
    <sheet name="Demand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23Graph_A" hidden="1">[1]SECTORS!$BP$16:$BP$33</definedName>
    <definedName name="__123Graph_CWH2" hidden="1">[1]SECTORS!$CD$33:$CD$71</definedName>
    <definedName name="__123Graph_CWH3" hidden="1">[1]SECTORS!$CH$33:$CH$71</definedName>
    <definedName name="__123Graph_X" hidden="1">[1]SECTORS!$A$16:$A$37</definedName>
    <definedName name="_1__123Graph_ACHART_3" hidden="1">'[2]Degree Days'!$G$14:$G$44</definedName>
    <definedName name="_101__123Graph_ACHART_2" hidden="1">[3]VIC!$AU$9:$AU$26</definedName>
    <definedName name="_109__123Graph_ACHART_3" hidden="1">[3]VIC!$AB$9:$AB$26</definedName>
    <definedName name="_110__123Graph_ACHART_30" hidden="1">[3]SA!$BJ$9:$BJ$26</definedName>
    <definedName name="_111__123Graph_ACHART_31" hidden="1">[3]WA!$BJ$9:$BJ$26</definedName>
    <definedName name="_112__123Graph_ACHART_35" hidden="1">[3]WA!$BJ$9:$BJ$26</definedName>
    <definedName name="_116__123Graph_ACHART_3" hidden="1">[3]VIC!$AB$9:$AB$26</definedName>
    <definedName name="_117__123Graph_ACHART_30" hidden="1">[3]SA!$BJ$9:$BJ$26</definedName>
    <definedName name="_118__123Graph_ACHART_31" hidden="1">[3]WA!$BJ$9:$BJ$26</definedName>
    <definedName name="_119__123Graph_ACHART_35" hidden="1">[3]WA!$BJ$9:$BJ$26</definedName>
    <definedName name="_126__123Graph_ACHART_4" hidden="1">[3]VIC!$AV$9:$AV$26</definedName>
    <definedName name="_134__123Graph_ACHART_4" hidden="1">[3]VIC!$AV$9:$AV$26</definedName>
    <definedName name="_14__123Graph_ACHART_1" hidden="1">[3]VIC!$AA$9:$AA$26</definedName>
    <definedName name="_140__123Graph_ACHART_5" hidden="1">[3]VIC!$R$5:$R$26</definedName>
    <definedName name="_149__123Graph_ACHART_5" hidden="1">[3]VIC!$R$5:$R$26</definedName>
    <definedName name="_15__123Graph_ACHART_1" hidden="1">[3]VIC!$AA$9:$AA$26</definedName>
    <definedName name="_154__123Graph_ACHART_6" hidden="1">[3]VIC!$S$5:$S$26</definedName>
    <definedName name="_155__123Graph_ACHART_62" hidden="1">[3]ACT!$BA$7:$BA$26</definedName>
    <definedName name="_156__123Graph_ACHART_66" hidden="1">[4]NSW!$AZ$5:$AZ$26</definedName>
    <definedName name="_157__123Graph_ACHART_68" hidden="1">[3]TAS!$AG$5:$AG$26</definedName>
    <definedName name="_158__123Graph_ACHART_69" hidden="1">[4]NSW!$AG$5:$AG$26</definedName>
    <definedName name="_164__123Graph_ACHART_6" hidden="1">[3]VIC!$S$5:$S$26</definedName>
    <definedName name="_165__123Graph_ACHART_62" hidden="1">[3]ACT!$BA$7:$BA$26</definedName>
    <definedName name="_166__123Graph_ACHART_66" hidden="1">[4]NSW!$AZ$5:$AZ$26</definedName>
    <definedName name="_167__123Graph_ACHART_68" hidden="1">[3]TAS!$AG$5:$AG$26</definedName>
    <definedName name="_168__123Graph_ACHART_69" hidden="1">[4]NSW!$AG$5:$AG$26</definedName>
    <definedName name="_172__123Graph_ACHART_7" hidden="1">[3]VIC!$F$5:$F$26</definedName>
    <definedName name="_173__123Graph_ACHART_70" hidden="1">[3]ACT!$J$5:$J$26</definedName>
    <definedName name="_174__123Graph_ACHART_71" hidden="1">[3]ACT!$N$12:$N$27</definedName>
    <definedName name="_183__123Graph_ACHART_7" hidden="1">[3]VIC!$F$5:$F$26</definedName>
    <definedName name="_184__123Graph_ACHART_70" hidden="1">[3]ACT!$J$5:$J$26</definedName>
    <definedName name="_185__123Graph_ACHART_71" hidden="1">[3]ACT!$N$12:$N$27</definedName>
    <definedName name="_188__123Graph_ACHART_8" hidden="1">[3]VIC!$G$5:$G$26</definedName>
    <definedName name="_2__123Graph_ACHART_7" hidden="1">'[2]Degree Days'!#REF!</definedName>
    <definedName name="_200__123Graph_ACHART_8" hidden="1">[3]VIC!$G$5:$G$26</definedName>
    <definedName name="_202__123Graph_ACHART_9" hidden="1">[3]VIC!$BC$5:$BC$26</definedName>
    <definedName name="_210__123Graph_BCHART_1" hidden="1">[5]charts!#REF!</definedName>
    <definedName name="_215__123Graph_ACHART_9" hidden="1">[3]VIC!$BC$5:$BC$26</definedName>
    <definedName name="_223__123Graph_BCHART_1" hidden="1">[5]charts!#REF!</definedName>
    <definedName name="_224__123Graph_BCHART_10" hidden="1">[3]VIC!$BA$5:$BA$26</definedName>
    <definedName name="_238__123Graph_BCHART_10" hidden="1">[3]VIC!$BA$5:$BA$26</definedName>
    <definedName name="_238__123Graph_BCHART_11" hidden="1">[3]VIC!$BE$5:$BE$26</definedName>
    <definedName name="_239__123Graph_BCHART_12" hidden="1">[3]VIC!$N$6:$N$26</definedName>
    <definedName name="_253__123Graph_BCHART_11" hidden="1">[3]VIC!$BE$5:$BE$26</definedName>
    <definedName name="_254__123Graph_BCHART_12" hidden="1">[3]VIC!$N$6:$N$26</definedName>
    <definedName name="_257__123Graph_BCHART_13" hidden="1">[3]VIC!#REF!</definedName>
    <definedName name="_258__123Graph_BCHART_15" hidden="1">[3]VIC!$AG$6:$AG$26</definedName>
    <definedName name="_259__123Graph_BCHART_16" hidden="1">[3]VIC!$BE$5:$BE$26</definedName>
    <definedName name="_273__123Graph_BCHART_13" hidden="1">[3]VIC!#REF!</definedName>
    <definedName name="_273__123Graph_BCHART_2" hidden="1">[3]VIC!$AX$9:$AX$26</definedName>
    <definedName name="_274__123Graph_BCHART_15" hidden="1">[3]VIC!$AG$6:$AG$26</definedName>
    <definedName name="_275__123Graph_BCHART_16" hidden="1">[3]VIC!$BE$5:$BE$26</definedName>
    <definedName name="_28__123Graph_ACHART_10" hidden="1">[3]VIC!$BD$5:$BD$26</definedName>
    <definedName name="_287__123Graph_BCHART_3" hidden="1">[3]VIC!$AF$9:$AF$26</definedName>
    <definedName name="_288__123Graph_BCHART_30" hidden="1">[3]SA!$BI$9:$BI$26</definedName>
    <definedName name="_289__123Graph_BCHART_31" hidden="1">[3]WA!$BI$9:$BI$26</definedName>
    <definedName name="_290__123Graph_BCHART_2" hidden="1">[3]VIC!$AX$9:$AX$26</definedName>
    <definedName name="_290__123Graph_BCHART_35" hidden="1">[3]WA!$BI$9:$BI$26</definedName>
    <definedName name="_3__123Graph_ACHART_8" hidden="1">'[2]Degree Days'!$K$14:$K$44</definedName>
    <definedName name="_30__123Graph_ACHART_10" hidden="1">[3]VIC!$BD$5:$BD$26</definedName>
    <definedName name="_304__123Graph_BCHART_4" hidden="1">[3]VIC!$AY$9:$AY$26</definedName>
    <definedName name="_305__123Graph_BCHART_3" hidden="1">[3]VIC!$AF$9:$AF$26</definedName>
    <definedName name="_306__123Graph_BCHART_30" hidden="1">[3]SA!$BI$9:$BI$26</definedName>
    <definedName name="_307__123Graph_BCHART_31" hidden="1">[3]WA!$BI$9:$BI$26</definedName>
    <definedName name="_308__123Graph_BCHART_35" hidden="1">[3]WA!$BI$9:$BI$26</definedName>
    <definedName name="_318__123Graph_BCHART_5" hidden="1">[3]VIC!$U$5:$U$26</definedName>
    <definedName name="_323__123Graph_BCHART_4" hidden="1">[3]VIC!$AY$9:$AY$26</definedName>
    <definedName name="_332__123Graph_BCHART_6" hidden="1">[3]VIC!$V$5:$V$26</definedName>
    <definedName name="_333__123Graph_BCHART_62" hidden="1">[3]ACT!$BB$7:$BB$26</definedName>
    <definedName name="_334__123Graph_BCHART_66" hidden="1">[4]NSW!$BE$5:$BE$26</definedName>
    <definedName name="_335__123Graph_BCHART_68" hidden="1">[3]TAS!$AN$5:$AN$26</definedName>
    <definedName name="_336__123Graph_BCHART_69" hidden="1">[4]NSW!$AN$5:$AN$26</definedName>
    <definedName name="_338__123Graph_BCHART_5" hidden="1">[3]VIC!$U$5:$U$26</definedName>
    <definedName name="_353__123Graph_BCHART_6" hidden="1">[3]VIC!$V$5:$V$26</definedName>
    <definedName name="_354__123Graph_BCHART_62" hidden="1">[3]ACT!$BB$7:$BB$26</definedName>
    <definedName name="_354__123Graph_BCHART_7" hidden="1">[3]VIC!#REF!</definedName>
    <definedName name="_355__123Graph_BCHART_66" hidden="1">[4]NSW!$BE$5:$BE$26</definedName>
    <definedName name="_355__123Graph_BCHART_70" hidden="1">[3]ACT!$L$5:$L$26</definedName>
    <definedName name="_356__123Graph_BCHART_68" hidden="1">[3]TAS!$AN$5:$AN$26</definedName>
    <definedName name="_356__123Graph_BCHART_71" hidden="1">[3]ACT!$L$12:$L$27</definedName>
    <definedName name="_357__123Graph_BCHART_69" hidden="1">[4]NSW!$AN$5:$AN$26</definedName>
    <definedName name="_374__123Graph_BCHART_8" hidden="1">[3]VIC!#REF!</definedName>
    <definedName name="_376__123Graph_BCHART_7" hidden="1">[3]VIC!#REF!</definedName>
    <definedName name="_377__123Graph_BCHART_70" hidden="1">[3]ACT!$L$5:$L$26</definedName>
    <definedName name="_378__123Graph_BCHART_71" hidden="1">[3]ACT!$L$12:$L$27</definedName>
    <definedName name="_388__123Graph_BCHART_9" hidden="1">[3]VIC!$AZ$5:$AZ$26</definedName>
    <definedName name="_396__123Graph_CCHART_1" hidden="1">[5]charts!#REF!</definedName>
    <definedName name="_397__123Graph_BCHART_8" hidden="1">[3]VIC!#REF!</definedName>
    <definedName name="_4__123Graph_BCHART_3" hidden="1">'[2]Degree Days'!$I$14:$I$44</definedName>
    <definedName name="_404__123Graph_CCHART_10" hidden="1">[5]charts!#REF!</definedName>
    <definedName name="_412__123Graph_BCHART_9" hidden="1">[3]VIC!$AZ$5:$AZ$26</definedName>
    <definedName name="_418__123Graph_CCHART_11" hidden="1">[3]VIC!$BG$5:$BG$26</definedName>
    <definedName name="_419__123Graph_CCHART_12" hidden="1">[3]VIC!$P$6:$P$26</definedName>
    <definedName name="_42__123Graph_ACHART_11" hidden="1">[3]VIC!$AZ$5:$AZ$26</definedName>
    <definedName name="_420__123Graph_CCHART_1" hidden="1">[5]charts!#REF!</definedName>
    <definedName name="_420__123Graph_CCHART_13" hidden="1">[3]VIC!$D$9:$D$26</definedName>
    <definedName name="_421__123Graph_CCHART_14" hidden="1">[3]VIC!$C$6:$C$26</definedName>
    <definedName name="_422__123Graph_CCHART_15" hidden="1">[3]VIC!$BE$6:$BE$26</definedName>
    <definedName name="_423__123Graph_CCHART_16" hidden="1">[3]VIC!$BG$5:$BG$26</definedName>
    <definedName name="_428__123Graph_CCHART_10" hidden="1">[5]charts!#REF!</definedName>
    <definedName name="_437__123Graph_CCHART_2" hidden="1">[3]VIC!$AW$9:$AW$26</definedName>
    <definedName name="_443__123Graph_CCHART_11" hidden="1">[3]VIC!$BG$5:$BG$26</definedName>
    <definedName name="_444__123Graph_CCHART_12" hidden="1">[3]VIC!$P$6:$P$26</definedName>
    <definedName name="_445__123Graph_CCHART_13" hidden="1">[3]VIC!$D$9:$D$26</definedName>
    <definedName name="_445__123Graph_CCHART_3" hidden="1">[5]charts!#REF!</definedName>
    <definedName name="_446__123Graph_CCHART_14" hidden="1">[3]VIC!$C$6:$C$26</definedName>
    <definedName name="_447__123Graph_CCHART_15" hidden="1">[3]VIC!$BE$6:$BE$26</definedName>
    <definedName name="_448__123Graph_CCHART_16" hidden="1">[3]VIC!$BG$5:$BG$26</definedName>
    <definedName name="_45__123Graph_ACHART_11" hidden="1">[3]VIC!$AZ$5:$AZ$26</definedName>
    <definedName name="_453__123Graph_CCHART_4" hidden="1">[5]charts!#REF!</definedName>
    <definedName name="_461__123Graph_CCHART_5" hidden="1">[5]charts!#REF!</definedName>
    <definedName name="_463__123Graph_CCHART_2" hidden="1">[3]VIC!$AW$9:$AW$26</definedName>
    <definedName name="_469__123Graph_CCHART_6" hidden="1">[5]charts!#REF!</definedName>
    <definedName name="_470__123Graph_CCHART_62" hidden="1">[3]ACT!$BD$7:$BD$26</definedName>
    <definedName name="_471__123Graph_CCHART_3" hidden="1">[5]charts!#REF!</definedName>
    <definedName name="_471__123Graph_CCHART_66" hidden="1">[4]NSW!$BG$5:$BG$26</definedName>
    <definedName name="_472__123Graph_CCHART_68" hidden="1">[3]TAS!$AU$5:$AU$26</definedName>
    <definedName name="_473__123Graph_CCHART_69" hidden="1">[4]NSW!$AX$5:$AX$26</definedName>
    <definedName name="_479__123Graph_CCHART_4" hidden="1">[5]charts!#REF!</definedName>
    <definedName name="_481__123Graph_CCHART_7" hidden="1">[5]charts!#REF!</definedName>
    <definedName name="_482__123Graph_CCHART_70" hidden="1">[3]ACT!$P$5:$P$26</definedName>
    <definedName name="_487__123Graph_CCHART_5" hidden="1">[5]charts!#REF!</definedName>
    <definedName name="_490__123Graph_CCHART_8" hidden="1">[5]charts!#REF!</definedName>
    <definedName name="_495__123Graph_CCHART_6" hidden="1">[5]charts!#REF!</definedName>
    <definedName name="_496__123Graph_CCHART_62" hidden="1">[3]ACT!$BD$7:$BD$26</definedName>
    <definedName name="_497__123Graph_CCHART_66" hidden="1">[4]NSW!$BG$5:$BG$26</definedName>
    <definedName name="_498__123Graph_CCHART_68" hidden="1">[3]TAS!$AU$5:$AU$26</definedName>
    <definedName name="_498__123Graph_CCHART_9" hidden="1">[5]charts!#REF!</definedName>
    <definedName name="_499__123Graph_CCHART_69" hidden="1">[4]NSW!$AX$5:$AX$26</definedName>
    <definedName name="_499__123Graph_DCHART_1" hidden="1">[3]VIC!$W$9:$W$26</definedName>
    <definedName name="_5__123Graph_BCHART_7" hidden="1">'[2]Degree Days'!#REF!</definedName>
    <definedName name="_507__123Graph_CCHART_7" hidden="1">[5]charts!#REF!</definedName>
    <definedName name="_507__123Graph_DCHART_10" hidden="1">[5]charts!#REF!</definedName>
    <definedName name="_508__123Graph_CCHART_70" hidden="1">[3]ACT!$P$5:$P$26</definedName>
    <definedName name="_508__123Graph_DCHART_11" hidden="1">[3]VIC!$BI$5:$BI$26</definedName>
    <definedName name="_509__123Graph_DCHART_13" hidden="1">[3]VIC!$B$9:$B$26</definedName>
    <definedName name="_510__123Graph_DCHART_16" hidden="1">[3]VIC!$BI$5:$BI$26</definedName>
    <definedName name="_511__123Graph_DCHART_2" hidden="1">[3]VIC!$AG$9:$AG$26</definedName>
    <definedName name="_512__123Graph_DCHART_66" hidden="1">[4]NSW!$BI$5:$BI$26</definedName>
    <definedName name="_513__123Graph_DCHART_68" hidden="1">[3]TAS!$AW$5:$AW$26</definedName>
    <definedName name="_514__123Graph_DCHART_70" hidden="1">[3]ACT!$R$5:$R$26</definedName>
    <definedName name="_516__123Graph_CCHART_8" hidden="1">[5]charts!#REF!</definedName>
    <definedName name="_522__123Graph_ECHART_10" hidden="1">[5]charts!#REF!</definedName>
    <definedName name="_523__123Graph_ECHART_11" hidden="1">[3]VIC!$BO$5:$BO$26</definedName>
    <definedName name="_524__123Graph_CCHART_9" hidden="1">[5]charts!#REF!</definedName>
    <definedName name="_524__123Graph_ECHART_2" hidden="1">[3]VIC!$AN$9:$AN$26</definedName>
    <definedName name="_525__123Graph_DCHART_1" hidden="1">[3]VIC!$W$9:$W$26</definedName>
    <definedName name="_525__123Graph_ECHART_66" hidden="1">[4]NSW!$BO$5:$BO$26</definedName>
    <definedName name="_526__123Graph_ECHART_68" hidden="1">[3]TAS!$AX$5:$AX$26</definedName>
    <definedName name="_533__123Graph_DCHART_10" hidden="1">[5]charts!#REF!</definedName>
    <definedName name="_534__123Graph_DCHART_11" hidden="1">[3]VIC!$BI$5:$BI$26</definedName>
    <definedName name="_534__123Graph_FCHART_10" hidden="1">[5]charts!#REF!</definedName>
    <definedName name="_535__123Graph_DCHART_13" hidden="1">[3]VIC!$B$9:$B$26</definedName>
    <definedName name="_536__123Graph_DCHART_16" hidden="1">[3]VIC!$BI$5:$BI$26</definedName>
    <definedName name="_537__123Graph_DCHART_2" hidden="1">[3]VIC!$AG$9:$AG$26</definedName>
    <definedName name="_538__123Graph_DCHART_66" hidden="1">[4]NSW!$BI$5:$BI$26</definedName>
    <definedName name="_539__123Graph_DCHART_68" hidden="1">[3]TAS!$AW$5:$AW$26</definedName>
    <definedName name="_540__123Graph_DCHART_70" hidden="1">[3]ACT!$R$5:$R$26</definedName>
    <definedName name="_548__123Graph_ECHART_10" hidden="1">[5]charts!#REF!</definedName>
    <definedName name="_548__123Graph_XCHART_10" hidden="1">[3]VIC!$A$5:$A$26</definedName>
    <definedName name="_549__123Graph_ECHART_11" hidden="1">[3]VIC!$BO$5:$BO$26</definedName>
    <definedName name="_550__123Graph_ECHART_2" hidden="1">[3]VIC!$AN$9:$AN$26</definedName>
    <definedName name="_551__123Graph_ECHART_66" hidden="1">[4]NSW!$BO$5:$BO$26</definedName>
    <definedName name="_552__123Graph_ECHART_68" hidden="1">[3]TAS!$AX$5:$AX$26</definedName>
    <definedName name="_560__123Graph_FCHART_10" hidden="1">[5]charts!#REF!</definedName>
    <definedName name="_562__123Graph_XCHART_11" hidden="1">[3]VIC!$A$5:$A$26</definedName>
    <definedName name="_563__123Graph_XCHART_12" hidden="1">[3]VIC!$A$6:$A$26</definedName>
    <definedName name="_564__123Graph_XCHART_13" hidden="1">[3]VIC!$A$9:$A$26</definedName>
    <definedName name="_565__123Graph_XCHART_14" hidden="1">[3]VIC!$A$9:$A$26</definedName>
    <definedName name="_566__123Graph_XCHART_15" hidden="1">[3]VIC!$A$6:$A$26</definedName>
    <definedName name="_567__123Graph_XCHART_16" hidden="1">[3]VIC!$A$5:$A$26</definedName>
    <definedName name="_575__123Graph_XCHART_10" hidden="1">[3]VIC!$A$5:$A$26</definedName>
    <definedName name="_581__123Graph_XCHART_2" hidden="1">[3]VIC!$A$9:$A$26</definedName>
    <definedName name="_590__123Graph_XCHART_11" hidden="1">[3]VIC!$A$5:$A$26</definedName>
    <definedName name="_591__123Graph_XCHART_12" hidden="1">[3]VIC!$A$6:$A$26</definedName>
    <definedName name="_592__123Graph_XCHART_13" hidden="1">[3]VIC!$A$9:$A$26</definedName>
    <definedName name="_593__123Graph_XCHART_14" hidden="1">[3]VIC!$A$9:$A$26</definedName>
    <definedName name="_594__123Graph_XCHART_15" hidden="1">[3]VIC!$A$6:$A$26</definedName>
    <definedName name="_595__123Graph_XCHART_16" hidden="1">[3]VIC!$A$5:$A$26</definedName>
    <definedName name="_595__123Graph_XCHART_3" hidden="1">[3]VIC!$A$9:$A$26</definedName>
    <definedName name="_596__123Graph_XCHART_35" hidden="1">[3]WA!$A$9:$A$26</definedName>
    <definedName name="_6__123Graph_BCHART_8" hidden="1">'[2]Degree Days'!$L$14:$L$44</definedName>
    <definedName name="_60__123Graph_ACHART_12" hidden="1">[3]VIC!#REF!</definedName>
    <definedName name="_610__123Graph_XCHART_2" hidden="1">[3]VIC!$A$9:$A$26</definedName>
    <definedName name="_610__123Graph_XCHART_4" hidden="1">[3]VIC!$A$9:$A$26</definedName>
    <definedName name="_624__123Graph_XCHART_5" hidden="1">[3]VIC!$A$5:$A$26</definedName>
    <definedName name="_625__123Graph_XCHART_3" hidden="1">[3]VIC!$A$9:$A$26</definedName>
    <definedName name="_626__123Graph_XCHART_35" hidden="1">[3]WA!$A$9:$A$26</definedName>
    <definedName name="_638__123Graph_XCHART_6" hidden="1">[3]VIC!$A$5:$A$26</definedName>
    <definedName name="_64__123Graph_ACHART_12" hidden="1">[3]VIC!#REF!</definedName>
    <definedName name="_641__123Graph_XCHART_4" hidden="1">[3]VIC!$A$9:$A$26</definedName>
    <definedName name="_652__123Graph_XCHART_7" hidden="1">[3]VIC!$A$5:$A$26</definedName>
    <definedName name="_653__123Graph_XCHART_71" hidden="1">[3]ACT!$A$12:$A$27</definedName>
    <definedName name="_656__123Graph_XCHART_5" hidden="1">[3]VIC!$A$5:$A$26</definedName>
    <definedName name="_667__123Graph_XCHART_8" hidden="1">[3]VIC!$A$5:$A$26</definedName>
    <definedName name="_671__123Graph_XCHART_6" hidden="1">[3]VIC!$A$5:$A$26</definedName>
    <definedName name="_681__123Graph_XCHART_9" hidden="1">[3]VIC!$A$5:$A$26</definedName>
    <definedName name="_686__123Graph_XCHART_7" hidden="1">[3]VIC!$A$5:$A$26</definedName>
    <definedName name="_687__123Graph_XCHART_71" hidden="1">[3]ACT!$A$12:$A$27</definedName>
    <definedName name="_7__123Graph_CCHART_7" hidden="1">'[2]Degree Days'!$P$22:$P$33</definedName>
    <definedName name="_702__123Graph_XCHART_8" hidden="1">[3]VIC!$A$5:$A$26</definedName>
    <definedName name="_717__123Graph_XCHART_9" hidden="1">[3]VIC!$A$5:$A$26</definedName>
    <definedName name="_78__123Graph_ACHART_13" hidden="1">[3]VIC!#REF!</definedName>
    <definedName name="_79__123Graph_ACHART_14" hidden="1">[3]VIC!$X$6:$X$26</definedName>
    <definedName name="_8__123Graph_DCHART_7" hidden="1">'[2]Degree Days'!$Q$22:$Q$33</definedName>
    <definedName name="_80__123Graph_ACHART_15" hidden="1">[3]VIC!$N$6:$N$26</definedName>
    <definedName name="_81__123Graph_ACHART_16" hidden="1">[3]VIC!$AZ$5:$AZ$26</definedName>
    <definedName name="_83__123Graph_ACHART_13" hidden="1">[3]VIC!#REF!</definedName>
    <definedName name="_84__123Graph_ACHART_14" hidden="1">[3]VIC!$X$6:$X$26</definedName>
    <definedName name="_85__123Graph_ACHART_15" hidden="1">[3]VIC!$N$6:$N$26</definedName>
    <definedName name="_86__123Graph_ACHART_16" hidden="1">[3]VIC!$AZ$5:$AZ$26</definedName>
    <definedName name="_9__123Graph_XCHART_8" hidden="1">'[2]Degree Days'!$B$14:$B$44</definedName>
    <definedName name="_95__123Graph_ACHART_2" hidden="1">[3]VIC!$AU$9:$AU$26</definedName>
    <definedName name="_Fill" hidden="1">#REF!</definedName>
    <definedName name="_xlnm._FilterDatabase" hidden="1">[6]DataAct!#REF!</definedName>
    <definedName name="_jns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jns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_l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aaaaaaa" hidden="1">{#N/A,#N/A,FALSE,"Group P&amp;L";#N/A,#N/A,FALSE,"Group Balance Sheet"}</definedName>
    <definedName name="adasdfa345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dgaergfa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fa" hidden="1">{#N/A,#N/A,FALSE,"Group P&amp;L";#N/A,#N/A,FALSE,"Group Balance Sheet"}</definedName>
    <definedName name="afafaf" hidden="1">{#N/A,#N/A,FALSE,"Group P&amp;L";#N/A,#N/A,FALSE,"Group Balance Sheet"}</definedName>
    <definedName name="afafafafaf" hidden="1">{#N/A,#N/A,FALSE,"Group P&amp;L";#N/A,#N/A,FALSE,"Group Balance Sheet"}</definedName>
    <definedName name="anscount" hidden="1">1</definedName>
    <definedName name="ari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a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b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c8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d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7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e87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3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6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767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RIF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" hidden="1">{#N/A,#N/A,FALSE,"Group P&amp;L";#N/A,#N/A,FALSE,"Group Balance Sheet"}</definedName>
    <definedName name="asafa" hidden="1">{#N/A,#N/A,FALSE,"Group P&amp;L";#N/A,#N/A,FALSE,"Group Balance Sheet"}</definedName>
    <definedName name="aSAS" hidden="1">{#N/A,#N/A,FALSE,"Group P&amp;L";#N/A,#N/A,FALSE,"Group Balance Sheet"}</definedName>
    <definedName name="asdf" hidden="1">{#N/A,#N/A,FALSE,"Group P&amp;L";#N/A,#N/A,FALSE,"Group Balance Sheet"}</definedName>
    <definedName name="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23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5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56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656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asd" hidden="1">{#N/A,#N/A,FALSE,"Group P&amp;L";#N/A,#N/A,FALSE,"Group Balance Sheet"}</definedName>
    <definedName name="asdf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dfgb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fasfd" hidden="1">{#N/A,#N/A,FALSE,"Group P&amp;L";#N/A,#N/A,FALSE,"Group Balance Sheet"}</definedName>
    <definedName name="asdfasfdasfd" hidden="1">{#N/A,#N/A,FALSE,"Group P&amp;L";#N/A,#N/A,FALSE,"Group Balance Sheet"}</definedName>
    <definedName name="asdfg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fasd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dggdg" hidden="1">{#N/A,#N/A,FALSE,"Group P&amp;L";#N/A,#N/A,FALSE,"Group Balance Sheet"}</definedName>
    <definedName name="asdggg" hidden="1">{#N/A,#N/A,FALSE,"Group P&amp;L";#N/A,#N/A,FALSE,"Group Balance Sheet"}</definedName>
    <definedName name="asdgsgd" hidden="1">{#N/A,#N/A,FALSE,"Group P&amp;L";#N/A,#N/A,FALSE,"Group Balance Sheet"}</definedName>
    <definedName name="asfaf" hidden="1">{#N/A,#N/A,FALSE,"Group P&amp;L";#N/A,#N/A,FALSE,"Group Balance Sheet"}</definedName>
    <definedName name="asfss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assd" hidden="1">{#N/A,#N/A,FALSE,"Group P&amp;L";#N/A,#N/A,FALSE,"Group Balance Sheet"}</definedName>
    <definedName name="AssetLife">Assumptions!$C$7</definedName>
    <definedName name="astg" hidden="1">{#N/A,#N/A,FALSE,"Group P&amp;L";#N/A,#N/A,FALSE,"Group Balance Sheet"}</definedName>
    <definedName name="bccccccccc" hidden="1">{#N/A,#N/A,FALSE,"Group P&amp;L";#N/A,#N/A,FALSE,"Group Balance Sheet"}</definedName>
    <definedName name="bf" hidden="1">{#N/A,#N/A,FALSE,"Group P&amp;L";#N/A,#N/A,FALSE,"Group Balance Sheet"}</definedName>
    <definedName name="bpr" hidden="1">{#N/A,#N/A,FALSE,"Group P&amp;L";#N/A,#N/A,FALSE,"Group Balance Sheet"}</definedName>
    <definedName name="Capacity">#REF!</definedName>
    <definedName name="CapOH">Assumptions!$C$8</definedName>
    <definedName name="ccccccccccccc" hidden="1">{#N/A,#N/A,FALSE,"Group P&amp;L";#N/A,#N/A,FALSE,"Group Balance Sheet"}</definedName>
    <definedName name="ccscfc" hidden="1">{#N/A,#N/A,FALSE,"Group P&amp;L";#N/A,#N/A,FALSE,"Group Balance Sheet"}</definedName>
    <definedName name="cn" hidden="1">{#N/A,#N/A,FALSE,"Group P&amp;L";#N/A,#N/A,FALSE,"Group Balance Sheet"}</definedName>
    <definedName name="Connections">#REF!</definedName>
    <definedName name="cpt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cqwec" hidden="1">{#N/A,#N/A,FALSE,"Group P&amp;L";#N/A,#N/A,FALSE,"Group Balance Sheet"}</definedName>
    <definedName name="cv" hidden="1">{#N/A,#N/A,FALSE,"Group P&amp;L";#N/A,#N/A,FALSE,"Group Balance Sheet"}</definedName>
    <definedName name="cvb" hidden="1">{#N/A,#N/A,FALSE,"Group P&amp;L";#N/A,#N/A,FALSE,"Group Balance Sheet"}</definedName>
    <definedName name="cvbbzx" hidden="1">{#N/A,#N/A,FALSE,"Group P&amp;L";#N/A,#N/A,FALSE,"Group Balance Sheet"}</definedName>
    <definedName name="cvcmv" hidden="1">{#N/A,#N/A,FALSE,"Group P&amp;L";#N/A,#N/A,FALSE,"Group Balance Sheet"}</definedName>
    <definedName name="cx" hidden="1">{#N/A,#N/A,FALSE,"Group P&amp;L";#N/A,#N/A,FALSE,"Group Balance Sheet"}</definedName>
    <definedName name="d" hidden="1">{#N/A,#N/A,FALSE,"Group P&amp;L";#N/A,#N/A,FALSE,"Group Balance Sheet"}</definedName>
    <definedName name="da" hidden="1">{#N/A,#N/A,FALSE,"Group P&amp;L";#N/A,#N/A,FALSE,"Group Balance Sheet"}</definedName>
    <definedName name="deuli3edjlkd3" hidden="1">{#N/A,#N/A,FALSE,"Group P&amp;L";#N/A,#N/A,FALSE,"Group Balance Sheet"}</definedName>
    <definedName name="df" hidden="1">{#N/A,#N/A,FALSE,"Group P&amp;L";#N/A,#N/A,FALSE,"Group Balance Sheet"}</definedName>
    <definedName name="dfg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dfhg" hidden="1">{#N/A,#N/A,FALSE,"Group P&amp;L";#N/A,#N/A,FALSE,"Group Balance Sheet"}</definedName>
    <definedName name="dg" hidden="1">{#N/A,#N/A,FALSE,"Group P&amp;L";#N/A,#N/A,FALSE,"Group Balance Sheet"}</definedName>
    <definedName name="dggggggggggggggg" hidden="1">{#N/A,#N/A,FALSE,"Group P&amp;L";#N/A,#N/A,FALSE,"Group Balance Sheet"}</definedName>
    <definedName name="dh" hidden="1">{#N/A,#N/A,FALSE,"Group P&amp;L";#N/A,#N/A,FALSE,"Group Balance Sheet"}</definedName>
    <definedName name="dhdf" hidden="1">{#N/A,#N/A,FALSE,"Group P&amp;L";#N/A,#N/A,FALSE,"Group Balance Sheet"}</definedName>
    <definedName name="eqrt" hidden="1">{#N/A,#N/A,FALSE,"Group P&amp;L";#N/A,#N/A,FALSE,"Group Balance Sheet"}</definedName>
    <definedName name="erwyhreytwe" hidden="1">{#N/A,#N/A,FALSE,"Group P&amp;L";#N/A,#N/A,FALSE,"Group Balance Sheet"}</definedName>
    <definedName name="et" hidden="1">{#N/A,#N/A,FALSE,"Group P&amp;L";#N/A,#N/A,FALSE,"Group Balance Sheet"}</definedName>
    <definedName name="ewewew" hidden="1">{#N/A,#N/A,FALSE,"Group P&amp;L";#N/A,#N/A,FALSE,"Group Balance Sheet"}</definedName>
    <definedName name="ewqf" hidden="1">{#N/A,#N/A,FALSE,"Group P&amp;L";#N/A,#N/A,FALSE,"Group Balance Sheet"}</definedName>
    <definedName name="EYGadeG" hidden="1">{#N/A,#N/A,FALSE,"Group P&amp;L";#N/A,#N/A,FALSE,"Group Balance Sheet"}</definedName>
    <definedName name="fafaf" hidden="1">{#N/A,#N/A,FALSE,"Group P&amp;L";#N/A,#N/A,FALSE,"Group Balance Sheet"}</definedName>
    <definedName name="fas" hidden="1">{#N/A,#N/A,FALSE,"Group P&amp;L";#N/A,#N/A,FALSE,"Group Balance Sheet"}</definedName>
    <definedName name="fasd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asdasdf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fga" hidden="1">{#N/A,#N/A,FALSE,"Group P&amp;L";#N/A,#N/A,FALSE,"Group Balance Sheet"}</definedName>
    <definedName name="fggdf" hidden="1">{#N/A,#N/A,FALSE,"Group P&amp;L";#N/A,#N/A,FALSE,"Group Balance Sheet"}</definedName>
    <definedName name="fgh" hidden="1">{#N/A,#N/A,FALSE,"Group P&amp;L";#N/A,#N/A,FALSE,"Group Balance Sheet"}</definedName>
    <definedName name="fghfhg" hidden="1">{#N/A,#N/A,FALSE,"Group P&amp;L";#N/A,#N/A,FALSE,"Group Balance Sheet"}</definedName>
    <definedName name="ftnjh" hidden="1">{#N/A,#N/A,FALSE,"Group P&amp;L";#N/A,#N/A,FALSE,"Group Balance Sheet"}</definedName>
    <definedName name="gasdg" hidden="1">{#N/A,#N/A,FALSE,"Group P&amp;L";#N/A,#N/A,FALSE,"Group Balance Sheet"}</definedName>
    <definedName name="gj" hidden="1">{#N/A,#N/A,FALSE,"Group P&amp;L";#N/A,#N/A,FALSE,"Group Balance Sheet"}</definedName>
    <definedName name="gjk" hidden="1">{#N/A,#N/A,FALSE,"Group P&amp;L";#N/A,#N/A,FALSE,"Group Balance Sheet"}</definedName>
    <definedName name="gmgmgmgmgmgm" hidden="1">{#N/A,#N/A,FALSE,"Group P&amp;L";#N/A,#N/A,FALSE,"Group Balance Sheet"}</definedName>
    <definedName name="guilkrtmk" hidden="1">{#N/A,#N/A,FALSE,"Group P&amp;L";#N/A,#N/A,FALSE,"Group Balance Sheet"}</definedName>
    <definedName name="h" hidden="1">{#N/A,#N/A,FALSE,"Group P&amp;L";#N/A,#N/A,FALSE,"Group Balance Sheet"}</definedName>
    <definedName name="hdenjhenjh" hidden="1">{#N/A,#N/A,FALSE,"Group P&amp;L";#N/A,#N/A,FALSE,"Group Balance Sheet"}</definedName>
    <definedName name="hfdfdgfkiklrtlkryuk" hidden="1">{#N/A,#N/A,FALSE,"Group P&amp;L";#N/A,#N/A,FALSE,"Group Balance Sheet"}</definedName>
    <definedName name="hg" hidden="1">{#N/A,#N/A,FALSE,"Group P&amp;L";#N/A,#N/A,FALSE,"Group Balance Sheet"}</definedName>
    <definedName name="hgfgh" hidden="1">{#N/A,#N/A,FALSE,"Group P&amp;L";#N/A,#N/A,FALSE,"Group Balance Sheet"}</definedName>
    <definedName name="hjk" hidden="1">{#N/A,#N/A,FALSE,"Group P&amp;L";#N/A,#N/A,FALSE,"Group Balance Sheet"}</definedName>
    <definedName name="hkkkkkkkkkkk" hidden="1">{#N/A,#N/A,FALSE,"Group P&amp;L";#N/A,#N/A,FALSE,"Group Balance Sheet"}</definedName>
    <definedName name="hlkhg" hidden="1">{#N/A,#N/A,FALSE,"Group P&amp;L";#N/A,#N/A,FALSE,"Group Balance Sheet"}</definedName>
    <definedName name="HVCcont">Assumptions!$C$14</definedName>
    <definedName name="hxa" hidden="1">{#N/A,#N/A,FALSE,"Group P&amp;L";#N/A,#N/A,FALSE,"Group Balance Sheet"}</definedName>
    <definedName name="im" hidden="1">{#N/A,#N/A,FALSE,"Group P&amp;L";#N/A,#N/A,FALSE,"Group Balance Sheet"}</definedName>
    <definedName name="jfnmcvn" hidden="1">{#N/A,#N/A,FALSE,"Group P&amp;L";#N/A,#N/A,FALSE,"Group Balance Sheet"}</definedName>
    <definedName name="jggggggggggggg" hidden="1">{#N/A,#N/A,FALSE,"Group P&amp;L";#N/A,#N/A,FALSE,"Group Balance Sheet"}</definedName>
    <definedName name="jgggggggggggggg" hidden="1">{#N/A,#N/A,FALSE,"Group P&amp;L";#N/A,#N/A,FALSE,"Group Balance Sheet"}</definedName>
    <definedName name="jjfd" hidden="1">{#N/A,#N/A,FALSE,"Group P&amp;L";#N/A,#N/A,FALSE,"Group Balance Sheet"}</definedName>
    <definedName name="jjgjj" hidden="1">{#N/A,#N/A,FALSE,"Group P&amp;L";#N/A,#N/A,FALSE,"Group Balance Sheet"}</definedName>
    <definedName name="jmjmjm" hidden="1">{#N/A,#N/A,FALSE,"Group P&amp;L";#N/A,#N/A,FALSE,"Group Balance Sheet"}</definedName>
    <definedName name="jns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kdb" hidden="1">{#N/A,#N/A,FALSE,"Group P&amp;L";#N/A,#N/A,FALSE,"Group Balance Sheet"}</definedName>
    <definedName name="kkkk" hidden="1">{#N/A,#N/A,FALSE,"Group P&amp;L";#N/A,#N/A,FALSE,"Group Balance Sheet"}</definedName>
    <definedName name="kurkrykmrkm" hidden="1">{#N/A,#N/A,FALSE,"Group P&amp;L";#N/A,#N/A,FALSE,"Group Balance Sheet"}</definedName>
    <definedName name="LIFE">Assumptions!$C$7</definedName>
    <definedName name="limcount" hidden="1">1</definedName>
    <definedName name="llglgjlgl" hidden="1">{#N/A,#N/A,FALSE,"Group P&amp;L";#N/A,#N/A,FALSE,"Group Balance Sheet"}</definedName>
    <definedName name="lllkl" hidden="1">{#N/A,#N/A,FALSE,"Group P&amp;L";#N/A,#N/A,FALSE,"Group Balance Sheet"}</definedName>
    <definedName name="llllllllll" hidden="1">{#N/A,#N/A,FALSE,"Group P&amp;L";#N/A,#N/A,FALSE,"Group Balance Sheet"}</definedName>
    <definedName name="lllllllllllllllll" hidden="1">{#N/A,#N/A,FALSE,"Group P&amp;L";#N/A,#N/A,FALSE,"Group Balance Sheet"}</definedName>
    <definedName name="lo" hidden="1">{#N/A,#N/A,FALSE,"Group P&amp;L";#N/A,#N/A,FALSE,"Group Balance Sheet"}</definedName>
    <definedName name="LVCcont">Assumptions!$C$13</definedName>
    <definedName name="LVcont">Assumptions!$C$12</definedName>
    <definedName name="LVRcont">Assumptions!$C$12</definedName>
    <definedName name="m" hidden="1">{#N/A,#N/A,FALSE,"Group P&amp;L";#N/A,#N/A,FALSE,"Group Balance Sheet"}</definedName>
    <definedName name="mfmfmfgm" hidden="1">{#N/A,#N/A,FALSE,"Group P&amp;L";#N/A,#N/A,FALSE,"Group Balance Sheet"}</definedName>
    <definedName name="mh" hidden="1">{#N/A,#N/A,FALSE,"Group P&amp;L";#N/A,#N/A,FALSE,"Group Balance Sheet"}</definedName>
    <definedName name="mkt" hidden="1">{#N/A,#N/A,FALSE,"Group P&amp;L";#N/A,#N/A,FALSE,"Group Balance Sheet"}</definedName>
    <definedName name="nbdfndf" hidden="1">{#N/A,#N/A,FALSE,"Group P&amp;L";#N/A,#N/A,FALSE,"Group Balance Sheet"}</definedName>
    <definedName name="ncv" hidden="1">{#N/A,#N/A,FALSE,"Group P&amp;L";#N/A,#N/A,FALSE,"Group Balance Sheet"}</definedName>
    <definedName name="njedt" hidden="1">{#N/A,#N/A,FALSE,"Group P&amp;L";#N/A,#N/A,FALSE,"Group Balance Sheet"}</definedName>
    <definedName name="nmb" hidden="1">{#N/A,#N/A,FALSE,"Group P&amp;L";#N/A,#N/A,FALSE,"Group Balance Sheet"}</definedName>
    <definedName name="nvvvvvvvvvvvv" hidden="1">{#N/A,#N/A,FALSE,"Group P&amp;L";#N/A,#N/A,FALSE,"Group Balance Sheet"}</definedName>
    <definedName name="of" hidden="1">{#N/A,#N/A,FALSE,"Group P&amp;L";#N/A,#N/A,FALSE,"Group Balance Sheet"}</definedName>
    <definedName name="oipoip" hidden="1">{#N/A,#N/A,FALSE,"Group P&amp;L";#N/A,#N/A,FALSE,"Group Balance Sheet"}</definedName>
    <definedName name="ol" hidden="1">{#N/A,#N/A,FALSE,"Group P&amp;L";#N/A,#N/A,FALSE,"Group Balance Sheet"}</definedName>
    <definedName name="ool" hidden="1">{#N/A,#N/A,FALSE,"Group P&amp;L";#N/A,#N/A,FALSE,"Group Balance Sheet"}</definedName>
    <definedName name="ooooo" hidden="1">{#N/A,#N/A,FALSE,"Group P&amp;L";#N/A,#N/A,FALSE,"Group Balance Sheet"}</definedName>
    <definedName name="ooop" hidden="1">{#N/A,#N/A,FALSE,"Group P&amp;L";#N/A,#N/A,FALSE,"Group Balance Sheet"}</definedName>
    <definedName name="oppp" hidden="1">{#N/A,#N/A,FALSE,"Group P&amp;L";#N/A,#N/A,FALSE,"Group Balance Sheet"}</definedName>
    <definedName name="ouihb" hidden="1">{#N/A,#N/A,FALSE,"Group P&amp;L";#N/A,#N/A,FALSE,"Group Balance Sheet"}</definedName>
    <definedName name="ouijlk" hidden="1">{#N/A,#N/A,FALSE,"Group P&amp;L";#N/A,#N/A,FALSE,"Group Balance Sheet"}</definedName>
    <definedName name="p" hidden="1">{#N/A,#N/A,FALSE,"Group P&amp;L";#N/A,#N/A,FALSE,"Group Balance Sheet"}</definedName>
    <definedName name="p0iu" hidden="1">{#N/A,#N/A,FALSE,"Group P&amp;L";#N/A,#N/A,FALSE,"Group Balance Sheet"}</definedName>
    <definedName name="PF">Assumptions!$C$10</definedName>
    <definedName name="PFcom">Assumptions!$C$11</definedName>
    <definedName name="PFres">Assumptions!$C$10</definedName>
    <definedName name="po" hidden="1">{#N/A,#N/A,FALSE,"Group P&amp;L";#N/A,#N/A,FALSE,"Group Balance Sheet"}</definedName>
    <definedName name="poiiop" hidden="1">{#N/A,#N/A,FALSE,"Group P&amp;L";#N/A,#N/A,FALSE,"Group Balance Sheet"}</definedName>
    <definedName name="poiu" hidden="1">{#N/A,#N/A,FALSE,"Group P&amp;L";#N/A,#N/A,FALSE,"Group Balance Sheet"}</definedName>
    <definedName name="pollmju" hidden="1">{#N/A,#N/A,FALSE,"Group P&amp;L";#N/A,#N/A,FALSE,"Group Balance Sheet"}</definedName>
    <definedName name="poool" hidden="1">{#N/A,#N/A,FALSE,"Group P&amp;L";#N/A,#N/A,FALSE,"Group Balance Sheet"}</definedName>
    <definedName name="poooo" hidden="1">{#N/A,#N/A,FALSE,"Group P&amp;L";#N/A,#N/A,FALSE,"Group Balance Sheet"}</definedName>
    <definedName name="poooool" hidden="1">{#N/A,#N/A,FALSE,"Group P&amp;L";#N/A,#N/A,FALSE,"Group Balance Sheet"}</definedName>
    <definedName name="pooooooooo" hidden="1">{#N/A,#N/A,FALSE,"Group P&amp;L";#N/A,#N/A,FALSE,"Group Balance Sheet"}</definedName>
    <definedName name="poooooooooo" hidden="1">{#N/A,#N/A,FALSE,"Group P&amp;L";#N/A,#N/A,FALSE,"Group Balance Sheet"}</definedName>
    <definedName name="poooooop" hidden="1">{#N/A,#N/A,FALSE,"Group P&amp;L";#N/A,#N/A,FALSE,"Group Balance Sheet"}</definedName>
    <definedName name="poop" hidden="1">{#N/A,#N/A,FALSE,"Group P&amp;L";#N/A,#N/A,FALSE,"Group Balance Sheet"}</definedName>
    <definedName name="pootop" hidden="1">{#N/A,#N/A,FALSE,"Group P&amp;L";#N/A,#N/A,FALSE,"Group Balance Sheet"}</definedName>
    <definedName name="pop" hidden="1">{#N/A,#N/A,FALSE,"Group P&amp;L";#N/A,#N/A,FALSE,"Group Balance Sheet"}</definedName>
    <definedName name="ppp" hidden="1">{#N/A,#N/A,FALSE,"Group P&amp;L";#N/A,#N/A,FALSE,"Group Balance Sheet"}</definedName>
    <definedName name="ppppppppppppppp" hidden="1">{#N/A,#N/A,FALSE,"Group P&amp;L";#N/A,#N/A,FALSE,"Group Balance Sheet"}</definedName>
    <definedName name="ppppppppppppppppppppppp" hidden="1">{#N/A,#N/A,FALSE,"Group P&amp;L";#N/A,#N/A,FALSE,"Group Balance Sheet"}</definedName>
    <definedName name="qqqqqqqqqqqqqqqqq" hidden="1">{#N/A,#N/A,FALSE,"Group P&amp;L";#N/A,#N/A,FALSE,"Group Balance Sheet"}</definedName>
    <definedName name="qw" hidden="1">{#N/A,#N/A,FALSE,"Group P&amp;L";#N/A,#N/A,FALSE,"Group Balance Sheet"}</definedName>
    <definedName name="qwdqdx" hidden="1">{#N/A,#N/A,FALSE,"Group P&amp;L";#N/A,#N/A,FALSE,"Group Balance Sheet"}</definedName>
    <definedName name="qwq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QWQWQWE" hidden="1">{#N/A,#N/A,FALSE,"Group P&amp;L";#N/A,#N/A,FALSE,"Group Balance Sheet"}</definedName>
    <definedName name="qwrtq" hidden="1">{#N/A,#N/A,FALSE,"Group P&amp;L";#N/A,#N/A,FALSE,"Group Balance Sheet"}</definedName>
    <definedName name="qwwqww" hidden="1">{#N/A,#N/A,FALSE,"Group P&amp;L";#N/A,#N/A,FALSE,"Group Balance Sheet"}</definedName>
    <definedName name="qwww" hidden="1">{#N/A,#N/A,FALSE,"Group P&amp;L";#N/A,#N/A,FALSE,"Group Balance Sheet"}</definedName>
    <definedName name="qzqz" hidden="1">{#N/A,#N/A,FALSE,"Group P&amp;L";#N/A,#N/A,FALSE,"Group Balance Sheet"}</definedName>
    <definedName name="rbhswr" hidden="1">{#N/A,#N/A,FALSE,"Group P&amp;L";#N/A,#N/A,FALSE,"Group Balance Sheet"}</definedName>
    <definedName name="rehtb" hidden="1">{#N/A,#N/A,FALSE,"Group P&amp;L";#N/A,#N/A,FALSE,"Group Balance Sheet"}</definedName>
    <definedName name="rertte" hidden="1">{#N/A,#N/A,FALSE,"Group P&amp;L";#N/A,#N/A,FALSE,"Group Balance Sheet"}</definedName>
    <definedName name="rew" hidden="1">{#N/A,#N/A,FALSE,"Group P&amp;L";#N/A,#N/A,FALSE,"Group Balance Sheet"}</definedName>
    <definedName name="rmkt" hidden="1">{#N/A,#N/A,FALSE,"Group P&amp;L";#N/A,#N/A,FALSE,"Group Balance Sheet"}</definedName>
    <definedName name="rsdht" hidden="1">{#N/A,#N/A,FALSE,"Group P&amp;L";#N/A,#N/A,FALSE,"Group Balance Sheet"}</definedName>
    <definedName name="rtuit" hidden="1">{#N/A,#N/A,FALSE,"Group P&amp;L";#N/A,#N/A,FALSE,"Group Balance Sheet"}</definedName>
    <definedName name="rtut" hidden="1">{#N/A,#N/A,FALSE,"Group P&amp;L";#N/A,#N/A,FALSE,"Group Balance Sheet"}</definedName>
    <definedName name="rtweutrwurut" hidden="1">{#N/A,#N/A,FALSE,"Group P&amp;L";#N/A,#N/A,FALSE,"Group Balance Sheet"}</definedName>
    <definedName name="sbvsd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af4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f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gagrdfa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sdfh" hidden="1">{#N/A,#N/A,FALSE,"Group P&amp;L";#N/A,#N/A,FALSE,"Group Balance Sheet"}</definedName>
    <definedName name="sdgasgg" hidden="1">{#N/A,#N/A,FALSE,"Group P&amp;L";#N/A,#N/A,FALSE,"Group Balance Sheet"}</definedName>
    <definedName name="sencount" hidden="1">1</definedName>
    <definedName name="sfgsfgsf" hidden="1">{#N/A,#N/A,FALSE,"Group P&amp;L";#N/A,#N/A,FALSE,"Group Balance Sheet"}</definedName>
    <definedName name="sfhfhsfhg" hidden="1">{#N/A,#N/A,FALSE,"Group P&amp;L";#N/A,#N/A,FALSE,"Group Balance Sheet"}</definedName>
    <definedName name="shf" hidden="1">{#N/A,#N/A,FALSE,"Group P&amp;L";#N/A,#N/A,FALSE,"Group Balance Sheet"}</definedName>
    <definedName name="SL01VIEWHND">-1</definedName>
    <definedName name="SRTYHSRTUY" hidden="1">{#N/A,#N/A,FALSE,"Group P&amp;L";#N/A,#N/A,FALSE,"Group Balance Sheet"}</definedName>
    <definedName name="sssssssssss" hidden="1">{#N/A,#N/A,FALSE,"Group P&amp;L";#N/A,#N/A,FALSE,"Group Balance Sheet"}</definedName>
    <definedName name="sta" hidden="1">{#N/A,#N/A,FALSE,"Group P&amp;L";#N/A,#N/A,FALSE,"Group Balance Sheet"}</definedName>
    <definedName name="Start">Assumptions!$C$5</definedName>
    <definedName name="Stuff" hidden="1">{#N/A,#N/A,FALSE,"Group P&amp;L";#N/A,#N/A,FALSE,"Group Balance Sheet"}</definedName>
    <definedName name="SXBNDDSP">0</definedName>
    <definedName name="TerminalValueGrowthRate">1%</definedName>
    <definedName name="TEST" hidden="1">{#N/A,#N/A,FALSE,"Group P&amp;L";#N/A,#N/A,FALSE,"Group Balance Sheet"}</definedName>
    <definedName name="tg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TITLE5">_xll.SUBNM("actewagl_tm1:bs_month","","Jun")</definedName>
    <definedName name="tjuyt" hidden="1">{#N/A,#N/A,FALSE,"Group P&amp;L";#N/A,#N/A,FALSE,"Group Balance Sheet"}</definedName>
    <definedName name="TM1REBUILDOPTION">1</definedName>
    <definedName name="tooooot" hidden="1">{#N/A,#N/A,FALSE,"Group P&amp;L";#N/A,#N/A,FALSE,"Group Balance Sheet"}</definedName>
    <definedName name="toooot" hidden="1">{#N/A,#N/A,FALSE,"Group P&amp;L";#N/A,#N/A,FALSE,"Group Balance Sheet"}</definedName>
    <definedName name="tooot" hidden="1">{#N/A,#N/A,FALSE,"Group P&amp;L";#N/A,#N/A,FALSE,"Group Balance Sheet"}</definedName>
    <definedName name="toot" hidden="1">{#N/A,#N/A,FALSE,"Group P&amp;L";#N/A,#N/A,FALSE,"Group Balance Sheet"}</definedName>
    <definedName name="tot" hidden="1">{#N/A,#N/A,FALSE,"Group P&amp;L";#N/A,#N/A,FALSE,"Group Balance Sheet"}</definedName>
    <definedName name="trfv" hidden="1">{#N/A,#N/A,FALSE,"Group P&amp;L";#N/A,#N/A,FALSE,"Group Balance Sheet"}</definedName>
    <definedName name="ttt" hidden="1">{#N/A,#N/A,FALSE,"Group P&amp;L";#N/A,#N/A,FALSE,"Group Balance Sheet"}</definedName>
    <definedName name="tuituyrtuy" hidden="1">{#N/A,#N/A,FALSE,"Group P&amp;L";#N/A,#N/A,FALSE,"Group Balance Sheet"}</definedName>
    <definedName name="tut" hidden="1">{#N/A,#N/A,FALSE,"Group P&amp;L";#N/A,#N/A,FALSE,"Group Balance Sheet"}</definedName>
    <definedName name="tuut" hidden="1">{#N/A,#N/A,FALSE,"Group P&amp;L";#N/A,#N/A,FALSE,"Group Balance Sheet"}</definedName>
    <definedName name="tuuut" hidden="1">{#N/A,#N/A,FALSE,"Group P&amp;L";#N/A,#N/A,FALSE,"Group Balance Sheet"}</definedName>
    <definedName name="ty" hidden="1">{#N/A,#N/A,FALSE,"Group P&amp;L";#N/A,#N/A,FALSE,"Group Balance Sheet"}</definedName>
    <definedName name="tyjew" hidden="1">{#N/A,#N/A,FALSE,"Group P&amp;L";#N/A,#N/A,FALSE,"Group Balance Sheet"}</definedName>
    <definedName name="tyt" hidden="1">{#N/A,#N/A,FALSE,"Group P&amp;L";#N/A,#N/A,FALSE,"Group Balance Sheet"}</definedName>
    <definedName name="ui" hidden="1">{#N/A,#N/A,FALSE,"Group P&amp;L";#N/A,#N/A,FALSE,"Group Balance Sheet"}</definedName>
    <definedName name="uiiuiu" hidden="1">{#N/A,#N/A,FALSE,"Group P&amp;L";#N/A,#N/A,FALSE,"Group Balance Sheet"}</definedName>
    <definedName name="uik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uiop" hidden="1">{#N/A,#N/A,FALSE,"Group P&amp;L";#N/A,#N/A,FALSE,"Group Balance Sheet"}</definedName>
    <definedName name="uliug" hidden="1">{#N/A,#N/A,FALSE,"Group P&amp;L";#N/A,#N/A,FALSE,"Group Balance Sheet"}</definedName>
    <definedName name="utrew" hidden="1">{#N/A,#N/A,FALSE,"Group P&amp;L";#N/A,#N/A,FALSE,"Group Balance Sheet"}</definedName>
    <definedName name="uuuuuuuu" hidden="1">{#N/A,#N/A,FALSE,"Group P&amp;L";#N/A,#N/A,FALSE,"Group Balance Sheet"}</definedName>
    <definedName name="uuuuuuuuuuuuu" hidden="1">{#N/A,#N/A,FALSE,"Group P&amp;L";#N/A,#N/A,FALSE,"Group Balance Sheet"}</definedName>
    <definedName name="uyhtrrth" hidden="1">{#N/A,#N/A,FALSE,"Group P&amp;L";#N/A,#N/A,FALSE,"Group Balance Sheet"}</definedName>
    <definedName name="uytr" hidden="1">{#N/A,#N/A,FALSE,"Group P&amp;L";#N/A,#N/A,FALSE,"Group Balance Sheet"}</definedName>
    <definedName name="vcbg" hidden="1">{#N/A,#N/A,FALSE,"Group P&amp;L";#N/A,#N/A,FALSE,"Group Balance Sheet"}</definedName>
    <definedName name="vCube" hidden="1">#REF!</definedName>
    <definedName name="vFormulas" hidden="1">#REF!</definedName>
    <definedName name="vfsd" hidden="1">{#N/A,#N/A,FALSE,"Group P&amp;L";#N/A,#N/A,FALSE,"Group Balance Sheet"}</definedName>
    <definedName name="vGetRange" hidden="1">#REF!</definedName>
    <definedName name="vPasteBackFrom" hidden="1">#REF!</definedName>
    <definedName name="vPasteBackTo" hidden="1">#REF!</definedName>
    <definedName name="vProjectEntry" hidden="1">#REF!</definedName>
    <definedName name="vProjectPaste" hidden="1">#REF!</definedName>
    <definedName name="vSendStatus" hidden="1">#REF!</definedName>
    <definedName name="vServer" hidden="1">#REF!</definedName>
    <definedName name="W4EYT6W" hidden="1">{#N/A,#N/A,FALSE,"Group P&amp;L";#N/A,#N/A,FALSE,"Group Balance Sheet"}</definedName>
    <definedName name="WACC">Assumptions!$C$6</definedName>
    <definedName name="wan.bpr" hidden="1">{#N/A,#N/A,FALSE,"Group P&amp;L";#N/A,#N/A,FALSE,"Group Balance Sheet"}</definedName>
    <definedName name="we" hidden="1">{#N/A,#N/A,FALSE,"Group P&amp;L";#N/A,#N/A,FALSE,"Group Balance Sheet"}</definedName>
    <definedName name="weret" hidden="1">{#N/A,#N/A,FALSE,"Group P&amp;L";#N/A,#N/A,FALSE,"Group Balance Sheet"}</definedName>
    <definedName name="werhtwedhgsd" hidden="1">{#N/A,#N/A,FALSE,"Group P&amp;L";#N/A,#N/A,FALSE,"Group Balance Sheet"}</definedName>
    <definedName name="wertyuioi" hidden="1">{#N/A,#N/A,FALSE,"Group P&amp;L";#N/A,#N/A,FALSE,"Group Balance Sheet"}</definedName>
    <definedName name="weytjewtj" hidden="1">{#N/A,#N/A,FALSE,"Group P&amp;L";#N/A,#N/A,FALSE,"Group Balance Sheet"}</definedName>
    <definedName name="wqhgqhg" hidden="1">{#N/A,#N/A,FALSE,"Group P&amp;L";#N/A,#N/A,FALSE,"Group Balance Sheet"}</definedName>
    <definedName name="wrju" hidden="1">{#N/A,#N/A,FALSE,"Group P&amp;L";#N/A,#N/A,FALSE,"Group Balance Sheet"}</definedName>
    <definedName name="wrn.bpr" hidden="1">{#N/A,#N/A,FALSE,"Group P&amp;L";#N/A,#N/A,FALSE,"Group Balance Sheet"}</definedName>
    <definedName name="wrn.BPR." hidden="1">{#N/A,#N/A,FALSE,"Group P&amp;L";#N/A,#N/A,FALSE,"Group Balance Sheet"}</definedName>
    <definedName name="wrn.bpt" hidden="1">{#N/A,#N/A,FALSE,"Group P&amp;L";#N/A,#N/A,FALSE,"Group Balance Sheet"}</definedName>
    <definedName name="wrn.Print._.Summary." hidden="1">{#N/A,#N/A,FALSE,"Credit Ratios";#N/A,#N/A,FALSE,"UEL Consolidated";#N/A,#N/A,FALSE,"Distribution";#N/A,#N/A,FALSE,"IS";#N/A,#N/A,FALSE,"UEComm";#N/A,#N/A,FALSE,"Utilimode";#N/A,#N/A,FALSE,"NPS";#N/A,#N/A,FALSE,"Corporate";#N/A,#N/A,FALSE,"Consolidations";#N/A,#N/A,FALSE,"Amort'n Book";#N/A,#N/A,FALSE,"Dep'n Book";#N/A,#N/A,FALSE,"Dep'n Tax";#N/A,#N/A,FALSE,"InterCo Loans";#N/A,#N/A,FALSE,"Debt"}</definedName>
    <definedName name="wrn.Summary." hidden="1">{#N/A,#N/A,FALSE,"Credit Ratios";#N/A,#N/A,FALSE,"Debt";#N/A,#N/A,FALSE,"UEL Consolidated";#N/A,#N/A,FALSE,"UEComm";#N/A,#N/A,FALSE,"NPS";#N/A,#N/A,FALSE,"UED Total";#N/A,#N/A,FALSE,"Distribution";#N/A,#N/A,FALSE,"Utilimode";#N/A,#N/A,FALSE,"UEHL";#N/A,#N/A,FALSE,"IS";#N/A,#N/A,FALSE,"Corporate";#N/A,#N/A,FALSE,"Consolidations - UED";#N/A,#N/A,FALSE,"Consolidations - UEL"}</definedName>
    <definedName name="wrn.TEST." hidden="1">{#N/A,#N/A,FALSE,"MGH income-Support";#N/A,#N/A,FALSE,"MGN balance sheet-Support"}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.Report3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n.ueg._.operating._report.2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rutut" hidden="1">{#N/A,#N/A,FALSE,"Group P&amp;L";#N/A,#N/A,FALSE,"Group Balance Sheet"}</definedName>
    <definedName name="wrutuwrut" hidden="1">{#N/A,#N/A,FALSE,"Group P&amp;L";#N/A,#N/A,FALSE,"Group Balance Sheet"}</definedName>
    <definedName name="WSA" hidden="1">{#N/A,#N/A,FALSE,"Group P&amp;L";#N/A,#N/A,FALSE,"Group Balance Sheet"}</definedName>
    <definedName name="wwww" hidden="1">{#N/A,#N/A,FALSE,"Group P&amp;L";#N/A,#N/A,FALSE,"Group Balance Sheet"}</definedName>
    <definedName name="wwwwwwwwwwwww" hidden="1">{#N/A,#N/A,FALSE,"Group P&amp;L";#N/A,#N/A,FALSE,"Group Balance Sheet"}</definedName>
    <definedName name="wwwwwwwwwwwwwwwww" hidden="1">{#N/A,#N/A,FALSE,"Group P&amp;L";#N/A,#N/A,FALSE,"Group Balance Sheet"}</definedName>
    <definedName name="x" hidden="1">{#N/A,#N/A,FALSE,"Group P&amp;L";#N/A,#N/A,FALSE,"Group Balance Sheet"}</definedName>
    <definedName name="xaxax" hidden="1">{#N/A,#N/A,FALSE,"Group P&amp;L";#N/A,#N/A,FALSE,"Group Balance Sheet"}</definedName>
    <definedName name="xc" hidden="1">{#N/A,#N/A,FALSE,"Group P&amp;L";#N/A,#N/A,FALSE,"Group Balance Sheet"}</definedName>
    <definedName name="xcdfr" hidden="1">{#N/A,#N/A,FALSE,"Group P&amp;L";#N/A,#N/A,FALSE,"Group Balance Sheet"}</definedName>
    <definedName name="xcvb" hidden="1">{#N/A,#N/A,FALSE,"Group P&amp;L";#N/A,#N/A,FALSE,"Group Balance Sheet"}</definedName>
    <definedName name="xsd" hidden="1">{#N/A,#N/A,FALSE,"Group P&amp;L";#N/A,#N/A,FALSE,"Group Balance Sheet"}</definedName>
    <definedName name="xxx" hidden="1">{#N/A,#N/A,FALSE,"Group P&amp;L";#N/A,#N/A,FALSE,"Group Balance Sheet"}</definedName>
    <definedName name="xxxxxxxxxxxxxxx" hidden="1">{#N/A,#N/A,FALSE,"Group P&amp;L";#N/A,#N/A,FALSE,"Group Balance Sheet"}</definedName>
    <definedName name="xzcvcv" hidden="1">{#N/A,#N/A,FALSE,"Group P&amp;L";#N/A,#N/A,FALSE,"Group Balance Sheet"}</definedName>
    <definedName name="y" hidden="1">{#N/A,#N/A,FALSE,"Group P&amp;L";#N/A,#N/A,FALSE,"Group Balance Sheet"}</definedName>
    <definedName name="YRAewYW" hidden="1">{#N/A,#N/A,FALSE,"Group P&amp;L";#N/A,#N/A,FALSE,"Group Balance Sheet"}</definedName>
    <definedName name="ytnjhe" hidden="1">{#N/A,#N/A,FALSE,"Group P&amp;L";#N/A,#N/A,FALSE,"Group Balance Sheet"}</definedName>
    <definedName name="yyhnn" hidden="1">{#N/A,#N/A,FALSE,"Group P&amp;L";#N/A,#N/A,FALSE,"Group Balance Sheet"}</definedName>
    <definedName name="yyyyyyyyyyyy" hidden="1">{#N/A,#N/A,FALSE,"Group P&amp;L";#N/A,#N/A,FALSE,"Group Balance Sheet"}</definedName>
    <definedName name="Z_194E5B9A_53B1_414D_85B4_862268EA3FD8_.wvu.Cols" hidden="1">#REF!,#REF!</definedName>
    <definedName name="Z_457C99E0_B489_11D4_9586_D18A69491E44_.wvu.FilterData" hidden="1">[6]DataAct!#REF!</definedName>
    <definedName name="Z_4A79B72B_DC22_4363_885C_85183B73F539_.wvu.Cols" hidden="1">'[7]Inputs II'!$D$1:$F$65536,'[7]Inputs II'!$G$1:$I$65536</definedName>
    <definedName name="Z_6664BF98_58A8_4AA7_B274_16B63D099514_.wvu.PrintTitles" hidden="1">#REF!</definedName>
    <definedName name="Z_6664BF98_58A8_4AA7_B274_16B63D099514_.wvu.Rows" hidden="1">#REF!</definedName>
    <definedName name="Z_7BA556F5_54D8_11D5_A01A_F3F642D11487_.wvu.PrintTitles" hidden="1">#REF!</definedName>
    <definedName name="Z_82A713E0_6943_11D4_BE9F_0010A4B0D9C7_.wvu.Cols" hidden="1">#REF!</definedName>
    <definedName name="Z_82A713E0_6943_11D4_BE9F_0010A4B0D9C7_.wvu.Rows" hidden="1">#REF!,#REF!</definedName>
    <definedName name="Z_86D17A40_67AF_11D4_BE9F_0010A4C47286_.wvu.FilterData" hidden="1">[6]DataAct!#REF!</definedName>
    <definedName name="Z_86D17A4F_67AF_11D4_BE9F_0010A4C47286_.wvu.FilterData" hidden="1">[6]DataAct!#REF!</definedName>
    <definedName name="Z_954171C1_B0CF_11D4_9586_C4C4470EA652_.wvu.FilterData" hidden="1">[6]DataAct!#REF!</definedName>
    <definedName name="Z_954171C6_B0CF_11D4_9586_C4C4470EA652_.wvu.FilterData" hidden="1">[6]DataAct!#REF!</definedName>
    <definedName name="Z_B353C461_E47E_11D3_9F17_9F7735ADF445_.wvu.PrintArea" hidden="1">#REF!</definedName>
    <definedName name="Z_B6615E22_B0C4_11D4_9586_D4E81DC95A44_.wvu.FilterData" hidden="1">[6]DataAct!#REF!</definedName>
    <definedName name="Z_CFB7B7F4_1D0A_11D5_9586_DD7024B77949_.wvu.FilterData" hidden="1">[6]DataAct!#REF!</definedName>
    <definedName name="zx" hidden="1">{#N/A,#N/A,FALSE,"Group P&amp;L";#N/A,#N/A,FALSE,"Group Balance Sheet"}</definedName>
    <definedName name="zxc" hidden="1">{#N/A,#N/A,FALSE,"Group P&amp;L";#N/A,#N/A,FALSE,"Group Balance Sheet"}</definedName>
    <definedName name="zxcv" hidden="1">{#N/A,#N/A,FALSE,"Group P&amp;L";#N/A,#N/A,FALSE,"Group Balance Sheet"}</definedName>
    <definedName name="zxvb" hidden="1">{#N/A,#N/A,FALSE,"Group P&amp;L";#N/A,#N/A,FALSE,"Group Balance Sheet"}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8" l="1"/>
  <c r="I6" i="1" s="1"/>
  <c r="F12" i="8"/>
  <c r="H6" i="1"/>
  <c r="H9" i="1" s="1"/>
  <c r="E12" i="8"/>
  <c r="G6" i="1" s="1"/>
  <c r="D12" i="8"/>
  <c r="F6" i="1" s="1"/>
  <c r="C12" i="8"/>
  <c r="E6" i="1" s="1"/>
  <c r="C32" i="8"/>
  <c r="E34" i="1" s="1"/>
  <c r="D32" i="8"/>
  <c r="F34" i="1" s="1"/>
  <c r="E32" i="8"/>
  <c r="G34" i="1" s="1"/>
  <c r="F32" i="8"/>
  <c r="H34" i="1" s="1"/>
  <c r="G32" i="8"/>
  <c r="I34" i="1" s="1"/>
  <c r="H32" i="8"/>
  <c r="J34" i="1" s="1"/>
  <c r="I32" i="8"/>
  <c r="K34" i="1" s="1"/>
  <c r="J32" i="8"/>
  <c r="L34" i="1" s="1"/>
  <c r="K32" i="8"/>
  <c r="M34" i="1" s="1"/>
  <c r="L32" i="8"/>
  <c r="N34" i="1" s="1"/>
  <c r="C22" i="8"/>
  <c r="E20" i="1" s="1"/>
  <c r="D22" i="8"/>
  <c r="F20" i="1" s="1"/>
  <c r="E22" i="8"/>
  <c r="G20" i="1" s="1"/>
  <c r="F22" i="8"/>
  <c r="H20" i="1" s="1"/>
  <c r="G22" i="8"/>
  <c r="I20" i="1" s="1"/>
  <c r="H22" i="8"/>
  <c r="J20" i="1" s="1"/>
  <c r="I22" i="8"/>
  <c r="K20" i="1" s="1"/>
  <c r="J22" i="8"/>
  <c r="L20" i="1" s="1"/>
  <c r="K22" i="8"/>
  <c r="M20" i="1" s="1"/>
  <c r="L22" i="8"/>
  <c r="N20" i="1" s="1"/>
  <c r="H7" i="1"/>
  <c r="H12" i="8"/>
  <c r="J6" i="1"/>
  <c r="J9" i="1" s="1"/>
  <c r="J7" i="1"/>
  <c r="I12" i="8"/>
  <c r="K6" i="1" s="1"/>
  <c r="J12" i="8"/>
  <c r="L6" i="1"/>
  <c r="L9" i="1" s="1"/>
  <c r="L7" i="1"/>
  <c r="K12" i="8"/>
  <c r="M6" i="1" s="1"/>
  <c r="L12" i="8"/>
  <c r="N6" i="1"/>
  <c r="N7" i="1"/>
  <c r="N9" i="1"/>
  <c r="C17" i="8"/>
  <c r="D17" i="8"/>
  <c r="E17" i="8"/>
  <c r="F17" i="8"/>
  <c r="G17" i="8"/>
  <c r="H17" i="8"/>
  <c r="I17" i="8"/>
  <c r="J17" i="8"/>
  <c r="K17" i="8"/>
  <c r="L17" i="8"/>
  <c r="C7" i="8"/>
  <c r="D7" i="8"/>
  <c r="E7" i="8"/>
  <c r="F7" i="8"/>
  <c r="G7" i="8"/>
  <c r="H7" i="8"/>
  <c r="I7" i="8"/>
  <c r="J7" i="8"/>
  <c r="K7" i="8"/>
  <c r="L7" i="8"/>
  <c r="C27" i="8"/>
  <c r="D27" i="8"/>
  <c r="E27" i="8"/>
  <c r="F27" i="8"/>
  <c r="G27" i="8"/>
  <c r="H27" i="8"/>
  <c r="I27" i="8"/>
  <c r="J27" i="8"/>
  <c r="K27" i="8"/>
  <c r="L27" i="8"/>
  <c r="E33" i="1"/>
  <c r="F33" i="1"/>
  <c r="G33" i="1"/>
  <c r="H33" i="1"/>
  <c r="I33" i="1"/>
  <c r="E19" i="1"/>
  <c r="J33" i="1"/>
  <c r="F19" i="1"/>
  <c r="K33" i="1"/>
  <c r="G19" i="1"/>
  <c r="H19" i="1"/>
  <c r="I19" i="1"/>
  <c r="J19" i="1"/>
  <c r="K19" i="1"/>
  <c r="L19" i="1"/>
  <c r="M19" i="1"/>
  <c r="N19" i="1"/>
  <c r="L33" i="1"/>
  <c r="M33" i="1"/>
  <c r="E5" i="1"/>
  <c r="F5" i="1"/>
  <c r="G5" i="1"/>
  <c r="H5" i="1"/>
  <c r="I5" i="1"/>
  <c r="J5" i="1"/>
  <c r="K5" i="1"/>
  <c r="L5" i="1"/>
  <c r="M5" i="1"/>
  <c r="N5" i="1"/>
  <c r="N33" i="1"/>
  <c r="K37" i="1" l="1"/>
  <c r="K35" i="1"/>
  <c r="J37" i="1"/>
  <c r="J35" i="1"/>
  <c r="I35" i="1"/>
  <c r="I37" i="1"/>
  <c r="H37" i="1"/>
  <c r="H35" i="1"/>
  <c r="G35" i="1"/>
  <c r="G37" i="1"/>
  <c r="L37" i="1"/>
  <c r="L35" i="1"/>
  <c r="N37" i="1"/>
  <c r="N35" i="1"/>
  <c r="F37" i="1"/>
  <c r="F35" i="1"/>
  <c r="M37" i="1"/>
  <c r="M35" i="1"/>
  <c r="E37" i="1"/>
  <c r="E35" i="1"/>
  <c r="E21" i="1"/>
  <c r="E23" i="1"/>
  <c r="N23" i="1"/>
  <c r="N21" i="1"/>
  <c r="F23" i="1"/>
  <c r="F21" i="1"/>
  <c r="L23" i="1"/>
  <c r="L21" i="1"/>
  <c r="K21" i="1"/>
  <c r="K23" i="1"/>
  <c r="J21" i="1"/>
  <c r="J23" i="1"/>
  <c r="I21" i="1"/>
  <c r="I23" i="1"/>
  <c r="M21" i="1"/>
  <c r="M23" i="1"/>
  <c r="H23" i="1"/>
  <c r="H21" i="1"/>
  <c r="G21" i="1"/>
  <c r="G23" i="1"/>
  <c r="G9" i="1"/>
  <c r="G7" i="1"/>
  <c r="K7" i="1"/>
  <c r="K9" i="1"/>
  <c r="I7" i="1"/>
  <c r="I9" i="1"/>
  <c r="E7" i="1"/>
  <c r="E9" i="1"/>
  <c r="D9" i="1" s="1"/>
  <c r="M7" i="1"/>
  <c r="M9" i="1"/>
  <c r="F7" i="1"/>
  <c r="F9" i="1"/>
  <c r="F36" i="1" l="1"/>
  <c r="H36" i="1"/>
  <c r="N36" i="1"/>
  <c r="E36" i="1"/>
  <c r="G36" i="1"/>
  <c r="I36" i="1"/>
  <c r="K36" i="1"/>
  <c r="M36" i="1"/>
  <c r="J36" i="1"/>
  <c r="L36" i="1"/>
  <c r="D37" i="1"/>
  <c r="D23" i="1"/>
  <c r="L22" i="1"/>
  <c r="E22" i="1"/>
  <c r="G22" i="1"/>
  <c r="I22" i="1"/>
  <c r="K22" i="1"/>
  <c r="M22" i="1"/>
  <c r="H22" i="1"/>
  <c r="J22" i="1"/>
  <c r="N22" i="1"/>
  <c r="F22" i="1"/>
  <c r="H8" i="1"/>
  <c r="F8" i="1"/>
  <c r="E8" i="1"/>
  <c r="I8" i="1"/>
  <c r="K8" i="1"/>
  <c r="M8" i="1"/>
  <c r="G8" i="1"/>
  <c r="J8" i="1"/>
  <c r="L8" i="1"/>
  <c r="N8" i="1"/>
  <c r="D36" i="1" l="1"/>
  <c r="D22" i="1"/>
  <c r="D8" i="1"/>
  <c r="M25" i="1"/>
  <c r="M11" i="1"/>
  <c r="M39" i="1"/>
  <c r="K25" i="1"/>
  <c r="K39" i="1"/>
  <c r="K11" i="1"/>
  <c r="H11" i="1"/>
  <c r="H39" i="1"/>
  <c r="H25" i="1"/>
  <c r="N11" i="1"/>
  <c r="N39" i="1"/>
  <c r="N25" i="1"/>
  <c r="I39" i="1"/>
  <c r="I25" i="1"/>
  <c r="I11" i="1"/>
  <c r="L39" i="1"/>
  <c r="L25" i="1"/>
  <c r="L11" i="1"/>
  <c r="J39" i="1"/>
  <c r="J25" i="1"/>
  <c r="J11" i="1"/>
  <c r="E39" i="1"/>
  <c r="E25" i="1"/>
  <c r="H3" i="7"/>
  <c r="I3" i="7" s="1"/>
  <c r="J3" i="7" s="1"/>
  <c r="K3" i="7" s="1"/>
  <c r="L3" i="7" s="1"/>
  <c r="M3" i="7" s="1"/>
  <c r="N3" i="7" s="1"/>
  <c r="O3" i="7" s="1"/>
  <c r="P3" i="7" s="1"/>
  <c r="Q3" i="7" s="1"/>
  <c r="E11" i="1"/>
  <c r="F25" i="1"/>
  <c r="F11" i="1"/>
  <c r="F39" i="1"/>
  <c r="G39" i="1"/>
  <c r="G25" i="1"/>
  <c r="G11" i="1"/>
  <c r="G46" i="1" l="1"/>
  <c r="I46" i="1"/>
  <c r="K46" i="1"/>
  <c r="N46" i="1"/>
  <c r="M46" i="1"/>
  <c r="L46" i="1"/>
  <c r="H46" i="1"/>
  <c r="E26" i="1"/>
  <c r="M26" i="1"/>
  <c r="K26" i="1"/>
  <c r="F26" i="1"/>
  <c r="N26" i="1"/>
  <c r="G26" i="1"/>
  <c r="H26" i="1"/>
  <c r="I26" i="1"/>
  <c r="L26" i="1"/>
  <c r="J26" i="1"/>
  <c r="H40" i="1"/>
  <c r="I40" i="1"/>
  <c r="J40" i="1"/>
  <c r="M40" i="1"/>
  <c r="K40" i="1"/>
  <c r="F40" i="1"/>
  <c r="E46" i="1"/>
  <c r="L40" i="1"/>
  <c r="E40" i="1"/>
  <c r="G40" i="1"/>
  <c r="N40" i="1"/>
  <c r="F46" i="1"/>
  <c r="J46" i="1"/>
  <c r="F12" i="1"/>
  <c r="N12" i="1"/>
  <c r="G12" i="1"/>
  <c r="H12" i="1"/>
  <c r="I12" i="1"/>
  <c r="L12" i="1"/>
  <c r="J12" i="1"/>
  <c r="K12" i="1"/>
  <c r="E12" i="1"/>
  <c r="M12" i="1"/>
  <c r="D40" i="1" l="1"/>
  <c r="D42" i="1" s="1"/>
  <c r="R8" i="1" s="1"/>
  <c r="D26" i="1"/>
  <c r="D28" i="1" s="1"/>
  <c r="D12" i="1"/>
  <c r="D14" i="1" s="1"/>
  <c r="D15" i="1" l="1"/>
  <c r="R6" i="1"/>
  <c r="D29" i="1"/>
  <c r="R7" i="1"/>
</calcChain>
</file>

<file path=xl/sharedStrings.xml><?xml version="1.0" encoding="utf-8"?>
<sst xmlns="http://schemas.openxmlformats.org/spreadsheetml/2006/main" count="101" uniqueCount="51">
  <si>
    <t>Operating expenditure</t>
  </si>
  <si>
    <t>Starting financial Year</t>
  </si>
  <si>
    <t>Capital Expenditure</t>
  </si>
  <si>
    <t>Annualised capex</t>
  </si>
  <si>
    <t>Cumulative demand</t>
  </si>
  <si>
    <t>Incremental demand</t>
  </si>
  <si>
    <t>Opex per cent of capex</t>
  </si>
  <si>
    <t>Cumulative annualised</t>
  </si>
  <si>
    <t xml:space="preserve">LV Residential </t>
  </si>
  <si>
    <t>NPV</t>
  </si>
  <si>
    <t>Parameters and Assumptions</t>
  </si>
  <si>
    <t>Unit</t>
  </si>
  <si>
    <t>KW</t>
  </si>
  <si>
    <t>2018 $</t>
  </si>
  <si>
    <t>Pre-tax real WACC</t>
  </si>
  <si>
    <t>Assumed asset life (years)</t>
  </si>
  <si>
    <t>Power Factor (residential)</t>
  </si>
  <si>
    <t>Power Factor (commercial)</t>
  </si>
  <si>
    <t>Real or nominal depends on inputs</t>
  </si>
  <si>
    <t>LV Commercial</t>
  </si>
  <si>
    <t>Capacity</t>
  </si>
  <si>
    <t>Connections</t>
  </si>
  <si>
    <t>Low voltage residential</t>
  </si>
  <si>
    <t>Total</t>
  </si>
  <si>
    <t>Low voltage commercial</t>
  </si>
  <si>
    <t>High voltage commercial</t>
  </si>
  <si>
    <t>Capitalised overhead proportion</t>
  </si>
  <si>
    <t>Email from C Walker dated 9 November 2017</t>
  </si>
  <si>
    <t>Consistent with previous approach</t>
  </si>
  <si>
    <t>Based on analysis of FY16 and FY17 years</t>
  </si>
  <si>
    <t>Value</t>
  </si>
  <si>
    <t>Comments</t>
  </si>
  <si>
    <t>HV com contribution to MD</t>
  </si>
  <si>
    <t>LV com contribution to MD</t>
  </si>
  <si>
    <t>LV res contribution to MD</t>
  </si>
  <si>
    <t>HV Commercial</t>
  </si>
  <si>
    <t>Demand check</t>
  </si>
  <si>
    <t xml:space="preserve">LRMC </t>
  </si>
  <si>
    <t>Consistent with RIN table 3.3.4  Note D Pankhurst advised 50-60 years in practice</t>
  </si>
  <si>
    <t>Renewal</t>
  </si>
  <si>
    <t>LV Residential</t>
  </si>
  <si>
    <t>Capital Contributions</t>
  </si>
  <si>
    <t>Confirmed by D Pankhurst (12/12/17)</t>
  </si>
  <si>
    <t>HV</t>
  </si>
  <si>
    <t>LRMC ($/KW p.a)</t>
  </si>
  <si>
    <t>Tariff Class</t>
  </si>
  <si>
    <t>Incremental demand (substations where demand is growing)</t>
  </si>
  <si>
    <t>Summary</t>
  </si>
  <si>
    <t>$/KW p.a.</t>
  </si>
  <si>
    <t>S/kVA p.a.</t>
  </si>
  <si>
    <t>Assumed Power Factor =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</si>
</sst>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_);\(#,##0\);\-_)"/>
    <numFmt numFmtId="170" formatCode="_(* #,##0_);_(* \(#,##0\);_(* &quot;-&quot;_);_(@_)"/>
    <numFmt numFmtId="172" formatCode="#,##0_ ;\-#,##0\ "/>
    <numFmt numFmtId="173" formatCode="0.0"/>
    <numFmt numFmtId="174" formatCode="_-* #,##0_-;\-* #,##0_-;_-* &quot;-&quot;??_-;_-@_-"/>
    <numFmt numFmtId="175" formatCode="0.0%"/>
    <numFmt numFmtId="176" formatCode="0.00%_);\(0.00%\);\-_%_)"/>
    <numFmt numFmtId="177" formatCode="_-* #,##0.00_-;[Red]\(#,##0.00\)_-;_-* &quot;-&quot;??_-;_-@_-"/>
    <numFmt numFmtId="178" formatCode="[$-C09]dd\-mmm\-yy;@"/>
    <numFmt numFmtId="179" formatCode="_-* #,##0\ _D_M_-;\-* #,##0\ _D_M_-;_-* &quot;-&quot;\ _D_M_-;_-@_-"/>
    <numFmt numFmtId="180" formatCode="#,##0.00_);\(#,##0.00\);\-"/>
    <numFmt numFmtId="181" formatCode="#,##0_);\(#,##0\);\-"/>
    <numFmt numFmtId="182" formatCode="#,##0.00%_);\(#,##0.00%\);\-"/>
    <numFmt numFmtId="183" formatCode="#,##0.0%_);\(#,##0.0%\);\-"/>
    <numFmt numFmtId="184" formatCode="#,##0.0\x_);\(#,##0.0\x\);\-"/>
    <numFmt numFmtId="185" formatCode="_(&quot;$&quot;#,##0.0_);\(&quot;$&quot;#,##0.0\);_(&quot;-&quot;_)"/>
    <numFmt numFmtId="186" formatCode="_)d\-mmm\-yy_);_)d\-mmm\-yy_);_)&quot;-&quot;_)"/>
    <numFmt numFmtId="187" formatCode="_(#,##0.0\x_);\(#,##0.0\x\);_(&quot;-&quot;_)"/>
    <numFmt numFmtId="188" formatCode="_(#,##0.0_);\(#,##0.0\);_(&quot;-&quot;_)"/>
    <numFmt numFmtId="189" formatCode="_(#,##0.0%_);\(#,##0.0%\);_(&quot;-&quot;_)"/>
    <numFmt numFmtId="190" formatCode="_(###0_);\(###0\);_(&quot;-&quot;_)"/>
    <numFmt numFmtId="191" formatCode="_(#,##0_);\(#,##0\);_(&quot;-&quot;_)"/>
    <numFmt numFmtId="192" formatCode="&quot;$&quot;#,##0_);\(&quot;$&quot;#,##0\)"/>
    <numFmt numFmtId="193" formatCode="0.0%_);\(0.0%\);0.0%_);@_%_)"/>
    <numFmt numFmtId="194" formatCode="0.00_);[Red]\(0.00\)"/>
    <numFmt numFmtId="195" formatCode="#,##0_%_);\(#,##0\)_%;#,##0_%_);@_%_)"/>
    <numFmt numFmtId="196" formatCode="#,##0.00_%_);\(#,##0.00\)_%;#,##0.00_%_);@_%_)"/>
    <numFmt numFmtId="197" formatCode="#,##0.00000;[Red]\-#,##0.00000"/>
    <numFmt numFmtId="198" formatCode="mmm\-d\-yyyy"/>
    <numFmt numFmtId="199" formatCode="mmm\-yyyy"/>
    <numFmt numFmtId="200" formatCode="mm/dd/yy"/>
    <numFmt numFmtId="201" formatCode="d\-mmm\-yyyy"/>
    <numFmt numFmtId="202" formatCode="0.0000"/>
    <numFmt numFmtId="203" formatCode="_([$€-2]* #,##0.00_);_([$€-2]* \(#,##0.00\);_([$€-2]* &quot;-&quot;??_)"/>
    <numFmt numFmtId="204" formatCode="0_);[Red]\(0\)"/>
    <numFmt numFmtId="205" formatCode="0.000%"/>
    <numFmt numFmtId="206" formatCode=";;;"/>
    <numFmt numFmtId="207" formatCode="0;\-0;0;* @"/>
    <numFmt numFmtId="208" formatCode="_(* #,##0.0_);_(* \(#,##0.0\);_(* &quot;-&quot;?_);_(@_)"/>
    <numFmt numFmtId="209" formatCode="#,##0.000_);\(#,##0.000\);\-_)"/>
    <numFmt numFmtId="210" formatCode="#,##0.0"/>
    <numFmt numFmtId="211" formatCode="dd/mmm"/>
    <numFmt numFmtId="212" formatCode="_(* #,##0_);_(* \(#,##0\);_(* &quot;-&quot;?_);_(@_)"/>
    <numFmt numFmtId="213" formatCode="#,##0.0_);\(#,##0.0\);\-"/>
    <numFmt numFmtId="214" formatCode="#,##0.0000_);\(#,##0.0000\);\-"/>
    <numFmt numFmtId="215" formatCode="_(#,##0_);\(#,##0\);_(#,##0_)"/>
    <numFmt numFmtId="216" formatCode="#,##0.0_);\(#,##0.0\)"/>
    <numFmt numFmtId="217" formatCode="0.00_)"/>
    <numFmt numFmtId="218" formatCode="0.00%_);\(0.00\)%;\-"/>
    <numFmt numFmtId="219" formatCode="#,##0;[Red]\(#,##0.0\)"/>
    <numFmt numFmtId="220" formatCode="#,##0_ ;[Red]\(#,##0\)\ "/>
    <numFmt numFmtId="221" formatCode="#,##0.00;\(#,##0.00\)"/>
    <numFmt numFmtId="222" formatCode="#,##0.0_);[Red]\(#,##0.0\)"/>
    <numFmt numFmtId="223" formatCode="_)d\-mmm\-yy_)"/>
    <numFmt numFmtId="224" formatCode="_(###0_);\(###0\);_(###0_)"/>
    <numFmt numFmtId="225" formatCode="_-&quot;£ &quot;\ * #,##0_-;\-&quot;£ &quot;\ * #,##0_-;_-&quot;£ &quot;\ * &quot;-&quot;_-;_-@_-"/>
    <numFmt numFmtId="226" formatCode="#,##0.000"/>
    <numFmt numFmtId="227" formatCode="#,##0.0000_);[Red]\(#,##0.0000\)"/>
    <numFmt numFmtId="228" formatCode="yyyy&quot;A&quot;"/>
    <numFmt numFmtId="229" formatCode="yyyy&quot;E&quot;"/>
    <numFmt numFmtId="230" formatCode="0&quot;E&quot;"/>
    <numFmt numFmtId="231" formatCode="#,##0;\(#,##0\)"/>
  </numFmts>
  <fonts count="1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i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name val="Arial"/>
      <family val="2"/>
    </font>
    <font>
      <sz val="10"/>
      <name val="Helv"/>
    </font>
    <font>
      <sz val="11"/>
      <color indexed="9"/>
      <name val="Calibri"/>
      <family val="2"/>
    </font>
    <font>
      <sz val="11"/>
      <color theme="1" tint="0.24994659260841701"/>
      <name val="Calibri"/>
      <family val="2"/>
    </font>
    <font>
      <b/>
      <sz val="11"/>
      <color rgb="FF6DBE21"/>
      <name val="Calibri"/>
      <family val="2"/>
      <scheme val="minor"/>
    </font>
    <font>
      <sz val="9"/>
      <name val="AGaramond"/>
    </font>
    <font>
      <sz val="8"/>
      <name val="Tahoma"/>
      <family val="2"/>
    </font>
    <font>
      <sz val="9"/>
      <color indexed="12"/>
      <name val="Frutiger 45 Light"/>
      <family val="2"/>
    </font>
    <font>
      <sz val="8"/>
      <name val="Calibri"/>
      <family val="2"/>
      <scheme val="minor"/>
    </font>
    <font>
      <sz val="10"/>
      <name val="Times New Roman"/>
      <family val="1"/>
    </font>
    <font>
      <sz val="11"/>
      <color indexed="20"/>
      <name val="Calibri"/>
      <family val="2"/>
    </font>
    <font>
      <sz val="9"/>
      <color indexed="17"/>
      <name val="Helv"/>
    </font>
    <font>
      <sz val="10"/>
      <name val="Helvetica"/>
      <family val="2"/>
    </font>
    <font>
      <b/>
      <sz val="11"/>
      <color indexed="9"/>
      <name val="Calibri"/>
      <family val="2"/>
    </font>
    <font>
      <sz val="10"/>
      <color indexed="12"/>
      <name val="Helvetica"/>
      <family val="2"/>
    </font>
    <font>
      <sz val="8"/>
      <name val="Verdana"/>
      <family val="2"/>
    </font>
    <font>
      <b/>
      <sz val="10"/>
      <name val="MS Sans Serif"/>
      <family val="2"/>
    </font>
    <font>
      <b/>
      <sz val="11"/>
      <color indexed="52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sz val="8"/>
      <name val="Palatino"/>
      <family val="1"/>
    </font>
    <font>
      <sz val="10"/>
      <name val="MS Sans Serif"/>
      <family val="2"/>
    </font>
    <font>
      <sz val="8"/>
      <color theme="1"/>
      <name val="Arial"/>
      <family val="2"/>
    </font>
    <font>
      <sz val="10"/>
      <color indexed="24"/>
      <name val="Arial"/>
      <family val="2"/>
    </font>
    <font>
      <b/>
      <sz val="11"/>
      <color indexed="12"/>
      <name val="Arial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0"/>
      <name val="Verdana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9"/>
      <name val="Frutiger 45 Light"/>
      <family val="2"/>
    </font>
    <font>
      <sz val="9"/>
      <name val="Helv"/>
    </font>
    <font>
      <sz val="9"/>
      <name val="Tms Rmn"/>
    </font>
    <font>
      <sz val="9"/>
      <color indexed="8"/>
      <name val="Helv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sz val="6"/>
      <name val="Palatino"/>
      <family val="1"/>
    </font>
    <font>
      <b/>
      <sz val="8"/>
      <color indexed="8"/>
      <name val="Tahoma"/>
      <family val="2"/>
    </font>
    <font>
      <sz val="6"/>
      <color indexed="16"/>
      <name val="Palatino"/>
      <family val="1"/>
    </font>
    <font>
      <b/>
      <u/>
      <sz val="8"/>
      <color indexed="8"/>
      <name val="Tahom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  <scheme val="minor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sz val="10"/>
      <name val="Helvetica-Black"/>
    </font>
    <font>
      <b/>
      <sz val="10"/>
      <name val="Calibri Light"/>
      <family val="2"/>
      <scheme val="major"/>
    </font>
    <font>
      <sz val="28"/>
      <name val="Helvetica-Black"/>
    </font>
    <font>
      <b/>
      <sz val="13"/>
      <color theme="3"/>
      <name val="Arial"/>
      <family val="2"/>
    </font>
    <font>
      <b/>
      <sz val="13"/>
      <color indexed="56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sz val="10"/>
      <name val="Palatino"/>
    </font>
    <font>
      <b/>
      <sz val="9"/>
      <name val="Calibri Light"/>
      <family val="2"/>
      <scheme val="major"/>
    </font>
    <font>
      <sz val="18"/>
      <name val="Palatino"/>
      <family val="1"/>
    </font>
    <font>
      <b/>
      <sz val="11"/>
      <color indexed="56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Calibri Light"/>
      <family val="2"/>
      <scheme val="major"/>
    </font>
    <font>
      <i/>
      <sz val="14"/>
      <name val="Palatino"/>
      <family val="1"/>
    </font>
    <font>
      <sz val="8"/>
      <name val="Calibri Light"/>
      <family val="2"/>
      <scheme val="major"/>
    </font>
    <font>
      <b/>
      <sz val="8.5"/>
      <name val="Univers 65"/>
      <family val="2"/>
    </font>
    <font>
      <sz val="9"/>
      <color indexed="9"/>
      <name val="Frutiger 45 Light"/>
      <family val="2"/>
    </font>
    <font>
      <b/>
      <u/>
      <sz val="9"/>
      <name val="Helv"/>
    </font>
    <font>
      <b/>
      <sz val="9"/>
      <name val="Helv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8"/>
      <color theme="10"/>
      <name val="Arial"/>
      <family val="2"/>
    </font>
    <font>
      <b/>
      <sz val="10"/>
      <color indexed="56"/>
      <name val="Wingdings"/>
      <charset val="2"/>
    </font>
    <font>
      <b/>
      <sz val="10"/>
      <color indexed="21"/>
      <name val="Wingdings"/>
      <charset val="2"/>
    </font>
    <font>
      <b/>
      <u/>
      <sz val="8"/>
      <color indexed="56"/>
      <name val="Arial"/>
      <family val="2"/>
    </font>
    <font>
      <b/>
      <u/>
      <sz val="8"/>
      <color indexed="21"/>
      <name val="Calibri"/>
      <family val="2"/>
      <scheme val="minor"/>
    </font>
    <font>
      <b/>
      <u/>
      <sz val="10"/>
      <color indexed="21"/>
      <name val="Calibri"/>
      <family val="2"/>
      <scheme val="minor"/>
    </font>
    <font>
      <b/>
      <u/>
      <sz val="9"/>
      <color indexed="21"/>
      <name val="Calibri"/>
      <family val="2"/>
      <scheme val="minor"/>
    </font>
    <font>
      <sz val="8"/>
      <color indexed="21"/>
      <name val="Calibri"/>
      <family val="2"/>
      <scheme val="minor"/>
    </font>
    <font>
      <sz val="8"/>
      <color indexed="12"/>
      <name val="Arial"/>
      <family val="2"/>
    </font>
    <font>
      <sz val="10"/>
      <color indexed="12"/>
      <name val="Frutiger 45 Light"/>
      <family val="2"/>
    </font>
    <font>
      <sz val="9"/>
      <color indexed="39"/>
      <name val="Helv"/>
    </font>
    <font>
      <sz val="11"/>
      <name val="Arial"/>
      <family val="2"/>
    </font>
    <font>
      <sz val="11"/>
      <color indexed="62"/>
      <name val="Calibri"/>
      <family val="2"/>
    </font>
    <font>
      <sz val="8"/>
      <color indexed="39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  <scheme val="minor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9"/>
      <name val="Arial"/>
      <family val="2"/>
    </font>
    <font>
      <sz val="10"/>
      <color indexed="8"/>
      <name val="Calibri"/>
      <family val="2"/>
    </font>
    <font>
      <b/>
      <sz val="8"/>
      <name val="Calibri"/>
      <family val="2"/>
      <scheme val="minor"/>
    </font>
    <font>
      <sz val="12"/>
      <color indexed="14"/>
      <name val="Arial"/>
      <family val="2"/>
    </font>
    <font>
      <b/>
      <sz val="12"/>
      <name val="Calibri Light"/>
      <family val="2"/>
      <scheme val="major"/>
    </font>
    <font>
      <sz val="11"/>
      <color indexed="6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8"/>
      <color theme="1"/>
      <name val="Tahoma"/>
      <family val="2"/>
    </font>
    <font>
      <sz val="8"/>
      <color indexed="8"/>
      <name val="Tahoma"/>
      <family val="2"/>
    </font>
    <font>
      <sz val="12"/>
      <name val="Arial"/>
      <family val="2"/>
    </font>
    <font>
      <sz val="11"/>
      <color theme="1"/>
      <name val="Calibri"/>
      <family val="2"/>
    </font>
    <font>
      <sz val="12"/>
      <name val="Arial MT"/>
    </font>
    <font>
      <sz val="10"/>
      <color indexed="8"/>
      <name val="Arial"/>
      <family val="2"/>
    </font>
    <font>
      <sz val="10"/>
      <name val="Courier"/>
      <family val="3"/>
    </font>
    <font>
      <sz val="10"/>
      <name val="Palatino"/>
      <family val="1"/>
    </font>
    <font>
      <b/>
      <sz val="11"/>
      <color rgb="FF3F3F3F"/>
      <name val="Arial"/>
      <family val="2"/>
    </font>
    <font>
      <b/>
      <sz val="11"/>
      <color indexed="63"/>
      <name val="Calibri"/>
      <family val="2"/>
    </font>
    <font>
      <b/>
      <sz val="11"/>
      <color indexed="63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10"/>
      <name val="GillSans"/>
    </font>
    <font>
      <sz val="10"/>
      <name val="Frutiger 45 Light"/>
    </font>
    <font>
      <sz val="8.5"/>
      <name val="Univers 55"/>
      <family val="2"/>
    </font>
    <font>
      <b/>
      <sz val="13"/>
      <name val="Calibri Light"/>
      <family val="2"/>
      <scheme val="major"/>
    </font>
    <font>
      <b/>
      <sz val="14"/>
      <name val="Calibri Light"/>
      <family val="2"/>
      <scheme val="major"/>
    </font>
    <font>
      <sz val="16"/>
      <color indexed="9"/>
      <name val="Tahoma"/>
      <family val="2"/>
    </font>
    <font>
      <sz val="10"/>
      <color indexed="18"/>
      <name val="Times New Roman"/>
      <family val="1"/>
    </font>
    <font>
      <sz val="8"/>
      <color indexed="10"/>
      <name val="Arial"/>
      <family val="2"/>
    </font>
    <font>
      <sz val="9"/>
      <color indexed="20"/>
      <name val="Helv"/>
    </font>
    <font>
      <sz val="8"/>
      <color indexed="20"/>
      <name val="Helv"/>
    </font>
    <font>
      <i/>
      <sz val="10"/>
      <name val="Arial"/>
      <family val="2"/>
    </font>
    <font>
      <b/>
      <sz val="18"/>
      <color indexed="62"/>
      <name val="Cambria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color indexed="21"/>
      <name val="Helvetica-Black"/>
      <family val="2"/>
    </font>
    <font>
      <u/>
      <sz val="10"/>
      <name val="Arial"/>
      <family val="2"/>
    </font>
    <font>
      <sz val="9"/>
      <name val="Helvetica-Black"/>
    </font>
    <font>
      <b/>
      <sz val="10"/>
      <name val="Times New Roman"/>
      <family val="1"/>
    </font>
    <font>
      <sz val="12"/>
      <name val="Palatino"/>
      <family val="1"/>
    </font>
    <font>
      <sz val="11"/>
      <name val="Helvetica-Black"/>
      <family val="2"/>
    </font>
    <font>
      <sz val="12"/>
      <color indexed="12"/>
      <name val="Arial MT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u/>
      <sz val="8"/>
      <color indexed="8"/>
      <name val="Arial"/>
      <family val="2"/>
    </font>
    <font>
      <sz val="10"/>
      <name val="ZapfHumnst BT"/>
    </font>
    <font>
      <sz val="8"/>
      <name val="Helv"/>
    </font>
    <font>
      <sz val="10"/>
      <color indexed="10"/>
      <name val="Arial"/>
      <family val="2"/>
    </font>
    <font>
      <b/>
      <sz val="9"/>
      <color indexed="9"/>
      <name val="Frutiger 45 Light"/>
      <family val="2"/>
    </font>
    <font>
      <sz val="11"/>
      <name val="돋움"/>
      <family val="3"/>
      <charset val="129"/>
    </font>
  </fonts>
  <fills count="10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EB0FA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7DDF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0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8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357">
    <xf numFmtId="0" fontId="0" fillId="0" borderId="0"/>
    <xf numFmtId="9" fontId="1" fillId="0" borderId="0" applyFont="0" applyFill="0" applyBorder="0" applyAlignment="0" applyProtection="0"/>
    <xf numFmtId="169" fontId="5" fillId="0" borderId="0"/>
    <xf numFmtId="170" fontId="5" fillId="0" borderId="0" applyFont="0" applyFill="0" applyBorder="0" applyAlignment="0" applyProtection="0"/>
    <xf numFmtId="0" fontId="7" fillId="0" borderId="0"/>
    <xf numFmtId="16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169" fontId="10" fillId="0" borderId="0"/>
    <xf numFmtId="0" fontId="5" fillId="0" borderId="0"/>
    <xf numFmtId="176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169" fontId="5" fillId="0" borderId="0"/>
    <xf numFmtId="0" fontId="5" fillId="0" borderId="0"/>
    <xf numFmtId="168" fontId="13" fillId="0" borderId="0" applyFont="0" applyFill="0" applyBorder="0" applyAlignment="0" applyProtection="0"/>
    <xf numFmtId="169" fontId="5" fillId="0" borderId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7" fontId="27" fillId="0" borderId="0"/>
    <xf numFmtId="177" fontId="27" fillId="0" borderId="0"/>
    <xf numFmtId="0" fontId="5" fillId="0" borderId="0"/>
    <xf numFmtId="0" fontId="9" fillId="0" borderId="0">
      <alignment vertical="top"/>
    </xf>
    <xf numFmtId="9" fontId="28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3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3" fillId="4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3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3" fillId="45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3" fillId="46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3" fillId="4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3" fillId="4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4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3" fillId="50" borderId="0" applyNumberFormat="0" applyBorder="0" applyAlignment="0" applyProtection="0"/>
    <xf numFmtId="0" fontId="13" fillId="5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3" fillId="5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3" fillId="50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3" fillId="46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3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3" fillId="4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3" fillId="50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3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3" fillId="42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3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3" fillId="44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3" fillId="5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3" fillId="5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3" fillId="5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3" fillId="45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3" fillId="4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3" fillId="4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3" fillId="4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3" fillId="50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3" fillId="4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3" fillId="4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3" fillId="46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3" fillId="5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3" fillId="5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3" fillId="5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8" fillId="22" borderId="0" applyNumberFormat="0" applyBorder="0" applyAlignment="0" applyProtection="0"/>
    <xf numFmtId="0" fontId="8" fillId="54" borderId="0" applyNumberFormat="0" applyBorder="0" applyAlignment="0" applyProtection="0"/>
    <xf numFmtId="0" fontId="8" fillId="22" borderId="0" applyNumberFormat="0" applyBorder="0" applyAlignment="0" applyProtection="0"/>
    <xf numFmtId="0" fontId="29" fillId="50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29" fillId="54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44" borderId="0" applyNumberFormat="0" applyBorder="0" applyAlignment="0" applyProtection="0"/>
    <xf numFmtId="0" fontId="8" fillId="26" borderId="0" applyNumberFormat="0" applyBorder="0" applyAlignment="0" applyProtection="0"/>
    <xf numFmtId="0" fontId="29" fillId="55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52" borderId="0" applyNumberFormat="0" applyBorder="0" applyAlignment="0" applyProtection="0"/>
    <xf numFmtId="0" fontId="8" fillId="30" borderId="0" applyNumberFormat="0" applyBorder="0" applyAlignment="0" applyProtection="0"/>
    <xf numFmtId="0" fontId="29" fillId="53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29" fillId="52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56" borderId="0" applyNumberFormat="0" applyBorder="0" applyAlignment="0" applyProtection="0"/>
    <xf numFmtId="0" fontId="8" fillId="33" borderId="0" applyNumberFormat="0" applyBorder="0" applyAlignment="0" applyProtection="0"/>
    <xf numFmtId="0" fontId="29" fillId="45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7" borderId="0" applyNumberFormat="0" applyBorder="0" applyAlignment="0" applyProtection="0"/>
    <xf numFmtId="0" fontId="8" fillId="57" borderId="0" applyNumberFormat="0" applyBorder="0" applyAlignment="0" applyProtection="0"/>
    <xf numFmtId="0" fontId="8" fillId="37" borderId="0" applyNumberFormat="0" applyBorder="0" applyAlignment="0" applyProtection="0"/>
    <xf numFmtId="0" fontId="29" fillId="50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41" borderId="0" applyNumberFormat="0" applyBorder="0" applyAlignment="0" applyProtection="0"/>
    <xf numFmtId="0" fontId="8" fillId="58" borderId="0" applyNumberFormat="0" applyBorder="0" applyAlignment="0" applyProtection="0"/>
    <xf numFmtId="0" fontId="8" fillId="41" borderId="0" applyNumberFormat="0" applyBorder="0" applyAlignment="0" applyProtection="0"/>
    <xf numFmtId="0" fontId="29" fillId="44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29" fillId="58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178" fontId="30" fillId="59" borderId="14" applyNumberFormat="0" applyFont="0" applyAlignment="0" applyProtection="0"/>
    <xf numFmtId="178" fontId="31" fillId="5" borderId="19" applyNumberFormat="0" applyBorder="0" applyAlignment="0" applyProtection="0"/>
    <xf numFmtId="0" fontId="13" fillId="60" borderId="0" applyNumberFormat="0" applyBorder="0" applyAlignment="0" applyProtection="0"/>
    <xf numFmtId="0" fontId="13" fillId="60" borderId="0" applyNumberFormat="0" applyBorder="0" applyAlignment="0" applyProtection="0"/>
    <xf numFmtId="0" fontId="29" fillId="61" borderId="0" applyNumberFormat="0" applyBorder="0" applyAlignment="0" applyProtection="0"/>
    <xf numFmtId="0" fontId="8" fillId="19" borderId="0" applyNumberFormat="0" applyBorder="0" applyAlignment="0" applyProtection="0"/>
    <xf numFmtId="0" fontId="8" fillId="62" borderId="0" applyNumberFormat="0" applyBorder="0" applyAlignment="0" applyProtection="0"/>
    <xf numFmtId="0" fontId="8" fillId="19" borderId="0" applyNumberFormat="0" applyBorder="0" applyAlignment="0" applyProtection="0"/>
    <xf numFmtId="0" fontId="29" fillId="63" borderId="0" applyNumberFormat="0" applyBorder="0" applyAlignment="0" applyProtection="0"/>
    <xf numFmtId="0" fontId="29" fillId="62" borderId="0" applyNumberFormat="0" applyBorder="0" applyAlignment="0" applyProtection="0"/>
    <xf numFmtId="0" fontId="8" fillId="19" borderId="0" applyNumberFormat="0" applyBorder="0" applyAlignment="0" applyProtection="0"/>
    <xf numFmtId="0" fontId="29" fillId="62" borderId="0" applyNumberFormat="0" applyBorder="0" applyAlignment="0" applyProtection="0"/>
    <xf numFmtId="0" fontId="29" fillId="62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13" fillId="64" borderId="0" applyNumberFormat="0" applyBorder="0" applyAlignment="0" applyProtection="0"/>
    <xf numFmtId="0" fontId="13" fillId="65" borderId="0" applyNumberFormat="0" applyBorder="0" applyAlignment="0" applyProtection="0"/>
    <xf numFmtId="0" fontId="29" fillId="66" borderId="0" applyNumberFormat="0" applyBorder="0" applyAlignment="0" applyProtection="0"/>
    <xf numFmtId="0" fontId="8" fillId="23" borderId="0" applyNumberFormat="0" applyBorder="0" applyAlignment="0" applyProtection="0"/>
    <xf numFmtId="0" fontId="8" fillId="67" borderId="0" applyNumberFormat="0" applyBorder="0" applyAlignment="0" applyProtection="0"/>
    <xf numFmtId="0" fontId="8" fillId="23" borderId="0" applyNumberFormat="0" applyBorder="0" applyAlignment="0" applyProtection="0"/>
    <xf numFmtId="0" fontId="29" fillId="55" borderId="0" applyNumberFormat="0" applyBorder="0" applyAlignment="0" applyProtection="0"/>
    <xf numFmtId="0" fontId="29" fillId="67" borderId="0" applyNumberFormat="0" applyBorder="0" applyAlignment="0" applyProtection="0"/>
    <xf numFmtId="0" fontId="29" fillId="67" borderId="0" applyNumberFormat="0" applyBorder="0" applyAlignment="0" applyProtection="0"/>
    <xf numFmtId="0" fontId="29" fillId="67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13" fillId="64" borderId="0" applyNumberFormat="0" applyBorder="0" applyAlignment="0" applyProtection="0"/>
    <xf numFmtId="0" fontId="13" fillId="68" borderId="0" applyNumberFormat="0" applyBorder="0" applyAlignment="0" applyProtection="0"/>
    <xf numFmtId="0" fontId="29" fillId="65" borderId="0" applyNumberFormat="0" applyBorder="0" applyAlignment="0" applyProtection="0"/>
    <xf numFmtId="0" fontId="8" fillId="27" borderId="0" applyNumberFormat="0" applyBorder="0" applyAlignment="0" applyProtection="0"/>
    <xf numFmtId="0" fontId="8" fillId="69" borderId="0" applyNumberFormat="0" applyBorder="0" applyAlignment="0" applyProtection="0"/>
    <xf numFmtId="0" fontId="8" fillId="27" borderId="0" applyNumberFormat="0" applyBorder="0" applyAlignment="0" applyProtection="0"/>
    <xf numFmtId="0" fontId="29" fillId="53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8" fillId="27" borderId="0" applyNumberFormat="0" applyBorder="0" applyAlignment="0" applyProtection="0"/>
    <xf numFmtId="0" fontId="13" fillId="60" borderId="0" applyNumberFormat="0" applyBorder="0" applyAlignment="0" applyProtection="0"/>
    <xf numFmtId="0" fontId="13" fillId="65" borderId="0" applyNumberFormat="0" applyBorder="0" applyAlignment="0" applyProtection="0"/>
    <xf numFmtId="0" fontId="29" fillId="65" borderId="0" applyNumberFormat="0" applyBorder="0" applyAlignment="0" applyProtection="0"/>
    <xf numFmtId="0" fontId="8" fillId="31" borderId="0" applyNumberFormat="0" applyBorder="0" applyAlignment="0" applyProtection="0"/>
    <xf numFmtId="0" fontId="8" fillId="56" borderId="0" applyNumberFormat="0" applyBorder="0" applyAlignment="0" applyProtection="0"/>
    <xf numFmtId="0" fontId="8" fillId="31" borderId="0" applyNumberFormat="0" applyBorder="0" applyAlignment="0" applyProtection="0"/>
    <xf numFmtId="0" fontId="29" fillId="70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29" fillId="56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8" fillId="31" borderId="0" applyNumberFormat="0" applyBorder="0" applyAlignment="0" applyProtection="0"/>
    <xf numFmtId="0" fontId="13" fillId="71" borderId="0" applyNumberFormat="0" applyBorder="0" applyAlignment="0" applyProtection="0"/>
    <xf numFmtId="0" fontId="13" fillId="60" borderId="0" applyNumberFormat="0" applyBorder="0" applyAlignment="0" applyProtection="0"/>
    <xf numFmtId="0" fontId="29" fillId="61" borderId="0" applyNumberFormat="0" applyBorder="0" applyAlignment="0" applyProtection="0"/>
    <xf numFmtId="0" fontId="8" fillId="34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29" fillId="57" borderId="0" applyNumberFormat="0" applyBorder="0" applyAlignment="0" applyProtection="0"/>
    <xf numFmtId="0" fontId="13" fillId="64" borderId="0" applyNumberFormat="0" applyBorder="0" applyAlignment="0" applyProtection="0"/>
    <xf numFmtId="0" fontId="13" fillId="72" borderId="0" applyNumberFormat="0" applyBorder="0" applyAlignment="0" applyProtection="0"/>
    <xf numFmtId="0" fontId="29" fillId="72" borderId="0" applyNumberFormat="0" applyBorder="0" applyAlignment="0" applyProtection="0"/>
    <xf numFmtId="0" fontId="8" fillId="38" borderId="0" applyNumberFormat="0" applyBorder="0" applyAlignment="0" applyProtection="0"/>
    <xf numFmtId="0" fontId="8" fillId="55" borderId="0" applyNumberFormat="0" applyBorder="0" applyAlignment="0" applyProtection="0"/>
    <xf numFmtId="0" fontId="8" fillId="38" borderId="0" applyNumberFormat="0" applyBorder="0" applyAlignment="0" applyProtection="0"/>
    <xf numFmtId="0" fontId="29" fillId="67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29" fillId="55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179" fontId="5" fillId="0" borderId="0" applyFont="0" applyFill="0" applyBorder="0" applyAlignment="0" applyProtection="0"/>
    <xf numFmtId="0" fontId="32" fillId="0" borderId="0"/>
    <xf numFmtId="37" fontId="33" fillId="73" borderId="5" applyBorder="0" applyProtection="0">
      <alignment vertical="center"/>
    </xf>
    <xf numFmtId="180" fontId="34" fillId="74" borderId="0" applyBorder="0"/>
    <xf numFmtId="181" fontId="34" fillId="74" borderId="0" applyBorder="0"/>
    <xf numFmtId="182" fontId="34" fillId="74" borderId="0" applyBorder="0"/>
    <xf numFmtId="183" fontId="34" fillId="74" borderId="0" applyBorder="0"/>
    <xf numFmtId="184" fontId="34" fillId="74" borderId="0" applyBorder="0"/>
    <xf numFmtId="185" fontId="35" fillId="0" borderId="25">
      <alignment vertical="center"/>
      <protection locked="0"/>
    </xf>
    <xf numFmtId="186" fontId="35" fillId="0" borderId="25">
      <alignment vertical="center"/>
      <protection locked="0"/>
    </xf>
    <xf numFmtId="0" fontId="35" fillId="0" borderId="25">
      <alignment vertical="center"/>
      <protection locked="0"/>
    </xf>
    <xf numFmtId="187" fontId="35" fillId="0" borderId="25">
      <alignment vertical="center"/>
      <protection locked="0"/>
    </xf>
    <xf numFmtId="188" fontId="35" fillId="0" borderId="25">
      <alignment vertical="center"/>
      <protection locked="0"/>
    </xf>
    <xf numFmtId="189" fontId="35" fillId="0" borderId="25">
      <alignment vertical="center"/>
      <protection locked="0"/>
    </xf>
    <xf numFmtId="190" fontId="35" fillId="0" borderId="25">
      <alignment vertical="center"/>
      <protection locked="0"/>
    </xf>
    <xf numFmtId="191" fontId="27" fillId="0" borderId="26">
      <alignment horizontal="right" vertical="center"/>
      <protection locked="0"/>
    </xf>
    <xf numFmtId="191" fontId="27" fillId="0" borderId="26">
      <alignment horizontal="right" vertical="center"/>
      <protection locked="0"/>
    </xf>
    <xf numFmtId="166" fontId="36" fillId="0" borderId="0" applyFont="0" applyFill="0" applyBorder="0" applyAlignment="0" applyProtection="0"/>
    <xf numFmtId="0" fontId="20" fillId="13" borderId="0" applyNumberFormat="0" applyBorder="0" applyAlignment="0" applyProtection="0"/>
    <xf numFmtId="0" fontId="20" fillId="45" borderId="0" applyNumberFormat="0" applyBorder="0" applyAlignment="0" applyProtection="0"/>
    <xf numFmtId="0" fontId="20" fillId="13" borderId="0" applyNumberFormat="0" applyBorder="0" applyAlignment="0" applyProtection="0"/>
    <xf numFmtId="0" fontId="37" fillId="4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3" fontId="38" fillId="73" borderId="6"/>
    <xf numFmtId="0" fontId="39" fillId="0" borderId="0" applyNumberFormat="0" applyFill="0" applyBorder="0" applyAlignment="0"/>
    <xf numFmtId="170" fontId="5" fillId="75" borderId="0" applyNumberFormat="0" applyFont="0" applyBorder="0" applyAlignment="0">
      <alignment horizontal="right"/>
    </xf>
    <xf numFmtId="170" fontId="5" fillId="75" borderId="0" applyNumberFormat="0" applyFont="0" applyBorder="0" applyAlignment="0">
      <alignment horizontal="right"/>
    </xf>
    <xf numFmtId="170" fontId="5" fillId="75" borderId="0" applyNumberFormat="0" applyFont="0" applyBorder="0" applyAlignment="0">
      <alignment horizontal="right"/>
    </xf>
    <xf numFmtId="170" fontId="5" fillId="75" borderId="0" applyNumberFormat="0" applyFont="0" applyBorder="0" applyAlignment="0">
      <alignment horizontal="right"/>
    </xf>
    <xf numFmtId="0" fontId="40" fillId="6" borderId="0"/>
    <xf numFmtId="0" fontId="41" fillId="0" borderId="0" applyNumberFormat="0" applyFill="0" applyBorder="0" applyAlignment="0">
      <protection locked="0"/>
    </xf>
    <xf numFmtId="0" fontId="42" fillId="76" borderId="0" applyBorder="0">
      <alignment horizontal="left" vertical="center" indent="1"/>
    </xf>
    <xf numFmtId="192" fontId="43" fillId="0" borderId="12" applyAlignment="0" applyProtection="0"/>
    <xf numFmtId="0" fontId="24" fillId="16" borderId="19" applyNumberFormat="0" applyAlignment="0" applyProtection="0"/>
    <xf numFmtId="0" fontId="44" fillId="77" borderId="19" applyNumberFormat="0" applyAlignment="0" applyProtection="0"/>
    <xf numFmtId="0" fontId="24" fillId="16" borderId="19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6" fillId="78" borderId="27" applyNumberFormat="0" applyAlignment="0" applyProtection="0"/>
    <xf numFmtId="0" fontId="45" fillId="77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8" borderId="27" applyNumberFormat="0" applyAlignment="0" applyProtection="0"/>
    <xf numFmtId="0" fontId="45" fillId="77" borderId="27" applyNumberFormat="0" applyAlignment="0" applyProtection="0"/>
    <xf numFmtId="0" fontId="45" fillId="77" borderId="27" applyNumberFormat="0" applyAlignment="0" applyProtection="0"/>
    <xf numFmtId="0" fontId="24" fillId="16" borderId="19" applyNumberFormat="0" applyAlignment="0" applyProtection="0"/>
    <xf numFmtId="0" fontId="24" fillId="16" borderId="19" applyNumberFormat="0" applyAlignment="0" applyProtection="0"/>
    <xf numFmtId="0" fontId="24" fillId="16" borderId="19" applyNumberFormat="0" applyAlignment="0" applyProtection="0"/>
    <xf numFmtId="0" fontId="24" fillId="16" borderId="19" applyNumberFormat="0" applyAlignment="0" applyProtection="0"/>
    <xf numFmtId="0" fontId="24" fillId="16" borderId="19" applyNumberFormat="0" applyAlignment="0" applyProtection="0"/>
    <xf numFmtId="193" fontId="47" fillId="0" borderId="0" applyFill="0" applyBorder="0" applyAlignment="0"/>
    <xf numFmtId="0" fontId="33" fillId="0" borderId="0" applyNumberFormat="0" applyFont="0" applyFill="0" applyBorder="0">
      <alignment horizontal="center" vertical="center"/>
      <protection locked="0"/>
    </xf>
    <xf numFmtId="0" fontId="2" fillId="17" borderId="22" applyNumberFormat="0" applyAlignment="0" applyProtection="0"/>
    <xf numFmtId="0" fontId="40" fillId="79" borderId="28" applyNumberFormat="0" applyAlignment="0" applyProtection="0"/>
    <xf numFmtId="0" fontId="40" fillId="79" borderId="28" applyNumberFormat="0" applyAlignment="0" applyProtection="0"/>
    <xf numFmtId="0" fontId="40" fillId="79" borderId="28" applyNumberFormat="0" applyAlignment="0" applyProtection="0"/>
    <xf numFmtId="0" fontId="40" fillId="79" borderId="28" applyNumberFormat="0" applyAlignment="0" applyProtection="0"/>
    <xf numFmtId="0" fontId="40" fillId="79" borderId="28" applyNumberFormat="0" applyAlignment="0" applyProtection="0"/>
    <xf numFmtId="15" fontId="11" fillId="0" borderId="0" applyFill="0" applyBorder="0" applyProtection="0">
      <alignment horizontal="centerContinuous"/>
    </xf>
    <xf numFmtId="0" fontId="11" fillId="75" borderId="0"/>
    <xf numFmtId="170" fontId="3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48" fillId="0" borderId="0" applyFont="0" applyFill="0" applyBorder="0" applyAlignment="0" applyProtection="0"/>
    <xf numFmtId="194" fontId="47" fillId="0" borderId="0" applyFont="0" applyFill="0" applyBorder="0" applyAlignment="0" applyProtection="0"/>
    <xf numFmtId="195" fontId="47" fillId="0" borderId="0" applyFont="0" applyFill="0" applyBorder="0" applyAlignment="0" applyProtection="0">
      <alignment horizontal="right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3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27" fillId="0" borderId="0"/>
    <xf numFmtId="0" fontId="51" fillId="0" borderId="0">
      <alignment horizontal="left" vertical="center" indent="1"/>
    </xf>
    <xf numFmtId="0" fontId="52" fillId="0" borderId="0">
      <alignment horizontal="left"/>
    </xf>
    <xf numFmtId="0" fontId="53" fillId="0" borderId="0"/>
    <xf numFmtId="0" fontId="54" fillId="0" borderId="0">
      <alignment horizontal="left"/>
    </xf>
    <xf numFmtId="166" fontId="35" fillId="0" borderId="0" applyFont="0" applyFill="0" applyBorder="0" applyAlignment="0" applyProtection="0"/>
    <xf numFmtId="193" fontId="47" fillId="0" borderId="0" applyFill="0" applyBorder="0">
      <protection locked="0"/>
    </xf>
    <xf numFmtId="196" fontId="47" fillId="0" borderId="0" applyFill="0" applyBorder="0"/>
    <xf numFmtId="196" fontId="47" fillId="0" borderId="0" applyFill="0" applyBorder="0">
      <protection locked="0"/>
    </xf>
    <xf numFmtId="196" fontId="47" fillId="0" borderId="0" applyFill="0" applyBorder="0"/>
    <xf numFmtId="0" fontId="47" fillId="0" borderId="0" applyFont="0" applyFill="0" applyBorder="0" applyAlignment="0" applyProtection="0">
      <alignment horizontal="right"/>
    </xf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85" fontId="35" fillId="0" borderId="0" applyFill="0" applyBorder="0">
      <alignment vertical="center"/>
    </xf>
    <xf numFmtId="19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5" fontId="48" fillId="0" borderId="0"/>
    <xf numFmtId="198" fontId="27" fillId="80" borderId="0" applyFont="0" applyFill="0" applyBorder="0" applyAlignment="0" applyProtection="0"/>
    <xf numFmtId="199" fontId="56" fillId="0" borderId="7"/>
    <xf numFmtId="200" fontId="5" fillId="0" borderId="0" applyFont="0" applyFill="0" applyBorder="0" applyAlignment="0" applyProtection="0"/>
    <xf numFmtId="0" fontId="47" fillId="0" borderId="0" applyFont="0" applyFill="0" applyBorder="0" applyAlignment="0" applyProtection="0"/>
    <xf numFmtId="15" fontId="57" fillId="0" borderId="0" applyFill="0" applyBorder="0">
      <protection locked="0"/>
    </xf>
    <xf numFmtId="186" fontId="35" fillId="0" borderId="0" applyFill="0" applyBorder="0">
      <alignment vertical="center"/>
    </xf>
    <xf numFmtId="201" fontId="5" fillId="0" borderId="0" applyFill="0" applyBorder="0"/>
    <xf numFmtId="17" fontId="58" fillId="0" borderId="0" applyFont="0" applyFill="0" applyBorder="0" applyAlignment="0" applyProtection="0"/>
    <xf numFmtId="14" fontId="48" fillId="0" borderId="0"/>
    <xf numFmtId="1" fontId="5" fillId="0" borderId="0" applyFill="0" applyBorder="0">
      <alignment horizontal="right"/>
    </xf>
    <xf numFmtId="2" fontId="5" fillId="0" borderId="0" applyFill="0" applyBorder="0">
      <alignment horizontal="right"/>
    </xf>
    <xf numFmtId="2" fontId="57" fillId="0" borderId="0" applyFill="0" applyBorder="0">
      <protection locked="0"/>
    </xf>
    <xf numFmtId="202" fontId="5" fillId="0" borderId="0" applyFill="0" applyBorder="0">
      <alignment horizontal="right"/>
    </xf>
    <xf numFmtId="202" fontId="57" fillId="0" borderId="0" applyFill="0" applyBorder="0">
      <protection locked="0"/>
    </xf>
    <xf numFmtId="3" fontId="59" fillId="0" borderId="29"/>
    <xf numFmtId="4" fontId="5" fillId="0" borderId="0">
      <alignment horizontal="right" vertical="center"/>
    </xf>
    <xf numFmtId="173" fontId="60" fillId="0" borderId="0"/>
    <xf numFmtId="0" fontId="47" fillId="0" borderId="30" applyNumberFormat="0" applyFont="0" applyFill="0" applyAlignment="0" applyProtection="0"/>
    <xf numFmtId="3" fontId="61" fillId="81" borderId="6" applyNumberFormat="0"/>
    <xf numFmtId="0" fontId="62" fillId="82" borderId="0" applyNumberFormat="0" applyBorder="0" applyAlignment="0" applyProtection="0"/>
    <xf numFmtId="0" fontId="62" fillId="83" borderId="0" applyNumberFormat="0" applyBorder="0" applyAlignment="0" applyProtection="0"/>
    <xf numFmtId="0" fontId="62" fillId="84" borderId="0" applyNumberFormat="0" applyBorder="0" applyAlignment="0" applyProtection="0"/>
    <xf numFmtId="203" fontId="1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3" fontId="11" fillId="0" borderId="0"/>
    <xf numFmtId="3" fontId="61" fillId="81" borderId="6"/>
    <xf numFmtId="204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0" fontId="64" fillId="0" borderId="0">
      <alignment horizontal="left"/>
    </xf>
    <xf numFmtId="0" fontId="65" fillId="0" borderId="0">
      <alignment horizontal="left"/>
    </xf>
    <xf numFmtId="0" fontId="66" fillId="0" borderId="0" applyFill="0" applyBorder="0" applyProtection="0">
      <alignment horizontal="left"/>
    </xf>
    <xf numFmtId="0" fontId="66" fillId="0" borderId="0">
      <alignment horizontal="left"/>
    </xf>
    <xf numFmtId="0" fontId="66" fillId="0" borderId="0" applyFill="0" applyBorder="0" applyProtection="0">
      <alignment horizontal="left"/>
    </xf>
    <xf numFmtId="0" fontId="67" fillId="0" borderId="0"/>
    <xf numFmtId="0" fontId="68" fillId="0" borderId="0"/>
    <xf numFmtId="0" fontId="19" fillId="12" borderId="0" applyNumberFormat="0" applyBorder="0" applyAlignment="0" applyProtection="0"/>
    <xf numFmtId="0" fontId="19" fillId="47" borderId="0" applyNumberFormat="0" applyBorder="0" applyAlignment="0" applyProtection="0"/>
    <xf numFmtId="0" fontId="19" fillId="12" borderId="0" applyNumberFormat="0" applyBorder="0" applyAlignment="0" applyProtection="0"/>
    <xf numFmtId="0" fontId="69" fillId="50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38" fontId="27" fillId="75" borderId="0" applyNumberFormat="0" applyBorder="0" applyAlignment="0" applyProtection="0"/>
    <xf numFmtId="0" fontId="47" fillId="0" borderId="0" applyFont="0" applyFill="0" applyBorder="0" applyAlignment="0" applyProtection="0">
      <alignment horizontal="right"/>
    </xf>
    <xf numFmtId="37" fontId="70" fillId="85" borderId="13" applyBorder="0">
      <alignment horizontal="left" vertical="center" indent="1"/>
    </xf>
    <xf numFmtId="0" fontId="71" fillId="0" borderId="0">
      <alignment horizontal="left"/>
    </xf>
    <xf numFmtId="37" fontId="72" fillId="75" borderId="10" applyFill="0">
      <alignment vertical="center"/>
    </xf>
    <xf numFmtId="0" fontId="73" fillId="0" borderId="0" applyProtection="0">
      <alignment horizontal="right"/>
    </xf>
    <xf numFmtId="0" fontId="72" fillId="86" borderId="31" applyNumberFormat="0">
      <alignment horizontal="left" vertical="top" indent="1"/>
    </xf>
    <xf numFmtId="0" fontId="72" fillId="73" borderId="0" applyBorder="0">
      <alignment horizontal="left" vertical="center" indent="1"/>
    </xf>
    <xf numFmtId="0" fontId="72" fillId="0" borderId="31" applyNumberFormat="0" applyFill="0">
      <alignment horizontal="centerContinuous" vertical="top"/>
    </xf>
    <xf numFmtId="0" fontId="74" fillId="73" borderId="32" applyNumberFormat="0" applyBorder="0">
      <alignment horizontal="left" vertical="center" indent="1"/>
    </xf>
    <xf numFmtId="0" fontId="11" fillId="0" borderId="7" applyNumberFormat="0"/>
    <xf numFmtId="0" fontId="75" fillId="0" borderId="16" applyNumberFormat="0" applyFill="0" applyAlignment="0" applyProtection="0"/>
    <xf numFmtId="0" fontId="76" fillId="0" borderId="33" applyNumberFormat="0" applyFill="0" applyAlignment="0" applyProtection="0"/>
    <xf numFmtId="0" fontId="77" fillId="0" borderId="34" applyNumberFormat="0" applyFill="0" applyAlignment="0" applyProtection="0"/>
    <xf numFmtId="0" fontId="78" fillId="0" borderId="33" applyNumberFormat="0" applyFill="0" applyAlignment="0" applyProtection="0"/>
    <xf numFmtId="0" fontId="79" fillId="0" borderId="33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16" fillId="0" borderId="16" applyNumberFormat="0" applyFill="0" applyAlignment="0" applyProtection="0"/>
    <xf numFmtId="0" fontId="80" fillId="0" borderId="0">
      <alignment horizontal="left"/>
    </xf>
    <xf numFmtId="0" fontId="81" fillId="0" borderId="0" applyFill="0" applyBorder="0">
      <alignment vertical="center"/>
    </xf>
    <xf numFmtId="0" fontId="82" fillId="0" borderId="13">
      <alignment horizontal="left" vertical="top"/>
    </xf>
    <xf numFmtId="0" fontId="83" fillId="0" borderId="17" applyNumberFormat="0" applyFill="0" applyAlignment="0" applyProtection="0"/>
    <xf numFmtId="0" fontId="84" fillId="0" borderId="35" applyNumberFormat="0" applyFill="0" applyAlignment="0" applyProtection="0"/>
    <xf numFmtId="0" fontId="85" fillId="0" borderId="36" applyNumberFormat="0" applyFill="0" applyAlignment="0" applyProtection="0"/>
    <xf numFmtId="0" fontId="86" fillId="0" borderId="35" applyNumberFormat="0" applyFill="0" applyAlignment="0" applyProtection="0"/>
    <xf numFmtId="0" fontId="87" fillId="0" borderId="35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17" fillId="0" borderId="17" applyNumberFormat="0" applyFill="0" applyAlignment="0" applyProtection="0"/>
    <xf numFmtId="0" fontId="88" fillId="0" borderId="0">
      <alignment horizontal="left"/>
    </xf>
    <xf numFmtId="0" fontId="89" fillId="0" borderId="0" applyFill="0" applyBorder="0">
      <alignment vertical="center"/>
    </xf>
    <xf numFmtId="0" fontId="90" fillId="0" borderId="13">
      <alignment horizontal="left" vertical="top"/>
    </xf>
    <xf numFmtId="0" fontId="18" fillId="0" borderId="18" applyNumberFormat="0" applyFill="0" applyAlignment="0" applyProtection="0"/>
    <xf numFmtId="0" fontId="91" fillId="0" borderId="37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9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2" fillId="0" borderId="38" applyNumberFormat="0" applyFill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0" fontId="18" fillId="0" borderId="18" applyNumberFormat="0" applyFill="0" applyAlignment="0" applyProtection="0"/>
    <xf numFmtId="0" fontId="93" fillId="0" borderId="37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18" fillId="0" borderId="18" applyNumberFormat="0" applyFill="0" applyAlignment="0" applyProtection="0"/>
    <xf numFmtId="0" fontId="94" fillId="0" borderId="0" applyFill="0" applyBorder="0">
      <alignment vertical="center"/>
    </xf>
    <xf numFmtId="0" fontId="95" fillId="0" borderId="0">
      <alignment horizontal="left"/>
    </xf>
    <xf numFmtId="0" fontId="18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6" fillId="0" borderId="0" applyFill="0" applyBorder="0">
      <alignment vertical="center"/>
    </xf>
    <xf numFmtId="175" fontId="97" fillId="0" borderId="0"/>
    <xf numFmtId="205" fontId="5" fillId="0" borderId="0">
      <protection locked="0"/>
    </xf>
    <xf numFmtId="205" fontId="5" fillId="0" borderId="0">
      <protection locked="0"/>
    </xf>
    <xf numFmtId="0" fontId="98" fillId="87" borderId="0">
      <alignment horizontal="left" indent="2"/>
    </xf>
    <xf numFmtId="0" fontId="99" fillId="0" borderId="0">
      <alignment vertical="center"/>
    </xf>
    <xf numFmtId="0" fontId="100" fillId="0" borderId="0"/>
    <xf numFmtId="0" fontId="59" fillId="0" borderId="0"/>
    <xf numFmtId="206" fontId="5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Fill="0" applyBorder="0">
      <alignment horizontal="center" vertical="center"/>
      <protection locked="0"/>
    </xf>
    <xf numFmtId="0" fontId="105" fillId="0" borderId="0" applyFill="0" applyBorder="0">
      <alignment horizontal="center" vertical="center"/>
    </xf>
    <xf numFmtId="0" fontId="105" fillId="0" borderId="0" applyFill="0" applyBorder="0">
      <alignment horizontal="center" vertical="center"/>
    </xf>
    <xf numFmtId="0" fontId="106" fillId="0" borderId="0" applyFill="0" applyBorder="0">
      <alignment horizontal="left" vertical="center"/>
      <protection locked="0"/>
    </xf>
    <xf numFmtId="0" fontId="107" fillId="0" borderId="0" applyFill="0" applyBorder="0">
      <alignment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10" fillId="0" borderId="0" applyFill="0" applyBorder="0">
      <alignment vertical="center"/>
    </xf>
    <xf numFmtId="0" fontId="101" fillId="0" borderId="0" applyNumberFormat="0" applyFill="0" applyBorder="0" applyAlignment="0" applyProtection="0">
      <alignment vertical="top"/>
      <protection locked="0"/>
    </xf>
    <xf numFmtId="207" fontId="111" fillId="0" borderId="0" applyFill="0" applyBorder="0">
      <alignment vertical="top"/>
      <protection locked="0"/>
    </xf>
    <xf numFmtId="170" fontId="9" fillId="75" borderId="0" applyFont="0" applyBorder="0" applyAlignment="0"/>
    <xf numFmtId="208" fontId="5" fillId="80" borderId="0" applyFont="0" applyBorder="0">
      <alignment horizontal="right"/>
    </xf>
    <xf numFmtId="208" fontId="5" fillId="80" borderId="0" applyFont="0" applyBorder="0">
      <alignment horizontal="right"/>
    </xf>
    <xf numFmtId="208" fontId="5" fillId="80" borderId="0" applyFont="0" applyBorder="0">
      <alignment horizontal="right"/>
    </xf>
    <xf numFmtId="175" fontId="9" fillId="75" borderId="0" applyFont="0" applyBorder="0" applyAlignment="0"/>
    <xf numFmtId="175" fontId="5" fillId="80" borderId="0" applyFont="0" applyBorder="0" applyAlignment="0"/>
    <xf numFmtId="175" fontId="5" fillId="80" borderId="0" applyFont="0" applyBorder="0" applyAlignment="0"/>
    <xf numFmtId="175" fontId="5" fillId="80" borderId="0" applyFont="0" applyBorder="0" applyAlignment="0"/>
    <xf numFmtId="170" fontId="9" fillId="75" borderId="0" applyFont="0" applyBorder="0" applyAlignment="0"/>
    <xf numFmtId="209" fontId="5" fillId="0" borderId="0" applyFont="0" applyFill="0" applyBorder="0" applyAlignment="0" applyProtection="0"/>
    <xf numFmtId="180" fontId="34" fillId="0" borderId="0"/>
    <xf numFmtId="181" fontId="34" fillId="0" borderId="0"/>
    <xf numFmtId="182" fontId="112" fillId="0" borderId="0"/>
    <xf numFmtId="9" fontId="113" fillId="0" borderId="0"/>
    <xf numFmtId="175" fontId="113" fillId="0" borderId="0"/>
    <xf numFmtId="10" fontId="113" fillId="0" borderId="0"/>
    <xf numFmtId="210" fontId="113" fillId="0" borderId="0"/>
    <xf numFmtId="4" fontId="113" fillId="0" borderId="0"/>
    <xf numFmtId="10" fontId="27" fillId="80" borderId="6" applyNumberFormat="0" applyBorder="0" applyAlignment="0" applyProtection="0"/>
    <xf numFmtId="0" fontId="114" fillId="88" borderId="19" applyNumberFormat="0" applyAlignment="0" applyProtection="0"/>
    <xf numFmtId="176" fontId="5" fillId="89" borderId="11" applyNumberFormat="0" applyFont="0" applyAlignment="0">
      <protection locked="0"/>
    </xf>
    <xf numFmtId="0" fontId="22" fillId="15" borderId="19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51" borderId="27" applyNumberFormat="0" applyAlignment="0" applyProtection="0"/>
    <xf numFmtId="176" fontId="5" fillId="89" borderId="11" applyNumberFormat="0" applyFont="0" applyAlignment="0">
      <protection locked="0"/>
    </xf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176" fontId="5" fillId="89" borderId="11" applyNumberFormat="0" applyFont="0" applyAlignment="0">
      <protection locked="0"/>
    </xf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176" fontId="5" fillId="89" borderId="11" applyNumberFormat="0" applyFont="0" applyAlignment="0">
      <protection locked="0"/>
    </xf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5" fillId="48" borderId="27" applyNumberFormat="0" applyAlignment="0" applyProtection="0"/>
    <xf numFmtId="0" fontId="114" fillId="90" borderId="27" applyNumberFormat="0" applyAlignment="0" applyProtection="0"/>
    <xf numFmtId="176" fontId="5" fillId="89" borderId="11" applyNumberFormat="0" applyFont="0" applyAlignment="0">
      <protection locked="0"/>
    </xf>
    <xf numFmtId="176" fontId="5" fillId="89" borderId="11" applyNumberFormat="0" applyFont="0" applyAlignment="0">
      <protection locked="0"/>
    </xf>
    <xf numFmtId="0" fontId="22" fillId="15" borderId="19" applyNumberFormat="0" applyAlignment="0" applyProtection="0"/>
    <xf numFmtId="0" fontId="22" fillId="15" borderId="19" applyNumberFormat="0" applyAlignment="0" applyProtection="0"/>
    <xf numFmtId="0" fontId="22" fillId="15" borderId="19" applyNumberFormat="0" applyAlignment="0" applyProtection="0"/>
    <xf numFmtId="3" fontId="111" fillId="75" borderId="0">
      <protection locked="0"/>
    </xf>
    <xf numFmtId="4" fontId="57" fillId="75" borderId="0">
      <protection locked="0"/>
    </xf>
    <xf numFmtId="0" fontId="116" fillId="75" borderId="0"/>
    <xf numFmtId="1" fontId="57" fillId="75" borderId="0">
      <protection locked="0"/>
    </xf>
    <xf numFmtId="211" fontId="117" fillId="91" borderId="0" applyProtection="0"/>
    <xf numFmtId="170" fontId="5" fillId="92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2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70" fontId="5" fillId="93" borderId="0" applyFont="0" applyBorder="0" applyAlignment="0">
      <alignment horizontal="right"/>
      <protection locked="0"/>
    </xf>
    <xf numFmtId="10" fontId="5" fillId="92" borderId="0" applyFont="0" applyBorder="0">
      <alignment horizontal="right"/>
      <protection locked="0"/>
    </xf>
    <xf numFmtId="10" fontId="5" fillId="93" borderId="0" applyFont="0" applyBorder="0">
      <alignment horizontal="right"/>
      <protection locked="0"/>
    </xf>
    <xf numFmtId="10" fontId="5" fillId="93" borderId="0" applyFont="0" applyBorder="0">
      <alignment horizontal="right"/>
      <protection locked="0"/>
    </xf>
    <xf numFmtId="10" fontId="5" fillId="93" borderId="0" applyFont="0" applyBorder="0">
      <alignment horizontal="right"/>
      <protection locked="0"/>
    </xf>
    <xf numFmtId="170" fontId="5" fillId="92" borderId="0" applyFont="0" applyBorder="0" applyAlignment="0">
      <alignment horizontal="right"/>
      <protection locked="0"/>
    </xf>
    <xf numFmtId="3" fontId="5" fillId="94" borderId="0" applyFont="0" applyBorder="0">
      <protection locked="0"/>
    </xf>
    <xf numFmtId="3" fontId="5" fillId="94" borderId="0" applyFont="0" applyBorder="0">
      <protection locked="0"/>
    </xf>
    <xf numFmtId="3" fontId="5" fillId="94" borderId="0" applyFont="0" applyBorder="0">
      <protection locked="0"/>
    </xf>
    <xf numFmtId="3" fontId="5" fillId="94" borderId="0" applyFont="0" applyBorder="0">
      <protection locked="0"/>
    </xf>
    <xf numFmtId="10" fontId="9" fillId="94" borderId="0" applyBorder="0" applyAlignment="0">
      <protection locked="0"/>
    </xf>
    <xf numFmtId="212" fontId="5" fillId="74" borderId="0" applyFont="0" applyBorder="0">
      <alignment horizontal="right"/>
      <protection locked="0"/>
    </xf>
    <xf numFmtId="212" fontId="5" fillId="74" borderId="0" applyFont="0" applyBorder="0">
      <alignment horizontal="right"/>
      <protection locked="0"/>
    </xf>
    <xf numFmtId="212" fontId="5" fillId="74" borderId="0" applyFont="0" applyBorder="0">
      <alignment horizontal="right"/>
      <protection locked="0"/>
    </xf>
    <xf numFmtId="212" fontId="5" fillId="74" borderId="0" applyFont="0" applyBorder="0">
      <alignment horizontal="right"/>
      <protection locked="0"/>
    </xf>
    <xf numFmtId="10" fontId="11" fillId="74" borderId="0" applyFont="0" applyBorder="0" applyAlignment="0">
      <alignment horizontal="lef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9" fontId="11" fillId="80" borderId="0" applyFont="0" applyBorder="0">
      <alignment horizontal="right"/>
      <protection locked="0"/>
    </xf>
    <xf numFmtId="170" fontId="5" fillId="80" borderId="0" applyFont="0" applyBorder="0">
      <alignment horizontal="right"/>
      <protection locked="0"/>
    </xf>
    <xf numFmtId="213" fontId="112" fillId="74" borderId="0"/>
    <xf numFmtId="175" fontId="118" fillId="95" borderId="0" applyBorder="0" applyAlignment="0"/>
    <xf numFmtId="0" fontId="27" fillId="75" borderId="0"/>
    <xf numFmtId="180" fontId="34" fillId="96" borderId="0" applyBorder="0"/>
    <xf numFmtId="214" fontId="34" fillId="96" borderId="0"/>
    <xf numFmtId="181" fontId="34" fillId="96" borderId="0" applyBorder="0"/>
    <xf numFmtId="182" fontId="34" fillId="96" borderId="0" applyBorder="0"/>
    <xf numFmtId="183" fontId="34" fillId="96" borderId="0" applyBorder="0"/>
    <xf numFmtId="184" fontId="34" fillId="96" borderId="0" applyBorder="0"/>
    <xf numFmtId="0" fontId="25" fillId="0" borderId="21" applyNumberFormat="0" applyFill="0" applyAlignment="0" applyProtection="0"/>
    <xf numFmtId="0" fontId="119" fillId="0" borderId="40" applyNumberFormat="0" applyFill="0" applyAlignment="0" applyProtection="0"/>
    <xf numFmtId="0" fontId="120" fillId="0" borderId="41" applyNumberFormat="0" applyFill="0" applyAlignment="0" applyProtection="0"/>
    <xf numFmtId="0" fontId="121" fillId="0" borderId="40" applyNumberFormat="0" applyFill="0" applyAlignment="0" applyProtection="0"/>
    <xf numFmtId="0" fontId="121" fillId="0" borderId="40" applyNumberFormat="0" applyFill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0" fontId="25" fillId="0" borderId="21" applyNumberFormat="0" applyFill="0" applyAlignment="0" applyProtection="0"/>
    <xf numFmtId="208" fontId="9" fillId="75" borderId="9" applyFont="0" applyBorder="0" applyAlignment="0"/>
    <xf numFmtId="175" fontId="122" fillId="75" borderId="0" applyFont="0" applyBorder="0" applyAlignment="0"/>
    <xf numFmtId="0" fontId="123" fillId="0" borderId="0" applyNumberFormat="0" applyFont="0" applyFill="0" applyBorder="0" applyAlignment="0">
      <alignment horizontal="left" vertical="center" indent="1"/>
    </xf>
    <xf numFmtId="0" fontId="124" fillId="0" borderId="6" applyFill="0">
      <alignment horizontal="center" vertical="center"/>
    </xf>
    <xf numFmtId="0" fontId="35" fillId="0" borderId="6" applyFill="0">
      <alignment horizontal="center" vertical="center"/>
    </xf>
    <xf numFmtId="215" fontId="35" fillId="0" borderId="6" applyFill="0">
      <alignment horizontal="center" vertical="center"/>
    </xf>
    <xf numFmtId="176" fontId="57" fillId="0" borderId="0" applyNumberFormat="0" applyFill="0" applyBorder="0" applyAlignment="0">
      <protection locked="0"/>
    </xf>
    <xf numFmtId="216" fontId="125" fillId="0" borderId="0"/>
    <xf numFmtId="0" fontId="12" fillId="0" borderId="0" applyFill="0" applyBorder="0">
      <alignment horizontal="left" vertical="center"/>
    </xf>
    <xf numFmtId="0" fontId="126" fillId="0" borderId="0" applyFill="0" applyBorder="0">
      <alignment vertical="center"/>
    </xf>
    <xf numFmtId="0" fontId="47" fillId="0" borderId="0" applyFont="0" applyFill="0" applyBorder="0" applyAlignment="0" applyProtection="0">
      <alignment horizontal="right"/>
    </xf>
    <xf numFmtId="187" fontId="35" fillId="0" borderId="0" applyFill="0" applyBorder="0">
      <alignment vertical="center"/>
    </xf>
    <xf numFmtId="179" fontId="5" fillId="0" borderId="0" applyFont="0" applyFill="0" applyBorder="0" applyAlignment="0" applyProtection="0"/>
    <xf numFmtId="0" fontId="21" fillId="14" borderId="0" applyNumberFormat="0" applyBorder="0" applyAlignment="0" applyProtection="0"/>
    <xf numFmtId="0" fontId="127" fillId="14" borderId="0" applyNumberFormat="0" applyBorder="0" applyAlignment="0" applyProtection="0"/>
    <xf numFmtId="0" fontId="21" fillId="14" borderId="0" applyNumberFormat="0" applyBorder="0" applyAlignment="0" applyProtection="0"/>
    <xf numFmtId="0" fontId="128" fillId="51" borderId="0" applyNumberFormat="0" applyBorder="0" applyAlignment="0" applyProtection="0"/>
    <xf numFmtId="0" fontId="129" fillId="51" borderId="0" applyNumberFormat="0" applyBorder="0" applyAlignment="0" applyProtection="0"/>
    <xf numFmtId="0" fontId="129" fillId="51" borderId="0" applyNumberFormat="0" applyBorder="0" applyAlignment="0" applyProtection="0"/>
    <xf numFmtId="0" fontId="129" fillId="51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36" fillId="0" borderId="0"/>
    <xf numFmtId="37" fontId="130" fillId="0" borderId="0"/>
    <xf numFmtId="0" fontId="42" fillId="75" borderId="0">
      <alignment horizontal="right"/>
    </xf>
    <xf numFmtId="217" fontId="1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2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2" fillId="0" borderId="0"/>
    <xf numFmtId="0" fontId="13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 applyFill="0"/>
    <xf numFmtId="0" fontId="4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2" fillId="0" borderId="0"/>
    <xf numFmtId="0" fontId="13" fillId="0" borderId="0"/>
    <xf numFmtId="0" fontId="5" fillId="0" borderId="0" applyFill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3" fillId="0" borderId="0"/>
    <xf numFmtId="0" fontId="132" fillId="0" borderId="0"/>
    <xf numFmtId="0" fontId="1" fillId="0" borderId="0"/>
    <xf numFmtId="0" fontId="13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2" fillId="0" borderId="0"/>
    <xf numFmtId="0" fontId="13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32" fillId="0" borderId="0"/>
    <xf numFmtId="0" fontId="5" fillId="0" borderId="0"/>
    <xf numFmtId="0" fontId="132" fillId="0" borderId="0"/>
    <xf numFmtId="0" fontId="5" fillId="0" borderId="0"/>
    <xf numFmtId="0" fontId="132" fillId="0" borderId="0"/>
    <xf numFmtId="0" fontId="1" fillId="0" borderId="0"/>
    <xf numFmtId="0" fontId="1" fillId="0" borderId="0"/>
    <xf numFmtId="0" fontId="132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2" fillId="0" borderId="0"/>
    <xf numFmtId="0" fontId="1" fillId="0" borderId="0"/>
    <xf numFmtId="169" fontId="5" fillId="0" borderId="0"/>
    <xf numFmtId="0" fontId="1" fillId="0" borderId="0"/>
    <xf numFmtId="0" fontId="5" fillId="0" borderId="0">
      <alignment wrapText="1"/>
    </xf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" fillId="0" borderId="0"/>
    <xf numFmtId="0" fontId="27" fillId="0" borderId="0"/>
    <xf numFmtId="0" fontId="5" fillId="0" borderId="0"/>
    <xf numFmtId="0" fontId="1" fillId="0" borderId="0"/>
    <xf numFmtId="0" fontId="5" fillId="0" borderId="0"/>
    <xf numFmtId="0" fontId="5" fillId="0" borderId="0">
      <alignment wrapText="1"/>
    </xf>
    <xf numFmtId="0" fontId="1" fillId="0" borderId="0"/>
    <xf numFmtId="0" fontId="1" fillId="0" borderId="0"/>
    <xf numFmtId="0" fontId="1" fillId="0" borderId="0"/>
    <xf numFmtId="0" fontId="27" fillId="0" borderId="0"/>
    <xf numFmtId="0" fontId="13" fillId="0" borderId="0"/>
    <xf numFmtId="0" fontId="5" fillId="0" borderId="0"/>
    <xf numFmtId="0" fontId="1" fillId="0" borderId="0"/>
    <xf numFmtId="0" fontId="27" fillId="0" borderId="0"/>
    <xf numFmtId="0" fontId="5" fillId="0" borderId="0"/>
    <xf numFmtId="0" fontId="5" fillId="0" borderId="0"/>
    <xf numFmtId="0" fontId="5" fillId="0" borderId="0"/>
    <xf numFmtId="0" fontId="132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5" fillId="0" borderId="0"/>
    <xf numFmtId="0" fontId="132" fillId="0" borderId="0"/>
    <xf numFmtId="0" fontId="13" fillId="0" borderId="0"/>
    <xf numFmtId="0" fontId="132" fillId="0" borderId="0"/>
    <xf numFmtId="0" fontId="135" fillId="0" borderId="0"/>
    <xf numFmtId="0" fontId="132" fillId="0" borderId="0"/>
    <xf numFmtId="0" fontId="13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32" fillId="0" borderId="0"/>
    <xf numFmtId="0" fontId="5" fillId="0" borderId="0"/>
    <xf numFmtId="0" fontId="5" fillId="0" borderId="0"/>
    <xf numFmtId="0" fontId="1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32" fillId="0" borderId="0"/>
    <xf numFmtId="169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4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5" fillId="0" borderId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132" fillId="0" borderId="0"/>
    <xf numFmtId="0" fontId="5" fillId="0" borderId="0"/>
    <xf numFmtId="0" fontId="5" fillId="0" borderId="0"/>
    <xf numFmtId="0" fontId="1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8" fillId="0" borderId="0"/>
    <xf numFmtId="0" fontId="1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4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8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6" fillId="0" borderId="0"/>
    <xf numFmtId="0" fontId="1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5" fillId="0" borderId="0"/>
    <xf numFmtId="0" fontId="1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35" fillId="0" borderId="0"/>
    <xf numFmtId="0" fontId="13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35" fillId="0" borderId="0" applyFill="0" applyBorder="0">
      <alignment vertical="center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57" fillId="0" borderId="0" applyFill="0" applyBorder="0">
      <protection locked="0"/>
    </xf>
    <xf numFmtId="0" fontId="139" fillId="0" borderId="0"/>
    <xf numFmtId="0" fontId="1" fillId="18" borderId="23" applyNumberFormat="0" applyFont="0" applyAlignment="0" applyProtection="0"/>
    <xf numFmtId="0" fontId="1" fillId="18" borderId="23" applyNumberFormat="0" applyFont="0" applyAlignment="0" applyProtection="0"/>
    <xf numFmtId="0" fontId="1" fillId="18" borderId="23" applyNumberFormat="0" applyFont="0" applyAlignment="0" applyProtection="0"/>
    <xf numFmtId="0" fontId="1" fillId="18" borderId="23" applyNumberFormat="0" applyFont="0" applyAlignment="0" applyProtection="0"/>
    <xf numFmtId="0" fontId="5" fillId="46" borderId="42" applyNumberFormat="0" applyFont="0" applyAlignment="0" applyProtection="0"/>
    <xf numFmtId="0" fontId="136" fillId="46" borderId="42" applyNumberFormat="0" applyFont="0" applyAlignment="0" applyProtection="0"/>
    <xf numFmtId="0" fontId="13" fillId="18" borderId="23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5" fillId="46" borderId="42" applyNumberFormat="0" applyFont="0" applyAlignment="0" applyProtection="0"/>
    <xf numFmtId="0" fontId="13" fillId="46" borderId="42" applyNumberFormat="0" applyFont="0" applyAlignment="0" applyProtection="0"/>
    <xf numFmtId="0" fontId="13" fillId="18" borderId="23" applyNumberFormat="0" applyFont="0" applyAlignment="0" applyProtection="0"/>
    <xf numFmtId="0" fontId="13" fillId="18" borderId="23" applyNumberFormat="0" applyFont="0" applyAlignment="0" applyProtection="0"/>
    <xf numFmtId="0" fontId="13" fillId="46" borderId="42" applyNumberFormat="0" applyFont="0" applyAlignment="0" applyProtection="0"/>
    <xf numFmtId="0" fontId="13" fillId="18" borderId="23" applyNumberFormat="0" applyFont="0" applyAlignment="0" applyProtection="0"/>
    <xf numFmtId="0" fontId="13" fillId="18" borderId="23" applyNumberFormat="0" applyFont="0" applyAlignment="0" applyProtection="0"/>
    <xf numFmtId="0" fontId="13" fillId="46" borderId="42" applyNumberFormat="0" applyFont="0" applyAlignment="0" applyProtection="0"/>
    <xf numFmtId="0" fontId="13" fillId="18" borderId="23" applyNumberFormat="0" applyFont="0" applyAlignment="0" applyProtection="0"/>
    <xf numFmtId="0" fontId="13" fillId="18" borderId="23" applyNumberFormat="0" applyFont="0" applyAlignment="0" applyProtection="0"/>
    <xf numFmtId="0" fontId="13" fillId="46" borderId="42" applyNumberFormat="0" applyFont="0" applyAlignment="0" applyProtection="0"/>
    <xf numFmtId="0" fontId="1" fillId="18" borderId="23" applyNumberFormat="0" applyFont="0" applyAlignment="0" applyProtection="0"/>
    <xf numFmtId="0" fontId="1" fillId="18" borderId="23" applyNumberFormat="0" applyFont="0" applyAlignment="0" applyProtection="0"/>
    <xf numFmtId="0" fontId="1" fillId="18" borderId="23" applyNumberFormat="0" applyFont="0" applyAlignment="0" applyProtection="0"/>
    <xf numFmtId="0" fontId="35" fillId="18" borderId="23" applyNumberFormat="0" applyFont="0" applyAlignment="0" applyProtection="0"/>
    <xf numFmtId="0" fontId="27" fillId="0" borderId="0" applyNumberFormat="0" applyFill="0" applyBorder="0" applyAlignment="0">
      <protection locked="0"/>
    </xf>
    <xf numFmtId="181" fontId="58" fillId="0" borderId="0" applyBorder="0"/>
    <xf numFmtId="214" fontId="58" fillId="0" borderId="0"/>
    <xf numFmtId="188" fontId="35" fillId="0" borderId="0" applyFill="0" applyBorder="0">
      <alignment vertical="center"/>
    </xf>
    <xf numFmtId="213" fontId="58" fillId="0" borderId="0"/>
    <xf numFmtId="180" fontId="58" fillId="0" borderId="0"/>
    <xf numFmtId="3" fontId="59" fillId="0" borderId="0"/>
    <xf numFmtId="0" fontId="140" fillId="16" borderId="20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7" borderId="43" applyNumberFormat="0" applyAlignment="0" applyProtection="0"/>
    <xf numFmtId="0" fontId="23" fillId="77" borderId="20" applyNumberFormat="0" applyAlignment="0" applyProtection="0"/>
    <xf numFmtId="0" fontId="23" fillId="16" borderId="20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7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1" fillId="78" borderId="43" applyNumberFormat="0" applyAlignment="0" applyProtection="0"/>
    <xf numFmtId="0" fontId="142" fillId="77" borderId="43" applyNumberFormat="0" applyAlignment="0" applyProtection="0"/>
    <xf numFmtId="0" fontId="23" fillId="16" borderId="20" applyNumberFormat="0" applyAlignment="0" applyProtection="0"/>
    <xf numFmtId="0" fontId="23" fillId="16" borderId="20" applyNumberFormat="0" applyAlignment="0" applyProtection="0"/>
    <xf numFmtId="0" fontId="23" fillId="16" borderId="20" applyNumberFormat="0" applyAlignment="0" applyProtection="0"/>
    <xf numFmtId="0" fontId="23" fillId="16" borderId="20" applyNumberFormat="0" applyAlignment="0" applyProtection="0"/>
    <xf numFmtId="0" fontId="23" fillId="16" borderId="20" applyNumberFormat="0" applyAlignment="0" applyProtection="0"/>
    <xf numFmtId="40" fontId="137" fillId="78" borderId="0">
      <alignment horizontal="right"/>
    </xf>
    <xf numFmtId="0" fontId="143" fillId="97" borderId="0">
      <alignment horizontal="center"/>
    </xf>
    <xf numFmtId="0" fontId="144" fillId="98" borderId="0"/>
    <xf numFmtId="0" fontId="144" fillId="98" borderId="0"/>
    <xf numFmtId="0" fontId="144" fillId="98" borderId="0"/>
    <xf numFmtId="0" fontId="144" fillId="98" borderId="0"/>
    <xf numFmtId="0" fontId="145" fillId="78" borderId="0" applyBorder="0">
      <alignment horizontal="centerContinuous"/>
    </xf>
    <xf numFmtId="0" fontId="146" fillId="98" borderId="0" applyBorder="0">
      <alignment horizontal="centerContinuous"/>
    </xf>
    <xf numFmtId="1" fontId="147" fillId="0" borderId="0" applyProtection="0">
      <alignment horizontal="right" vertical="center"/>
    </xf>
    <xf numFmtId="10" fontId="148" fillId="0" borderId="4" applyFont="0" applyFill="0" applyAlignment="0" applyProtection="0"/>
    <xf numFmtId="218" fontId="149" fillId="0" borderId="0" applyFont="0" applyFill="0" applyBorder="0" applyAlignment="0" applyProtection="0"/>
    <xf numFmtId="10" fontId="5" fillId="0" borderId="0" applyFont="0" applyFill="0" applyBorder="0" applyAlignment="0" applyProtection="0"/>
    <xf numFmtId="219" fontId="5" fillId="0" borderId="0" applyFill="0" applyBorder="0"/>
    <xf numFmtId="195" fontId="47" fillId="0" borderId="0" applyFill="0" applyBorder="0">
      <protection locked="0"/>
    </xf>
    <xf numFmtId="219" fontId="5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6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76" fontId="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175" fontId="150" fillId="0" borderId="0"/>
    <xf numFmtId="189" fontId="35" fillId="0" borderId="0" applyFill="0" applyBorder="0">
      <alignment vertical="center"/>
    </xf>
    <xf numFmtId="0" fontId="56" fillId="0" borderId="0" applyFill="0" applyBorder="0">
      <alignment vertical="center"/>
    </xf>
    <xf numFmtId="0" fontId="124" fillId="0" borderId="0" applyFill="0" applyBorder="0">
      <alignment vertical="center"/>
    </xf>
    <xf numFmtId="185" fontId="35" fillId="0" borderId="0" applyFill="0" applyBorder="0">
      <alignment vertical="center"/>
    </xf>
    <xf numFmtId="186" fontId="35" fillId="0" borderId="0" applyFill="0" applyBorder="0">
      <alignment vertical="center"/>
    </xf>
    <xf numFmtId="0" fontId="81" fillId="0" borderId="0" applyFill="0" applyBorder="0">
      <alignment vertical="center"/>
    </xf>
    <xf numFmtId="0" fontId="89" fillId="0" borderId="0" applyFill="0" applyBorder="0">
      <alignment vertical="center"/>
    </xf>
    <xf numFmtId="0" fontId="94" fillId="0" borderId="0" applyFill="0" applyBorder="0">
      <alignment vertical="center"/>
    </xf>
    <xf numFmtId="0" fontId="96" fillId="0" borderId="0" applyFill="0" applyBorder="0">
      <alignment vertical="center"/>
    </xf>
    <xf numFmtId="0" fontId="105" fillId="0" borderId="0" applyFill="0" applyBorder="0">
      <alignment horizontal="center" vertical="center"/>
    </xf>
    <xf numFmtId="0" fontId="105" fillId="0" borderId="0" applyFill="0" applyBorder="0">
      <alignment horizontal="center" vertical="center"/>
    </xf>
    <xf numFmtId="0" fontId="107" fillId="0" borderId="0" applyFill="0" applyBorder="0">
      <alignment vertical="center"/>
    </xf>
    <xf numFmtId="0" fontId="126" fillId="0" borderId="0" applyFill="0" applyBorder="0">
      <alignment vertical="center"/>
    </xf>
    <xf numFmtId="187" fontId="35" fillId="0" borderId="0" applyFill="0" applyBorder="0">
      <alignment vertical="center"/>
    </xf>
    <xf numFmtId="0" fontId="35" fillId="0" borderId="0" applyFill="0" applyBorder="0">
      <alignment vertical="center"/>
    </xf>
    <xf numFmtId="188" fontId="35" fillId="0" borderId="0" applyFill="0" applyBorder="0">
      <alignment vertical="center"/>
    </xf>
    <xf numFmtId="189" fontId="35" fillId="0" borderId="0" applyFill="0" applyBorder="0">
      <alignment vertical="center"/>
    </xf>
    <xf numFmtId="0" fontId="124" fillId="0" borderId="0" applyFill="0" applyBorder="0">
      <alignment vertical="center"/>
    </xf>
    <xf numFmtId="0" fontId="151" fillId="0" borderId="0" applyFill="0" applyBorder="0">
      <alignment vertical="center"/>
    </xf>
    <xf numFmtId="0" fontId="152" fillId="0" borderId="0" applyFill="0" applyBorder="0">
      <alignment vertical="center"/>
    </xf>
    <xf numFmtId="0" fontId="96" fillId="0" borderId="0" applyFill="0" applyBorder="0">
      <alignment vertical="center"/>
      <protection locked="0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10" fillId="0" borderId="0" applyFill="0" applyBorder="0">
      <alignment vertical="center"/>
    </xf>
    <xf numFmtId="190" fontId="35" fillId="0" borderId="0" applyFill="0" applyBorder="0">
      <alignment vertical="center"/>
    </xf>
    <xf numFmtId="0" fontId="153" fillId="76" borderId="0">
      <alignment horizontal="left" indent="1"/>
    </xf>
    <xf numFmtId="9" fontId="61" fillId="0" borderId="29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220" fontId="154" fillId="0" borderId="44"/>
    <xf numFmtId="220" fontId="154" fillId="0" borderId="44"/>
    <xf numFmtId="0" fontId="43" fillId="0" borderId="31">
      <alignment horizontal="center"/>
    </xf>
    <xf numFmtId="0" fontId="43" fillId="0" borderId="31">
      <alignment horizontal="center"/>
    </xf>
    <xf numFmtId="0" fontId="43" fillId="0" borderId="31">
      <alignment horizontal="center"/>
    </xf>
    <xf numFmtId="0" fontId="43" fillId="0" borderId="31">
      <alignment horizontal="center"/>
    </xf>
    <xf numFmtId="3" fontId="48" fillId="0" borderId="0" applyFont="0" applyFill="0" applyBorder="0" applyAlignment="0" applyProtection="0"/>
    <xf numFmtId="0" fontId="48" fillId="99" borderId="0" applyNumberFormat="0" applyFont="0" applyBorder="0" applyAlignment="0" applyProtection="0"/>
    <xf numFmtId="221" fontId="5" fillId="0" borderId="0"/>
    <xf numFmtId="221" fontId="5" fillId="0" borderId="0"/>
    <xf numFmtId="221" fontId="5" fillId="0" borderId="0"/>
    <xf numFmtId="222" fontId="155" fillId="0" borderId="0" applyNumberFormat="0" applyFill="0" applyBorder="0" applyAlignment="0" applyProtection="0"/>
    <xf numFmtId="3" fontId="156" fillId="0" borderId="0"/>
    <xf numFmtId="4" fontId="156" fillId="0" borderId="0"/>
    <xf numFmtId="175" fontId="157" fillId="0" borderId="0"/>
    <xf numFmtId="3" fontId="38" fillId="73" borderId="0"/>
    <xf numFmtId="3" fontId="117" fillId="80" borderId="0"/>
    <xf numFmtId="223" fontId="27" fillId="0" borderId="0" applyFill="0" applyBorder="0">
      <alignment horizontal="right" vertical="center"/>
    </xf>
    <xf numFmtId="188" fontId="27" fillId="0" borderId="0" applyFill="0" applyBorder="0">
      <alignment horizontal="right" vertical="center"/>
    </xf>
    <xf numFmtId="224" fontId="27" fillId="0" borderId="0" applyFill="0" applyBorder="0">
      <alignment horizontal="right" vertical="center"/>
    </xf>
    <xf numFmtId="169" fontId="11" fillId="0" borderId="0" applyNumberFormat="0" applyFill="0" applyBorder="0" applyAlignment="0" applyProtection="0"/>
    <xf numFmtId="169" fontId="144" fillId="85" borderId="0" applyNumberFormat="0" applyBorder="0" applyProtection="0">
      <alignment horizontal="centerContinuous"/>
    </xf>
    <xf numFmtId="169" fontId="158" fillId="0" borderId="0" applyNumberFormat="0" applyFill="0" applyBorder="0" applyAlignment="0" applyProtection="0"/>
    <xf numFmtId="0" fontId="65" fillId="0" borderId="45">
      <alignment vertical="center"/>
    </xf>
    <xf numFmtId="0" fontId="5" fillId="46" borderId="0" applyNumberFormat="0" applyFont="0" applyBorder="0" applyAlignment="0" applyProtection="0"/>
    <xf numFmtId="0" fontId="5" fillId="46" borderId="0" applyNumberFormat="0" applyFont="0" applyBorder="0" applyAlignment="0" applyProtection="0"/>
    <xf numFmtId="0" fontId="5" fillId="78" borderId="0" applyNumberFormat="0" applyFont="0" applyBorder="0" applyAlignment="0" applyProtection="0"/>
    <xf numFmtId="0" fontId="5" fillId="78" borderId="0" applyNumberFormat="0" applyFont="0" applyBorder="0" applyAlignment="0" applyProtection="0"/>
    <xf numFmtId="0" fontId="5" fillId="77" borderId="0" applyNumberFormat="0" applyFont="0" applyBorder="0" applyAlignment="0" applyProtection="0"/>
    <xf numFmtId="0" fontId="5" fillId="7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77" borderId="0" applyNumberFormat="0" applyFont="0" applyBorder="0" applyAlignment="0" applyProtection="0"/>
    <xf numFmtId="0" fontId="5" fillId="77" borderId="0" applyNumberFormat="0" applyFont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Border="0" applyAlignment="0" applyProtection="0"/>
    <xf numFmtId="0" fontId="5" fillId="0" borderId="0" applyNumberFormat="0" applyFont="0" applyBorder="0" applyAlignment="0" applyProtection="0"/>
    <xf numFmtId="0" fontId="151" fillId="0" borderId="0" applyFill="0" applyBorder="0">
      <alignment vertical="center"/>
    </xf>
    <xf numFmtId="0" fontId="159" fillId="0" borderId="0" applyNumberFormat="0" applyFill="0" applyBorder="0" applyAlignment="0" applyProtection="0"/>
    <xf numFmtId="0" fontId="152" fillId="0" borderId="0" applyFill="0" applyBorder="0">
      <alignment vertical="center"/>
    </xf>
    <xf numFmtId="0" fontId="5" fillId="0" borderId="0"/>
    <xf numFmtId="175" fontId="59" fillId="0" borderId="0"/>
    <xf numFmtId="0" fontId="5" fillId="100" borderId="0" applyNumberFormat="0" applyFont="0" applyBorder="0" applyAlignment="0">
      <alignment vertical="center"/>
    </xf>
    <xf numFmtId="0" fontId="9" fillId="0" borderId="0">
      <alignment vertical="top"/>
    </xf>
    <xf numFmtId="177" fontId="27" fillId="0" borderId="0"/>
    <xf numFmtId="0" fontId="5" fillId="0" borderId="0"/>
    <xf numFmtId="0" fontId="5" fillId="0" borderId="0"/>
    <xf numFmtId="0" fontId="160" fillId="0" borderId="0" applyNumberFormat="0" applyBorder="0" applyAlignment="0"/>
    <xf numFmtId="0" fontId="12" fillId="0" borderId="0"/>
    <xf numFmtId="0" fontId="161" fillId="0" borderId="0"/>
    <xf numFmtId="15" fontId="5" fillId="0" borderId="0"/>
    <xf numFmtId="15" fontId="5" fillId="0" borderId="0"/>
    <xf numFmtId="15" fontId="5" fillId="0" borderId="0"/>
    <xf numFmtId="10" fontId="5" fillId="0" borderId="0"/>
    <xf numFmtId="10" fontId="5" fillId="0" borderId="0"/>
    <xf numFmtId="10" fontId="5" fillId="0" borderId="0"/>
    <xf numFmtId="0" fontId="96" fillId="0" borderId="0" applyFill="0" applyBorder="0">
      <alignment vertical="center"/>
      <protection locked="0"/>
    </xf>
    <xf numFmtId="175" fontId="100" fillId="0" borderId="0"/>
    <xf numFmtId="175" fontId="100" fillId="0" borderId="0"/>
    <xf numFmtId="3" fontId="100" fillId="0" borderId="29"/>
    <xf numFmtId="3" fontId="100" fillId="0" borderId="0"/>
    <xf numFmtId="0" fontId="100" fillId="0" borderId="0"/>
    <xf numFmtId="0" fontId="162" fillId="0" borderId="0" applyBorder="0" applyProtection="0">
      <alignment vertical="center"/>
    </xf>
    <xf numFmtId="0" fontId="162" fillId="0" borderId="7" applyBorder="0" applyProtection="0">
      <alignment horizontal="right" vertical="center"/>
    </xf>
    <xf numFmtId="0" fontId="163" fillId="101" borderId="0" applyBorder="0" applyProtection="0">
      <alignment horizontal="centerContinuous" vertical="center"/>
    </xf>
    <xf numFmtId="0" fontId="164" fillId="85" borderId="7" applyBorder="0" applyProtection="0">
      <alignment horizontal="centerContinuous" vertical="center"/>
    </xf>
    <xf numFmtId="0" fontId="164" fillId="85" borderId="7" applyBorder="0" applyProtection="0">
      <alignment horizontal="centerContinuous" vertical="center"/>
    </xf>
    <xf numFmtId="0" fontId="164" fillId="85" borderId="7" applyBorder="0" applyProtection="0">
      <alignment horizontal="centerContinuous" vertical="center"/>
    </xf>
    <xf numFmtId="0" fontId="164" fillId="85" borderId="7" applyBorder="0" applyProtection="0">
      <alignment horizontal="centerContinuous" vertical="center"/>
    </xf>
    <xf numFmtId="0" fontId="162" fillId="0" borderId="0" applyBorder="0" applyProtection="0">
      <alignment vertical="center"/>
    </xf>
    <xf numFmtId="0" fontId="165" fillId="0" borderId="0" applyFill="0" applyBorder="0" applyAlignment="0"/>
    <xf numFmtId="0" fontId="66" fillId="0" borderId="0">
      <alignment horizontal="left"/>
    </xf>
    <xf numFmtId="0" fontId="88" fillId="0" borderId="0"/>
    <xf numFmtId="0" fontId="166" fillId="0" borderId="0" applyFill="0" applyBorder="0" applyProtection="0">
      <alignment horizontal="left"/>
    </xf>
    <xf numFmtId="0" fontId="66" fillId="0" borderId="13" applyFill="0" applyBorder="0" applyProtection="0">
      <alignment horizontal="left" vertical="top"/>
    </xf>
    <xf numFmtId="0" fontId="66" fillId="0" borderId="13" applyFill="0" applyBorder="0" applyProtection="0">
      <alignment horizontal="left" vertical="top"/>
    </xf>
    <xf numFmtId="0" fontId="167" fillId="0" borderId="0">
      <alignment horizontal="centerContinuous"/>
    </xf>
    <xf numFmtId="49" fontId="5" fillId="0" borderId="0" applyFont="0" applyFill="0" applyBorder="0" applyAlignment="0" applyProtection="0"/>
    <xf numFmtId="0" fontId="168" fillId="0" borderId="0"/>
    <xf numFmtId="0" fontId="168" fillId="0" borderId="0"/>
    <xf numFmtId="49" fontId="5" fillId="0" borderId="0" applyFont="0" applyFill="0" applyBorder="0" applyAlignment="0" applyProtection="0"/>
    <xf numFmtId="0" fontId="169" fillId="0" borderId="0"/>
    <xf numFmtId="0" fontId="169" fillId="0" borderId="0"/>
    <xf numFmtId="0" fontId="168" fillId="0" borderId="0"/>
    <xf numFmtId="0" fontId="168" fillId="0" borderId="0"/>
    <xf numFmtId="216" fontId="170" fillId="0" borderId="0"/>
    <xf numFmtId="15" fontId="171" fillId="85" borderId="0" applyBorder="0" applyProtection="0">
      <alignment horizontal="centerContinuous"/>
    </xf>
    <xf numFmtId="15" fontId="172" fillId="85" borderId="0" applyBorder="0" applyProtection="0">
      <alignment horizontal="centerContinuous"/>
    </xf>
    <xf numFmtId="0" fontId="173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169" fontId="144" fillId="85" borderId="0" applyNumberFormat="0" applyBorder="0" applyProtection="0">
      <alignment horizontal="centerContinuous"/>
    </xf>
    <xf numFmtId="169" fontId="144" fillId="85" borderId="0" applyNumberFormat="0" applyBorder="0" applyProtection="0">
      <alignment horizontal="centerContinuous"/>
    </xf>
    <xf numFmtId="169" fontId="144" fillId="85" borderId="0" applyNumberFormat="0" applyBorder="0" applyProtection="0">
      <alignment horizontal="centerContinuous"/>
    </xf>
    <xf numFmtId="169" fontId="144" fillId="85" borderId="0" applyNumberFormat="0" applyBorder="0" applyProtection="0">
      <alignment horizontal="centerContinuous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4" fillId="0" borderId="0" applyFill="0" applyBorder="0">
      <alignment horizontal="left" vertical="center"/>
      <protection locked="0"/>
    </xf>
    <xf numFmtId="0" fontId="168" fillId="0" borderId="0"/>
    <xf numFmtId="0" fontId="175" fillId="0" borderId="0" applyFill="0" applyBorder="0">
      <alignment horizontal="left" vertical="center"/>
      <protection locked="0"/>
    </xf>
    <xf numFmtId="193" fontId="47" fillId="0" borderId="8" applyFill="0"/>
    <xf numFmtId="0" fontId="4" fillId="0" borderId="24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7" applyNumberFormat="0" applyFill="0" applyAlignment="0" applyProtection="0"/>
    <xf numFmtId="0" fontId="4" fillId="0" borderId="47" applyNumberFormat="0" applyFill="0" applyAlignment="0" applyProtection="0"/>
    <xf numFmtId="0" fontId="4" fillId="0" borderId="24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8" applyNumberFormat="0" applyFill="0" applyAlignment="0" applyProtection="0"/>
    <xf numFmtId="0" fontId="62" fillId="0" borderId="47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6" applyNumberFormat="0" applyFill="0" applyAlignment="0" applyProtection="0"/>
    <xf numFmtId="0" fontId="62" fillId="0" borderId="47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0" fontId="4" fillId="0" borderId="24" applyNumberFormat="0" applyFill="0" applyAlignment="0" applyProtection="0"/>
    <xf numFmtId="20" fontId="48" fillId="0" borderId="0"/>
    <xf numFmtId="0" fontId="176" fillId="0" borderId="0">
      <alignment horizontal="fill"/>
    </xf>
    <xf numFmtId="0" fontId="27" fillId="0" borderId="0"/>
    <xf numFmtId="225" fontId="177" fillId="0" borderId="0" applyFont="0" applyFill="0" applyBorder="0" applyAlignment="0" applyProtection="0"/>
    <xf numFmtId="226" fontId="178" fillId="0" borderId="0"/>
    <xf numFmtId="38" fontId="5" fillId="0" borderId="0">
      <alignment horizontal="right" vertical="center"/>
    </xf>
    <xf numFmtId="0" fontId="179" fillId="0" borderId="0" applyNumberFormat="0" applyFill="0" applyBorder="0"/>
    <xf numFmtId="0" fontId="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227" fontId="5" fillId="0" borderId="7" applyBorder="0" applyProtection="0">
      <alignment horizontal="right"/>
    </xf>
    <xf numFmtId="227" fontId="5" fillId="0" borderId="7" applyBorder="0" applyProtection="0">
      <alignment horizontal="right"/>
    </xf>
    <xf numFmtId="227" fontId="5" fillId="0" borderId="7" applyBorder="0" applyProtection="0">
      <alignment horizontal="right"/>
    </xf>
    <xf numFmtId="227" fontId="5" fillId="0" borderId="7" applyBorder="0" applyProtection="0">
      <alignment horizontal="right"/>
    </xf>
    <xf numFmtId="228" fontId="180" fillId="0" borderId="0" applyFill="0" applyBorder="0" applyAlignment="0"/>
    <xf numFmtId="229" fontId="180" fillId="102" borderId="0" applyFill="0" applyBorder="0" applyAlignment="0"/>
    <xf numFmtId="190" fontId="35" fillId="0" borderId="0" applyFill="0" applyBorder="0">
      <alignment vertical="center"/>
    </xf>
    <xf numFmtId="227" fontId="5" fillId="0" borderId="7" applyBorder="0" applyProtection="0">
      <alignment horizontal="right"/>
    </xf>
    <xf numFmtId="228" fontId="149" fillId="0" borderId="0" applyFont="0" applyFill="0" applyBorder="0" applyAlignment="0" applyProtection="0"/>
    <xf numFmtId="230" fontId="149" fillId="0" borderId="0" applyFont="0" applyFill="0" applyBorder="0" applyAlignment="0" applyProtection="0"/>
    <xf numFmtId="0" fontId="181" fillId="0" borderId="0"/>
  </cellStyleXfs>
  <cellXfs count="36">
    <xf numFmtId="0" fontId="0" fillId="0" borderId="0" xfId="0"/>
    <xf numFmtId="0" fontId="8" fillId="3" borderId="0" xfId="0" applyFont="1" applyFill="1"/>
    <xf numFmtId="0" fontId="2" fillId="4" borderId="0" xfId="0" applyFont="1" applyFill="1"/>
    <xf numFmtId="0" fontId="0" fillId="5" borderId="0" xfId="0" applyFill="1"/>
    <xf numFmtId="172" fontId="0" fillId="0" borderId="0" xfId="0" applyNumberFormat="1"/>
    <xf numFmtId="0" fontId="7" fillId="0" borderId="0" xfId="4"/>
    <xf numFmtId="174" fontId="7" fillId="0" borderId="0" xfId="4" applyNumberFormat="1"/>
    <xf numFmtId="172" fontId="0" fillId="7" borderId="0" xfId="0" applyNumberFormat="1" applyFill="1"/>
    <xf numFmtId="172" fontId="0" fillId="9" borderId="0" xfId="0" applyNumberFormat="1" applyFill="1"/>
    <xf numFmtId="0" fontId="2" fillId="4" borderId="0" xfId="0" applyFont="1" applyFill="1" applyAlignment="1">
      <alignment horizontal="center"/>
    </xf>
    <xf numFmtId="0" fontId="0" fillId="10" borderId="0" xfId="0" applyFill="1"/>
    <xf numFmtId="175" fontId="0" fillId="10" borderId="0" xfId="0" applyNumberFormat="1" applyFill="1"/>
    <xf numFmtId="9" fontId="0" fillId="10" borderId="0" xfId="0" applyNumberFormat="1" applyFill="1"/>
    <xf numFmtId="0" fontId="2" fillId="3" borderId="0" xfId="0" applyFont="1" applyFill="1"/>
    <xf numFmtId="1" fontId="0" fillId="8" borderId="0" xfId="0" applyNumberFormat="1" applyFill="1"/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  <xf numFmtId="1" fontId="0" fillId="10" borderId="0" xfId="0" applyNumberFormat="1" applyFill="1"/>
    <xf numFmtId="2" fontId="0" fillId="10" borderId="0" xfId="0" applyNumberFormat="1" applyFill="1"/>
    <xf numFmtId="164" fontId="0" fillId="5" borderId="0" xfId="0" applyNumberFormat="1" applyFill="1" applyAlignment="1">
      <alignment horizontal="center"/>
    </xf>
    <xf numFmtId="9" fontId="0" fillId="0" borderId="0" xfId="1" applyFont="1"/>
    <xf numFmtId="0" fontId="6" fillId="9" borderId="0" xfId="0" applyFont="1" applyFill="1"/>
    <xf numFmtId="172" fontId="0" fillId="2" borderId="0" xfId="0" applyNumberFormat="1" applyFill="1"/>
    <xf numFmtId="0" fontId="14" fillId="0" borderId="0" xfId="0" applyFont="1"/>
    <xf numFmtId="231" fontId="0" fillId="7" borderId="0" xfId="0" applyNumberFormat="1" applyFill="1"/>
    <xf numFmtId="0" fontId="7" fillId="5" borderId="0" xfId="4" applyFill="1"/>
    <xf numFmtId="0" fontId="7" fillId="7" borderId="0" xfId="4" applyFill="1"/>
    <xf numFmtId="174" fontId="7" fillId="7" borderId="0" xfId="4" applyNumberFormat="1" applyFill="1"/>
    <xf numFmtId="0" fontId="2" fillId="4" borderId="1" xfId="0" applyFont="1" applyFill="1" applyBorder="1"/>
    <xf numFmtId="0" fontId="2" fillId="4" borderId="2" xfId="0" applyFont="1" applyFill="1" applyBorder="1"/>
    <xf numFmtId="174" fontId="7" fillId="7" borderId="6" xfId="4" applyNumberFormat="1" applyFill="1" applyBorder="1"/>
    <xf numFmtId="172" fontId="4" fillId="7" borderId="49" xfId="0" applyNumberFormat="1" applyFont="1" applyFill="1" applyBorder="1" applyAlignment="1">
      <alignment horizontal="center"/>
    </xf>
    <xf numFmtId="172" fontId="4" fillId="7" borderId="15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4" fillId="5" borderId="50" xfId="0" applyFont="1" applyFill="1" applyBorder="1"/>
  </cellXfs>
  <cellStyles count="5357">
    <cellStyle name=" 1" xfId="19"/>
    <cellStyle name=" 1 2" xfId="20"/>
    <cellStyle name=" 1_29(d) - Gas extensions -tariffs" xfId="21"/>
    <cellStyle name="%" xfId="22"/>
    <cellStyle name="_Capex" xfId="23"/>
    <cellStyle name="_Capex 2" xfId="24"/>
    <cellStyle name="_Capex_29(d) - Gas extensions -tariffs" xfId="25"/>
    <cellStyle name="_Connection volumes and load report_Master data" xfId="26"/>
    <cellStyle name="_Master AEN Works Programme" xfId="27"/>
    <cellStyle name="_Project Plan with cash flow forecast" xfId="28"/>
    <cellStyle name="_UED AMP 2009-14 Final 250309 Less PU" xfId="29"/>
    <cellStyle name="_UED AMP 2009-14 Final 250309 Less PU_1011 monthly" xfId="30"/>
    <cellStyle name="=C:\WINNT\SYSTEM32\COMMAND.COM" xfId="31"/>
    <cellStyle name="=C:\WINNT35\SYSTEM32\COMMAND.COM" xfId="32"/>
    <cellStyle name="0000" xfId="33"/>
    <cellStyle name="20% - Accent1 2" xfId="34"/>
    <cellStyle name="20% - Accent1 2 2" xfId="35"/>
    <cellStyle name="20% - Accent1 2 2 2" xfId="36"/>
    <cellStyle name="20% - Accent1 2 2 3" xfId="37"/>
    <cellStyle name="20% - Accent1 2 2_Regulatory Template" xfId="38"/>
    <cellStyle name="20% - Accent1 2 3" xfId="39"/>
    <cellStyle name="20% - Accent1 2_Regulatory Template" xfId="40"/>
    <cellStyle name="20% - Accent1 3" xfId="41"/>
    <cellStyle name="20% - Accent1 3 2" xfId="42"/>
    <cellStyle name="20% - Accent1 3_Regulatory Template" xfId="43"/>
    <cellStyle name="20% - Accent1 4" xfId="44"/>
    <cellStyle name="20% - Accent1 4 2" xfId="45"/>
    <cellStyle name="20% - Accent1 4_Regulatory Template" xfId="46"/>
    <cellStyle name="20% - Accent1 5" xfId="47"/>
    <cellStyle name="20% - Accent1 6" xfId="48"/>
    <cellStyle name="20% - Accent1 7" xfId="49"/>
    <cellStyle name="20% - Accent2 2" xfId="50"/>
    <cellStyle name="20% - Accent2 2 2" xfId="51"/>
    <cellStyle name="20% - Accent2 2 2 2" xfId="52"/>
    <cellStyle name="20% - Accent2 2 2 3" xfId="53"/>
    <cellStyle name="20% - Accent2 2 2_Regulatory Template" xfId="54"/>
    <cellStyle name="20% - Accent2 2 3" xfId="55"/>
    <cellStyle name="20% - Accent2 2_Regulatory Template" xfId="56"/>
    <cellStyle name="20% - Accent2 3" xfId="57"/>
    <cellStyle name="20% - Accent2 3 2" xfId="58"/>
    <cellStyle name="20% - Accent2 3_Regulatory Template" xfId="59"/>
    <cellStyle name="20% - Accent2 4" xfId="60"/>
    <cellStyle name="20% - Accent2 4 2" xfId="61"/>
    <cellStyle name="20% - Accent2 4_Regulatory Template" xfId="62"/>
    <cellStyle name="20% - Accent2 5" xfId="63"/>
    <cellStyle name="20% - Accent2 6" xfId="64"/>
    <cellStyle name="20% - Accent2 7" xfId="65"/>
    <cellStyle name="20% - Accent3 2" xfId="66"/>
    <cellStyle name="20% - Accent3 2 2" xfId="67"/>
    <cellStyle name="20% - Accent3 2 2 2" xfId="68"/>
    <cellStyle name="20% - Accent3 2 2 3" xfId="69"/>
    <cellStyle name="20% - Accent3 2 2_Regulatory Template" xfId="70"/>
    <cellStyle name="20% - Accent3 2 3" xfId="71"/>
    <cellStyle name="20% - Accent3 2_Regulatory Template" xfId="72"/>
    <cellStyle name="20% - Accent3 3" xfId="73"/>
    <cellStyle name="20% - Accent3 3 2" xfId="74"/>
    <cellStyle name="20% - Accent3 3_Regulatory Template" xfId="75"/>
    <cellStyle name="20% - Accent3 4" xfId="76"/>
    <cellStyle name="20% - Accent3 4 2" xfId="77"/>
    <cellStyle name="20% - Accent3 4_Regulatory Template" xfId="78"/>
    <cellStyle name="20% - Accent3 5" xfId="79"/>
    <cellStyle name="20% - Accent3 6" xfId="80"/>
    <cellStyle name="20% - Accent3 7" xfId="81"/>
    <cellStyle name="20% - Accent4 2" xfId="82"/>
    <cellStyle name="20% - Accent4 2 2" xfId="83"/>
    <cellStyle name="20% - Accent4 2 2 2" xfId="84"/>
    <cellStyle name="20% - Accent4 2 2 3" xfId="85"/>
    <cellStyle name="20% - Accent4 2 2_Regulatory Template" xfId="86"/>
    <cellStyle name="20% - Accent4 2 3" xfId="87"/>
    <cellStyle name="20% - Accent4 2_Regulatory Template" xfId="88"/>
    <cellStyle name="20% - Accent4 3" xfId="89"/>
    <cellStyle name="20% - Accent4 3 2" xfId="90"/>
    <cellStyle name="20% - Accent4 3_Regulatory Template" xfId="91"/>
    <cellStyle name="20% - Accent4 4" xfId="92"/>
    <cellStyle name="20% - Accent4 4 2" xfId="93"/>
    <cellStyle name="20% - Accent4 4_Regulatory Template" xfId="94"/>
    <cellStyle name="20% - Accent4 5" xfId="95"/>
    <cellStyle name="20% - Accent4 6" xfId="96"/>
    <cellStyle name="20% - Accent4 7" xfId="97"/>
    <cellStyle name="20% - Accent5 2" xfId="98"/>
    <cellStyle name="20% - Accent5 2 2" xfId="99"/>
    <cellStyle name="20% - Accent5 2 3" xfId="100"/>
    <cellStyle name="20% - Accent5 2_Regulatory Template" xfId="101"/>
    <cellStyle name="20% - Accent5 3" xfId="102"/>
    <cellStyle name="20% - Accent5 3 2" xfId="103"/>
    <cellStyle name="20% - Accent5 3_Regulatory Template" xfId="104"/>
    <cellStyle name="20% - Accent5 4" xfId="105"/>
    <cellStyle name="20% - Accent5 4 2" xfId="106"/>
    <cellStyle name="20% - Accent5 4_Regulatory Template" xfId="107"/>
    <cellStyle name="20% - Accent5 5" xfId="108"/>
    <cellStyle name="20% - Accent6 2" xfId="109"/>
    <cellStyle name="20% - Accent6 2 2" xfId="110"/>
    <cellStyle name="20% - Accent6 2 2 2" xfId="111"/>
    <cellStyle name="20% - Accent6 2 2 3" xfId="112"/>
    <cellStyle name="20% - Accent6 2 2_Regulatory Template" xfId="113"/>
    <cellStyle name="20% - Accent6 2 3" xfId="114"/>
    <cellStyle name="20% - Accent6 2_Regulatory Template" xfId="115"/>
    <cellStyle name="20% - Accent6 3" xfId="116"/>
    <cellStyle name="20% - Accent6 3 2" xfId="117"/>
    <cellStyle name="20% - Accent6 3_Regulatory Template" xfId="118"/>
    <cellStyle name="20% - Accent6 4" xfId="119"/>
    <cellStyle name="20% - Accent6 4 2" xfId="120"/>
    <cellStyle name="20% - Accent6 4_Regulatory Template" xfId="121"/>
    <cellStyle name="20% - Accent6 5" xfId="122"/>
    <cellStyle name="20% - Accent6 6" xfId="123"/>
    <cellStyle name="20% - Accent6 7" xfId="124"/>
    <cellStyle name="40% - Accent1 2" xfId="125"/>
    <cellStyle name="40% - Accent1 2 2" xfId="126"/>
    <cellStyle name="40% - Accent1 2 2 2" xfId="127"/>
    <cellStyle name="40% - Accent1 2 2 3" xfId="128"/>
    <cellStyle name="40% - Accent1 2 2_Regulatory Template" xfId="129"/>
    <cellStyle name="40% - Accent1 2 3" xfId="130"/>
    <cellStyle name="40% - Accent1 2_Regulatory Template" xfId="131"/>
    <cellStyle name="40% - Accent1 3" xfId="132"/>
    <cellStyle name="40% - Accent1 3 2" xfId="133"/>
    <cellStyle name="40% - Accent1 3_Regulatory Template" xfId="134"/>
    <cellStyle name="40% - Accent1 4" xfId="135"/>
    <cellStyle name="40% - Accent1 4 2" xfId="136"/>
    <cellStyle name="40% - Accent1 4_Regulatory Template" xfId="137"/>
    <cellStyle name="40% - Accent1 5" xfId="138"/>
    <cellStyle name="40% - Accent1 6" xfId="139"/>
    <cellStyle name="40% - Accent1 7" xfId="140"/>
    <cellStyle name="40% - Accent2 2" xfId="141"/>
    <cellStyle name="40% - Accent2 2 2" xfId="142"/>
    <cellStyle name="40% - Accent2 2 3" xfId="143"/>
    <cellStyle name="40% - Accent2 2_Regulatory Template" xfId="144"/>
    <cellStyle name="40% - Accent2 3" xfId="145"/>
    <cellStyle name="40% - Accent2 3 2" xfId="146"/>
    <cellStyle name="40% - Accent2 3_Regulatory Template" xfId="147"/>
    <cellStyle name="40% - Accent2 4" xfId="148"/>
    <cellStyle name="40% - Accent2 4 2" xfId="149"/>
    <cellStyle name="40% - Accent2 4_Regulatory Template" xfId="150"/>
    <cellStyle name="40% - Accent2 5" xfId="151"/>
    <cellStyle name="40% - Accent3 2" xfId="152"/>
    <cellStyle name="40% - Accent3 2 2" xfId="153"/>
    <cellStyle name="40% - Accent3 2 2 2" xfId="154"/>
    <cellStyle name="40% - Accent3 2 2 3" xfId="155"/>
    <cellStyle name="40% - Accent3 2 2_Regulatory Template" xfId="156"/>
    <cellStyle name="40% - Accent3 2 3" xfId="157"/>
    <cellStyle name="40% - Accent3 2_Regulatory Template" xfId="158"/>
    <cellStyle name="40% - Accent3 3" xfId="159"/>
    <cellStyle name="40% - Accent3 3 2" xfId="160"/>
    <cellStyle name="40% - Accent3 3_Regulatory Template" xfId="161"/>
    <cellStyle name="40% - Accent3 4" xfId="162"/>
    <cellStyle name="40% - Accent3 4 2" xfId="163"/>
    <cellStyle name="40% - Accent3 4_Regulatory Template" xfId="164"/>
    <cellStyle name="40% - Accent3 5" xfId="165"/>
    <cellStyle name="40% - Accent3 6" xfId="166"/>
    <cellStyle name="40% - Accent3 7" xfId="167"/>
    <cellStyle name="40% - Accent4 2" xfId="168"/>
    <cellStyle name="40% - Accent4 2 2" xfId="169"/>
    <cellStyle name="40% - Accent4 2 2 2" xfId="170"/>
    <cellStyle name="40% - Accent4 2 2 3" xfId="171"/>
    <cellStyle name="40% - Accent4 2 2_Regulatory Template" xfId="172"/>
    <cellStyle name="40% - Accent4 2 3" xfId="173"/>
    <cellStyle name="40% - Accent4 2_Regulatory Template" xfId="174"/>
    <cellStyle name="40% - Accent4 3" xfId="175"/>
    <cellStyle name="40% - Accent4 3 2" xfId="176"/>
    <cellStyle name="40% - Accent4 3_Regulatory Template" xfId="177"/>
    <cellStyle name="40% - Accent4 4" xfId="178"/>
    <cellStyle name="40% - Accent4 4 2" xfId="179"/>
    <cellStyle name="40% - Accent4 4_Regulatory Template" xfId="180"/>
    <cellStyle name="40% - Accent4 5" xfId="181"/>
    <cellStyle name="40% - Accent4 6" xfId="182"/>
    <cellStyle name="40% - Accent4 7" xfId="183"/>
    <cellStyle name="40% - Accent5 2" xfId="184"/>
    <cellStyle name="40% - Accent5 2 2" xfId="185"/>
    <cellStyle name="40% - Accent5 2 2 2" xfId="186"/>
    <cellStyle name="40% - Accent5 2 2 3" xfId="187"/>
    <cellStyle name="40% - Accent5 2 2_Regulatory Template" xfId="188"/>
    <cellStyle name="40% - Accent5 2 3" xfId="189"/>
    <cellStyle name="40% - Accent5 2_Regulatory Template" xfId="190"/>
    <cellStyle name="40% - Accent5 3" xfId="191"/>
    <cellStyle name="40% - Accent5 3 2" xfId="192"/>
    <cellStyle name="40% - Accent5 3_Regulatory Template" xfId="193"/>
    <cellStyle name="40% - Accent5 4" xfId="194"/>
    <cellStyle name="40% - Accent5 4 2" xfId="195"/>
    <cellStyle name="40% - Accent5 4_Regulatory Template" xfId="196"/>
    <cellStyle name="40% - Accent5 5" xfId="197"/>
    <cellStyle name="40% - Accent5 6" xfId="198"/>
    <cellStyle name="40% - Accent5 7" xfId="199"/>
    <cellStyle name="40% - Accent6 2" xfId="200"/>
    <cellStyle name="40% - Accent6 2 2" xfId="201"/>
    <cellStyle name="40% - Accent6 2 2 2" xfId="202"/>
    <cellStyle name="40% - Accent6 2 2 3" xfId="203"/>
    <cellStyle name="40% - Accent6 2 2_Regulatory Template" xfId="204"/>
    <cellStyle name="40% - Accent6 2 3" xfId="205"/>
    <cellStyle name="40% - Accent6 2_Regulatory Template" xfId="206"/>
    <cellStyle name="40% - Accent6 3" xfId="207"/>
    <cellStyle name="40% - Accent6 3 2" xfId="208"/>
    <cellStyle name="40% - Accent6 3_Regulatory Template" xfId="209"/>
    <cellStyle name="40% - Accent6 4" xfId="210"/>
    <cellStyle name="40% - Accent6 4 2" xfId="211"/>
    <cellStyle name="40% - Accent6 4_Regulatory Template" xfId="212"/>
    <cellStyle name="40% - Accent6 5" xfId="213"/>
    <cellStyle name="40% - Accent6 6" xfId="214"/>
    <cellStyle name="40% - Accent6 7" xfId="215"/>
    <cellStyle name="60% - Accent1 2" xfId="216"/>
    <cellStyle name="60% - Accent1 2 2" xfId="217"/>
    <cellStyle name="60% - Accent1 2 2 2" xfId="218"/>
    <cellStyle name="60% - Accent1 2 2 3" xfId="219"/>
    <cellStyle name="60% - Accent1 2 2_Regulatory Template" xfId="220"/>
    <cellStyle name="60% - Accent1 2 3" xfId="221"/>
    <cellStyle name="60% - Accent1 2_Regulatory Template" xfId="222"/>
    <cellStyle name="60% - Accent1 3" xfId="223"/>
    <cellStyle name="60% - Accent1 4" xfId="224"/>
    <cellStyle name="60% - Accent1 5" xfId="225"/>
    <cellStyle name="60% - Accent1 6" xfId="226"/>
    <cellStyle name="60% - Accent1 7" xfId="227"/>
    <cellStyle name="60% - Accent2 2" xfId="228"/>
    <cellStyle name="60% - Accent2 2 2" xfId="229"/>
    <cellStyle name="60% - Accent2 2 2 2" xfId="230"/>
    <cellStyle name="60% - Accent2 2 2 3" xfId="231"/>
    <cellStyle name="60% - Accent2 2 2_Regulatory Template" xfId="232"/>
    <cellStyle name="60% - Accent2 2 3" xfId="233"/>
    <cellStyle name="60% - Accent2 2_Regulatory Template" xfId="234"/>
    <cellStyle name="60% - Accent2 3" xfId="235"/>
    <cellStyle name="60% - Accent2 4" xfId="236"/>
    <cellStyle name="60% - Accent2 5" xfId="237"/>
    <cellStyle name="60% - Accent2 6" xfId="238"/>
    <cellStyle name="60% - Accent2 7" xfId="239"/>
    <cellStyle name="60% - Accent3 2" xfId="240"/>
    <cellStyle name="60% - Accent3 2 2" xfId="241"/>
    <cellStyle name="60% - Accent3 2 2 2" xfId="242"/>
    <cellStyle name="60% - Accent3 2 2 3" xfId="243"/>
    <cellStyle name="60% - Accent3 2 2_Regulatory Template" xfId="244"/>
    <cellStyle name="60% - Accent3 2 3" xfId="245"/>
    <cellStyle name="60% - Accent3 2_Regulatory Template" xfId="246"/>
    <cellStyle name="60% - Accent3 3" xfId="247"/>
    <cellStyle name="60% - Accent3 4" xfId="248"/>
    <cellStyle name="60% - Accent3 5" xfId="249"/>
    <cellStyle name="60% - Accent3 6" xfId="250"/>
    <cellStyle name="60% - Accent3 7" xfId="251"/>
    <cellStyle name="60% - Accent4 2" xfId="252"/>
    <cellStyle name="60% - Accent4 2 2" xfId="253"/>
    <cellStyle name="60% - Accent4 2 2 2" xfId="254"/>
    <cellStyle name="60% - Accent4 2 2 3" xfId="255"/>
    <cellStyle name="60% - Accent4 2 2_Regulatory Template" xfId="256"/>
    <cellStyle name="60% - Accent4 2 3" xfId="257"/>
    <cellStyle name="60% - Accent4 2_Regulatory Template" xfId="258"/>
    <cellStyle name="60% - Accent4 3" xfId="259"/>
    <cellStyle name="60% - Accent4 4" xfId="260"/>
    <cellStyle name="60% - Accent4 5" xfId="261"/>
    <cellStyle name="60% - Accent4 6" xfId="262"/>
    <cellStyle name="60% - Accent4 7" xfId="263"/>
    <cellStyle name="60% - Accent5 2" xfId="264"/>
    <cellStyle name="60% - Accent5 2 2" xfId="265"/>
    <cellStyle name="60% - Accent5 2 2 2" xfId="266"/>
    <cellStyle name="60% - Accent5 2 2 3" xfId="267"/>
    <cellStyle name="60% - Accent5 2 2_Regulatory Template" xfId="268"/>
    <cellStyle name="60% - Accent5 2 3" xfId="269"/>
    <cellStyle name="60% - Accent5 2_Regulatory Template" xfId="270"/>
    <cellStyle name="60% - Accent5 3" xfId="271"/>
    <cellStyle name="60% - Accent5 4" xfId="272"/>
    <cellStyle name="60% - Accent5 5" xfId="273"/>
    <cellStyle name="60% - Accent5 6" xfId="274"/>
    <cellStyle name="60% - Accent5 7" xfId="275"/>
    <cellStyle name="60% - Accent6 2" xfId="276"/>
    <cellStyle name="60% - Accent6 2 2" xfId="277"/>
    <cellStyle name="60% - Accent6 2 2 2" xfId="278"/>
    <cellStyle name="60% - Accent6 2 2 3" xfId="279"/>
    <cellStyle name="60% - Accent6 2 2_Regulatory Template" xfId="280"/>
    <cellStyle name="60% - Accent6 2 3" xfId="281"/>
    <cellStyle name="60% - Accent6 2_Regulatory Template" xfId="282"/>
    <cellStyle name="60% - Accent6 3" xfId="283"/>
    <cellStyle name="60% - Accent6 4" xfId="284"/>
    <cellStyle name="60% - Accent6 5" xfId="285"/>
    <cellStyle name="60% - Accent6 6" xfId="286"/>
    <cellStyle name="60% - Accent6 7" xfId="287"/>
    <cellStyle name="AA Blue BG" xfId="288"/>
    <cellStyle name="AA Calculation" xfId="289"/>
    <cellStyle name="Accent1 - 20%" xfId="290"/>
    <cellStyle name="Accent1 - 40%" xfId="291"/>
    <cellStyle name="Accent1 - 60%" xfId="292"/>
    <cellStyle name="Accent1 2" xfId="293"/>
    <cellStyle name="Accent1 2 2" xfId="294"/>
    <cellStyle name="Accent1 2 2 2" xfId="295"/>
    <cellStyle name="Accent1 2 2 3" xfId="296"/>
    <cellStyle name="Accent1 2 2_Regulatory Template" xfId="297"/>
    <cellStyle name="Accent1 2 3" xfId="298"/>
    <cellStyle name="Accent1 2 4" xfId="299"/>
    <cellStyle name="Accent1 2_Regulatory Template" xfId="300"/>
    <cellStyle name="Accent1 3" xfId="301"/>
    <cellStyle name="Accent1 4" xfId="302"/>
    <cellStyle name="Accent1 5" xfId="303"/>
    <cellStyle name="Accent1 6" xfId="304"/>
    <cellStyle name="Accent1 7" xfId="305"/>
    <cellStyle name="Accent2 - 20%" xfId="306"/>
    <cellStyle name="Accent2 - 40%" xfId="307"/>
    <cellStyle name="Accent2 - 60%" xfId="308"/>
    <cellStyle name="Accent2 2" xfId="309"/>
    <cellStyle name="Accent2 2 2" xfId="310"/>
    <cellStyle name="Accent2 2 2 2" xfId="311"/>
    <cellStyle name="Accent2 2 2 3" xfId="312"/>
    <cellStyle name="Accent2 2 2_Regulatory Template" xfId="313"/>
    <cellStyle name="Accent2 2 3" xfId="314"/>
    <cellStyle name="Accent2 2_Regulatory Template" xfId="315"/>
    <cellStyle name="Accent2 3" xfId="316"/>
    <cellStyle name="Accent2 4" xfId="317"/>
    <cellStyle name="Accent2 5" xfId="318"/>
    <cellStyle name="Accent2 6" xfId="319"/>
    <cellStyle name="Accent2 7" xfId="320"/>
    <cellStyle name="Accent3 - 20%" xfId="321"/>
    <cellStyle name="Accent3 - 40%" xfId="322"/>
    <cellStyle name="Accent3 - 60%" xfId="323"/>
    <cellStyle name="Accent3 2" xfId="324"/>
    <cellStyle name="Accent3 2 2" xfId="325"/>
    <cellStyle name="Accent3 2 2 2" xfId="326"/>
    <cellStyle name="Accent3 2 2 3" xfId="327"/>
    <cellStyle name="Accent3 2 2_Regulatory Template" xfId="328"/>
    <cellStyle name="Accent3 2 3" xfId="329"/>
    <cellStyle name="Accent3 2_Regulatory Template" xfId="330"/>
    <cellStyle name="Accent3 3" xfId="331"/>
    <cellStyle name="Accent3 4" xfId="332"/>
    <cellStyle name="Accent3 5" xfId="333"/>
    <cellStyle name="Accent3 6" xfId="334"/>
    <cellStyle name="Accent3 7" xfId="335"/>
    <cellStyle name="Accent4 - 20%" xfId="336"/>
    <cellStyle name="Accent4 - 40%" xfId="337"/>
    <cellStyle name="Accent4 - 60%" xfId="338"/>
    <cellStyle name="Accent4 2" xfId="339"/>
    <cellStyle name="Accent4 2 2" xfId="340"/>
    <cellStyle name="Accent4 2 2 2" xfId="341"/>
    <cellStyle name="Accent4 2 2 3" xfId="342"/>
    <cellStyle name="Accent4 2 2_Regulatory Template" xfId="343"/>
    <cellStyle name="Accent4 2 3" xfId="344"/>
    <cellStyle name="Accent4 2_Regulatory Template" xfId="345"/>
    <cellStyle name="Accent4 3" xfId="346"/>
    <cellStyle name="Accent4 4" xfId="347"/>
    <cellStyle name="Accent4 5" xfId="348"/>
    <cellStyle name="Accent4 6" xfId="349"/>
    <cellStyle name="Accent4 7" xfId="350"/>
    <cellStyle name="Accent5 - 20%" xfId="351"/>
    <cellStyle name="Accent5 - 40%" xfId="352"/>
    <cellStyle name="Accent5 - 60%" xfId="353"/>
    <cellStyle name="Accent5 2" xfId="354"/>
    <cellStyle name="Accent5 2 2" xfId="355"/>
    <cellStyle name="Accent5 3" xfId="356"/>
    <cellStyle name="Accent5 4" xfId="357"/>
    <cellStyle name="Accent6 - 20%" xfId="358"/>
    <cellStyle name="Accent6 - 40%" xfId="359"/>
    <cellStyle name="Accent6 - 60%" xfId="360"/>
    <cellStyle name="Accent6 2" xfId="361"/>
    <cellStyle name="Accent6 2 2" xfId="362"/>
    <cellStyle name="Accent6 2 2 2" xfId="363"/>
    <cellStyle name="Accent6 2 2 3" xfId="364"/>
    <cellStyle name="Accent6 2 2_Regulatory Template" xfId="365"/>
    <cellStyle name="Accent6 2 3" xfId="366"/>
    <cellStyle name="Accent6 2_Regulatory Template" xfId="367"/>
    <cellStyle name="Accent6 3" xfId="368"/>
    <cellStyle name="Accent6 4" xfId="369"/>
    <cellStyle name="Accent6 5" xfId="370"/>
    <cellStyle name="Accent6 6" xfId="371"/>
    <cellStyle name="Accent6 7" xfId="372"/>
    <cellStyle name="AFE" xfId="373"/>
    <cellStyle name="Agara" xfId="374"/>
    <cellStyle name="amount" xfId="375"/>
    <cellStyle name="Assumption [# - 00]" xfId="376"/>
    <cellStyle name="Assumption [#]" xfId="377"/>
    <cellStyle name="Assumption [% - 00]" xfId="378"/>
    <cellStyle name="Assumption [%]" xfId="379"/>
    <cellStyle name="Assumption [x]" xfId="380"/>
    <cellStyle name="Assumption Currency." xfId="381"/>
    <cellStyle name="Assumption Date." xfId="382"/>
    <cellStyle name="Assumption Heading." xfId="383"/>
    <cellStyle name="Assumption Multiple." xfId="384"/>
    <cellStyle name="Assumption Number." xfId="385"/>
    <cellStyle name="Assumption Percentage." xfId="386"/>
    <cellStyle name="Assumption Year." xfId="387"/>
    <cellStyle name="Assumptions Right Number" xfId="388"/>
    <cellStyle name="Assumptions Right Number 2" xfId="389"/>
    <cellStyle name="B79812_.wvu.PrintTitlest" xfId="390"/>
    <cellStyle name="Bad 2" xfId="391"/>
    <cellStyle name="Bad 2 2" xfId="392"/>
    <cellStyle name="Bad 2 2 2" xfId="393"/>
    <cellStyle name="Bad 2 2 3" xfId="394"/>
    <cellStyle name="Bad 2 2_Regulatory Template" xfId="395"/>
    <cellStyle name="Bad 2 3" xfId="396"/>
    <cellStyle name="Bad 2_Regulatory Template" xfId="397"/>
    <cellStyle name="Bad 3" xfId="398"/>
    <cellStyle name="Bad 4" xfId="399"/>
    <cellStyle name="Bad 5" xfId="400"/>
    <cellStyle name="Bad 6" xfId="401"/>
    <cellStyle name="Bad 7" xfId="402"/>
    <cellStyle name="Bezug" xfId="403"/>
    <cellStyle name="Black" xfId="404"/>
    <cellStyle name="Blockout" xfId="405"/>
    <cellStyle name="Blockout 2" xfId="406"/>
    <cellStyle name="Blockout 3" xfId="407"/>
    <cellStyle name="Blockout 4" xfId="408"/>
    <cellStyle name="blp_column_header" xfId="409"/>
    <cellStyle name="Blue" xfId="410"/>
    <cellStyle name="Body text" xfId="411"/>
    <cellStyle name="Border" xfId="412"/>
    <cellStyle name="Calculation 2" xfId="413"/>
    <cellStyle name="Calculation 2 2" xfId="414"/>
    <cellStyle name="Calculation 2 2 2" xfId="415"/>
    <cellStyle name="Calculation 2 2 2 2" xfId="416"/>
    <cellStyle name="Calculation 2 2 2 2 2" xfId="417"/>
    <cellStyle name="Calculation 2 2 2 2 3" xfId="418"/>
    <cellStyle name="Calculation 2 2 2 3" xfId="419"/>
    <cellStyle name="Calculation 2 2 2 4" xfId="420"/>
    <cellStyle name="Calculation 2 2 3" xfId="421"/>
    <cellStyle name="Calculation 2 2 3 2" xfId="422"/>
    <cellStyle name="Calculation 2 2 3 2 2" xfId="423"/>
    <cellStyle name="Calculation 2 2 3 2 3" xfId="424"/>
    <cellStyle name="Calculation 2 2 3 3" xfId="425"/>
    <cellStyle name="Calculation 2 2 3 4" xfId="426"/>
    <cellStyle name="Calculation 2 2 4" xfId="427"/>
    <cellStyle name="Calculation 2 2 4 2" xfId="428"/>
    <cellStyle name="Calculation 2 2 4 3" xfId="429"/>
    <cellStyle name="Calculation 2 2 5" xfId="430"/>
    <cellStyle name="Calculation 2 2 6" xfId="431"/>
    <cellStyle name="Calculation 2 2 7" xfId="432"/>
    <cellStyle name="Calculation 2 2_Regulatory Template" xfId="433"/>
    <cellStyle name="Calculation 2 3" xfId="434"/>
    <cellStyle name="Calculation 2 3 2" xfId="435"/>
    <cellStyle name="Calculation 2 3 2 2" xfId="436"/>
    <cellStyle name="Calculation 2 3 2 2 2" xfId="437"/>
    <cellStyle name="Calculation 2 3 2 2 3" xfId="438"/>
    <cellStyle name="Calculation 2 3 2 3" xfId="439"/>
    <cellStyle name="Calculation 2 3 2 4" xfId="440"/>
    <cellStyle name="Calculation 2 3 3" xfId="441"/>
    <cellStyle name="Calculation 2 3 3 2" xfId="442"/>
    <cellStyle name="Calculation 2 3 3 2 2" xfId="443"/>
    <cellStyle name="Calculation 2 3 3 2 3" xfId="444"/>
    <cellStyle name="Calculation 2 3 3 3" xfId="445"/>
    <cellStyle name="Calculation 2 3 3 4" xfId="446"/>
    <cellStyle name="Calculation 2 3 4" xfId="447"/>
    <cellStyle name="Calculation 2 3 4 2" xfId="448"/>
    <cellStyle name="Calculation 2 3 4 3" xfId="449"/>
    <cellStyle name="Calculation 2 3 5" xfId="450"/>
    <cellStyle name="Calculation 2 3 6" xfId="451"/>
    <cellStyle name="Calculation 2 4" xfId="452"/>
    <cellStyle name="Calculation 2 4 2" xfId="453"/>
    <cellStyle name="Calculation 2 4 2 2" xfId="454"/>
    <cellStyle name="Calculation 2 4 2 2 2" xfId="455"/>
    <cellStyle name="Calculation 2 4 2 2 3" xfId="456"/>
    <cellStyle name="Calculation 2 4 2 3" xfId="457"/>
    <cellStyle name="Calculation 2 4 2 4" xfId="458"/>
    <cellStyle name="Calculation 2 4 3" xfId="459"/>
    <cellStyle name="Calculation 2 4 3 2" xfId="460"/>
    <cellStyle name="Calculation 2 4 3 2 2" xfId="461"/>
    <cellStyle name="Calculation 2 4 3 2 3" xfId="462"/>
    <cellStyle name="Calculation 2 4 3 3" xfId="463"/>
    <cellStyle name="Calculation 2 4 3 4" xfId="464"/>
    <cellStyle name="Calculation 2 4 4" xfId="465"/>
    <cellStyle name="Calculation 2 4 4 2" xfId="466"/>
    <cellStyle name="Calculation 2 4 4 3" xfId="467"/>
    <cellStyle name="Calculation 2 4 5" xfId="468"/>
    <cellStyle name="Calculation 2 4 6" xfId="469"/>
    <cellStyle name="Calculation 2 5" xfId="470"/>
    <cellStyle name="Calculation 2 5 2" xfId="471"/>
    <cellStyle name="Calculation 2 5 2 2" xfId="472"/>
    <cellStyle name="Calculation 2 5 2 2 2" xfId="473"/>
    <cellStyle name="Calculation 2 5 2 2 3" xfId="474"/>
    <cellStyle name="Calculation 2 5 2 3" xfId="475"/>
    <cellStyle name="Calculation 2 5 2 4" xfId="476"/>
    <cellStyle name="Calculation 2 5 3" xfId="477"/>
    <cellStyle name="Calculation 2 5 3 2" xfId="478"/>
    <cellStyle name="Calculation 2 5 3 2 2" xfId="479"/>
    <cellStyle name="Calculation 2 5 3 2 3" xfId="480"/>
    <cellStyle name="Calculation 2 5 3 3" xfId="481"/>
    <cellStyle name="Calculation 2 5 3 4" xfId="482"/>
    <cellStyle name="Calculation 2 5 4" xfId="483"/>
    <cellStyle name="Calculation 2 5 4 2" xfId="484"/>
    <cellStyle name="Calculation 2 5 4 3" xfId="485"/>
    <cellStyle name="Calculation 2 5 5" xfId="486"/>
    <cellStyle name="Calculation 2 5 6" xfId="487"/>
    <cellStyle name="Calculation 2 6" xfId="488"/>
    <cellStyle name="Calculation 2 6 2" xfId="489"/>
    <cellStyle name="Calculation 2 6 3" xfId="490"/>
    <cellStyle name="Calculation 2 7" xfId="491"/>
    <cellStyle name="Calculation 2 8" xfId="492"/>
    <cellStyle name="Calculation 2 9" xfId="493"/>
    <cellStyle name="Calculation 2_Regulatory Template" xfId="494"/>
    <cellStyle name="Calculation 3" xfId="495"/>
    <cellStyle name="Calculation 4" xfId="496"/>
    <cellStyle name="Calculation 5" xfId="497"/>
    <cellStyle name="Calculation 6" xfId="498"/>
    <cellStyle name="Calculation 7" xfId="499"/>
    <cellStyle name="Callum" xfId="500"/>
    <cellStyle name="Cell Link." xfId="501"/>
    <cellStyle name="Check Cell 2" xfId="502"/>
    <cellStyle name="Check Cell 2 2" xfId="503"/>
    <cellStyle name="Check Cell 2 2 2" xfId="504"/>
    <cellStyle name="Check Cell 2 2 2 2" xfId="505"/>
    <cellStyle name="Check Cell 3" xfId="506"/>
    <cellStyle name="Check Cell 4" xfId="507"/>
    <cellStyle name="Column - Heading" xfId="508"/>
    <cellStyle name="Comm_Big_Title" xfId="509"/>
    <cellStyle name="Comma [0] 2" xfId="510"/>
    <cellStyle name="Comma [0]7Z_87C" xfId="511"/>
    <cellStyle name="Comma 0" xfId="512"/>
    <cellStyle name="Comma 0*" xfId="513"/>
    <cellStyle name="Comma 0_Powerline1.M" xfId="514"/>
    <cellStyle name="Comma 1" xfId="515"/>
    <cellStyle name="Comma 1 2" xfId="516"/>
    <cellStyle name="Comma 10" xfId="517"/>
    <cellStyle name="Comma 10 2" xfId="518"/>
    <cellStyle name="Comma 10 2 2" xfId="519"/>
    <cellStyle name="Comma 11" xfId="520"/>
    <cellStyle name="Comma 12" xfId="521"/>
    <cellStyle name="Comma 13" xfId="522"/>
    <cellStyle name="Comma 14" xfId="523"/>
    <cellStyle name="Comma 14 2" xfId="524"/>
    <cellStyle name="Comma 15" xfId="525"/>
    <cellStyle name="Comma 15 2" xfId="526"/>
    <cellStyle name="Comma 16" xfId="527"/>
    <cellStyle name="Comma 17" xfId="528"/>
    <cellStyle name="Comma 18" xfId="529"/>
    <cellStyle name="Comma 18 2" xfId="530"/>
    <cellStyle name="Comma 19" xfId="531"/>
    <cellStyle name="Comma 2" xfId="5"/>
    <cellStyle name="Comma 2 10" xfId="532"/>
    <cellStyle name="Comma 2 100" xfId="533"/>
    <cellStyle name="Comma 2 101" xfId="534"/>
    <cellStyle name="Comma 2 102" xfId="535"/>
    <cellStyle name="Comma 2 103" xfId="536"/>
    <cellStyle name="Comma 2 104" xfId="537"/>
    <cellStyle name="Comma 2 105" xfId="538"/>
    <cellStyle name="Comma 2 106" xfId="539"/>
    <cellStyle name="Comma 2 107" xfId="540"/>
    <cellStyle name="Comma 2 108" xfId="541"/>
    <cellStyle name="Comma 2 109" xfId="542"/>
    <cellStyle name="Comma 2 11" xfId="543"/>
    <cellStyle name="Comma 2 110" xfId="544"/>
    <cellStyle name="Comma 2 111" xfId="545"/>
    <cellStyle name="Comma 2 112" xfId="546"/>
    <cellStyle name="Comma 2 113" xfId="547"/>
    <cellStyle name="Comma 2 114" xfId="548"/>
    <cellStyle name="Comma 2 115" xfId="549"/>
    <cellStyle name="Comma 2 116" xfId="550"/>
    <cellStyle name="Comma 2 117" xfId="551"/>
    <cellStyle name="Comma 2 118" xfId="552"/>
    <cellStyle name="Comma 2 119" xfId="553"/>
    <cellStyle name="Comma 2 12" xfId="554"/>
    <cellStyle name="Comma 2 120" xfId="555"/>
    <cellStyle name="Comma 2 121" xfId="556"/>
    <cellStyle name="Comma 2 122" xfId="557"/>
    <cellStyle name="Comma 2 123" xfId="558"/>
    <cellStyle name="Comma 2 124" xfId="559"/>
    <cellStyle name="Comma 2 125" xfId="560"/>
    <cellStyle name="Comma 2 126" xfId="561"/>
    <cellStyle name="Comma 2 127" xfId="562"/>
    <cellStyle name="Comma 2 128" xfId="563"/>
    <cellStyle name="Comma 2 129" xfId="564"/>
    <cellStyle name="Comma 2 13" xfId="565"/>
    <cellStyle name="Comma 2 130" xfId="566"/>
    <cellStyle name="Comma 2 131" xfId="567"/>
    <cellStyle name="Comma 2 132" xfId="568"/>
    <cellStyle name="Comma 2 133" xfId="569"/>
    <cellStyle name="Comma 2 134" xfId="570"/>
    <cellStyle name="Comma 2 135" xfId="571"/>
    <cellStyle name="Comma 2 136" xfId="572"/>
    <cellStyle name="Comma 2 137" xfId="573"/>
    <cellStyle name="Comma 2 138" xfId="574"/>
    <cellStyle name="Comma 2 139" xfId="575"/>
    <cellStyle name="Comma 2 14" xfId="576"/>
    <cellStyle name="Comma 2 140" xfId="577"/>
    <cellStyle name="Comma 2 141" xfId="578"/>
    <cellStyle name="Comma 2 142" xfId="579"/>
    <cellStyle name="Comma 2 143" xfId="580"/>
    <cellStyle name="Comma 2 144" xfId="581"/>
    <cellStyle name="Comma 2 145" xfId="582"/>
    <cellStyle name="Comma 2 146" xfId="583"/>
    <cellStyle name="Comma 2 147" xfId="584"/>
    <cellStyle name="Comma 2 148" xfId="585"/>
    <cellStyle name="Comma 2 149" xfId="586"/>
    <cellStyle name="Comma 2 15" xfId="587"/>
    <cellStyle name="Comma 2 150" xfId="588"/>
    <cellStyle name="Comma 2 151" xfId="589"/>
    <cellStyle name="Comma 2 152" xfId="590"/>
    <cellStyle name="Comma 2 153" xfId="591"/>
    <cellStyle name="Comma 2 154" xfId="592"/>
    <cellStyle name="Comma 2 155" xfId="593"/>
    <cellStyle name="Comma 2 156" xfId="594"/>
    <cellStyle name="Comma 2 157" xfId="595"/>
    <cellStyle name="Comma 2 158" xfId="596"/>
    <cellStyle name="Comma 2 159" xfId="597"/>
    <cellStyle name="Comma 2 16" xfId="598"/>
    <cellStyle name="Comma 2 160" xfId="599"/>
    <cellStyle name="Comma 2 161" xfId="600"/>
    <cellStyle name="Comma 2 162" xfId="601"/>
    <cellStyle name="Comma 2 163" xfId="602"/>
    <cellStyle name="Comma 2 164" xfId="603"/>
    <cellStyle name="Comma 2 165" xfId="604"/>
    <cellStyle name="Comma 2 166" xfId="605"/>
    <cellStyle name="Comma 2 167" xfId="606"/>
    <cellStyle name="Comma 2 168" xfId="607"/>
    <cellStyle name="Comma 2 169" xfId="608"/>
    <cellStyle name="Comma 2 17" xfId="609"/>
    <cellStyle name="Comma 2 170" xfId="610"/>
    <cellStyle name="Comma 2 171" xfId="611"/>
    <cellStyle name="Comma 2 172" xfId="612"/>
    <cellStyle name="Comma 2 173" xfId="613"/>
    <cellStyle name="Comma 2 174" xfId="614"/>
    <cellStyle name="Comma 2 175" xfId="615"/>
    <cellStyle name="Comma 2 176" xfId="616"/>
    <cellStyle name="Comma 2 177" xfId="617"/>
    <cellStyle name="Comma 2 178" xfId="618"/>
    <cellStyle name="Comma 2 179" xfId="619"/>
    <cellStyle name="Comma 2 18" xfId="620"/>
    <cellStyle name="Comma 2 180" xfId="621"/>
    <cellStyle name="Comma 2 181" xfId="622"/>
    <cellStyle name="Comma 2 182" xfId="623"/>
    <cellStyle name="Comma 2 183" xfId="624"/>
    <cellStyle name="Comma 2 184" xfId="625"/>
    <cellStyle name="Comma 2 185" xfId="626"/>
    <cellStyle name="Comma 2 186" xfId="627"/>
    <cellStyle name="Comma 2 187" xfId="628"/>
    <cellStyle name="Comma 2 188" xfId="629"/>
    <cellStyle name="Comma 2 189" xfId="630"/>
    <cellStyle name="Comma 2 19" xfId="631"/>
    <cellStyle name="Comma 2 190" xfId="632"/>
    <cellStyle name="Comma 2 191" xfId="633"/>
    <cellStyle name="Comma 2 192" xfId="634"/>
    <cellStyle name="Comma 2 193" xfId="635"/>
    <cellStyle name="Comma 2 194" xfId="636"/>
    <cellStyle name="Comma 2 195" xfId="637"/>
    <cellStyle name="Comma 2 196" xfId="638"/>
    <cellStyle name="Comma 2 197" xfId="639"/>
    <cellStyle name="Comma 2 2" xfId="640"/>
    <cellStyle name="Comma 2 2 10" xfId="641"/>
    <cellStyle name="Comma 2 2 100" xfId="642"/>
    <cellStyle name="Comma 2 2 1000" xfId="643"/>
    <cellStyle name="Comma 2 2 1001" xfId="644"/>
    <cellStyle name="Comma 2 2 1002" xfId="645"/>
    <cellStyle name="Comma 2 2 1003" xfId="646"/>
    <cellStyle name="Comma 2 2 1004" xfId="647"/>
    <cellStyle name="Comma 2 2 1005" xfId="648"/>
    <cellStyle name="Comma 2 2 1006" xfId="649"/>
    <cellStyle name="Comma 2 2 1007" xfId="650"/>
    <cellStyle name="Comma 2 2 1008" xfId="651"/>
    <cellStyle name="Comma 2 2 1009" xfId="652"/>
    <cellStyle name="Comma 2 2 101" xfId="653"/>
    <cellStyle name="Comma 2 2 1010" xfId="654"/>
    <cellStyle name="Comma 2 2 1011" xfId="655"/>
    <cellStyle name="Comma 2 2 1012" xfId="656"/>
    <cellStyle name="Comma 2 2 1013" xfId="657"/>
    <cellStyle name="Comma 2 2 1014" xfId="658"/>
    <cellStyle name="Comma 2 2 1015" xfId="659"/>
    <cellStyle name="Comma 2 2 1016" xfId="660"/>
    <cellStyle name="Comma 2 2 1017" xfId="661"/>
    <cellStyle name="Comma 2 2 1018" xfId="662"/>
    <cellStyle name="Comma 2 2 1019" xfId="663"/>
    <cellStyle name="Comma 2 2 102" xfId="664"/>
    <cellStyle name="Comma 2 2 1020" xfId="665"/>
    <cellStyle name="Comma 2 2 1021" xfId="666"/>
    <cellStyle name="Comma 2 2 1022" xfId="667"/>
    <cellStyle name="Comma 2 2 1023" xfId="668"/>
    <cellStyle name="Comma 2 2 1024" xfId="669"/>
    <cellStyle name="Comma 2 2 1025" xfId="670"/>
    <cellStyle name="Comma 2 2 1026" xfId="671"/>
    <cellStyle name="Comma 2 2 1027" xfId="672"/>
    <cellStyle name="Comma 2 2 1028" xfId="673"/>
    <cellStyle name="Comma 2 2 1029" xfId="674"/>
    <cellStyle name="Comma 2 2 103" xfId="675"/>
    <cellStyle name="Comma 2 2 1030" xfId="676"/>
    <cellStyle name="Comma 2 2 1031" xfId="677"/>
    <cellStyle name="Comma 2 2 1032" xfId="678"/>
    <cellStyle name="Comma 2 2 1033" xfId="679"/>
    <cellStyle name="Comma 2 2 1034" xfId="680"/>
    <cellStyle name="Comma 2 2 1035" xfId="681"/>
    <cellStyle name="Comma 2 2 1036" xfId="682"/>
    <cellStyle name="Comma 2 2 1037" xfId="683"/>
    <cellStyle name="Comma 2 2 1038" xfId="684"/>
    <cellStyle name="Comma 2 2 1039" xfId="685"/>
    <cellStyle name="Comma 2 2 104" xfId="686"/>
    <cellStyle name="Comma 2 2 1040" xfId="687"/>
    <cellStyle name="Comma 2 2 1041" xfId="688"/>
    <cellStyle name="Comma 2 2 1042" xfId="689"/>
    <cellStyle name="Comma 2 2 1043" xfId="690"/>
    <cellStyle name="Comma 2 2 1044" xfId="691"/>
    <cellStyle name="Comma 2 2 1045" xfId="692"/>
    <cellStyle name="Comma 2 2 1046" xfId="693"/>
    <cellStyle name="Comma 2 2 1047" xfId="694"/>
    <cellStyle name="Comma 2 2 1048" xfId="695"/>
    <cellStyle name="Comma 2 2 1049" xfId="696"/>
    <cellStyle name="Comma 2 2 105" xfId="697"/>
    <cellStyle name="Comma 2 2 1050" xfId="698"/>
    <cellStyle name="Comma 2 2 1051" xfId="699"/>
    <cellStyle name="Comma 2 2 1052" xfId="700"/>
    <cellStyle name="Comma 2 2 1053" xfId="701"/>
    <cellStyle name="Comma 2 2 1054" xfId="702"/>
    <cellStyle name="Comma 2 2 1055" xfId="703"/>
    <cellStyle name="Comma 2 2 1056" xfId="704"/>
    <cellStyle name="Comma 2 2 1057" xfId="705"/>
    <cellStyle name="Comma 2 2 1058" xfId="706"/>
    <cellStyle name="Comma 2 2 1059" xfId="707"/>
    <cellStyle name="Comma 2 2 106" xfId="708"/>
    <cellStyle name="Comma 2 2 1060" xfId="709"/>
    <cellStyle name="Comma 2 2 1061" xfId="710"/>
    <cellStyle name="Comma 2 2 1062" xfId="711"/>
    <cellStyle name="Comma 2 2 1063" xfId="712"/>
    <cellStyle name="Comma 2 2 1064" xfId="713"/>
    <cellStyle name="Comma 2 2 1065" xfId="714"/>
    <cellStyle name="Comma 2 2 1066" xfId="715"/>
    <cellStyle name="Comma 2 2 1067" xfId="716"/>
    <cellStyle name="Comma 2 2 1068" xfId="717"/>
    <cellStyle name="Comma 2 2 1069" xfId="718"/>
    <cellStyle name="Comma 2 2 107" xfId="719"/>
    <cellStyle name="Comma 2 2 1070" xfId="720"/>
    <cellStyle name="Comma 2 2 1071" xfId="721"/>
    <cellStyle name="Comma 2 2 1072" xfId="722"/>
    <cellStyle name="Comma 2 2 1073" xfId="723"/>
    <cellStyle name="Comma 2 2 1074" xfId="724"/>
    <cellStyle name="Comma 2 2 1075" xfId="725"/>
    <cellStyle name="Comma 2 2 1076" xfId="726"/>
    <cellStyle name="Comma 2 2 1077" xfId="727"/>
    <cellStyle name="Comma 2 2 1078" xfId="728"/>
    <cellStyle name="Comma 2 2 1079" xfId="729"/>
    <cellStyle name="Comma 2 2 108" xfId="730"/>
    <cellStyle name="Comma 2 2 1080" xfId="731"/>
    <cellStyle name="Comma 2 2 1081" xfId="732"/>
    <cellStyle name="Comma 2 2 1082" xfId="733"/>
    <cellStyle name="Comma 2 2 1083" xfId="734"/>
    <cellStyle name="Comma 2 2 1084" xfId="735"/>
    <cellStyle name="Comma 2 2 1085" xfId="736"/>
    <cellStyle name="Comma 2 2 1086" xfId="737"/>
    <cellStyle name="Comma 2 2 1087" xfId="738"/>
    <cellStyle name="Comma 2 2 1088" xfId="739"/>
    <cellStyle name="Comma 2 2 1089" xfId="740"/>
    <cellStyle name="Comma 2 2 109" xfId="741"/>
    <cellStyle name="Comma 2 2 1090" xfId="742"/>
    <cellStyle name="Comma 2 2 1091" xfId="743"/>
    <cellStyle name="Comma 2 2 1092" xfId="744"/>
    <cellStyle name="Comma 2 2 1093" xfId="745"/>
    <cellStyle name="Comma 2 2 1094" xfId="746"/>
    <cellStyle name="Comma 2 2 1095" xfId="747"/>
    <cellStyle name="Comma 2 2 1096" xfId="748"/>
    <cellStyle name="Comma 2 2 1097" xfId="749"/>
    <cellStyle name="Comma 2 2 1098" xfId="750"/>
    <cellStyle name="Comma 2 2 1099" xfId="751"/>
    <cellStyle name="Comma 2 2 11" xfId="752"/>
    <cellStyle name="Comma 2 2 110" xfId="753"/>
    <cellStyle name="Comma 2 2 1100" xfId="754"/>
    <cellStyle name="Comma 2 2 1101" xfId="755"/>
    <cellStyle name="Comma 2 2 1102" xfId="756"/>
    <cellStyle name="Comma 2 2 1103" xfId="757"/>
    <cellStyle name="Comma 2 2 1104" xfId="758"/>
    <cellStyle name="Comma 2 2 1105" xfId="759"/>
    <cellStyle name="Comma 2 2 1106" xfId="760"/>
    <cellStyle name="Comma 2 2 1107" xfId="761"/>
    <cellStyle name="Comma 2 2 1108" xfId="762"/>
    <cellStyle name="Comma 2 2 1109" xfId="763"/>
    <cellStyle name="Comma 2 2 111" xfId="764"/>
    <cellStyle name="Comma 2 2 1110" xfId="765"/>
    <cellStyle name="Comma 2 2 1111" xfId="766"/>
    <cellStyle name="Comma 2 2 1112" xfId="767"/>
    <cellStyle name="Comma 2 2 1113" xfId="768"/>
    <cellStyle name="Comma 2 2 1114" xfId="769"/>
    <cellStyle name="Comma 2 2 1115" xfId="770"/>
    <cellStyle name="Comma 2 2 1116" xfId="771"/>
    <cellStyle name="Comma 2 2 1117" xfId="772"/>
    <cellStyle name="Comma 2 2 1118" xfId="773"/>
    <cellStyle name="Comma 2 2 1119" xfId="774"/>
    <cellStyle name="Comma 2 2 112" xfId="775"/>
    <cellStyle name="Comma 2 2 1120" xfId="776"/>
    <cellStyle name="Comma 2 2 1121" xfId="777"/>
    <cellStyle name="Comma 2 2 1122" xfId="778"/>
    <cellStyle name="Comma 2 2 1123" xfId="779"/>
    <cellStyle name="Comma 2 2 1124" xfId="780"/>
    <cellStyle name="Comma 2 2 1125" xfId="781"/>
    <cellStyle name="Comma 2 2 1126" xfId="782"/>
    <cellStyle name="Comma 2 2 1127" xfId="783"/>
    <cellStyle name="Comma 2 2 1128" xfId="784"/>
    <cellStyle name="Comma 2 2 1129" xfId="785"/>
    <cellStyle name="Comma 2 2 113" xfId="786"/>
    <cellStyle name="Comma 2 2 1130" xfId="787"/>
    <cellStyle name="Comma 2 2 1131" xfId="788"/>
    <cellStyle name="Comma 2 2 1132" xfId="789"/>
    <cellStyle name="Comma 2 2 1133" xfId="790"/>
    <cellStyle name="Comma 2 2 1134" xfId="791"/>
    <cellStyle name="Comma 2 2 1135" xfId="792"/>
    <cellStyle name="Comma 2 2 1136" xfId="793"/>
    <cellStyle name="Comma 2 2 1137" xfId="794"/>
    <cellStyle name="Comma 2 2 1138" xfId="795"/>
    <cellStyle name="Comma 2 2 1139" xfId="796"/>
    <cellStyle name="Comma 2 2 114" xfId="797"/>
    <cellStyle name="Comma 2 2 1140" xfId="798"/>
    <cellStyle name="Comma 2 2 1141" xfId="799"/>
    <cellStyle name="Comma 2 2 1142" xfId="800"/>
    <cellStyle name="Comma 2 2 1143" xfId="801"/>
    <cellStyle name="Comma 2 2 1144" xfId="802"/>
    <cellStyle name="Comma 2 2 1145" xfId="803"/>
    <cellStyle name="Comma 2 2 1146" xfId="804"/>
    <cellStyle name="Comma 2 2 1147" xfId="805"/>
    <cellStyle name="Comma 2 2 1148" xfId="806"/>
    <cellStyle name="Comma 2 2 1149" xfId="807"/>
    <cellStyle name="Comma 2 2 115" xfId="808"/>
    <cellStyle name="Comma 2 2 1150" xfId="809"/>
    <cellStyle name="Comma 2 2 1151" xfId="810"/>
    <cellStyle name="Comma 2 2 1152" xfId="811"/>
    <cellStyle name="Comma 2 2 1153" xfId="812"/>
    <cellStyle name="Comma 2 2 1154" xfId="813"/>
    <cellStyle name="Comma 2 2 116" xfId="814"/>
    <cellStyle name="Comma 2 2 117" xfId="815"/>
    <cellStyle name="Comma 2 2 118" xfId="816"/>
    <cellStyle name="Comma 2 2 119" xfId="817"/>
    <cellStyle name="Comma 2 2 12" xfId="818"/>
    <cellStyle name="Comma 2 2 120" xfId="819"/>
    <cellStyle name="Comma 2 2 121" xfId="820"/>
    <cellStyle name="Comma 2 2 122" xfId="821"/>
    <cellStyle name="Comma 2 2 123" xfId="822"/>
    <cellStyle name="Comma 2 2 124" xfId="823"/>
    <cellStyle name="Comma 2 2 125" xfId="824"/>
    <cellStyle name="Comma 2 2 126" xfId="825"/>
    <cellStyle name="Comma 2 2 127" xfId="826"/>
    <cellStyle name="Comma 2 2 128" xfId="827"/>
    <cellStyle name="Comma 2 2 129" xfId="828"/>
    <cellStyle name="Comma 2 2 13" xfId="829"/>
    <cellStyle name="Comma 2 2 130" xfId="830"/>
    <cellStyle name="Comma 2 2 131" xfId="831"/>
    <cellStyle name="Comma 2 2 132" xfId="832"/>
    <cellStyle name="Comma 2 2 133" xfId="833"/>
    <cellStyle name="Comma 2 2 134" xfId="834"/>
    <cellStyle name="Comma 2 2 135" xfId="835"/>
    <cellStyle name="Comma 2 2 136" xfId="836"/>
    <cellStyle name="Comma 2 2 137" xfId="837"/>
    <cellStyle name="Comma 2 2 138" xfId="838"/>
    <cellStyle name="Comma 2 2 139" xfId="839"/>
    <cellStyle name="Comma 2 2 14" xfId="840"/>
    <cellStyle name="Comma 2 2 140" xfId="841"/>
    <cellStyle name="Comma 2 2 141" xfId="842"/>
    <cellStyle name="Comma 2 2 142" xfId="843"/>
    <cellStyle name="Comma 2 2 143" xfId="844"/>
    <cellStyle name="Comma 2 2 144" xfId="845"/>
    <cellStyle name="Comma 2 2 145" xfId="846"/>
    <cellStyle name="Comma 2 2 146" xfId="847"/>
    <cellStyle name="Comma 2 2 147" xfId="848"/>
    <cellStyle name="Comma 2 2 148" xfId="849"/>
    <cellStyle name="Comma 2 2 149" xfId="850"/>
    <cellStyle name="Comma 2 2 15" xfId="851"/>
    <cellStyle name="Comma 2 2 150" xfId="852"/>
    <cellStyle name="Comma 2 2 151" xfId="853"/>
    <cellStyle name="Comma 2 2 152" xfId="854"/>
    <cellStyle name="Comma 2 2 153" xfId="855"/>
    <cellStyle name="Comma 2 2 154" xfId="856"/>
    <cellStyle name="Comma 2 2 155" xfId="857"/>
    <cellStyle name="Comma 2 2 156" xfId="858"/>
    <cellStyle name="Comma 2 2 157" xfId="859"/>
    <cellStyle name="Comma 2 2 158" xfId="860"/>
    <cellStyle name="Comma 2 2 159" xfId="861"/>
    <cellStyle name="Comma 2 2 16" xfId="862"/>
    <cellStyle name="Comma 2 2 160" xfId="863"/>
    <cellStyle name="Comma 2 2 161" xfId="864"/>
    <cellStyle name="Comma 2 2 162" xfId="865"/>
    <cellStyle name="Comma 2 2 163" xfId="866"/>
    <cellStyle name="Comma 2 2 164" xfId="867"/>
    <cellStyle name="Comma 2 2 165" xfId="868"/>
    <cellStyle name="Comma 2 2 166" xfId="869"/>
    <cellStyle name="Comma 2 2 167" xfId="870"/>
    <cellStyle name="Comma 2 2 168" xfId="871"/>
    <cellStyle name="Comma 2 2 169" xfId="872"/>
    <cellStyle name="Comma 2 2 17" xfId="873"/>
    <cellStyle name="Comma 2 2 170" xfId="874"/>
    <cellStyle name="Comma 2 2 171" xfId="875"/>
    <cellStyle name="Comma 2 2 172" xfId="876"/>
    <cellStyle name="Comma 2 2 173" xfId="877"/>
    <cellStyle name="Comma 2 2 174" xfId="878"/>
    <cellStyle name="Comma 2 2 175" xfId="879"/>
    <cellStyle name="Comma 2 2 176" xfId="880"/>
    <cellStyle name="Comma 2 2 177" xfId="881"/>
    <cellStyle name="Comma 2 2 178" xfId="882"/>
    <cellStyle name="Comma 2 2 179" xfId="883"/>
    <cellStyle name="Comma 2 2 18" xfId="884"/>
    <cellStyle name="Comma 2 2 180" xfId="885"/>
    <cellStyle name="Comma 2 2 181" xfId="886"/>
    <cellStyle name="Comma 2 2 182" xfId="887"/>
    <cellStyle name="Comma 2 2 183" xfId="888"/>
    <cellStyle name="Comma 2 2 184" xfId="889"/>
    <cellStyle name="Comma 2 2 185" xfId="890"/>
    <cellStyle name="Comma 2 2 186" xfId="891"/>
    <cellStyle name="Comma 2 2 187" xfId="892"/>
    <cellStyle name="Comma 2 2 188" xfId="893"/>
    <cellStyle name="Comma 2 2 189" xfId="894"/>
    <cellStyle name="Comma 2 2 19" xfId="895"/>
    <cellStyle name="Comma 2 2 190" xfId="896"/>
    <cellStyle name="Comma 2 2 191" xfId="897"/>
    <cellStyle name="Comma 2 2 192" xfId="898"/>
    <cellStyle name="Comma 2 2 193" xfId="899"/>
    <cellStyle name="Comma 2 2 194" xfId="900"/>
    <cellStyle name="Comma 2 2 195" xfId="901"/>
    <cellStyle name="Comma 2 2 196" xfId="902"/>
    <cellStyle name="Comma 2 2 197" xfId="903"/>
    <cellStyle name="Comma 2 2 198" xfId="904"/>
    <cellStyle name="Comma 2 2 199" xfId="905"/>
    <cellStyle name="Comma 2 2 2" xfId="906"/>
    <cellStyle name="Comma 2 2 20" xfId="907"/>
    <cellStyle name="Comma 2 2 200" xfId="908"/>
    <cellStyle name="Comma 2 2 201" xfId="909"/>
    <cellStyle name="Comma 2 2 202" xfId="910"/>
    <cellStyle name="Comma 2 2 203" xfId="911"/>
    <cellStyle name="Comma 2 2 204" xfId="912"/>
    <cellStyle name="Comma 2 2 205" xfId="913"/>
    <cellStyle name="Comma 2 2 206" xfId="914"/>
    <cellStyle name="Comma 2 2 207" xfId="915"/>
    <cellStyle name="Comma 2 2 208" xfId="916"/>
    <cellStyle name="Comma 2 2 209" xfId="917"/>
    <cellStyle name="Comma 2 2 21" xfId="918"/>
    <cellStyle name="Comma 2 2 210" xfId="919"/>
    <cellStyle name="Comma 2 2 211" xfId="920"/>
    <cellStyle name="Comma 2 2 212" xfId="921"/>
    <cellStyle name="Comma 2 2 213" xfId="922"/>
    <cellStyle name="Comma 2 2 214" xfId="923"/>
    <cellStyle name="Comma 2 2 215" xfId="924"/>
    <cellStyle name="Comma 2 2 216" xfId="925"/>
    <cellStyle name="Comma 2 2 217" xfId="926"/>
    <cellStyle name="Comma 2 2 218" xfId="927"/>
    <cellStyle name="Comma 2 2 219" xfId="928"/>
    <cellStyle name="Comma 2 2 22" xfId="929"/>
    <cellStyle name="Comma 2 2 220" xfId="930"/>
    <cellStyle name="Comma 2 2 221" xfId="931"/>
    <cellStyle name="Comma 2 2 222" xfId="932"/>
    <cellStyle name="Comma 2 2 223" xfId="933"/>
    <cellStyle name="Comma 2 2 224" xfId="934"/>
    <cellStyle name="Comma 2 2 225" xfId="935"/>
    <cellStyle name="Comma 2 2 226" xfId="936"/>
    <cellStyle name="Comma 2 2 227" xfId="937"/>
    <cellStyle name="Comma 2 2 228" xfId="938"/>
    <cellStyle name="Comma 2 2 229" xfId="939"/>
    <cellStyle name="Comma 2 2 23" xfId="940"/>
    <cellStyle name="Comma 2 2 230" xfId="941"/>
    <cellStyle name="Comma 2 2 231" xfId="942"/>
    <cellStyle name="Comma 2 2 232" xfId="943"/>
    <cellStyle name="Comma 2 2 233" xfId="944"/>
    <cellStyle name="Comma 2 2 234" xfId="945"/>
    <cellStyle name="Comma 2 2 235" xfId="946"/>
    <cellStyle name="Comma 2 2 236" xfId="947"/>
    <cellStyle name="Comma 2 2 237" xfId="948"/>
    <cellStyle name="Comma 2 2 238" xfId="949"/>
    <cellStyle name="Comma 2 2 239" xfId="950"/>
    <cellStyle name="Comma 2 2 24" xfId="951"/>
    <cellStyle name="Comma 2 2 240" xfId="952"/>
    <cellStyle name="Comma 2 2 241" xfId="953"/>
    <cellStyle name="Comma 2 2 242" xfId="954"/>
    <cellStyle name="Comma 2 2 243" xfId="955"/>
    <cellStyle name="Comma 2 2 244" xfId="956"/>
    <cellStyle name="Comma 2 2 245" xfId="957"/>
    <cellStyle name="Comma 2 2 246" xfId="958"/>
    <cellStyle name="Comma 2 2 247" xfId="959"/>
    <cellStyle name="Comma 2 2 248" xfId="960"/>
    <cellStyle name="Comma 2 2 249" xfId="961"/>
    <cellStyle name="Comma 2 2 25" xfId="962"/>
    <cellStyle name="Comma 2 2 250" xfId="963"/>
    <cellStyle name="Comma 2 2 251" xfId="964"/>
    <cellStyle name="Comma 2 2 252" xfId="965"/>
    <cellStyle name="Comma 2 2 253" xfId="966"/>
    <cellStyle name="Comma 2 2 254" xfId="967"/>
    <cellStyle name="Comma 2 2 255" xfId="968"/>
    <cellStyle name="Comma 2 2 256" xfId="969"/>
    <cellStyle name="Comma 2 2 257" xfId="970"/>
    <cellStyle name="Comma 2 2 258" xfId="971"/>
    <cellStyle name="Comma 2 2 259" xfId="972"/>
    <cellStyle name="Comma 2 2 26" xfId="973"/>
    <cellStyle name="Comma 2 2 260" xfId="974"/>
    <cellStyle name="Comma 2 2 261" xfId="975"/>
    <cellStyle name="Comma 2 2 262" xfId="976"/>
    <cellStyle name="Comma 2 2 263" xfId="977"/>
    <cellStyle name="Comma 2 2 264" xfId="978"/>
    <cellStyle name="Comma 2 2 265" xfId="979"/>
    <cellStyle name="Comma 2 2 266" xfId="980"/>
    <cellStyle name="Comma 2 2 267" xfId="981"/>
    <cellStyle name="Comma 2 2 268" xfId="982"/>
    <cellStyle name="Comma 2 2 269" xfId="983"/>
    <cellStyle name="Comma 2 2 27" xfId="984"/>
    <cellStyle name="Comma 2 2 270" xfId="985"/>
    <cellStyle name="Comma 2 2 271" xfId="986"/>
    <cellStyle name="Comma 2 2 272" xfId="987"/>
    <cellStyle name="Comma 2 2 273" xfId="988"/>
    <cellStyle name="Comma 2 2 274" xfId="989"/>
    <cellStyle name="Comma 2 2 275" xfId="990"/>
    <cellStyle name="Comma 2 2 276" xfId="991"/>
    <cellStyle name="Comma 2 2 277" xfId="992"/>
    <cellStyle name="Comma 2 2 278" xfId="993"/>
    <cellStyle name="Comma 2 2 279" xfId="994"/>
    <cellStyle name="Comma 2 2 28" xfId="995"/>
    <cellStyle name="Comma 2 2 280" xfId="996"/>
    <cellStyle name="Comma 2 2 281" xfId="997"/>
    <cellStyle name="Comma 2 2 282" xfId="998"/>
    <cellStyle name="Comma 2 2 283" xfId="999"/>
    <cellStyle name="Comma 2 2 284" xfId="1000"/>
    <cellStyle name="Comma 2 2 285" xfId="1001"/>
    <cellStyle name="Comma 2 2 286" xfId="1002"/>
    <cellStyle name="Comma 2 2 287" xfId="1003"/>
    <cellStyle name="Comma 2 2 288" xfId="1004"/>
    <cellStyle name="Comma 2 2 289" xfId="1005"/>
    <cellStyle name="Comma 2 2 29" xfId="1006"/>
    <cellStyle name="Comma 2 2 290" xfId="1007"/>
    <cellStyle name="Comma 2 2 291" xfId="1008"/>
    <cellStyle name="Comma 2 2 292" xfId="1009"/>
    <cellStyle name="Comma 2 2 293" xfId="1010"/>
    <cellStyle name="Comma 2 2 294" xfId="1011"/>
    <cellStyle name="Comma 2 2 295" xfId="1012"/>
    <cellStyle name="Comma 2 2 296" xfId="1013"/>
    <cellStyle name="Comma 2 2 297" xfId="1014"/>
    <cellStyle name="Comma 2 2 298" xfId="1015"/>
    <cellStyle name="Comma 2 2 299" xfId="1016"/>
    <cellStyle name="Comma 2 2 3" xfId="1017"/>
    <cellStyle name="Comma 2 2 30" xfId="1018"/>
    <cellStyle name="Comma 2 2 300" xfId="1019"/>
    <cellStyle name="Comma 2 2 301" xfId="1020"/>
    <cellStyle name="Comma 2 2 302" xfId="1021"/>
    <cellStyle name="Comma 2 2 303" xfId="1022"/>
    <cellStyle name="Comma 2 2 304" xfId="1023"/>
    <cellStyle name="Comma 2 2 305" xfId="1024"/>
    <cellStyle name="Comma 2 2 306" xfId="1025"/>
    <cellStyle name="Comma 2 2 307" xfId="1026"/>
    <cellStyle name="Comma 2 2 308" xfId="1027"/>
    <cellStyle name="Comma 2 2 309" xfId="1028"/>
    <cellStyle name="Comma 2 2 31" xfId="1029"/>
    <cellStyle name="Comma 2 2 310" xfId="1030"/>
    <cellStyle name="Comma 2 2 311" xfId="1031"/>
    <cellStyle name="Comma 2 2 312" xfId="1032"/>
    <cellStyle name="Comma 2 2 313" xfId="1033"/>
    <cellStyle name="Comma 2 2 314" xfId="1034"/>
    <cellStyle name="Comma 2 2 315" xfId="1035"/>
    <cellStyle name="Comma 2 2 316" xfId="1036"/>
    <cellStyle name="Comma 2 2 317" xfId="1037"/>
    <cellStyle name="Comma 2 2 318" xfId="1038"/>
    <cellStyle name="Comma 2 2 319" xfId="1039"/>
    <cellStyle name="Comma 2 2 32" xfId="1040"/>
    <cellStyle name="Comma 2 2 320" xfId="1041"/>
    <cellStyle name="Comma 2 2 321" xfId="1042"/>
    <cellStyle name="Comma 2 2 322" xfId="1043"/>
    <cellStyle name="Comma 2 2 323" xfId="1044"/>
    <cellStyle name="Comma 2 2 324" xfId="1045"/>
    <cellStyle name="Comma 2 2 325" xfId="1046"/>
    <cellStyle name="Comma 2 2 326" xfId="1047"/>
    <cellStyle name="Comma 2 2 327" xfId="1048"/>
    <cellStyle name="Comma 2 2 328" xfId="1049"/>
    <cellStyle name="Comma 2 2 329" xfId="1050"/>
    <cellStyle name="Comma 2 2 33" xfId="1051"/>
    <cellStyle name="Comma 2 2 330" xfId="1052"/>
    <cellStyle name="Comma 2 2 331" xfId="1053"/>
    <cellStyle name="Comma 2 2 332" xfId="1054"/>
    <cellStyle name="Comma 2 2 333" xfId="1055"/>
    <cellStyle name="Comma 2 2 334" xfId="1056"/>
    <cellStyle name="Comma 2 2 335" xfId="1057"/>
    <cellStyle name="Comma 2 2 336" xfId="1058"/>
    <cellStyle name="Comma 2 2 337" xfId="1059"/>
    <cellStyle name="Comma 2 2 338" xfId="1060"/>
    <cellStyle name="Comma 2 2 339" xfId="1061"/>
    <cellStyle name="Comma 2 2 34" xfId="1062"/>
    <cellStyle name="Comma 2 2 340" xfId="1063"/>
    <cellStyle name="Comma 2 2 341" xfId="1064"/>
    <cellStyle name="Comma 2 2 342" xfId="1065"/>
    <cellStyle name="Comma 2 2 343" xfId="1066"/>
    <cellStyle name="Comma 2 2 344" xfId="1067"/>
    <cellStyle name="Comma 2 2 345" xfId="1068"/>
    <cellStyle name="Comma 2 2 346" xfId="1069"/>
    <cellStyle name="Comma 2 2 347" xfId="1070"/>
    <cellStyle name="Comma 2 2 348" xfId="1071"/>
    <cellStyle name="Comma 2 2 349" xfId="1072"/>
    <cellStyle name="Comma 2 2 35" xfId="1073"/>
    <cellStyle name="Comma 2 2 350" xfId="1074"/>
    <cellStyle name="Comma 2 2 351" xfId="1075"/>
    <cellStyle name="Comma 2 2 352" xfId="1076"/>
    <cellStyle name="Comma 2 2 353" xfId="1077"/>
    <cellStyle name="Comma 2 2 354" xfId="1078"/>
    <cellStyle name="Comma 2 2 355" xfId="1079"/>
    <cellStyle name="Comma 2 2 356" xfId="1080"/>
    <cellStyle name="Comma 2 2 357" xfId="1081"/>
    <cellStyle name="Comma 2 2 358" xfId="1082"/>
    <cellStyle name="Comma 2 2 359" xfId="1083"/>
    <cellStyle name="Comma 2 2 36" xfId="1084"/>
    <cellStyle name="Comma 2 2 360" xfId="1085"/>
    <cellStyle name="Comma 2 2 361" xfId="1086"/>
    <cellStyle name="Comma 2 2 362" xfId="1087"/>
    <cellStyle name="Comma 2 2 363" xfId="1088"/>
    <cellStyle name="Comma 2 2 364" xfId="1089"/>
    <cellStyle name="Comma 2 2 365" xfId="1090"/>
    <cellStyle name="Comma 2 2 366" xfId="1091"/>
    <cellStyle name="Comma 2 2 367" xfId="1092"/>
    <cellStyle name="Comma 2 2 368" xfId="1093"/>
    <cellStyle name="Comma 2 2 369" xfId="1094"/>
    <cellStyle name="Comma 2 2 37" xfId="1095"/>
    <cellStyle name="Comma 2 2 370" xfId="1096"/>
    <cellStyle name="Comma 2 2 371" xfId="1097"/>
    <cellStyle name="Comma 2 2 372" xfId="1098"/>
    <cellStyle name="Comma 2 2 373" xfId="1099"/>
    <cellStyle name="Comma 2 2 374" xfId="1100"/>
    <cellStyle name="Comma 2 2 375" xfId="1101"/>
    <cellStyle name="Comma 2 2 376" xfId="1102"/>
    <cellStyle name="Comma 2 2 377" xfId="1103"/>
    <cellStyle name="Comma 2 2 378" xfId="1104"/>
    <cellStyle name="Comma 2 2 379" xfId="1105"/>
    <cellStyle name="Comma 2 2 38" xfId="1106"/>
    <cellStyle name="Comma 2 2 380" xfId="1107"/>
    <cellStyle name="Comma 2 2 381" xfId="1108"/>
    <cellStyle name="Comma 2 2 382" xfId="1109"/>
    <cellStyle name="Comma 2 2 383" xfId="1110"/>
    <cellStyle name="Comma 2 2 384" xfId="1111"/>
    <cellStyle name="Comma 2 2 385" xfId="1112"/>
    <cellStyle name="Comma 2 2 386" xfId="1113"/>
    <cellStyle name="Comma 2 2 387" xfId="1114"/>
    <cellStyle name="Comma 2 2 388" xfId="1115"/>
    <cellStyle name="Comma 2 2 389" xfId="1116"/>
    <cellStyle name="Comma 2 2 39" xfId="1117"/>
    <cellStyle name="Comma 2 2 390" xfId="1118"/>
    <cellStyle name="Comma 2 2 391" xfId="1119"/>
    <cellStyle name="Comma 2 2 392" xfId="1120"/>
    <cellStyle name="Comma 2 2 393" xfId="1121"/>
    <cellStyle name="Comma 2 2 394" xfId="1122"/>
    <cellStyle name="Comma 2 2 395" xfId="1123"/>
    <cellStyle name="Comma 2 2 396" xfId="1124"/>
    <cellStyle name="Comma 2 2 397" xfId="1125"/>
    <cellStyle name="Comma 2 2 398" xfId="1126"/>
    <cellStyle name="Comma 2 2 399" xfId="1127"/>
    <cellStyle name="Comma 2 2 4" xfId="1128"/>
    <cellStyle name="Comma 2 2 40" xfId="1129"/>
    <cellStyle name="Comma 2 2 400" xfId="1130"/>
    <cellStyle name="Comma 2 2 401" xfId="1131"/>
    <cellStyle name="Comma 2 2 402" xfId="1132"/>
    <cellStyle name="Comma 2 2 403" xfId="1133"/>
    <cellStyle name="Comma 2 2 404" xfId="1134"/>
    <cellStyle name="Comma 2 2 405" xfId="1135"/>
    <cellStyle name="Comma 2 2 406" xfId="1136"/>
    <cellStyle name="Comma 2 2 407" xfId="1137"/>
    <cellStyle name="Comma 2 2 408" xfId="1138"/>
    <cellStyle name="Comma 2 2 409" xfId="1139"/>
    <cellStyle name="Comma 2 2 41" xfId="1140"/>
    <cellStyle name="Comma 2 2 410" xfId="1141"/>
    <cellStyle name="Comma 2 2 411" xfId="1142"/>
    <cellStyle name="Comma 2 2 412" xfId="1143"/>
    <cellStyle name="Comma 2 2 413" xfId="1144"/>
    <cellStyle name="Comma 2 2 414" xfId="1145"/>
    <cellStyle name="Comma 2 2 415" xfId="1146"/>
    <cellStyle name="Comma 2 2 416" xfId="1147"/>
    <cellStyle name="Comma 2 2 417" xfId="1148"/>
    <cellStyle name="Comma 2 2 418" xfId="1149"/>
    <cellStyle name="Comma 2 2 419" xfId="1150"/>
    <cellStyle name="Comma 2 2 42" xfId="1151"/>
    <cellStyle name="Comma 2 2 420" xfId="1152"/>
    <cellStyle name="Comma 2 2 421" xfId="1153"/>
    <cellStyle name="Comma 2 2 422" xfId="1154"/>
    <cellStyle name="Comma 2 2 423" xfId="1155"/>
    <cellStyle name="Comma 2 2 424" xfId="1156"/>
    <cellStyle name="Comma 2 2 425" xfId="1157"/>
    <cellStyle name="Comma 2 2 426" xfId="1158"/>
    <cellStyle name="Comma 2 2 427" xfId="1159"/>
    <cellStyle name="Comma 2 2 428" xfId="1160"/>
    <cellStyle name="Comma 2 2 429" xfId="1161"/>
    <cellStyle name="Comma 2 2 43" xfId="1162"/>
    <cellStyle name="Comma 2 2 430" xfId="1163"/>
    <cellStyle name="Comma 2 2 431" xfId="1164"/>
    <cellStyle name="Comma 2 2 432" xfId="1165"/>
    <cellStyle name="Comma 2 2 433" xfId="1166"/>
    <cellStyle name="Comma 2 2 434" xfId="1167"/>
    <cellStyle name="Comma 2 2 435" xfId="1168"/>
    <cellStyle name="Comma 2 2 436" xfId="1169"/>
    <cellStyle name="Comma 2 2 437" xfId="1170"/>
    <cellStyle name="Comma 2 2 438" xfId="1171"/>
    <cellStyle name="Comma 2 2 439" xfId="1172"/>
    <cellStyle name="Comma 2 2 44" xfId="1173"/>
    <cellStyle name="Comma 2 2 440" xfId="1174"/>
    <cellStyle name="Comma 2 2 441" xfId="1175"/>
    <cellStyle name="Comma 2 2 442" xfId="1176"/>
    <cellStyle name="Comma 2 2 443" xfId="1177"/>
    <cellStyle name="Comma 2 2 444" xfId="1178"/>
    <cellStyle name="Comma 2 2 445" xfId="1179"/>
    <cellStyle name="Comma 2 2 446" xfId="1180"/>
    <cellStyle name="Comma 2 2 447" xfId="1181"/>
    <cellStyle name="Comma 2 2 448" xfId="1182"/>
    <cellStyle name="Comma 2 2 449" xfId="1183"/>
    <cellStyle name="Comma 2 2 45" xfId="1184"/>
    <cellStyle name="Comma 2 2 450" xfId="1185"/>
    <cellStyle name="Comma 2 2 451" xfId="1186"/>
    <cellStyle name="Comma 2 2 452" xfId="1187"/>
    <cellStyle name="Comma 2 2 453" xfId="1188"/>
    <cellStyle name="Comma 2 2 454" xfId="1189"/>
    <cellStyle name="Comma 2 2 455" xfId="1190"/>
    <cellStyle name="Comma 2 2 456" xfId="1191"/>
    <cellStyle name="Comma 2 2 457" xfId="1192"/>
    <cellStyle name="Comma 2 2 458" xfId="1193"/>
    <cellStyle name="Comma 2 2 459" xfId="1194"/>
    <cellStyle name="Comma 2 2 46" xfId="1195"/>
    <cellStyle name="Comma 2 2 460" xfId="1196"/>
    <cellStyle name="Comma 2 2 461" xfId="1197"/>
    <cellStyle name="Comma 2 2 462" xfId="1198"/>
    <cellStyle name="Comma 2 2 463" xfId="1199"/>
    <cellStyle name="Comma 2 2 464" xfId="1200"/>
    <cellStyle name="Comma 2 2 465" xfId="1201"/>
    <cellStyle name="Comma 2 2 466" xfId="1202"/>
    <cellStyle name="Comma 2 2 467" xfId="1203"/>
    <cellStyle name="Comma 2 2 468" xfId="1204"/>
    <cellStyle name="Comma 2 2 469" xfId="1205"/>
    <cellStyle name="Comma 2 2 47" xfId="1206"/>
    <cellStyle name="Comma 2 2 470" xfId="1207"/>
    <cellStyle name="Comma 2 2 471" xfId="1208"/>
    <cellStyle name="Comma 2 2 472" xfId="1209"/>
    <cellStyle name="Comma 2 2 473" xfId="1210"/>
    <cellStyle name="Comma 2 2 474" xfId="1211"/>
    <cellStyle name="Comma 2 2 475" xfId="1212"/>
    <cellStyle name="Comma 2 2 476" xfId="1213"/>
    <cellStyle name="Comma 2 2 477" xfId="1214"/>
    <cellStyle name="Comma 2 2 478" xfId="1215"/>
    <cellStyle name="Comma 2 2 479" xfId="1216"/>
    <cellStyle name="Comma 2 2 48" xfId="1217"/>
    <cellStyle name="Comma 2 2 480" xfId="1218"/>
    <cellStyle name="Comma 2 2 481" xfId="1219"/>
    <cellStyle name="Comma 2 2 482" xfId="1220"/>
    <cellStyle name="Comma 2 2 483" xfId="1221"/>
    <cellStyle name="Comma 2 2 484" xfId="1222"/>
    <cellStyle name="Comma 2 2 485" xfId="1223"/>
    <cellStyle name="Comma 2 2 486" xfId="1224"/>
    <cellStyle name="Comma 2 2 487" xfId="1225"/>
    <cellStyle name="Comma 2 2 488" xfId="1226"/>
    <cellStyle name="Comma 2 2 489" xfId="1227"/>
    <cellStyle name="Comma 2 2 49" xfId="1228"/>
    <cellStyle name="Comma 2 2 490" xfId="1229"/>
    <cellStyle name="Comma 2 2 491" xfId="1230"/>
    <cellStyle name="Comma 2 2 492" xfId="1231"/>
    <cellStyle name="Comma 2 2 493" xfId="1232"/>
    <cellStyle name="Comma 2 2 494" xfId="1233"/>
    <cellStyle name="Comma 2 2 495" xfId="1234"/>
    <cellStyle name="Comma 2 2 496" xfId="1235"/>
    <cellStyle name="Comma 2 2 497" xfId="1236"/>
    <cellStyle name="Comma 2 2 498" xfId="1237"/>
    <cellStyle name="Comma 2 2 499" xfId="1238"/>
    <cellStyle name="Comma 2 2 5" xfId="1239"/>
    <cellStyle name="Comma 2 2 50" xfId="1240"/>
    <cellStyle name="Comma 2 2 500" xfId="1241"/>
    <cellStyle name="Comma 2 2 501" xfId="1242"/>
    <cellStyle name="Comma 2 2 502" xfId="1243"/>
    <cellStyle name="Comma 2 2 503" xfId="1244"/>
    <cellStyle name="Comma 2 2 504" xfId="1245"/>
    <cellStyle name="Comma 2 2 505" xfId="1246"/>
    <cellStyle name="Comma 2 2 506" xfId="1247"/>
    <cellStyle name="Comma 2 2 507" xfId="1248"/>
    <cellStyle name="Comma 2 2 508" xfId="1249"/>
    <cellStyle name="Comma 2 2 509" xfId="1250"/>
    <cellStyle name="Comma 2 2 51" xfId="1251"/>
    <cellStyle name="Comma 2 2 510" xfId="1252"/>
    <cellStyle name="Comma 2 2 511" xfId="1253"/>
    <cellStyle name="Comma 2 2 512" xfId="1254"/>
    <cellStyle name="Comma 2 2 513" xfId="1255"/>
    <cellStyle name="Comma 2 2 514" xfId="1256"/>
    <cellStyle name="Comma 2 2 515" xfId="1257"/>
    <cellStyle name="Comma 2 2 516" xfId="1258"/>
    <cellStyle name="Comma 2 2 517" xfId="1259"/>
    <cellStyle name="Comma 2 2 518" xfId="1260"/>
    <cellStyle name="Comma 2 2 519" xfId="1261"/>
    <cellStyle name="Comma 2 2 52" xfId="1262"/>
    <cellStyle name="Comma 2 2 520" xfId="1263"/>
    <cellStyle name="Comma 2 2 521" xfId="1264"/>
    <cellStyle name="Comma 2 2 522" xfId="1265"/>
    <cellStyle name="Comma 2 2 523" xfId="1266"/>
    <cellStyle name="Comma 2 2 524" xfId="1267"/>
    <cellStyle name="Comma 2 2 525" xfId="1268"/>
    <cellStyle name="Comma 2 2 526" xfId="1269"/>
    <cellStyle name="Comma 2 2 527" xfId="1270"/>
    <cellStyle name="Comma 2 2 528" xfId="1271"/>
    <cellStyle name="Comma 2 2 529" xfId="1272"/>
    <cellStyle name="Comma 2 2 53" xfId="1273"/>
    <cellStyle name="Comma 2 2 530" xfId="1274"/>
    <cellStyle name="Comma 2 2 531" xfId="1275"/>
    <cellStyle name="Comma 2 2 532" xfId="1276"/>
    <cellStyle name="Comma 2 2 533" xfId="1277"/>
    <cellStyle name="Comma 2 2 534" xfId="1278"/>
    <cellStyle name="Comma 2 2 535" xfId="1279"/>
    <cellStyle name="Comma 2 2 536" xfId="1280"/>
    <cellStyle name="Comma 2 2 537" xfId="1281"/>
    <cellStyle name="Comma 2 2 538" xfId="1282"/>
    <cellStyle name="Comma 2 2 539" xfId="1283"/>
    <cellStyle name="Comma 2 2 54" xfId="1284"/>
    <cellStyle name="Comma 2 2 540" xfId="1285"/>
    <cellStyle name="Comma 2 2 541" xfId="1286"/>
    <cellStyle name="Comma 2 2 542" xfId="1287"/>
    <cellStyle name="Comma 2 2 543" xfId="1288"/>
    <cellStyle name="Comma 2 2 544" xfId="1289"/>
    <cellStyle name="Comma 2 2 545" xfId="1290"/>
    <cellStyle name="Comma 2 2 546" xfId="1291"/>
    <cellStyle name="Comma 2 2 547" xfId="1292"/>
    <cellStyle name="Comma 2 2 548" xfId="1293"/>
    <cellStyle name="Comma 2 2 549" xfId="1294"/>
    <cellStyle name="Comma 2 2 55" xfId="1295"/>
    <cellStyle name="Comma 2 2 550" xfId="1296"/>
    <cellStyle name="Comma 2 2 551" xfId="1297"/>
    <cellStyle name="Comma 2 2 552" xfId="1298"/>
    <cellStyle name="Comma 2 2 553" xfId="1299"/>
    <cellStyle name="Comma 2 2 554" xfId="1300"/>
    <cellStyle name="Comma 2 2 555" xfId="1301"/>
    <cellStyle name="Comma 2 2 556" xfId="1302"/>
    <cellStyle name="Comma 2 2 557" xfId="1303"/>
    <cellStyle name="Comma 2 2 558" xfId="1304"/>
    <cellStyle name="Comma 2 2 559" xfId="1305"/>
    <cellStyle name="Comma 2 2 56" xfId="1306"/>
    <cellStyle name="Comma 2 2 560" xfId="1307"/>
    <cellStyle name="Comma 2 2 561" xfId="1308"/>
    <cellStyle name="Comma 2 2 562" xfId="1309"/>
    <cellStyle name="Comma 2 2 563" xfId="1310"/>
    <cellStyle name="Comma 2 2 564" xfId="1311"/>
    <cellStyle name="Comma 2 2 565" xfId="1312"/>
    <cellStyle name="Comma 2 2 566" xfId="1313"/>
    <cellStyle name="Comma 2 2 567" xfId="1314"/>
    <cellStyle name="Comma 2 2 568" xfId="1315"/>
    <cellStyle name="Comma 2 2 569" xfId="1316"/>
    <cellStyle name="Comma 2 2 57" xfId="1317"/>
    <cellStyle name="Comma 2 2 570" xfId="1318"/>
    <cellStyle name="Comma 2 2 571" xfId="1319"/>
    <cellStyle name="Comma 2 2 572" xfId="1320"/>
    <cellStyle name="Comma 2 2 573" xfId="1321"/>
    <cellStyle name="Comma 2 2 574" xfId="1322"/>
    <cellStyle name="Comma 2 2 575" xfId="1323"/>
    <cellStyle name="Comma 2 2 576" xfId="1324"/>
    <cellStyle name="Comma 2 2 577" xfId="1325"/>
    <cellStyle name="Comma 2 2 578" xfId="1326"/>
    <cellStyle name="Comma 2 2 579" xfId="1327"/>
    <cellStyle name="Comma 2 2 58" xfId="1328"/>
    <cellStyle name="Comma 2 2 580" xfId="1329"/>
    <cellStyle name="Comma 2 2 581" xfId="1330"/>
    <cellStyle name="Comma 2 2 582" xfId="1331"/>
    <cellStyle name="Comma 2 2 583" xfId="1332"/>
    <cellStyle name="Comma 2 2 584" xfId="1333"/>
    <cellStyle name="Comma 2 2 585" xfId="1334"/>
    <cellStyle name="Comma 2 2 586" xfId="1335"/>
    <cellStyle name="Comma 2 2 587" xfId="1336"/>
    <cellStyle name="Comma 2 2 588" xfId="1337"/>
    <cellStyle name="Comma 2 2 589" xfId="1338"/>
    <cellStyle name="Comma 2 2 59" xfId="1339"/>
    <cellStyle name="Comma 2 2 590" xfId="1340"/>
    <cellStyle name="Comma 2 2 591" xfId="1341"/>
    <cellStyle name="Comma 2 2 592" xfId="1342"/>
    <cellStyle name="Comma 2 2 593" xfId="1343"/>
    <cellStyle name="Comma 2 2 594" xfId="1344"/>
    <cellStyle name="Comma 2 2 595" xfId="1345"/>
    <cellStyle name="Comma 2 2 596" xfId="1346"/>
    <cellStyle name="Comma 2 2 597" xfId="1347"/>
    <cellStyle name="Comma 2 2 598" xfId="1348"/>
    <cellStyle name="Comma 2 2 599" xfId="1349"/>
    <cellStyle name="Comma 2 2 6" xfId="1350"/>
    <cellStyle name="Comma 2 2 60" xfId="1351"/>
    <cellStyle name="Comma 2 2 600" xfId="1352"/>
    <cellStyle name="Comma 2 2 601" xfId="1353"/>
    <cellStyle name="Comma 2 2 602" xfId="1354"/>
    <cellStyle name="Comma 2 2 603" xfId="1355"/>
    <cellStyle name="Comma 2 2 604" xfId="1356"/>
    <cellStyle name="Comma 2 2 605" xfId="1357"/>
    <cellStyle name="Comma 2 2 606" xfId="1358"/>
    <cellStyle name="Comma 2 2 607" xfId="1359"/>
    <cellStyle name="Comma 2 2 608" xfId="1360"/>
    <cellStyle name="Comma 2 2 609" xfId="1361"/>
    <cellStyle name="Comma 2 2 61" xfId="1362"/>
    <cellStyle name="Comma 2 2 610" xfId="1363"/>
    <cellStyle name="Comma 2 2 611" xfId="1364"/>
    <cellStyle name="Comma 2 2 612" xfId="1365"/>
    <cellStyle name="Comma 2 2 613" xfId="1366"/>
    <cellStyle name="Comma 2 2 614" xfId="1367"/>
    <cellStyle name="Comma 2 2 615" xfId="1368"/>
    <cellStyle name="Comma 2 2 616" xfId="1369"/>
    <cellStyle name="Comma 2 2 617" xfId="1370"/>
    <cellStyle name="Comma 2 2 618" xfId="1371"/>
    <cellStyle name="Comma 2 2 619" xfId="1372"/>
    <cellStyle name="Comma 2 2 62" xfId="1373"/>
    <cellStyle name="Comma 2 2 620" xfId="1374"/>
    <cellStyle name="Comma 2 2 621" xfId="1375"/>
    <cellStyle name="Comma 2 2 622" xfId="1376"/>
    <cellStyle name="Comma 2 2 623" xfId="1377"/>
    <cellStyle name="Comma 2 2 624" xfId="1378"/>
    <cellStyle name="Comma 2 2 625" xfId="1379"/>
    <cellStyle name="Comma 2 2 626" xfId="1380"/>
    <cellStyle name="Comma 2 2 627" xfId="1381"/>
    <cellStyle name="Comma 2 2 628" xfId="1382"/>
    <cellStyle name="Comma 2 2 629" xfId="1383"/>
    <cellStyle name="Comma 2 2 63" xfId="1384"/>
    <cellStyle name="Comma 2 2 630" xfId="1385"/>
    <cellStyle name="Comma 2 2 631" xfId="1386"/>
    <cellStyle name="Comma 2 2 632" xfId="1387"/>
    <cellStyle name="Comma 2 2 633" xfId="1388"/>
    <cellStyle name="Comma 2 2 634" xfId="1389"/>
    <cellStyle name="Comma 2 2 635" xfId="1390"/>
    <cellStyle name="Comma 2 2 636" xfId="1391"/>
    <cellStyle name="Comma 2 2 637" xfId="1392"/>
    <cellStyle name="Comma 2 2 638" xfId="1393"/>
    <cellStyle name="Comma 2 2 639" xfId="1394"/>
    <cellStyle name="Comma 2 2 64" xfId="1395"/>
    <cellStyle name="Comma 2 2 640" xfId="1396"/>
    <cellStyle name="Comma 2 2 641" xfId="1397"/>
    <cellStyle name="Comma 2 2 642" xfId="1398"/>
    <cellStyle name="Comma 2 2 643" xfId="1399"/>
    <cellStyle name="Comma 2 2 644" xfId="1400"/>
    <cellStyle name="Comma 2 2 645" xfId="1401"/>
    <cellStyle name="Comma 2 2 646" xfId="1402"/>
    <cellStyle name="Comma 2 2 647" xfId="1403"/>
    <cellStyle name="Comma 2 2 648" xfId="1404"/>
    <cellStyle name="Comma 2 2 649" xfId="1405"/>
    <cellStyle name="Comma 2 2 65" xfId="1406"/>
    <cellStyle name="Comma 2 2 650" xfId="1407"/>
    <cellStyle name="Comma 2 2 651" xfId="1408"/>
    <cellStyle name="Comma 2 2 652" xfId="1409"/>
    <cellStyle name="Comma 2 2 653" xfId="1410"/>
    <cellStyle name="Comma 2 2 654" xfId="1411"/>
    <cellStyle name="Comma 2 2 655" xfId="1412"/>
    <cellStyle name="Comma 2 2 656" xfId="1413"/>
    <cellStyle name="Comma 2 2 657" xfId="1414"/>
    <cellStyle name="Comma 2 2 658" xfId="1415"/>
    <cellStyle name="Comma 2 2 659" xfId="1416"/>
    <cellStyle name="Comma 2 2 66" xfId="1417"/>
    <cellStyle name="Comma 2 2 660" xfId="1418"/>
    <cellStyle name="Comma 2 2 661" xfId="1419"/>
    <cellStyle name="Comma 2 2 662" xfId="1420"/>
    <cellStyle name="Comma 2 2 663" xfId="1421"/>
    <cellStyle name="Comma 2 2 664" xfId="1422"/>
    <cellStyle name="Comma 2 2 665" xfId="1423"/>
    <cellStyle name="Comma 2 2 666" xfId="1424"/>
    <cellStyle name="Comma 2 2 667" xfId="1425"/>
    <cellStyle name="Comma 2 2 668" xfId="1426"/>
    <cellStyle name="Comma 2 2 669" xfId="1427"/>
    <cellStyle name="Comma 2 2 67" xfId="1428"/>
    <cellStyle name="Comma 2 2 670" xfId="1429"/>
    <cellStyle name="Comma 2 2 671" xfId="1430"/>
    <cellStyle name="Comma 2 2 672" xfId="1431"/>
    <cellStyle name="Comma 2 2 673" xfId="1432"/>
    <cellStyle name="Comma 2 2 674" xfId="1433"/>
    <cellStyle name="Comma 2 2 675" xfId="1434"/>
    <cellStyle name="Comma 2 2 676" xfId="1435"/>
    <cellStyle name="Comma 2 2 677" xfId="1436"/>
    <cellStyle name="Comma 2 2 678" xfId="1437"/>
    <cellStyle name="Comma 2 2 679" xfId="1438"/>
    <cellStyle name="Comma 2 2 68" xfId="1439"/>
    <cellStyle name="Comma 2 2 680" xfId="1440"/>
    <cellStyle name="Comma 2 2 681" xfId="1441"/>
    <cellStyle name="Comma 2 2 682" xfId="1442"/>
    <cellStyle name="Comma 2 2 683" xfId="1443"/>
    <cellStyle name="Comma 2 2 684" xfId="1444"/>
    <cellStyle name="Comma 2 2 685" xfId="1445"/>
    <cellStyle name="Comma 2 2 686" xfId="1446"/>
    <cellStyle name="Comma 2 2 687" xfId="1447"/>
    <cellStyle name="Comma 2 2 688" xfId="1448"/>
    <cellStyle name="Comma 2 2 689" xfId="1449"/>
    <cellStyle name="Comma 2 2 69" xfId="1450"/>
    <cellStyle name="Comma 2 2 690" xfId="1451"/>
    <cellStyle name="Comma 2 2 691" xfId="1452"/>
    <cellStyle name="Comma 2 2 692" xfId="1453"/>
    <cellStyle name="Comma 2 2 693" xfId="1454"/>
    <cellStyle name="Comma 2 2 694" xfId="1455"/>
    <cellStyle name="Comma 2 2 695" xfId="1456"/>
    <cellStyle name="Comma 2 2 696" xfId="1457"/>
    <cellStyle name="Comma 2 2 697" xfId="1458"/>
    <cellStyle name="Comma 2 2 698" xfId="1459"/>
    <cellStyle name="Comma 2 2 699" xfId="1460"/>
    <cellStyle name="Comma 2 2 7" xfId="1461"/>
    <cellStyle name="Comma 2 2 70" xfId="1462"/>
    <cellStyle name="Comma 2 2 700" xfId="1463"/>
    <cellStyle name="Comma 2 2 701" xfId="1464"/>
    <cellStyle name="Comma 2 2 702" xfId="1465"/>
    <cellStyle name="Comma 2 2 703" xfId="1466"/>
    <cellStyle name="Comma 2 2 704" xfId="1467"/>
    <cellStyle name="Comma 2 2 705" xfId="1468"/>
    <cellStyle name="Comma 2 2 706" xfId="1469"/>
    <cellStyle name="Comma 2 2 707" xfId="1470"/>
    <cellStyle name="Comma 2 2 708" xfId="1471"/>
    <cellStyle name="Comma 2 2 709" xfId="1472"/>
    <cellStyle name="Comma 2 2 71" xfId="1473"/>
    <cellStyle name="Comma 2 2 710" xfId="1474"/>
    <cellStyle name="Comma 2 2 711" xfId="1475"/>
    <cellStyle name="Comma 2 2 712" xfId="1476"/>
    <cellStyle name="Comma 2 2 713" xfId="1477"/>
    <cellStyle name="Comma 2 2 714" xfId="1478"/>
    <cellStyle name="Comma 2 2 715" xfId="1479"/>
    <cellStyle name="Comma 2 2 716" xfId="1480"/>
    <cellStyle name="Comma 2 2 717" xfId="1481"/>
    <cellStyle name="Comma 2 2 718" xfId="1482"/>
    <cellStyle name="Comma 2 2 719" xfId="1483"/>
    <cellStyle name="Comma 2 2 72" xfId="1484"/>
    <cellStyle name="Comma 2 2 720" xfId="1485"/>
    <cellStyle name="Comma 2 2 721" xfId="1486"/>
    <cellStyle name="Comma 2 2 722" xfId="1487"/>
    <cellStyle name="Comma 2 2 723" xfId="1488"/>
    <cellStyle name="Comma 2 2 724" xfId="1489"/>
    <cellStyle name="Comma 2 2 725" xfId="1490"/>
    <cellStyle name="Comma 2 2 726" xfId="1491"/>
    <cellStyle name="Comma 2 2 727" xfId="1492"/>
    <cellStyle name="Comma 2 2 728" xfId="1493"/>
    <cellStyle name="Comma 2 2 729" xfId="1494"/>
    <cellStyle name="Comma 2 2 73" xfId="1495"/>
    <cellStyle name="Comma 2 2 730" xfId="1496"/>
    <cellStyle name="Comma 2 2 731" xfId="1497"/>
    <cellStyle name="Comma 2 2 732" xfId="1498"/>
    <cellStyle name="Comma 2 2 733" xfId="1499"/>
    <cellStyle name="Comma 2 2 734" xfId="1500"/>
    <cellStyle name="Comma 2 2 735" xfId="1501"/>
    <cellStyle name="Comma 2 2 736" xfId="1502"/>
    <cellStyle name="Comma 2 2 737" xfId="1503"/>
    <cellStyle name="Comma 2 2 738" xfId="1504"/>
    <cellStyle name="Comma 2 2 739" xfId="1505"/>
    <cellStyle name="Comma 2 2 74" xfId="1506"/>
    <cellStyle name="Comma 2 2 740" xfId="1507"/>
    <cellStyle name="Comma 2 2 741" xfId="1508"/>
    <cellStyle name="Comma 2 2 742" xfId="1509"/>
    <cellStyle name="Comma 2 2 743" xfId="1510"/>
    <cellStyle name="Comma 2 2 744" xfId="1511"/>
    <cellStyle name="Comma 2 2 745" xfId="1512"/>
    <cellStyle name="Comma 2 2 746" xfId="1513"/>
    <cellStyle name="Comma 2 2 747" xfId="1514"/>
    <cellStyle name="Comma 2 2 748" xfId="1515"/>
    <cellStyle name="Comma 2 2 749" xfId="1516"/>
    <cellStyle name="Comma 2 2 75" xfId="1517"/>
    <cellStyle name="Comma 2 2 750" xfId="1518"/>
    <cellStyle name="Comma 2 2 751" xfId="1519"/>
    <cellStyle name="Comma 2 2 752" xfId="1520"/>
    <cellStyle name="Comma 2 2 753" xfId="1521"/>
    <cellStyle name="Comma 2 2 754" xfId="1522"/>
    <cellStyle name="Comma 2 2 755" xfId="1523"/>
    <cellStyle name="Comma 2 2 756" xfId="1524"/>
    <cellStyle name="Comma 2 2 757" xfId="1525"/>
    <cellStyle name="Comma 2 2 758" xfId="1526"/>
    <cellStyle name="Comma 2 2 759" xfId="1527"/>
    <cellStyle name="Comma 2 2 76" xfId="1528"/>
    <cellStyle name="Comma 2 2 760" xfId="1529"/>
    <cellStyle name="Comma 2 2 761" xfId="1530"/>
    <cellStyle name="Comma 2 2 762" xfId="1531"/>
    <cellStyle name="Comma 2 2 763" xfId="1532"/>
    <cellStyle name="Comma 2 2 764" xfId="1533"/>
    <cellStyle name="Comma 2 2 765" xfId="1534"/>
    <cellStyle name="Comma 2 2 766" xfId="1535"/>
    <cellStyle name="Comma 2 2 767" xfId="1536"/>
    <cellStyle name="Comma 2 2 768" xfId="1537"/>
    <cellStyle name="Comma 2 2 769" xfId="1538"/>
    <cellStyle name="Comma 2 2 77" xfId="1539"/>
    <cellStyle name="Comma 2 2 770" xfId="1540"/>
    <cellStyle name="Comma 2 2 771" xfId="1541"/>
    <cellStyle name="Comma 2 2 772" xfId="1542"/>
    <cellStyle name="Comma 2 2 773" xfId="1543"/>
    <cellStyle name="Comma 2 2 774" xfId="1544"/>
    <cellStyle name="Comma 2 2 775" xfId="1545"/>
    <cellStyle name="Comma 2 2 776" xfId="1546"/>
    <cellStyle name="Comma 2 2 777" xfId="1547"/>
    <cellStyle name="Comma 2 2 778" xfId="1548"/>
    <cellStyle name="Comma 2 2 779" xfId="1549"/>
    <cellStyle name="Comma 2 2 78" xfId="1550"/>
    <cellStyle name="Comma 2 2 780" xfId="1551"/>
    <cellStyle name="Comma 2 2 781" xfId="1552"/>
    <cellStyle name="Comma 2 2 782" xfId="1553"/>
    <cellStyle name="Comma 2 2 783" xfId="1554"/>
    <cellStyle name="Comma 2 2 784" xfId="1555"/>
    <cellStyle name="Comma 2 2 785" xfId="1556"/>
    <cellStyle name="Comma 2 2 786" xfId="1557"/>
    <cellStyle name="Comma 2 2 787" xfId="1558"/>
    <cellStyle name="Comma 2 2 788" xfId="1559"/>
    <cellStyle name="Comma 2 2 789" xfId="1560"/>
    <cellStyle name="Comma 2 2 79" xfId="1561"/>
    <cellStyle name="Comma 2 2 790" xfId="1562"/>
    <cellStyle name="Comma 2 2 791" xfId="1563"/>
    <cellStyle name="Comma 2 2 792" xfId="1564"/>
    <cellStyle name="Comma 2 2 793" xfId="1565"/>
    <cellStyle name="Comma 2 2 794" xfId="1566"/>
    <cellStyle name="Comma 2 2 795" xfId="1567"/>
    <cellStyle name="Comma 2 2 796" xfId="1568"/>
    <cellStyle name="Comma 2 2 797" xfId="1569"/>
    <cellStyle name="Comma 2 2 798" xfId="1570"/>
    <cellStyle name="Comma 2 2 799" xfId="1571"/>
    <cellStyle name="Comma 2 2 8" xfId="1572"/>
    <cellStyle name="Comma 2 2 80" xfId="1573"/>
    <cellStyle name="Comma 2 2 800" xfId="1574"/>
    <cellStyle name="Comma 2 2 801" xfId="1575"/>
    <cellStyle name="Comma 2 2 802" xfId="1576"/>
    <cellStyle name="Comma 2 2 803" xfId="1577"/>
    <cellStyle name="Comma 2 2 804" xfId="1578"/>
    <cellStyle name="Comma 2 2 805" xfId="1579"/>
    <cellStyle name="Comma 2 2 806" xfId="1580"/>
    <cellStyle name="Comma 2 2 807" xfId="1581"/>
    <cellStyle name="Comma 2 2 808" xfId="1582"/>
    <cellStyle name="Comma 2 2 809" xfId="1583"/>
    <cellStyle name="Comma 2 2 81" xfId="1584"/>
    <cellStyle name="Comma 2 2 810" xfId="1585"/>
    <cellStyle name="Comma 2 2 811" xfId="1586"/>
    <cellStyle name="Comma 2 2 812" xfId="1587"/>
    <cellStyle name="Comma 2 2 813" xfId="1588"/>
    <cellStyle name="Comma 2 2 814" xfId="1589"/>
    <cellStyle name="Comma 2 2 815" xfId="1590"/>
    <cellStyle name="Comma 2 2 816" xfId="1591"/>
    <cellStyle name="Comma 2 2 817" xfId="1592"/>
    <cellStyle name="Comma 2 2 818" xfId="1593"/>
    <cellStyle name="Comma 2 2 819" xfId="1594"/>
    <cellStyle name="Comma 2 2 82" xfId="1595"/>
    <cellStyle name="Comma 2 2 820" xfId="1596"/>
    <cellStyle name="Comma 2 2 821" xfId="1597"/>
    <cellStyle name="Comma 2 2 822" xfId="1598"/>
    <cellStyle name="Comma 2 2 823" xfId="1599"/>
    <cellStyle name="Comma 2 2 824" xfId="1600"/>
    <cellStyle name="Comma 2 2 825" xfId="1601"/>
    <cellStyle name="Comma 2 2 826" xfId="1602"/>
    <cellStyle name="Comma 2 2 827" xfId="1603"/>
    <cellStyle name="Comma 2 2 828" xfId="1604"/>
    <cellStyle name="Comma 2 2 829" xfId="1605"/>
    <cellStyle name="Comma 2 2 83" xfId="1606"/>
    <cellStyle name="Comma 2 2 830" xfId="1607"/>
    <cellStyle name="Comma 2 2 831" xfId="1608"/>
    <cellStyle name="Comma 2 2 832" xfId="1609"/>
    <cellStyle name="Comma 2 2 833" xfId="1610"/>
    <cellStyle name="Comma 2 2 834" xfId="1611"/>
    <cellStyle name="Comma 2 2 835" xfId="1612"/>
    <cellStyle name="Comma 2 2 836" xfId="1613"/>
    <cellStyle name="Comma 2 2 837" xfId="1614"/>
    <cellStyle name="Comma 2 2 838" xfId="1615"/>
    <cellStyle name="Comma 2 2 839" xfId="1616"/>
    <cellStyle name="Comma 2 2 84" xfId="1617"/>
    <cellStyle name="Comma 2 2 840" xfId="1618"/>
    <cellStyle name="Comma 2 2 841" xfId="1619"/>
    <cellStyle name="Comma 2 2 842" xfId="1620"/>
    <cellStyle name="Comma 2 2 843" xfId="1621"/>
    <cellStyle name="Comma 2 2 844" xfId="1622"/>
    <cellStyle name="Comma 2 2 845" xfId="1623"/>
    <cellStyle name="Comma 2 2 846" xfId="1624"/>
    <cellStyle name="Comma 2 2 847" xfId="1625"/>
    <cellStyle name="Comma 2 2 848" xfId="1626"/>
    <cellStyle name="Comma 2 2 849" xfId="1627"/>
    <cellStyle name="Comma 2 2 85" xfId="1628"/>
    <cellStyle name="Comma 2 2 850" xfId="1629"/>
    <cellStyle name="Comma 2 2 851" xfId="1630"/>
    <cellStyle name="Comma 2 2 852" xfId="1631"/>
    <cellStyle name="Comma 2 2 853" xfId="1632"/>
    <cellStyle name="Comma 2 2 854" xfId="1633"/>
    <cellStyle name="Comma 2 2 855" xfId="1634"/>
    <cellStyle name="Comma 2 2 856" xfId="1635"/>
    <cellStyle name="Comma 2 2 857" xfId="1636"/>
    <cellStyle name="Comma 2 2 858" xfId="1637"/>
    <cellStyle name="Comma 2 2 859" xfId="1638"/>
    <cellStyle name="Comma 2 2 86" xfId="1639"/>
    <cellStyle name="Comma 2 2 860" xfId="1640"/>
    <cellStyle name="Comma 2 2 861" xfId="1641"/>
    <cellStyle name="Comma 2 2 862" xfId="1642"/>
    <cellStyle name="Comma 2 2 863" xfId="1643"/>
    <cellStyle name="Comma 2 2 864" xfId="1644"/>
    <cellStyle name="Comma 2 2 865" xfId="1645"/>
    <cellStyle name="Comma 2 2 866" xfId="1646"/>
    <cellStyle name="Comma 2 2 867" xfId="1647"/>
    <cellStyle name="Comma 2 2 868" xfId="1648"/>
    <cellStyle name="Comma 2 2 869" xfId="1649"/>
    <cellStyle name="Comma 2 2 87" xfId="1650"/>
    <cellStyle name="Comma 2 2 870" xfId="1651"/>
    <cellStyle name="Comma 2 2 871" xfId="1652"/>
    <cellStyle name="Comma 2 2 872" xfId="1653"/>
    <cellStyle name="Comma 2 2 873" xfId="1654"/>
    <cellStyle name="Comma 2 2 874" xfId="1655"/>
    <cellStyle name="Comma 2 2 875" xfId="1656"/>
    <cellStyle name="Comma 2 2 876" xfId="1657"/>
    <cellStyle name="Comma 2 2 877" xfId="1658"/>
    <cellStyle name="Comma 2 2 878" xfId="1659"/>
    <cellStyle name="Comma 2 2 879" xfId="1660"/>
    <cellStyle name="Comma 2 2 88" xfId="1661"/>
    <cellStyle name="Comma 2 2 880" xfId="1662"/>
    <cellStyle name="Comma 2 2 881" xfId="1663"/>
    <cellStyle name="Comma 2 2 882" xfId="1664"/>
    <cellStyle name="Comma 2 2 883" xfId="1665"/>
    <cellStyle name="Comma 2 2 884" xfId="1666"/>
    <cellStyle name="Comma 2 2 885" xfId="1667"/>
    <cellStyle name="Comma 2 2 886" xfId="1668"/>
    <cellStyle name="Comma 2 2 887" xfId="1669"/>
    <cellStyle name="Comma 2 2 888" xfId="1670"/>
    <cellStyle name="Comma 2 2 889" xfId="1671"/>
    <cellStyle name="Comma 2 2 89" xfId="1672"/>
    <cellStyle name="Comma 2 2 890" xfId="1673"/>
    <cellStyle name="Comma 2 2 891" xfId="1674"/>
    <cellStyle name="Comma 2 2 892" xfId="1675"/>
    <cellStyle name="Comma 2 2 893" xfId="1676"/>
    <cellStyle name="Comma 2 2 894" xfId="1677"/>
    <cellStyle name="Comma 2 2 895" xfId="1678"/>
    <cellStyle name="Comma 2 2 896" xfId="1679"/>
    <cellStyle name="Comma 2 2 897" xfId="1680"/>
    <cellStyle name="Comma 2 2 898" xfId="1681"/>
    <cellStyle name="Comma 2 2 899" xfId="1682"/>
    <cellStyle name="Comma 2 2 9" xfId="1683"/>
    <cellStyle name="Comma 2 2 90" xfId="1684"/>
    <cellStyle name="Comma 2 2 900" xfId="1685"/>
    <cellStyle name="Comma 2 2 901" xfId="1686"/>
    <cellStyle name="Comma 2 2 902" xfId="1687"/>
    <cellStyle name="Comma 2 2 903" xfId="1688"/>
    <cellStyle name="Comma 2 2 904" xfId="1689"/>
    <cellStyle name="Comma 2 2 905" xfId="1690"/>
    <cellStyle name="Comma 2 2 906" xfId="1691"/>
    <cellStyle name="Comma 2 2 907" xfId="1692"/>
    <cellStyle name="Comma 2 2 908" xfId="1693"/>
    <cellStyle name="Comma 2 2 909" xfId="1694"/>
    <cellStyle name="Comma 2 2 91" xfId="1695"/>
    <cellStyle name="Comma 2 2 910" xfId="1696"/>
    <cellStyle name="Comma 2 2 911" xfId="1697"/>
    <cellStyle name="Comma 2 2 912" xfId="1698"/>
    <cellStyle name="Comma 2 2 913" xfId="1699"/>
    <cellStyle name="Comma 2 2 914" xfId="1700"/>
    <cellStyle name="Comma 2 2 915" xfId="1701"/>
    <cellStyle name="Comma 2 2 916" xfId="1702"/>
    <cellStyle name="Comma 2 2 917" xfId="1703"/>
    <cellStyle name="Comma 2 2 918" xfId="1704"/>
    <cellStyle name="Comma 2 2 919" xfId="1705"/>
    <cellStyle name="Comma 2 2 92" xfId="1706"/>
    <cellStyle name="Comma 2 2 920" xfId="1707"/>
    <cellStyle name="Comma 2 2 921" xfId="1708"/>
    <cellStyle name="Comma 2 2 922" xfId="1709"/>
    <cellStyle name="Comma 2 2 923" xfId="1710"/>
    <cellStyle name="Comma 2 2 924" xfId="1711"/>
    <cellStyle name="Comma 2 2 925" xfId="1712"/>
    <cellStyle name="Comma 2 2 926" xfId="1713"/>
    <cellStyle name="Comma 2 2 927" xfId="1714"/>
    <cellStyle name="Comma 2 2 928" xfId="1715"/>
    <cellStyle name="Comma 2 2 929" xfId="1716"/>
    <cellStyle name="Comma 2 2 93" xfId="1717"/>
    <cellStyle name="Comma 2 2 930" xfId="1718"/>
    <cellStyle name="Comma 2 2 931" xfId="1719"/>
    <cellStyle name="Comma 2 2 932" xfId="1720"/>
    <cellStyle name="Comma 2 2 933" xfId="1721"/>
    <cellStyle name="Comma 2 2 934" xfId="1722"/>
    <cellStyle name="Comma 2 2 935" xfId="1723"/>
    <cellStyle name="Comma 2 2 936" xfId="1724"/>
    <cellStyle name="Comma 2 2 937" xfId="1725"/>
    <cellStyle name="Comma 2 2 938" xfId="1726"/>
    <cellStyle name="Comma 2 2 939" xfId="1727"/>
    <cellStyle name="Comma 2 2 94" xfId="1728"/>
    <cellStyle name="Comma 2 2 940" xfId="1729"/>
    <cellStyle name="Comma 2 2 941" xfId="1730"/>
    <cellStyle name="Comma 2 2 942" xfId="1731"/>
    <cellStyle name="Comma 2 2 943" xfId="1732"/>
    <cellStyle name="Comma 2 2 944" xfId="1733"/>
    <cellStyle name="Comma 2 2 945" xfId="1734"/>
    <cellStyle name="Comma 2 2 946" xfId="1735"/>
    <cellStyle name="Comma 2 2 947" xfId="1736"/>
    <cellStyle name="Comma 2 2 948" xfId="1737"/>
    <cellStyle name="Comma 2 2 949" xfId="1738"/>
    <cellStyle name="Comma 2 2 95" xfId="1739"/>
    <cellStyle name="Comma 2 2 950" xfId="1740"/>
    <cellStyle name="Comma 2 2 951" xfId="1741"/>
    <cellStyle name="Comma 2 2 952" xfId="1742"/>
    <cellStyle name="Comma 2 2 953" xfId="1743"/>
    <cellStyle name="Comma 2 2 954" xfId="1744"/>
    <cellStyle name="Comma 2 2 955" xfId="1745"/>
    <cellStyle name="Comma 2 2 956" xfId="1746"/>
    <cellStyle name="Comma 2 2 957" xfId="1747"/>
    <cellStyle name="Comma 2 2 958" xfId="1748"/>
    <cellStyle name="Comma 2 2 959" xfId="1749"/>
    <cellStyle name="Comma 2 2 96" xfId="1750"/>
    <cellStyle name="Comma 2 2 960" xfId="1751"/>
    <cellStyle name="Comma 2 2 961" xfId="1752"/>
    <cellStyle name="Comma 2 2 962" xfId="1753"/>
    <cellStyle name="Comma 2 2 963" xfId="1754"/>
    <cellStyle name="Comma 2 2 964" xfId="1755"/>
    <cellStyle name="Comma 2 2 965" xfId="1756"/>
    <cellStyle name="Comma 2 2 966" xfId="1757"/>
    <cellStyle name="Comma 2 2 967" xfId="1758"/>
    <cellStyle name="Comma 2 2 968" xfId="1759"/>
    <cellStyle name="Comma 2 2 969" xfId="1760"/>
    <cellStyle name="Comma 2 2 97" xfId="1761"/>
    <cellStyle name="Comma 2 2 970" xfId="1762"/>
    <cellStyle name="Comma 2 2 971" xfId="1763"/>
    <cellStyle name="Comma 2 2 972" xfId="1764"/>
    <cellStyle name="Comma 2 2 973" xfId="1765"/>
    <cellStyle name="Comma 2 2 974" xfId="1766"/>
    <cellStyle name="Comma 2 2 975" xfId="1767"/>
    <cellStyle name="Comma 2 2 976" xfId="1768"/>
    <cellStyle name="Comma 2 2 977" xfId="1769"/>
    <cellStyle name="Comma 2 2 978" xfId="1770"/>
    <cellStyle name="Comma 2 2 979" xfId="1771"/>
    <cellStyle name="Comma 2 2 98" xfId="1772"/>
    <cellStyle name="Comma 2 2 980" xfId="1773"/>
    <cellStyle name="Comma 2 2 981" xfId="1774"/>
    <cellStyle name="Comma 2 2 982" xfId="1775"/>
    <cellStyle name="Comma 2 2 983" xfId="1776"/>
    <cellStyle name="Comma 2 2 984" xfId="1777"/>
    <cellStyle name="Comma 2 2 985" xfId="1778"/>
    <cellStyle name="Comma 2 2 986" xfId="1779"/>
    <cellStyle name="Comma 2 2 987" xfId="1780"/>
    <cellStyle name="Comma 2 2 988" xfId="1781"/>
    <cellStyle name="Comma 2 2 989" xfId="1782"/>
    <cellStyle name="Comma 2 2 99" xfId="1783"/>
    <cellStyle name="Comma 2 2 990" xfId="1784"/>
    <cellStyle name="Comma 2 2 991" xfId="1785"/>
    <cellStyle name="Comma 2 2 992" xfId="1786"/>
    <cellStyle name="Comma 2 2 993" xfId="1787"/>
    <cellStyle name="Comma 2 2 994" xfId="1788"/>
    <cellStyle name="Comma 2 2 995" xfId="1789"/>
    <cellStyle name="Comma 2 2 996" xfId="1790"/>
    <cellStyle name="Comma 2 2 997" xfId="1791"/>
    <cellStyle name="Comma 2 2 998" xfId="1792"/>
    <cellStyle name="Comma 2 2 999" xfId="1793"/>
    <cellStyle name="Comma 2 20" xfId="1794"/>
    <cellStyle name="Comma 2 21" xfId="1795"/>
    <cellStyle name="Comma 2 22" xfId="1796"/>
    <cellStyle name="Comma 2 23" xfId="1797"/>
    <cellStyle name="Comma 2 24" xfId="1798"/>
    <cellStyle name="Comma 2 25" xfId="1799"/>
    <cellStyle name="Comma 2 26" xfId="1800"/>
    <cellStyle name="Comma 2 27" xfId="1801"/>
    <cellStyle name="Comma 2 28" xfId="1802"/>
    <cellStyle name="Comma 2 29" xfId="1803"/>
    <cellStyle name="Comma 2 3" xfId="1804"/>
    <cellStyle name="Comma 2 3 2" xfId="1805"/>
    <cellStyle name="Comma 2 3 3" xfId="1806"/>
    <cellStyle name="Comma 2 30" xfId="1807"/>
    <cellStyle name="Comma 2 31" xfId="1808"/>
    <cellStyle name="Comma 2 32" xfId="1809"/>
    <cellStyle name="Comma 2 33" xfId="1810"/>
    <cellStyle name="Comma 2 34" xfId="1811"/>
    <cellStyle name="Comma 2 35" xfId="1812"/>
    <cellStyle name="Comma 2 36" xfId="1813"/>
    <cellStyle name="Comma 2 37" xfId="1814"/>
    <cellStyle name="Comma 2 38" xfId="1815"/>
    <cellStyle name="Comma 2 39" xfId="1816"/>
    <cellStyle name="Comma 2 4" xfId="1817"/>
    <cellStyle name="Comma 2 4 2" xfId="1818"/>
    <cellStyle name="Comma 2 40" xfId="1819"/>
    <cellStyle name="Comma 2 41" xfId="1820"/>
    <cellStyle name="Comma 2 42" xfId="1821"/>
    <cellStyle name="Comma 2 43" xfId="1822"/>
    <cellStyle name="Comma 2 44" xfId="1823"/>
    <cellStyle name="Comma 2 45" xfId="1824"/>
    <cellStyle name="Comma 2 46" xfId="1825"/>
    <cellStyle name="Comma 2 47" xfId="1826"/>
    <cellStyle name="Comma 2 48" xfId="1827"/>
    <cellStyle name="Comma 2 49" xfId="1828"/>
    <cellStyle name="Comma 2 5" xfId="1829"/>
    <cellStyle name="Comma 2 50" xfId="1830"/>
    <cellStyle name="Comma 2 51" xfId="1831"/>
    <cellStyle name="Comma 2 52" xfId="1832"/>
    <cellStyle name="Comma 2 53" xfId="1833"/>
    <cellStyle name="Comma 2 54" xfId="1834"/>
    <cellStyle name="Comma 2 55" xfId="1835"/>
    <cellStyle name="Comma 2 56" xfId="1836"/>
    <cellStyle name="Comma 2 57" xfId="1837"/>
    <cellStyle name="Comma 2 58" xfId="1838"/>
    <cellStyle name="Comma 2 59" xfId="1839"/>
    <cellStyle name="Comma 2 6" xfId="1840"/>
    <cellStyle name="Comma 2 6 2" xfId="1841"/>
    <cellStyle name="Comma 2 60" xfId="1842"/>
    <cellStyle name="Comma 2 61" xfId="1843"/>
    <cellStyle name="Comma 2 62" xfId="1844"/>
    <cellStyle name="Comma 2 63" xfId="1845"/>
    <cellStyle name="Comma 2 64" xfId="1846"/>
    <cellStyle name="Comma 2 65" xfId="1847"/>
    <cellStyle name="Comma 2 66" xfId="1848"/>
    <cellStyle name="Comma 2 67" xfId="1849"/>
    <cellStyle name="Comma 2 68" xfId="1850"/>
    <cellStyle name="Comma 2 69" xfId="1851"/>
    <cellStyle name="Comma 2 7" xfId="1852"/>
    <cellStyle name="Comma 2 70" xfId="1853"/>
    <cellStyle name="Comma 2 71" xfId="1854"/>
    <cellStyle name="Comma 2 72" xfId="1855"/>
    <cellStyle name="Comma 2 73" xfId="1856"/>
    <cellStyle name="Comma 2 74" xfId="1857"/>
    <cellStyle name="Comma 2 75" xfId="1858"/>
    <cellStyle name="Comma 2 76" xfId="1859"/>
    <cellStyle name="Comma 2 77" xfId="1860"/>
    <cellStyle name="Comma 2 78" xfId="1861"/>
    <cellStyle name="Comma 2 79" xfId="1862"/>
    <cellStyle name="Comma 2 8" xfId="1863"/>
    <cellStyle name="Comma 2 80" xfId="1864"/>
    <cellStyle name="Comma 2 81" xfId="1865"/>
    <cellStyle name="Comma 2 82" xfId="1866"/>
    <cellStyle name="Comma 2 83" xfId="1867"/>
    <cellStyle name="Comma 2 84" xfId="1868"/>
    <cellStyle name="Comma 2 85" xfId="1869"/>
    <cellStyle name="Comma 2 86" xfId="1870"/>
    <cellStyle name="Comma 2 87" xfId="1871"/>
    <cellStyle name="Comma 2 88" xfId="1872"/>
    <cellStyle name="Comma 2 89" xfId="1873"/>
    <cellStyle name="Comma 2 9" xfId="1874"/>
    <cellStyle name="Comma 2 90" xfId="1875"/>
    <cellStyle name="Comma 2 91" xfId="1876"/>
    <cellStyle name="Comma 2 92" xfId="1877"/>
    <cellStyle name="Comma 2 93" xfId="1878"/>
    <cellStyle name="Comma 2 94" xfId="1879"/>
    <cellStyle name="Comma 2 95" xfId="1880"/>
    <cellStyle name="Comma 2 96" xfId="1881"/>
    <cellStyle name="Comma 2 97" xfId="1882"/>
    <cellStyle name="Comma 2 98" xfId="1883"/>
    <cellStyle name="Comma 2 99" xfId="1884"/>
    <cellStyle name="Comma 2_Regulatory Template" xfId="1885"/>
    <cellStyle name="Comma 20" xfId="1886"/>
    <cellStyle name="Comma 21" xfId="1887"/>
    <cellStyle name="Comma 22" xfId="1888"/>
    <cellStyle name="Comma 3" xfId="18"/>
    <cellStyle name="Comma 3 2" xfId="3"/>
    <cellStyle name="Comma 3 2 2" xfId="16"/>
    <cellStyle name="Comma 3 3" xfId="1889"/>
    <cellStyle name="Comma 3 3 2" xfId="1890"/>
    <cellStyle name="Comma 3 4" xfId="1891"/>
    <cellStyle name="Comma 3 4 2" xfId="1892"/>
    <cellStyle name="Comma 3 5" xfId="1893"/>
    <cellStyle name="Comma 4" xfId="1894"/>
    <cellStyle name="Comma 4 2" xfId="1895"/>
    <cellStyle name="Comma 5" xfId="1896"/>
    <cellStyle name="Comma 5 2" xfId="1897"/>
    <cellStyle name="Comma 5 2 2" xfId="1898"/>
    <cellStyle name="Comma 5 3" xfId="1899"/>
    <cellStyle name="Comma 5 4" xfId="1900"/>
    <cellStyle name="Comma 6" xfId="1901"/>
    <cellStyle name="Comma 6 2" xfId="1902"/>
    <cellStyle name="Comma 7" xfId="1903"/>
    <cellStyle name="Comma 7 2" xfId="1904"/>
    <cellStyle name="Comma 8" xfId="1905"/>
    <cellStyle name="Comma 8 2" xfId="1906"/>
    <cellStyle name="Comma 9" xfId="1907"/>
    <cellStyle name="Comma 9 2" xfId="1908"/>
    <cellStyle name="Comma0" xfId="1909"/>
    <cellStyle name="Comment" xfId="1910"/>
    <cellStyle name="ContentsHyperlink" xfId="1911"/>
    <cellStyle name="Cover Date" xfId="1912"/>
    <cellStyle name="Cover Subtitle" xfId="1913"/>
    <cellStyle name="Cover Title" xfId="1914"/>
    <cellStyle name="Currency [0] 2" xfId="1915"/>
    <cellStyle name="Currency [0] U" xfId="1916"/>
    <cellStyle name="Currency [2]" xfId="1917"/>
    <cellStyle name="Currency [2] U" xfId="1918"/>
    <cellStyle name="Currency [2]_SSB cfads generic model 990311 v2.xls Chart 2" xfId="1919"/>
    <cellStyle name="Currency 0" xfId="1920"/>
    <cellStyle name="Currency 10" xfId="1921"/>
    <cellStyle name="Currency 10 2" xfId="1922"/>
    <cellStyle name="Currency 11" xfId="1923"/>
    <cellStyle name="Currency 11 2" xfId="1924"/>
    <cellStyle name="Currency 14" xfId="1925"/>
    <cellStyle name="Currency 2" xfId="1926"/>
    <cellStyle name="Currency 2 10" xfId="1927"/>
    <cellStyle name="Currency 2 100" xfId="1928"/>
    <cellStyle name="Currency 2 101" xfId="1929"/>
    <cellStyle name="Currency 2 102" xfId="1930"/>
    <cellStyle name="Currency 2 103" xfId="1931"/>
    <cellStyle name="Currency 2 104" xfId="1932"/>
    <cellStyle name="Currency 2 105" xfId="1933"/>
    <cellStyle name="Currency 2 106" xfId="1934"/>
    <cellStyle name="Currency 2 107" xfId="1935"/>
    <cellStyle name="Currency 2 108" xfId="1936"/>
    <cellStyle name="Currency 2 109" xfId="1937"/>
    <cellStyle name="Currency 2 11" xfId="1938"/>
    <cellStyle name="Currency 2 110" xfId="1939"/>
    <cellStyle name="Currency 2 111" xfId="1940"/>
    <cellStyle name="Currency 2 112" xfId="1941"/>
    <cellStyle name="Currency 2 113" xfId="1942"/>
    <cellStyle name="Currency 2 114" xfId="1943"/>
    <cellStyle name="Currency 2 115" xfId="1944"/>
    <cellStyle name="Currency 2 116" xfId="1945"/>
    <cellStyle name="Currency 2 117" xfId="1946"/>
    <cellStyle name="Currency 2 118" xfId="1947"/>
    <cellStyle name="Currency 2 119" xfId="1948"/>
    <cellStyle name="Currency 2 12" xfId="1949"/>
    <cellStyle name="Currency 2 120" xfId="1950"/>
    <cellStyle name="Currency 2 121" xfId="1951"/>
    <cellStyle name="Currency 2 122" xfId="1952"/>
    <cellStyle name="Currency 2 123" xfId="1953"/>
    <cellStyle name="Currency 2 124" xfId="1954"/>
    <cellStyle name="Currency 2 125" xfId="1955"/>
    <cellStyle name="Currency 2 126" xfId="1956"/>
    <cellStyle name="Currency 2 127" xfId="1957"/>
    <cellStyle name="Currency 2 128" xfId="1958"/>
    <cellStyle name="Currency 2 129" xfId="1959"/>
    <cellStyle name="Currency 2 13" xfId="1960"/>
    <cellStyle name="Currency 2 130" xfId="1961"/>
    <cellStyle name="Currency 2 131" xfId="1962"/>
    <cellStyle name="Currency 2 132" xfId="1963"/>
    <cellStyle name="Currency 2 133" xfId="1964"/>
    <cellStyle name="Currency 2 134" xfId="1965"/>
    <cellStyle name="Currency 2 135" xfId="1966"/>
    <cellStyle name="Currency 2 136" xfId="1967"/>
    <cellStyle name="Currency 2 137" xfId="1968"/>
    <cellStyle name="Currency 2 138" xfId="1969"/>
    <cellStyle name="Currency 2 139" xfId="1970"/>
    <cellStyle name="Currency 2 14" xfId="1971"/>
    <cellStyle name="Currency 2 140" xfId="1972"/>
    <cellStyle name="Currency 2 141" xfId="1973"/>
    <cellStyle name="Currency 2 142" xfId="1974"/>
    <cellStyle name="Currency 2 143" xfId="1975"/>
    <cellStyle name="Currency 2 144" xfId="1976"/>
    <cellStyle name="Currency 2 145" xfId="1977"/>
    <cellStyle name="Currency 2 146" xfId="1978"/>
    <cellStyle name="Currency 2 147" xfId="1979"/>
    <cellStyle name="Currency 2 148" xfId="1980"/>
    <cellStyle name="Currency 2 149" xfId="1981"/>
    <cellStyle name="Currency 2 15" xfId="1982"/>
    <cellStyle name="Currency 2 150" xfId="1983"/>
    <cellStyle name="Currency 2 151" xfId="1984"/>
    <cellStyle name="Currency 2 152" xfId="1985"/>
    <cellStyle name="Currency 2 153" xfId="1986"/>
    <cellStyle name="Currency 2 154" xfId="1987"/>
    <cellStyle name="Currency 2 155" xfId="1988"/>
    <cellStyle name="Currency 2 156" xfId="1989"/>
    <cellStyle name="Currency 2 157" xfId="1990"/>
    <cellStyle name="Currency 2 158" xfId="1991"/>
    <cellStyle name="Currency 2 159" xfId="1992"/>
    <cellStyle name="Currency 2 16" xfId="1993"/>
    <cellStyle name="Currency 2 160" xfId="1994"/>
    <cellStyle name="Currency 2 161" xfId="1995"/>
    <cellStyle name="Currency 2 162" xfId="1996"/>
    <cellStyle name="Currency 2 163" xfId="1997"/>
    <cellStyle name="Currency 2 164" xfId="1998"/>
    <cellStyle name="Currency 2 165" xfId="1999"/>
    <cellStyle name="Currency 2 166" xfId="2000"/>
    <cellStyle name="Currency 2 167" xfId="2001"/>
    <cellStyle name="Currency 2 168" xfId="2002"/>
    <cellStyle name="Currency 2 169" xfId="2003"/>
    <cellStyle name="Currency 2 17" xfId="2004"/>
    <cellStyle name="Currency 2 170" xfId="2005"/>
    <cellStyle name="Currency 2 171" xfId="2006"/>
    <cellStyle name="Currency 2 172" xfId="2007"/>
    <cellStyle name="Currency 2 173" xfId="2008"/>
    <cellStyle name="Currency 2 174" xfId="2009"/>
    <cellStyle name="Currency 2 175" xfId="2010"/>
    <cellStyle name="Currency 2 176" xfId="2011"/>
    <cellStyle name="Currency 2 177" xfId="2012"/>
    <cellStyle name="Currency 2 178" xfId="2013"/>
    <cellStyle name="Currency 2 179" xfId="2014"/>
    <cellStyle name="Currency 2 18" xfId="2015"/>
    <cellStyle name="Currency 2 180" xfId="2016"/>
    <cellStyle name="Currency 2 181" xfId="2017"/>
    <cellStyle name="Currency 2 182" xfId="2018"/>
    <cellStyle name="Currency 2 183" xfId="2019"/>
    <cellStyle name="Currency 2 184" xfId="2020"/>
    <cellStyle name="Currency 2 185" xfId="2021"/>
    <cellStyle name="Currency 2 186" xfId="2022"/>
    <cellStyle name="Currency 2 187" xfId="2023"/>
    <cellStyle name="Currency 2 188" xfId="2024"/>
    <cellStyle name="Currency 2 189" xfId="2025"/>
    <cellStyle name="Currency 2 19" xfId="2026"/>
    <cellStyle name="Currency 2 190" xfId="2027"/>
    <cellStyle name="Currency 2 191" xfId="2028"/>
    <cellStyle name="Currency 2 192" xfId="2029"/>
    <cellStyle name="Currency 2 193" xfId="2030"/>
    <cellStyle name="Currency 2 194" xfId="2031"/>
    <cellStyle name="Currency 2 195" xfId="2032"/>
    <cellStyle name="Currency 2 196" xfId="2033"/>
    <cellStyle name="Currency 2 197" xfId="2034"/>
    <cellStyle name="Currency 2 198" xfId="2035"/>
    <cellStyle name="Currency 2 199" xfId="2036"/>
    <cellStyle name="Currency 2 2" xfId="2037"/>
    <cellStyle name="Currency 2 20" xfId="2038"/>
    <cellStyle name="Currency 2 200" xfId="2039"/>
    <cellStyle name="Currency 2 201" xfId="2040"/>
    <cellStyle name="Currency 2 202" xfId="2041"/>
    <cellStyle name="Currency 2 203" xfId="2042"/>
    <cellStyle name="Currency 2 204" xfId="2043"/>
    <cellStyle name="Currency 2 205" xfId="2044"/>
    <cellStyle name="Currency 2 206" xfId="2045"/>
    <cellStyle name="Currency 2 207" xfId="2046"/>
    <cellStyle name="Currency 2 208" xfId="2047"/>
    <cellStyle name="Currency 2 209" xfId="2048"/>
    <cellStyle name="Currency 2 21" xfId="2049"/>
    <cellStyle name="Currency 2 210" xfId="2050"/>
    <cellStyle name="Currency 2 211" xfId="2051"/>
    <cellStyle name="Currency 2 212" xfId="2052"/>
    <cellStyle name="Currency 2 213" xfId="2053"/>
    <cellStyle name="Currency 2 214" xfId="2054"/>
    <cellStyle name="Currency 2 215" xfId="2055"/>
    <cellStyle name="Currency 2 216" xfId="2056"/>
    <cellStyle name="Currency 2 217" xfId="2057"/>
    <cellStyle name="Currency 2 218" xfId="2058"/>
    <cellStyle name="Currency 2 219" xfId="2059"/>
    <cellStyle name="Currency 2 22" xfId="2060"/>
    <cellStyle name="Currency 2 220" xfId="2061"/>
    <cellStyle name="Currency 2 221" xfId="2062"/>
    <cellStyle name="Currency 2 222" xfId="2063"/>
    <cellStyle name="Currency 2 223" xfId="2064"/>
    <cellStyle name="Currency 2 224" xfId="2065"/>
    <cellStyle name="Currency 2 225" xfId="2066"/>
    <cellStyle name="Currency 2 226" xfId="2067"/>
    <cellStyle name="Currency 2 227" xfId="2068"/>
    <cellStyle name="Currency 2 228" xfId="2069"/>
    <cellStyle name="Currency 2 229" xfId="2070"/>
    <cellStyle name="Currency 2 23" xfId="2071"/>
    <cellStyle name="Currency 2 230" xfId="2072"/>
    <cellStyle name="Currency 2 231" xfId="2073"/>
    <cellStyle name="Currency 2 232" xfId="2074"/>
    <cellStyle name="Currency 2 233" xfId="2075"/>
    <cellStyle name="Currency 2 234" xfId="2076"/>
    <cellStyle name="Currency 2 235" xfId="2077"/>
    <cellStyle name="Currency 2 236" xfId="2078"/>
    <cellStyle name="Currency 2 237" xfId="2079"/>
    <cellStyle name="Currency 2 238" xfId="2080"/>
    <cellStyle name="Currency 2 239" xfId="2081"/>
    <cellStyle name="Currency 2 24" xfId="2082"/>
    <cellStyle name="Currency 2 240" xfId="2083"/>
    <cellStyle name="Currency 2 241" xfId="2084"/>
    <cellStyle name="Currency 2 242" xfId="2085"/>
    <cellStyle name="Currency 2 243" xfId="2086"/>
    <cellStyle name="Currency 2 244" xfId="2087"/>
    <cellStyle name="Currency 2 245" xfId="2088"/>
    <cellStyle name="Currency 2 246" xfId="2089"/>
    <cellStyle name="Currency 2 247" xfId="2090"/>
    <cellStyle name="Currency 2 248" xfId="2091"/>
    <cellStyle name="Currency 2 249" xfId="2092"/>
    <cellStyle name="Currency 2 25" xfId="2093"/>
    <cellStyle name="Currency 2 250" xfId="2094"/>
    <cellStyle name="Currency 2 251" xfId="2095"/>
    <cellStyle name="Currency 2 252" xfId="2096"/>
    <cellStyle name="Currency 2 253" xfId="2097"/>
    <cellStyle name="Currency 2 254" xfId="2098"/>
    <cellStyle name="Currency 2 255" xfId="2099"/>
    <cellStyle name="Currency 2 256" xfId="2100"/>
    <cellStyle name="Currency 2 257" xfId="2101"/>
    <cellStyle name="Currency 2 258" xfId="2102"/>
    <cellStyle name="Currency 2 259" xfId="2103"/>
    <cellStyle name="Currency 2 26" xfId="2104"/>
    <cellStyle name="Currency 2 260" xfId="2105"/>
    <cellStyle name="Currency 2 261" xfId="2106"/>
    <cellStyle name="Currency 2 262" xfId="2107"/>
    <cellStyle name="Currency 2 263" xfId="2108"/>
    <cellStyle name="Currency 2 264" xfId="2109"/>
    <cellStyle name="Currency 2 265" xfId="2110"/>
    <cellStyle name="Currency 2 266" xfId="2111"/>
    <cellStyle name="Currency 2 267" xfId="2112"/>
    <cellStyle name="Currency 2 268" xfId="2113"/>
    <cellStyle name="Currency 2 269" xfId="2114"/>
    <cellStyle name="Currency 2 27" xfId="2115"/>
    <cellStyle name="Currency 2 270" xfId="2116"/>
    <cellStyle name="Currency 2 271" xfId="2117"/>
    <cellStyle name="Currency 2 272" xfId="2118"/>
    <cellStyle name="Currency 2 273" xfId="2119"/>
    <cellStyle name="Currency 2 274" xfId="2120"/>
    <cellStyle name="Currency 2 275" xfId="2121"/>
    <cellStyle name="Currency 2 276" xfId="2122"/>
    <cellStyle name="Currency 2 277" xfId="2123"/>
    <cellStyle name="Currency 2 278" xfId="2124"/>
    <cellStyle name="Currency 2 279" xfId="2125"/>
    <cellStyle name="Currency 2 28" xfId="2126"/>
    <cellStyle name="Currency 2 280" xfId="2127"/>
    <cellStyle name="Currency 2 281" xfId="2128"/>
    <cellStyle name="Currency 2 282" xfId="2129"/>
    <cellStyle name="Currency 2 283" xfId="2130"/>
    <cellStyle name="Currency 2 284" xfId="2131"/>
    <cellStyle name="Currency 2 285" xfId="2132"/>
    <cellStyle name="Currency 2 286" xfId="2133"/>
    <cellStyle name="Currency 2 287" xfId="2134"/>
    <cellStyle name="Currency 2 288" xfId="2135"/>
    <cellStyle name="Currency 2 289" xfId="2136"/>
    <cellStyle name="Currency 2 29" xfId="2137"/>
    <cellStyle name="Currency 2 290" xfId="2138"/>
    <cellStyle name="Currency 2 291" xfId="2139"/>
    <cellStyle name="Currency 2 292" xfId="2140"/>
    <cellStyle name="Currency 2 293" xfId="2141"/>
    <cellStyle name="Currency 2 294" xfId="2142"/>
    <cellStyle name="Currency 2 295" xfId="2143"/>
    <cellStyle name="Currency 2 296" xfId="2144"/>
    <cellStyle name="Currency 2 297" xfId="2145"/>
    <cellStyle name="Currency 2 298" xfId="2146"/>
    <cellStyle name="Currency 2 299" xfId="2147"/>
    <cellStyle name="Currency 2 3" xfId="2148"/>
    <cellStyle name="Currency 2 30" xfId="2149"/>
    <cellStyle name="Currency 2 300" xfId="2150"/>
    <cellStyle name="Currency 2 301" xfId="2151"/>
    <cellStyle name="Currency 2 302" xfId="2152"/>
    <cellStyle name="Currency 2 303" xfId="2153"/>
    <cellStyle name="Currency 2 304" xfId="2154"/>
    <cellStyle name="Currency 2 305" xfId="2155"/>
    <cellStyle name="Currency 2 306" xfId="2156"/>
    <cellStyle name="Currency 2 307" xfId="2157"/>
    <cellStyle name="Currency 2 308" xfId="2158"/>
    <cellStyle name="Currency 2 309" xfId="2159"/>
    <cellStyle name="Currency 2 31" xfId="2160"/>
    <cellStyle name="Currency 2 310" xfId="2161"/>
    <cellStyle name="Currency 2 311" xfId="2162"/>
    <cellStyle name="Currency 2 312" xfId="2163"/>
    <cellStyle name="Currency 2 313" xfId="2164"/>
    <cellStyle name="Currency 2 314" xfId="2165"/>
    <cellStyle name="Currency 2 315" xfId="2166"/>
    <cellStyle name="Currency 2 316" xfId="2167"/>
    <cellStyle name="Currency 2 317" xfId="2168"/>
    <cellStyle name="Currency 2 318" xfId="2169"/>
    <cellStyle name="Currency 2 319" xfId="2170"/>
    <cellStyle name="Currency 2 32" xfId="2171"/>
    <cellStyle name="Currency 2 320" xfId="2172"/>
    <cellStyle name="Currency 2 321" xfId="2173"/>
    <cellStyle name="Currency 2 322" xfId="2174"/>
    <cellStyle name="Currency 2 323" xfId="2175"/>
    <cellStyle name="Currency 2 324" xfId="2176"/>
    <cellStyle name="Currency 2 325" xfId="2177"/>
    <cellStyle name="Currency 2 326" xfId="2178"/>
    <cellStyle name="Currency 2 327" xfId="2179"/>
    <cellStyle name="Currency 2 328" xfId="2180"/>
    <cellStyle name="Currency 2 329" xfId="2181"/>
    <cellStyle name="Currency 2 33" xfId="2182"/>
    <cellStyle name="Currency 2 330" xfId="2183"/>
    <cellStyle name="Currency 2 331" xfId="2184"/>
    <cellStyle name="Currency 2 332" xfId="2185"/>
    <cellStyle name="Currency 2 333" xfId="2186"/>
    <cellStyle name="Currency 2 334" xfId="2187"/>
    <cellStyle name="Currency 2 335" xfId="2188"/>
    <cellStyle name="Currency 2 336" xfId="2189"/>
    <cellStyle name="Currency 2 337" xfId="2190"/>
    <cellStyle name="Currency 2 338" xfId="2191"/>
    <cellStyle name="Currency 2 339" xfId="2192"/>
    <cellStyle name="Currency 2 34" xfId="2193"/>
    <cellStyle name="Currency 2 340" xfId="2194"/>
    <cellStyle name="Currency 2 341" xfId="2195"/>
    <cellStyle name="Currency 2 342" xfId="2196"/>
    <cellStyle name="Currency 2 343" xfId="2197"/>
    <cellStyle name="Currency 2 344" xfId="2198"/>
    <cellStyle name="Currency 2 345" xfId="2199"/>
    <cellStyle name="Currency 2 346" xfId="2200"/>
    <cellStyle name="Currency 2 347" xfId="2201"/>
    <cellStyle name="Currency 2 348" xfId="2202"/>
    <cellStyle name="Currency 2 349" xfId="2203"/>
    <cellStyle name="Currency 2 35" xfId="2204"/>
    <cellStyle name="Currency 2 350" xfId="2205"/>
    <cellStyle name="Currency 2 351" xfId="2206"/>
    <cellStyle name="Currency 2 352" xfId="2207"/>
    <cellStyle name="Currency 2 353" xfId="2208"/>
    <cellStyle name="Currency 2 354" xfId="2209"/>
    <cellStyle name="Currency 2 355" xfId="2210"/>
    <cellStyle name="Currency 2 356" xfId="2211"/>
    <cellStyle name="Currency 2 357" xfId="2212"/>
    <cellStyle name="Currency 2 358" xfId="2213"/>
    <cellStyle name="Currency 2 359" xfId="2214"/>
    <cellStyle name="Currency 2 36" xfId="2215"/>
    <cellStyle name="Currency 2 360" xfId="2216"/>
    <cellStyle name="Currency 2 361" xfId="2217"/>
    <cellStyle name="Currency 2 362" xfId="2218"/>
    <cellStyle name="Currency 2 363" xfId="2219"/>
    <cellStyle name="Currency 2 364" xfId="2220"/>
    <cellStyle name="Currency 2 365" xfId="2221"/>
    <cellStyle name="Currency 2 366" xfId="2222"/>
    <cellStyle name="Currency 2 367" xfId="2223"/>
    <cellStyle name="Currency 2 368" xfId="2224"/>
    <cellStyle name="Currency 2 369" xfId="2225"/>
    <cellStyle name="Currency 2 37" xfId="2226"/>
    <cellStyle name="Currency 2 370" xfId="2227"/>
    <cellStyle name="Currency 2 371" xfId="2228"/>
    <cellStyle name="Currency 2 372" xfId="2229"/>
    <cellStyle name="Currency 2 373" xfId="2230"/>
    <cellStyle name="Currency 2 374" xfId="2231"/>
    <cellStyle name="Currency 2 375" xfId="2232"/>
    <cellStyle name="Currency 2 376" xfId="2233"/>
    <cellStyle name="Currency 2 377" xfId="2234"/>
    <cellStyle name="Currency 2 378" xfId="2235"/>
    <cellStyle name="Currency 2 379" xfId="2236"/>
    <cellStyle name="Currency 2 38" xfId="2237"/>
    <cellStyle name="Currency 2 380" xfId="2238"/>
    <cellStyle name="Currency 2 381" xfId="2239"/>
    <cellStyle name="Currency 2 382" xfId="2240"/>
    <cellStyle name="Currency 2 383" xfId="2241"/>
    <cellStyle name="Currency 2 384" xfId="2242"/>
    <cellStyle name="Currency 2 385" xfId="2243"/>
    <cellStyle name="Currency 2 386" xfId="2244"/>
    <cellStyle name="Currency 2 387" xfId="2245"/>
    <cellStyle name="Currency 2 388" xfId="2246"/>
    <cellStyle name="Currency 2 389" xfId="2247"/>
    <cellStyle name="Currency 2 39" xfId="2248"/>
    <cellStyle name="Currency 2 390" xfId="2249"/>
    <cellStyle name="Currency 2 391" xfId="2250"/>
    <cellStyle name="Currency 2 392" xfId="2251"/>
    <cellStyle name="Currency 2 393" xfId="2252"/>
    <cellStyle name="Currency 2 394" xfId="2253"/>
    <cellStyle name="Currency 2 395" xfId="2254"/>
    <cellStyle name="Currency 2 396" xfId="2255"/>
    <cellStyle name="Currency 2 397" xfId="2256"/>
    <cellStyle name="Currency 2 398" xfId="2257"/>
    <cellStyle name="Currency 2 399" xfId="2258"/>
    <cellStyle name="Currency 2 4" xfId="2259"/>
    <cellStyle name="Currency 2 40" xfId="2260"/>
    <cellStyle name="Currency 2 400" xfId="2261"/>
    <cellStyle name="Currency 2 401" xfId="2262"/>
    <cellStyle name="Currency 2 402" xfId="2263"/>
    <cellStyle name="Currency 2 403" xfId="2264"/>
    <cellStyle name="Currency 2 404" xfId="2265"/>
    <cellStyle name="Currency 2 405" xfId="2266"/>
    <cellStyle name="Currency 2 406" xfId="2267"/>
    <cellStyle name="Currency 2 407" xfId="2268"/>
    <cellStyle name="Currency 2 408" xfId="2269"/>
    <cellStyle name="Currency 2 409" xfId="2270"/>
    <cellStyle name="Currency 2 41" xfId="2271"/>
    <cellStyle name="Currency 2 410" xfId="2272"/>
    <cellStyle name="Currency 2 411" xfId="2273"/>
    <cellStyle name="Currency 2 412" xfId="2274"/>
    <cellStyle name="Currency 2 413" xfId="2275"/>
    <cellStyle name="Currency 2 414" xfId="2276"/>
    <cellStyle name="Currency 2 415" xfId="2277"/>
    <cellStyle name="Currency 2 416" xfId="2278"/>
    <cellStyle name="Currency 2 417" xfId="2279"/>
    <cellStyle name="Currency 2 418" xfId="2280"/>
    <cellStyle name="Currency 2 419" xfId="2281"/>
    <cellStyle name="Currency 2 42" xfId="2282"/>
    <cellStyle name="Currency 2 420" xfId="2283"/>
    <cellStyle name="Currency 2 421" xfId="2284"/>
    <cellStyle name="Currency 2 422" xfId="2285"/>
    <cellStyle name="Currency 2 423" xfId="2286"/>
    <cellStyle name="Currency 2 424" xfId="2287"/>
    <cellStyle name="Currency 2 425" xfId="2288"/>
    <cellStyle name="Currency 2 426" xfId="2289"/>
    <cellStyle name="Currency 2 427" xfId="2290"/>
    <cellStyle name="Currency 2 428" xfId="2291"/>
    <cellStyle name="Currency 2 429" xfId="2292"/>
    <cellStyle name="Currency 2 43" xfId="2293"/>
    <cellStyle name="Currency 2 430" xfId="2294"/>
    <cellStyle name="Currency 2 431" xfId="2295"/>
    <cellStyle name="Currency 2 432" xfId="2296"/>
    <cellStyle name="Currency 2 433" xfId="2297"/>
    <cellStyle name="Currency 2 434" xfId="2298"/>
    <cellStyle name="Currency 2 435" xfId="2299"/>
    <cellStyle name="Currency 2 436" xfId="2300"/>
    <cellStyle name="Currency 2 437" xfId="2301"/>
    <cellStyle name="Currency 2 438" xfId="2302"/>
    <cellStyle name="Currency 2 439" xfId="2303"/>
    <cellStyle name="Currency 2 44" xfId="2304"/>
    <cellStyle name="Currency 2 440" xfId="2305"/>
    <cellStyle name="Currency 2 441" xfId="2306"/>
    <cellStyle name="Currency 2 442" xfId="2307"/>
    <cellStyle name="Currency 2 443" xfId="2308"/>
    <cellStyle name="Currency 2 444" xfId="2309"/>
    <cellStyle name="Currency 2 445" xfId="2310"/>
    <cellStyle name="Currency 2 446" xfId="2311"/>
    <cellStyle name="Currency 2 447" xfId="2312"/>
    <cellStyle name="Currency 2 448" xfId="2313"/>
    <cellStyle name="Currency 2 449" xfId="2314"/>
    <cellStyle name="Currency 2 45" xfId="2315"/>
    <cellStyle name="Currency 2 450" xfId="2316"/>
    <cellStyle name="Currency 2 451" xfId="2317"/>
    <cellStyle name="Currency 2 452" xfId="2318"/>
    <cellStyle name="Currency 2 453" xfId="2319"/>
    <cellStyle name="Currency 2 454" xfId="2320"/>
    <cellStyle name="Currency 2 455" xfId="2321"/>
    <cellStyle name="Currency 2 456" xfId="2322"/>
    <cellStyle name="Currency 2 457" xfId="2323"/>
    <cellStyle name="Currency 2 458" xfId="2324"/>
    <cellStyle name="Currency 2 459" xfId="2325"/>
    <cellStyle name="Currency 2 46" xfId="2326"/>
    <cellStyle name="Currency 2 460" xfId="2327"/>
    <cellStyle name="Currency 2 461" xfId="2328"/>
    <cellStyle name="Currency 2 462" xfId="2329"/>
    <cellStyle name="Currency 2 463" xfId="2330"/>
    <cellStyle name="Currency 2 464" xfId="2331"/>
    <cellStyle name="Currency 2 465" xfId="2332"/>
    <cellStyle name="Currency 2 466" xfId="2333"/>
    <cellStyle name="Currency 2 467" xfId="2334"/>
    <cellStyle name="Currency 2 468" xfId="2335"/>
    <cellStyle name="Currency 2 469" xfId="2336"/>
    <cellStyle name="Currency 2 47" xfId="2337"/>
    <cellStyle name="Currency 2 470" xfId="2338"/>
    <cellStyle name="Currency 2 471" xfId="2339"/>
    <cellStyle name="Currency 2 472" xfId="2340"/>
    <cellStyle name="Currency 2 473" xfId="2341"/>
    <cellStyle name="Currency 2 474" xfId="2342"/>
    <cellStyle name="Currency 2 475" xfId="2343"/>
    <cellStyle name="Currency 2 476" xfId="2344"/>
    <cellStyle name="Currency 2 477" xfId="2345"/>
    <cellStyle name="Currency 2 478" xfId="2346"/>
    <cellStyle name="Currency 2 479" xfId="2347"/>
    <cellStyle name="Currency 2 48" xfId="2348"/>
    <cellStyle name="Currency 2 480" xfId="2349"/>
    <cellStyle name="Currency 2 481" xfId="2350"/>
    <cellStyle name="Currency 2 482" xfId="2351"/>
    <cellStyle name="Currency 2 483" xfId="2352"/>
    <cellStyle name="Currency 2 484" xfId="2353"/>
    <cellStyle name="Currency 2 485" xfId="2354"/>
    <cellStyle name="Currency 2 486" xfId="2355"/>
    <cellStyle name="Currency 2 487" xfId="2356"/>
    <cellStyle name="Currency 2 488" xfId="2357"/>
    <cellStyle name="Currency 2 489" xfId="2358"/>
    <cellStyle name="Currency 2 49" xfId="2359"/>
    <cellStyle name="Currency 2 490" xfId="2360"/>
    <cellStyle name="Currency 2 491" xfId="2361"/>
    <cellStyle name="Currency 2 492" xfId="2362"/>
    <cellStyle name="Currency 2 493" xfId="2363"/>
    <cellStyle name="Currency 2 494" xfId="2364"/>
    <cellStyle name="Currency 2 495" xfId="2365"/>
    <cellStyle name="Currency 2 496" xfId="2366"/>
    <cellStyle name="Currency 2 497" xfId="2367"/>
    <cellStyle name="Currency 2 498" xfId="2368"/>
    <cellStyle name="Currency 2 499" xfId="2369"/>
    <cellStyle name="Currency 2 5" xfId="2370"/>
    <cellStyle name="Currency 2 50" xfId="2371"/>
    <cellStyle name="Currency 2 500" xfId="2372"/>
    <cellStyle name="Currency 2 501" xfId="2373"/>
    <cellStyle name="Currency 2 502" xfId="2374"/>
    <cellStyle name="Currency 2 503" xfId="2375"/>
    <cellStyle name="Currency 2 504" xfId="2376"/>
    <cellStyle name="Currency 2 505" xfId="2377"/>
    <cellStyle name="Currency 2 506" xfId="2378"/>
    <cellStyle name="Currency 2 507" xfId="2379"/>
    <cellStyle name="Currency 2 508" xfId="2380"/>
    <cellStyle name="Currency 2 509" xfId="2381"/>
    <cellStyle name="Currency 2 51" xfId="2382"/>
    <cellStyle name="Currency 2 510" xfId="2383"/>
    <cellStyle name="Currency 2 511" xfId="2384"/>
    <cellStyle name="Currency 2 512" xfId="2385"/>
    <cellStyle name="Currency 2 513" xfId="2386"/>
    <cellStyle name="Currency 2 52" xfId="2387"/>
    <cellStyle name="Currency 2 53" xfId="2388"/>
    <cellStyle name="Currency 2 54" xfId="2389"/>
    <cellStyle name="Currency 2 55" xfId="2390"/>
    <cellStyle name="Currency 2 56" xfId="2391"/>
    <cellStyle name="Currency 2 57" xfId="2392"/>
    <cellStyle name="Currency 2 58" xfId="2393"/>
    <cellStyle name="Currency 2 59" xfId="2394"/>
    <cellStyle name="Currency 2 6" xfId="2395"/>
    <cellStyle name="Currency 2 60" xfId="2396"/>
    <cellStyle name="Currency 2 61" xfId="2397"/>
    <cellStyle name="Currency 2 62" xfId="2398"/>
    <cellStyle name="Currency 2 63" xfId="2399"/>
    <cellStyle name="Currency 2 64" xfId="2400"/>
    <cellStyle name="Currency 2 65" xfId="2401"/>
    <cellStyle name="Currency 2 66" xfId="2402"/>
    <cellStyle name="Currency 2 67" xfId="2403"/>
    <cellStyle name="Currency 2 68" xfId="2404"/>
    <cellStyle name="Currency 2 69" xfId="2405"/>
    <cellStyle name="Currency 2 7" xfId="2406"/>
    <cellStyle name="Currency 2 70" xfId="2407"/>
    <cellStyle name="Currency 2 71" xfId="2408"/>
    <cellStyle name="Currency 2 72" xfId="2409"/>
    <cellStyle name="Currency 2 73" xfId="2410"/>
    <cellStyle name="Currency 2 74" xfId="2411"/>
    <cellStyle name="Currency 2 75" xfId="2412"/>
    <cellStyle name="Currency 2 76" xfId="2413"/>
    <cellStyle name="Currency 2 77" xfId="2414"/>
    <cellStyle name="Currency 2 78" xfId="2415"/>
    <cellStyle name="Currency 2 79" xfId="2416"/>
    <cellStyle name="Currency 2 8" xfId="2417"/>
    <cellStyle name="Currency 2 80" xfId="2418"/>
    <cellStyle name="Currency 2 81" xfId="2419"/>
    <cellStyle name="Currency 2 82" xfId="2420"/>
    <cellStyle name="Currency 2 83" xfId="2421"/>
    <cellStyle name="Currency 2 84" xfId="2422"/>
    <cellStyle name="Currency 2 85" xfId="2423"/>
    <cellStyle name="Currency 2 86" xfId="2424"/>
    <cellStyle name="Currency 2 87" xfId="2425"/>
    <cellStyle name="Currency 2 88" xfId="2426"/>
    <cellStyle name="Currency 2 89" xfId="2427"/>
    <cellStyle name="Currency 2 9" xfId="2428"/>
    <cellStyle name="Currency 2 90" xfId="2429"/>
    <cellStyle name="Currency 2 91" xfId="2430"/>
    <cellStyle name="Currency 2 92" xfId="2431"/>
    <cellStyle name="Currency 2 93" xfId="2432"/>
    <cellStyle name="Currency 2 94" xfId="2433"/>
    <cellStyle name="Currency 2 95" xfId="2434"/>
    <cellStyle name="Currency 2 96" xfId="2435"/>
    <cellStyle name="Currency 2 97" xfId="2436"/>
    <cellStyle name="Currency 2 98" xfId="2437"/>
    <cellStyle name="Currency 2 99" xfId="2438"/>
    <cellStyle name="Currency 3" xfId="2439"/>
    <cellStyle name="Currency 3 2" xfId="2440"/>
    <cellStyle name="Currency 4" xfId="2441"/>
    <cellStyle name="Currency 4 2" xfId="2442"/>
    <cellStyle name="Currency 5" xfId="2443"/>
    <cellStyle name="Currency 6" xfId="2444"/>
    <cellStyle name="Currency 7" xfId="2445"/>
    <cellStyle name="Currency 8" xfId="2446"/>
    <cellStyle name="Currency 8 2" xfId="2447"/>
    <cellStyle name="Currency 8 2 2" xfId="2448"/>
    <cellStyle name="Currency 9" xfId="2449"/>
    <cellStyle name="Currency." xfId="2450"/>
    <cellStyle name="Currency0" xfId="2451"/>
    <cellStyle name="D4_B8B1_005004B79812_.wvu.PrintTitlest" xfId="2452"/>
    <cellStyle name="Date" xfId="2453"/>
    <cellStyle name="Date [mmm-d-yyyy]" xfId="2454"/>
    <cellStyle name="Date [mmm-yyyy]" xfId="2455"/>
    <cellStyle name="Date 2" xfId="2456"/>
    <cellStyle name="Date Aligned" xfId="2457"/>
    <cellStyle name="Date U" xfId="2458"/>
    <cellStyle name="Date." xfId="2459"/>
    <cellStyle name="Date_130202 P_Technologies Cashflow" xfId="2460"/>
    <cellStyle name="DateMonth" xfId="2461"/>
    <cellStyle name="Datum" xfId="2462"/>
    <cellStyle name="Decimal [0]" xfId="2463"/>
    <cellStyle name="Decimal [2]" xfId="2464"/>
    <cellStyle name="Decimal [2] U" xfId="2465"/>
    <cellStyle name="Decimal [4]" xfId="2466"/>
    <cellStyle name="Decimal [4] U" xfId="2467"/>
    <cellStyle name="Dezimal [+line]" xfId="2468"/>
    <cellStyle name="Dezimal(0)" xfId="2469"/>
    <cellStyle name="diskette" xfId="2470"/>
    <cellStyle name="Dotted Line" xfId="2471"/>
    <cellStyle name="Eingabe" xfId="2472"/>
    <cellStyle name="Emphasis 1" xfId="2473"/>
    <cellStyle name="Emphasis 2" xfId="2474"/>
    <cellStyle name="Emphasis 3" xfId="2475"/>
    <cellStyle name="Euro" xfId="2476"/>
    <cellStyle name="Explanatory Text 2" xfId="2477"/>
    <cellStyle name="Explanatory Text 2 2" xfId="2478"/>
    <cellStyle name="Explanatory Text 3" xfId="2479"/>
    <cellStyle name="Explanatory Text 4" xfId="2480"/>
    <cellStyle name="Fett" xfId="2481"/>
    <cellStyle name="Fix_Daten" xfId="2482"/>
    <cellStyle name="Fixed" xfId="2483"/>
    <cellStyle name="Fixed 2" xfId="2484"/>
    <cellStyle name="Footer SBILogo1" xfId="2485"/>
    <cellStyle name="Footer SBILogo2" xfId="2486"/>
    <cellStyle name="Footnote" xfId="2487"/>
    <cellStyle name="Footnote Reference" xfId="2488"/>
    <cellStyle name="Footnote_pldt" xfId="2489"/>
    <cellStyle name="Gilsans" xfId="2490"/>
    <cellStyle name="Gilsansl" xfId="2491"/>
    <cellStyle name="Good 2" xfId="2492"/>
    <cellStyle name="Good 2 2" xfId="2493"/>
    <cellStyle name="Good 2 2 2" xfId="2494"/>
    <cellStyle name="Good 2 2 3" xfId="2495"/>
    <cellStyle name="Good 2 2_Regulatory Template" xfId="2496"/>
    <cellStyle name="Good 2 3" xfId="2497"/>
    <cellStyle name="Good 2_Regulatory Template" xfId="2498"/>
    <cellStyle name="Good 3" xfId="2499"/>
    <cellStyle name="Good 4" xfId="2500"/>
    <cellStyle name="Good 5" xfId="2501"/>
    <cellStyle name="Good 6" xfId="2502"/>
    <cellStyle name="Good 7" xfId="2503"/>
    <cellStyle name="Grey" xfId="2504"/>
    <cellStyle name="Hard Percent" xfId="2505"/>
    <cellStyle name="header" xfId="2506"/>
    <cellStyle name="Header Draft Stamp" xfId="2507"/>
    <cellStyle name="Header Total" xfId="2508"/>
    <cellStyle name="Header_GridEx_DTT_model_1709_Base" xfId="2509"/>
    <cellStyle name="Header1" xfId="2510"/>
    <cellStyle name="Header2" xfId="2511"/>
    <cellStyle name="Header3" xfId="2512"/>
    <cellStyle name="Header4" xfId="2513"/>
    <cellStyle name="Heading" xfId="2514"/>
    <cellStyle name="Heading 1 2" xfId="2515"/>
    <cellStyle name="Heading 1 2 2" xfId="2516"/>
    <cellStyle name="Heading 1 2 2 2" xfId="2517"/>
    <cellStyle name="Heading 1 2 3" xfId="2518"/>
    <cellStyle name="Heading 1 2_Regulatory Template" xfId="2519"/>
    <cellStyle name="Heading 1 3" xfId="2520"/>
    <cellStyle name="Heading 1 4" xfId="2521"/>
    <cellStyle name="Heading 1 5" xfId="2522"/>
    <cellStyle name="Heading 1 6" xfId="2523"/>
    <cellStyle name="Heading 1 7" xfId="2524"/>
    <cellStyle name="Heading 1 8" xfId="2525"/>
    <cellStyle name="Heading 1 Above" xfId="2526"/>
    <cellStyle name="Heading 1." xfId="2527"/>
    <cellStyle name="Heading 1+" xfId="2528"/>
    <cellStyle name="Heading 2 2" xfId="2529"/>
    <cellStyle name="Heading 2 2 2" xfId="2530"/>
    <cellStyle name="Heading 2 2 2 2" xfId="2531"/>
    <cellStyle name="Heading 2 2 3" xfId="2532"/>
    <cellStyle name="Heading 2 2_Regulatory Template" xfId="2533"/>
    <cellStyle name="Heading 2 3" xfId="2534"/>
    <cellStyle name="Heading 2 4" xfId="2535"/>
    <cellStyle name="Heading 2 5" xfId="2536"/>
    <cellStyle name="Heading 2 6" xfId="2537"/>
    <cellStyle name="Heading 2 7" xfId="2538"/>
    <cellStyle name="Heading 2 8" xfId="2539"/>
    <cellStyle name="Heading 2 Below" xfId="2540"/>
    <cellStyle name="Heading 2." xfId="2541"/>
    <cellStyle name="Heading 2+" xfId="2542"/>
    <cellStyle name="Heading 3 2" xfId="2543"/>
    <cellStyle name="Heading 3 2 2" xfId="2544"/>
    <cellStyle name="Heading 3 2 2 2" xfId="2545"/>
    <cellStyle name="Heading 3 2 2 2 2" xfId="2546"/>
    <cellStyle name="Heading 3 2 2 3" xfId="2547"/>
    <cellStyle name="Heading 3 2 2 4" xfId="2548"/>
    <cellStyle name="Heading 3 2 3" xfId="2549"/>
    <cellStyle name="Heading 3 2 3 2" xfId="2550"/>
    <cellStyle name="Heading 3 2 4" xfId="2551"/>
    <cellStyle name="Heading 3 2 5" xfId="2552"/>
    <cellStyle name="Heading 3 2_Regulatory Template" xfId="2553"/>
    <cellStyle name="Heading 3 3" xfId="2554"/>
    <cellStyle name="Heading 3 3 2" xfId="2555"/>
    <cellStyle name="Heading 3 4" xfId="2556"/>
    <cellStyle name="Heading 3 5" xfId="2557"/>
    <cellStyle name="Heading 3 6" xfId="2558"/>
    <cellStyle name="Heading 3 7" xfId="2559"/>
    <cellStyle name="Heading 3 8" xfId="2560"/>
    <cellStyle name="Heading 3." xfId="2561"/>
    <cellStyle name="Heading 3+" xfId="2562"/>
    <cellStyle name="Heading 4 2" xfId="2563"/>
    <cellStyle name="Heading 4 2 2" xfId="2564"/>
    <cellStyle name="Heading 4 2 2 2" xfId="2565"/>
    <cellStyle name="Heading 4 2 3" xfId="2566"/>
    <cellStyle name="Heading 4 2_Regulatory Template" xfId="2567"/>
    <cellStyle name="Heading 4 3" xfId="2568"/>
    <cellStyle name="Heading 4 4" xfId="2569"/>
    <cellStyle name="Heading 4 5" xfId="2570"/>
    <cellStyle name="Heading 4 6" xfId="2571"/>
    <cellStyle name="Heading 4 7" xfId="2572"/>
    <cellStyle name="Heading 4 8" xfId="2573"/>
    <cellStyle name="Heading 4." xfId="2574"/>
    <cellStyle name="Heading(4)" xfId="2575"/>
    <cellStyle name="Heading1" xfId="2576"/>
    <cellStyle name="Heading2" xfId="2577"/>
    <cellStyle name="Heading3" xfId="2578"/>
    <cellStyle name="Headline1" xfId="2579"/>
    <cellStyle name="Headline2" xfId="2580"/>
    <cellStyle name="Headline3" xfId="2581"/>
    <cellStyle name="Hidden" xfId="2582"/>
    <cellStyle name="Hyperlink 2" xfId="2583"/>
    <cellStyle name="Hyperlink 2 2" xfId="2584"/>
    <cellStyle name="Hyperlink 3" xfId="2585"/>
    <cellStyle name="Hyperlink 4" xfId="2586"/>
    <cellStyle name="Hyperlink Arrow" xfId="2587"/>
    <cellStyle name="Hyperlink Arrow." xfId="2588"/>
    <cellStyle name="Hyperlink Check." xfId="2589"/>
    <cellStyle name="Hyperlink Text" xfId="2590"/>
    <cellStyle name="Hyperlink Text." xfId="2591"/>
    <cellStyle name="Hyperlink TOC 1." xfId="2592"/>
    <cellStyle name="Hyperlink TOC 2." xfId="2593"/>
    <cellStyle name="Hyperlink TOC 3." xfId="2594"/>
    <cellStyle name="Hyperlink TOC 4." xfId="2595"/>
    <cellStyle name="Hyperlink_ActewAGL Pro Formas FINAL April 2009" xfId="2596"/>
    <cellStyle name="if0 -InpFixed" xfId="2597"/>
    <cellStyle name="Import" xfId="2598"/>
    <cellStyle name="import 2" xfId="2599"/>
    <cellStyle name="import 3" xfId="2600"/>
    <cellStyle name="import 4" xfId="2601"/>
    <cellStyle name="Import%" xfId="2602"/>
    <cellStyle name="import% 2" xfId="2603"/>
    <cellStyle name="import% 3" xfId="2604"/>
    <cellStyle name="import% 4" xfId="2605"/>
    <cellStyle name="Import_Capex_2001-2009" xfId="2606"/>
    <cellStyle name="Index" xfId="2607"/>
    <cellStyle name="Input [# - 00]" xfId="2608"/>
    <cellStyle name="Input [#]" xfId="2609"/>
    <cellStyle name="Input [% - 00]" xfId="2610"/>
    <cellStyle name="Input [%]" xfId="2611"/>
    <cellStyle name="Input [%0]" xfId="2612"/>
    <cellStyle name="Input [%00]" xfId="2613"/>
    <cellStyle name="Input [0]" xfId="2614"/>
    <cellStyle name="Input [00]" xfId="2615"/>
    <cellStyle name="Input [yellow]" xfId="2616"/>
    <cellStyle name="Input 2" xfId="2617"/>
    <cellStyle name="Input 2 2" xfId="2618"/>
    <cellStyle name="Input 2 2 2" xfId="2619"/>
    <cellStyle name="Input 2 2 2 2" xfId="2620"/>
    <cellStyle name="Input 2 2 2 2 2" xfId="2621"/>
    <cellStyle name="Input 2 2 2 2 3" xfId="2622"/>
    <cellStyle name="Input 2 2 2 3" xfId="2623"/>
    <cellStyle name="Input 2 2 2 4" xfId="2624"/>
    <cellStyle name="Input 2 2 3" xfId="2625"/>
    <cellStyle name="Input 2 2 3 2" xfId="2626"/>
    <cellStyle name="Input 2 2 3 2 2" xfId="2627"/>
    <cellStyle name="Input 2 2 3 2 3" xfId="2628"/>
    <cellStyle name="Input 2 2 3 3" xfId="2629"/>
    <cellStyle name="Input 2 2 3 4" xfId="2630"/>
    <cellStyle name="Input 2 2 4" xfId="2631"/>
    <cellStyle name="Input 2 2 4 2" xfId="2632"/>
    <cellStyle name="Input 2 2 4 3" xfId="2633"/>
    <cellStyle name="Input 2 2 5" xfId="2634"/>
    <cellStyle name="Input 2 2 6" xfId="2635"/>
    <cellStyle name="Input 2 2 7" xfId="2636"/>
    <cellStyle name="Input 2 3" xfId="2637"/>
    <cellStyle name="Input 2 3 2" xfId="2638"/>
    <cellStyle name="Input 2 3 2 2" xfId="2639"/>
    <cellStyle name="Input 2 3 2 2 2" xfId="2640"/>
    <cellStyle name="Input 2 3 2 2 3" xfId="2641"/>
    <cellStyle name="Input 2 3 2 3" xfId="2642"/>
    <cellStyle name="Input 2 3 2 4" xfId="2643"/>
    <cellStyle name="Input 2 3 3" xfId="2644"/>
    <cellStyle name="Input 2 3 3 2" xfId="2645"/>
    <cellStyle name="Input 2 3 3 2 2" xfId="2646"/>
    <cellStyle name="Input 2 3 3 2 3" xfId="2647"/>
    <cellStyle name="Input 2 3 3 3" xfId="2648"/>
    <cellStyle name="Input 2 3 3 4" xfId="2649"/>
    <cellStyle name="Input 2 3 4" xfId="2650"/>
    <cellStyle name="Input 2 3 4 2" xfId="2651"/>
    <cellStyle name="Input 2 3 4 3" xfId="2652"/>
    <cellStyle name="Input 2 3 5" xfId="2653"/>
    <cellStyle name="Input 2 3 6" xfId="2654"/>
    <cellStyle name="Input 2 4" xfId="2655"/>
    <cellStyle name="Input 2 4 2" xfId="2656"/>
    <cellStyle name="Input 2 4 2 2" xfId="2657"/>
    <cellStyle name="Input 2 4 2 2 2" xfId="2658"/>
    <cellStyle name="Input 2 4 2 2 3" xfId="2659"/>
    <cellStyle name="Input 2 4 2 3" xfId="2660"/>
    <cellStyle name="Input 2 4 2 4" xfId="2661"/>
    <cellStyle name="Input 2 4 3" xfId="2662"/>
    <cellStyle name="Input 2 4 3 2" xfId="2663"/>
    <cellStyle name="Input 2 4 3 2 2" xfId="2664"/>
    <cellStyle name="Input 2 4 3 2 3" xfId="2665"/>
    <cellStyle name="Input 2 4 3 3" xfId="2666"/>
    <cellStyle name="Input 2 4 3 4" xfId="2667"/>
    <cellStyle name="Input 2 4 4" xfId="2668"/>
    <cellStyle name="Input 2 4 4 2" xfId="2669"/>
    <cellStyle name="Input 2 4 4 3" xfId="2670"/>
    <cellStyle name="Input 2 4 5" xfId="2671"/>
    <cellStyle name="Input 2 4 6" xfId="2672"/>
    <cellStyle name="Input 2 5" xfId="2673"/>
    <cellStyle name="Input 2 5 2" xfId="2674"/>
    <cellStyle name="Input 2 5 2 2" xfId="2675"/>
    <cellStyle name="Input 2 5 2 2 2" xfId="2676"/>
    <cellStyle name="Input 2 5 2 2 3" xfId="2677"/>
    <cellStyle name="Input 2 5 2 3" xfId="2678"/>
    <cellStyle name="Input 2 5 2 4" xfId="2679"/>
    <cellStyle name="Input 2 5 3" xfId="2680"/>
    <cellStyle name="Input 2 5 3 2" xfId="2681"/>
    <cellStyle name="Input 2 5 3 2 2" xfId="2682"/>
    <cellStyle name="Input 2 5 3 2 3" xfId="2683"/>
    <cellStyle name="Input 2 5 3 3" xfId="2684"/>
    <cellStyle name="Input 2 5 3 4" xfId="2685"/>
    <cellStyle name="Input 2 5 4" xfId="2686"/>
    <cellStyle name="Input 2 5 4 2" xfId="2687"/>
    <cellStyle name="Input 2 5 4 3" xfId="2688"/>
    <cellStyle name="Input 2 5 5" xfId="2689"/>
    <cellStyle name="Input 2 5 6" xfId="2690"/>
    <cellStyle name="Input 2 6" xfId="2691"/>
    <cellStyle name="Input 2 6 2" xfId="2692"/>
    <cellStyle name="Input 2 6 3" xfId="2693"/>
    <cellStyle name="Input 2 7" xfId="2694"/>
    <cellStyle name="Input 2 8" xfId="2695"/>
    <cellStyle name="Input 2_Regulatory Template" xfId="2696"/>
    <cellStyle name="Input 3" xfId="2697"/>
    <cellStyle name="Input 4" xfId="2698"/>
    <cellStyle name="Input 5" xfId="2699"/>
    <cellStyle name="Input 6" xfId="2700"/>
    <cellStyle name="Input 7" xfId="2701"/>
    <cellStyle name="Input(#.##0)" xfId="2702"/>
    <cellStyle name="Input(#.##0,00)" xfId="2703"/>
    <cellStyle name="Input(%)" xfId="2704"/>
    <cellStyle name="Input(0)" xfId="2705"/>
    <cellStyle name="Input|Date" xfId="2706"/>
    <cellStyle name="Input1" xfId="2707"/>
    <cellStyle name="Input1 10" xfId="2708"/>
    <cellStyle name="Input1 11" xfId="2709"/>
    <cellStyle name="Input1 12" xfId="2710"/>
    <cellStyle name="Input1 13" xfId="2711"/>
    <cellStyle name="Input1 14" xfId="2712"/>
    <cellStyle name="Input1 2" xfId="2713"/>
    <cellStyle name="Input1 3" xfId="2714"/>
    <cellStyle name="Input1 4" xfId="2715"/>
    <cellStyle name="Input1 5" xfId="2716"/>
    <cellStyle name="Input1 6" xfId="2717"/>
    <cellStyle name="Input1 7" xfId="2718"/>
    <cellStyle name="Input1 8" xfId="2719"/>
    <cellStyle name="Input1 9" xfId="2720"/>
    <cellStyle name="Input1%" xfId="2721"/>
    <cellStyle name="Input1% 2" xfId="2722"/>
    <cellStyle name="Input1% 3" xfId="2723"/>
    <cellStyle name="Input1% 4" xfId="2724"/>
    <cellStyle name="Input1_070615 Water &amp; Wastewater Pricing Review Model draft under construction" xfId="2725"/>
    <cellStyle name="Input1default" xfId="2726"/>
    <cellStyle name="Input1default 2" xfId="2727"/>
    <cellStyle name="Input1default 3" xfId="2728"/>
    <cellStyle name="Input1default 4" xfId="2729"/>
    <cellStyle name="Input1default%" xfId="2730"/>
    <cellStyle name="Input2" xfId="2731"/>
    <cellStyle name="Input2 2" xfId="2732"/>
    <cellStyle name="Input2 3" xfId="2733"/>
    <cellStyle name="Input2 4" xfId="2734"/>
    <cellStyle name="Input2%" xfId="2735"/>
    <cellStyle name="Input3" xfId="2736"/>
    <cellStyle name="Input3 10" xfId="2737"/>
    <cellStyle name="Input3 11" xfId="2738"/>
    <cellStyle name="Input3 12" xfId="2739"/>
    <cellStyle name="Input3 13" xfId="2740"/>
    <cellStyle name="Input3 14" xfId="2741"/>
    <cellStyle name="Input3 2" xfId="2742"/>
    <cellStyle name="Input3 3" xfId="2743"/>
    <cellStyle name="Input3 4" xfId="2744"/>
    <cellStyle name="Input3 5" xfId="2745"/>
    <cellStyle name="Input3 6" xfId="2746"/>
    <cellStyle name="Input3 7" xfId="2747"/>
    <cellStyle name="Input3 8" xfId="2748"/>
    <cellStyle name="Input3 9" xfId="2749"/>
    <cellStyle name="Input3%" xfId="2750"/>
    <cellStyle name="Input3_070615 Water &amp; Wastewater Pricing Review Model draft under construction" xfId="2751"/>
    <cellStyle name="InputNumber" xfId="2752"/>
    <cellStyle name="key result" xfId="2753"/>
    <cellStyle name="Lines" xfId="2754"/>
    <cellStyle name="Link [# - 00]" xfId="2755"/>
    <cellStyle name="Link [# - 0000]" xfId="2756"/>
    <cellStyle name="Link [#]" xfId="2757"/>
    <cellStyle name="Link [% - 00]" xfId="2758"/>
    <cellStyle name="Link [%]" xfId="2759"/>
    <cellStyle name="Link [x]" xfId="2760"/>
    <cellStyle name="Linked Cell 2" xfId="2761"/>
    <cellStyle name="Linked Cell 2 2" xfId="2762"/>
    <cellStyle name="Linked Cell 2 2 2" xfId="2763"/>
    <cellStyle name="Linked Cell 2 3" xfId="2764"/>
    <cellStyle name="Linked Cell 2_Regulatory Template" xfId="2765"/>
    <cellStyle name="Linked Cell 3" xfId="2766"/>
    <cellStyle name="Linked Cell 4" xfId="2767"/>
    <cellStyle name="Linked Cell 5" xfId="2768"/>
    <cellStyle name="Linked Cell 6" xfId="2769"/>
    <cellStyle name="Linked Cell 7" xfId="2770"/>
    <cellStyle name="Linked Cell 8" xfId="2771"/>
    <cellStyle name="Local import" xfId="2772"/>
    <cellStyle name="Local import %" xfId="2773"/>
    <cellStyle name="Locked" xfId="2774"/>
    <cellStyle name="Lookup Table Heading." xfId="2775"/>
    <cellStyle name="Lookup Table Label." xfId="2776"/>
    <cellStyle name="Lookup Table Number." xfId="2777"/>
    <cellStyle name="LV Input" xfId="2778"/>
    <cellStyle name="Mine" xfId="2779"/>
    <cellStyle name="Model Name" xfId="2780"/>
    <cellStyle name="Model Name." xfId="2781"/>
    <cellStyle name="Multiple" xfId="2782"/>
    <cellStyle name="Multiple." xfId="2783"/>
    <cellStyle name="Muster" xfId="2784"/>
    <cellStyle name="Neutral 2" xfId="2785"/>
    <cellStyle name="Neutral 2 2" xfId="2786"/>
    <cellStyle name="Neutral 2 2 2" xfId="2787"/>
    <cellStyle name="Neutral 2 2 3" xfId="2788"/>
    <cellStyle name="Neutral 2 2_Regulatory Template" xfId="2789"/>
    <cellStyle name="Neutral 2 3" xfId="2790"/>
    <cellStyle name="Neutral 2_Regulatory Template" xfId="2791"/>
    <cellStyle name="Neutral 3" xfId="2792"/>
    <cellStyle name="Neutral 4" xfId="2793"/>
    <cellStyle name="Neutral 5" xfId="2794"/>
    <cellStyle name="Neutral 6" xfId="2795"/>
    <cellStyle name="Neutral 7" xfId="2796"/>
    <cellStyle name="New Times Roman" xfId="2797"/>
    <cellStyle name="no dec" xfId="2798"/>
    <cellStyle name="NonPrint_copyright" xfId="2799"/>
    <cellStyle name="Normal" xfId="0" builtinId="0"/>
    <cellStyle name="Normal - Style1" xfId="2800"/>
    <cellStyle name="Normal 10" xfId="2801"/>
    <cellStyle name="Normal 10 2" xfId="2802"/>
    <cellStyle name="Normal 10 2 2" xfId="2803"/>
    <cellStyle name="Normal 10 2 3" xfId="2804"/>
    <cellStyle name="Normal 10 2_Regulatory Template" xfId="2805"/>
    <cellStyle name="Normal 10 3" xfId="2806"/>
    <cellStyle name="Normal 10 3 2" xfId="2807"/>
    <cellStyle name="Normal 10 3_Regulatory Template" xfId="2808"/>
    <cellStyle name="Normal 10 4" xfId="2809"/>
    <cellStyle name="Normal 10 4 2" xfId="2810"/>
    <cellStyle name="Normal 10 4_Regulatory Template" xfId="2811"/>
    <cellStyle name="Normal 10 5" xfId="2812"/>
    <cellStyle name="Normal 10 6" xfId="2813"/>
    <cellStyle name="Normal 10 7" xfId="2814"/>
    <cellStyle name="Normal 10 8" xfId="2815"/>
    <cellStyle name="Normal 10_Regulatory Template" xfId="2816"/>
    <cellStyle name="Normal 100" xfId="2817"/>
    <cellStyle name="Normal 101" xfId="2818"/>
    <cellStyle name="Normal 101 2" xfId="2819"/>
    <cellStyle name="Normal 101 2 2" xfId="2820"/>
    <cellStyle name="Normal 101_Regulatory Template" xfId="2821"/>
    <cellStyle name="Normal 102" xfId="2822"/>
    <cellStyle name="Normal 102 2" xfId="2823"/>
    <cellStyle name="Normal 102 2 2" xfId="2824"/>
    <cellStyle name="Normal 102_Regulatory Template" xfId="2825"/>
    <cellStyle name="Normal 103" xfId="2826"/>
    <cellStyle name="Normal 104" xfId="2827"/>
    <cellStyle name="Normal 104 2" xfId="2828"/>
    <cellStyle name="Normal 105" xfId="2829"/>
    <cellStyle name="Normal 106" xfId="2830"/>
    <cellStyle name="Normal 107" xfId="2831"/>
    <cellStyle name="Normal 107 2" xfId="2832"/>
    <cellStyle name="Normal 108" xfId="2833"/>
    <cellStyle name="Normal 109" xfId="7"/>
    <cellStyle name="Normal 109 2" xfId="2834"/>
    <cellStyle name="Normal 11" xfId="2835"/>
    <cellStyle name="Normal 11 2" xfId="2836"/>
    <cellStyle name="Normal 11 2 2" xfId="2837"/>
    <cellStyle name="Normal 11 2_Regulatory Template" xfId="2838"/>
    <cellStyle name="Normal 11 3" xfId="2839"/>
    <cellStyle name="Normal 11 3 2" xfId="2840"/>
    <cellStyle name="Normal 11 3_Regulatory Template" xfId="2841"/>
    <cellStyle name="Normal 11 4" xfId="2842"/>
    <cellStyle name="Normal 11 4 2" xfId="2843"/>
    <cellStyle name="Normal 11 4_Regulatory Template" xfId="2844"/>
    <cellStyle name="Normal 11 5" xfId="2845"/>
    <cellStyle name="Normal 11 6" xfId="2846"/>
    <cellStyle name="Normal 11_Regulatory Template" xfId="2847"/>
    <cellStyle name="Normal 110" xfId="2848"/>
    <cellStyle name="Normal 111" xfId="2849"/>
    <cellStyle name="Normal 112" xfId="2850"/>
    <cellStyle name="Normal 113" xfId="2851"/>
    <cellStyle name="Normal 114" xfId="2852"/>
    <cellStyle name="Normal 115" xfId="2853"/>
    <cellStyle name="Normal 116" xfId="2854"/>
    <cellStyle name="Normal 117" xfId="2855"/>
    <cellStyle name="Normal 118" xfId="2856"/>
    <cellStyle name="Normal 119" xfId="2857"/>
    <cellStyle name="Normal 12" xfId="2858"/>
    <cellStyle name="Normal 12 2" xfId="2859"/>
    <cellStyle name="Normal 12 2 2" xfId="2860"/>
    <cellStyle name="Normal 12 2_Regulatory Template" xfId="2861"/>
    <cellStyle name="Normal 12 3" xfId="2862"/>
    <cellStyle name="Normal 12 3 2" xfId="2863"/>
    <cellStyle name="Normal 12 3_Regulatory Template" xfId="2864"/>
    <cellStyle name="Normal 12 4" xfId="2865"/>
    <cellStyle name="Normal 12 4 2" xfId="2866"/>
    <cellStyle name="Normal 12 4_Regulatory Template" xfId="2867"/>
    <cellStyle name="Normal 12 5" xfId="2868"/>
    <cellStyle name="Normal 12 6" xfId="2869"/>
    <cellStyle name="Normal 12_Regulatory Template" xfId="2870"/>
    <cellStyle name="Normal 120" xfId="17"/>
    <cellStyle name="Normal 13" xfId="2871"/>
    <cellStyle name="Normal 13 2" xfId="2872"/>
    <cellStyle name="Normal 13 2 2" xfId="2873"/>
    <cellStyle name="Normal 13 2_Regulatory Template" xfId="2874"/>
    <cellStyle name="Normal 13 3" xfId="2875"/>
    <cellStyle name="Normal 13 3 2" xfId="2876"/>
    <cellStyle name="Normal 13 3_Regulatory Template" xfId="2877"/>
    <cellStyle name="Normal 13 4" xfId="2878"/>
    <cellStyle name="Normal 13 4 2" xfId="2879"/>
    <cellStyle name="Normal 13 4_Regulatory Template" xfId="2880"/>
    <cellStyle name="Normal 13 5" xfId="2881"/>
    <cellStyle name="Normal 13 6" xfId="2882"/>
    <cellStyle name="Normal 13 7" xfId="2883"/>
    <cellStyle name="Normal 13_29(d) - Gas extensions -tariffs" xfId="2884"/>
    <cellStyle name="Normal 14" xfId="13"/>
    <cellStyle name="Normal 14 2" xfId="2885"/>
    <cellStyle name="Normal 14 2 2" xfId="2886"/>
    <cellStyle name="Normal 14 2_Regulatory Template" xfId="2887"/>
    <cellStyle name="Normal 14 3" xfId="2888"/>
    <cellStyle name="Normal 14 3 2" xfId="2889"/>
    <cellStyle name="Normal 14 3_Regulatory Template" xfId="2890"/>
    <cellStyle name="Normal 14 4" xfId="2891"/>
    <cellStyle name="Normal 14 4 2" xfId="2892"/>
    <cellStyle name="Normal 14 4_Regulatory Template" xfId="2893"/>
    <cellStyle name="Normal 14 5" xfId="2894"/>
    <cellStyle name="Normal 14_Regulatory Template" xfId="2895"/>
    <cellStyle name="Normal 143" xfId="2896"/>
    <cellStyle name="Normal 144" xfId="2897"/>
    <cellStyle name="Normal 147" xfId="2898"/>
    <cellStyle name="Normal 148" xfId="2899"/>
    <cellStyle name="Normal 149" xfId="2900"/>
    <cellStyle name="Normal 15" xfId="2901"/>
    <cellStyle name="Normal 15 2" xfId="2902"/>
    <cellStyle name="Normal 15 2 2" xfId="2903"/>
    <cellStyle name="Normal 15 2_Regulatory Template" xfId="2904"/>
    <cellStyle name="Normal 15 3" xfId="2905"/>
    <cellStyle name="Normal 15 3 2" xfId="2906"/>
    <cellStyle name="Normal 15 3_Regulatory Template" xfId="2907"/>
    <cellStyle name="Normal 15 4" xfId="2908"/>
    <cellStyle name="Normal 15 4 2" xfId="2909"/>
    <cellStyle name="Normal 15 4_Regulatory Template" xfId="2910"/>
    <cellStyle name="Normal 15 5" xfId="2911"/>
    <cellStyle name="Normal 15 6" xfId="2912"/>
    <cellStyle name="Normal 15 7" xfId="2913"/>
    <cellStyle name="Normal 15_Regulatory Template" xfId="2914"/>
    <cellStyle name="Normal 150" xfId="2915"/>
    <cellStyle name="Normal 151" xfId="2916"/>
    <cellStyle name="Normal 152" xfId="2917"/>
    <cellStyle name="Normal 153" xfId="2918"/>
    <cellStyle name="Normal 154" xfId="2919"/>
    <cellStyle name="Normal 155" xfId="2920"/>
    <cellStyle name="Normal 156" xfId="2921"/>
    <cellStyle name="Normal 16" xfId="2922"/>
    <cellStyle name="Normal 16 2" xfId="2923"/>
    <cellStyle name="Normal 16 2 2" xfId="2924"/>
    <cellStyle name="Normal 16 2_Regulatory Template" xfId="2925"/>
    <cellStyle name="Normal 16 3" xfId="2926"/>
    <cellStyle name="Normal 16 3 2" xfId="2927"/>
    <cellStyle name="Normal 16 3_Regulatory Template" xfId="2928"/>
    <cellStyle name="Normal 16 4" xfId="2929"/>
    <cellStyle name="Normal 16 4 2" xfId="2930"/>
    <cellStyle name="Normal 16 4_Regulatory Template" xfId="2931"/>
    <cellStyle name="Normal 16 5" xfId="2932"/>
    <cellStyle name="Normal 16_Regulatory Template" xfId="2933"/>
    <cellStyle name="Normal 161" xfId="2934"/>
    <cellStyle name="Normal 162" xfId="2935"/>
    <cellStyle name="Normal 163" xfId="2936"/>
    <cellStyle name="Normal 164" xfId="2937"/>
    <cellStyle name="Normal 169" xfId="2938"/>
    <cellStyle name="Normal 17" xfId="2939"/>
    <cellStyle name="Normal 17 2" xfId="2940"/>
    <cellStyle name="Normal 17 2 2" xfId="2941"/>
    <cellStyle name="Normal 17 2_Regulatory Template" xfId="2942"/>
    <cellStyle name="Normal 17 3" xfId="2943"/>
    <cellStyle name="Normal 17 3 2" xfId="2944"/>
    <cellStyle name="Normal 17 3_Regulatory Template" xfId="2945"/>
    <cellStyle name="Normal 17 4" xfId="2946"/>
    <cellStyle name="Normal 17 4 2" xfId="2947"/>
    <cellStyle name="Normal 17 4_Regulatory Template" xfId="2948"/>
    <cellStyle name="Normal 17 5" xfId="2949"/>
    <cellStyle name="Normal 17_Regulatory Template" xfId="2950"/>
    <cellStyle name="Normal 170" xfId="2951"/>
    <cellStyle name="Normal 171" xfId="2952"/>
    <cellStyle name="Normal 172" xfId="2953"/>
    <cellStyle name="Normal 177" xfId="2954"/>
    <cellStyle name="Normal 178" xfId="2955"/>
    <cellStyle name="Normal 179" xfId="2956"/>
    <cellStyle name="Normal 18" xfId="2957"/>
    <cellStyle name="Normal 18 2" xfId="2958"/>
    <cellStyle name="Normal 18 2 2" xfId="2959"/>
    <cellStyle name="Normal 18 2_Regulatory Template" xfId="2960"/>
    <cellStyle name="Normal 18 3" xfId="2961"/>
    <cellStyle name="Normal 18 3 2" xfId="2962"/>
    <cellStyle name="Normal 18 3_Regulatory Template" xfId="2963"/>
    <cellStyle name="Normal 18 4" xfId="2964"/>
    <cellStyle name="Normal 18 4 2" xfId="2965"/>
    <cellStyle name="Normal 18 4_Regulatory Template" xfId="2966"/>
    <cellStyle name="Normal 18 5" xfId="2967"/>
    <cellStyle name="Normal 18_Regulatory Template" xfId="2968"/>
    <cellStyle name="Normal 180" xfId="2969"/>
    <cellStyle name="Normal 181" xfId="2970"/>
    <cellStyle name="Normal 182" xfId="2971"/>
    <cellStyle name="Normal 183" xfId="2972"/>
    <cellStyle name="Normal 184" xfId="2973"/>
    <cellStyle name="Normal 185" xfId="2974"/>
    <cellStyle name="Normal 186" xfId="2975"/>
    <cellStyle name="Normal 187" xfId="2976"/>
    <cellStyle name="Normal 188" xfId="2977"/>
    <cellStyle name="Normal 189" xfId="2978"/>
    <cellStyle name="Normal 19" xfId="2979"/>
    <cellStyle name="Normal 19 2" xfId="2980"/>
    <cellStyle name="Normal 19 2 2" xfId="2981"/>
    <cellStyle name="Normal 19 2_Regulatory Template" xfId="2982"/>
    <cellStyle name="Normal 19 3" xfId="2983"/>
    <cellStyle name="Normal 19 3 2" xfId="2984"/>
    <cellStyle name="Normal 19 3_Regulatory Template" xfId="2985"/>
    <cellStyle name="Normal 19 4" xfId="2986"/>
    <cellStyle name="Normal 19 4 2" xfId="2987"/>
    <cellStyle name="Normal 19 4_Regulatory Template" xfId="2988"/>
    <cellStyle name="Normal 19 5" xfId="2989"/>
    <cellStyle name="Normal 19_Regulatory Template" xfId="2990"/>
    <cellStyle name="Normal 190" xfId="2991"/>
    <cellStyle name="Normal 192" xfId="2992"/>
    <cellStyle name="Normal 193" xfId="2993"/>
    <cellStyle name="Normal 196" xfId="2994"/>
    <cellStyle name="Normal 197" xfId="2995"/>
    <cellStyle name="Normal 198" xfId="2996"/>
    <cellStyle name="Normal 199" xfId="2997"/>
    <cellStyle name="Normal 2" xfId="4"/>
    <cellStyle name="Normal 2 10" xfId="2998"/>
    <cellStyle name="Normal 2 10 2" xfId="2999"/>
    <cellStyle name="Normal 2 11" xfId="3000"/>
    <cellStyle name="Normal 2 11 2" xfId="3001"/>
    <cellStyle name="Normal 2 12" xfId="3002"/>
    <cellStyle name="Normal 2 12 2" xfId="3003"/>
    <cellStyle name="Normal 2 13" xfId="3004"/>
    <cellStyle name="Normal 2 13 2" xfId="3005"/>
    <cellStyle name="Normal 2 13 3" xfId="3006"/>
    <cellStyle name="Normal 2 13_Regulatory Template" xfId="3007"/>
    <cellStyle name="Normal 2 14" xfId="3008"/>
    <cellStyle name="Normal 2 14 2" xfId="3009"/>
    <cellStyle name="Normal 2 14_Regulatory Template" xfId="3010"/>
    <cellStyle name="Normal 2 15" xfId="3011"/>
    <cellStyle name="Normal 2 15 2" xfId="3012"/>
    <cellStyle name="Normal 2 15_Regulatory Template" xfId="3013"/>
    <cellStyle name="Normal 2 16" xfId="3014"/>
    <cellStyle name="Normal 2 17" xfId="3015"/>
    <cellStyle name="Normal 2 18" xfId="3016"/>
    <cellStyle name="Normal 2 18 2" xfId="3017"/>
    <cellStyle name="Normal 2 2" xfId="15"/>
    <cellStyle name="Normal 2 2 2" xfId="3018"/>
    <cellStyle name="Normal 2 2 2 2" xfId="3019"/>
    <cellStyle name="Normal 2 2 2 3" xfId="3020"/>
    <cellStyle name="Normal 2 2 2 4" xfId="3021"/>
    <cellStyle name="Normal 2 2 2 5" xfId="3022"/>
    <cellStyle name="Normal 2 2 2_Regulatory Template" xfId="3023"/>
    <cellStyle name="Normal 2 2 3" xfId="3024"/>
    <cellStyle name="Normal 2 2 4" xfId="3025"/>
    <cellStyle name="Normal 2 2 5" xfId="3026"/>
    <cellStyle name="Normal 2 2 6" xfId="3027"/>
    <cellStyle name="Normal 2 2 7" xfId="3028"/>
    <cellStyle name="Normal 2 2 8" xfId="3029"/>
    <cellStyle name="Normal 2 2 9" xfId="3030"/>
    <cellStyle name="Normal 2 3" xfId="3031"/>
    <cellStyle name="Normal 2 3 2" xfId="3032"/>
    <cellStyle name="Normal 2 3_29(d) - Gas extensions -tariffs" xfId="3033"/>
    <cellStyle name="Normal 2 4" xfId="3034"/>
    <cellStyle name="Normal 2 4 2" xfId="3035"/>
    <cellStyle name="Normal 2 5" xfId="3036"/>
    <cellStyle name="Normal 2 5 2" xfId="3037"/>
    <cellStyle name="Normal 2 5 3" xfId="3038"/>
    <cellStyle name="Normal 2 5_Regulatory Template" xfId="3039"/>
    <cellStyle name="Normal 2 6" xfId="3040"/>
    <cellStyle name="Normal 2 6 2" xfId="3041"/>
    <cellStyle name="Normal 2 6 3" xfId="3042"/>
    <cellStyle name="Normal 2 7" xfId="3043"/>
    <cellStyle name="Normal 2 8" xfId="3044"/>
    <cellStyle name="Normal 2 9" xfId="3045"/>
    <cellStyle name="Normal 2 9 2" xfId="3046"/>
    <cellStyle name="Normal 2_29(d) - Gas extensions -tariffs" xfId="3047"/>
    <cellStyle name="Normal 20" xfId="3048"/>
    <cellStyle name="Normal 20 2" xfId="3049"/>
    <cellStyle name="Normal 20 3" xfId="3050"/>
    <cellStyle name="Normal 20_Regulatory Template" xfId="3051"/>
    <cellStyle name="Normal 200" xfId="3052"/>
    <cellStyle name="Normal 201" xfId="3053"/>
    <cellStyle name="Normal 202" xfId="3054"/>
    <cellStyle name="Normal 203" xfId="3055"/>
    <cellStyle name="Normal 204" xfId="3056"/>
    <cellStyle name="Normal 205" xfId="3057"/>
    <cellStyle name="Normal 207" xfId="3058"/>
    <cellStyle name="Normal 208" xfId="3059"/>
    <cellStyle name="Normal 209" xfId="3060"/>
    <cellStyle name="Normal 21" xfId="3061"/>
    <cellStyle name="Normal 21 2" xfId="3062"/>
    <cellStyle name="Normal 21_Regulatory Template" xfId="3063"/>
    <cellStyle name="Normal 210" xfId="3064"/>
    <cellStyle name="Normal 211" xfId="3065"/>
    <cellStyle name="Normal 212" xfId="3066"/>
    <cellStyle name="Normal 213" xfId="3067"/>
    <cellStyle name="Normal 214" xfId="3068"/>
    <cellStyle name="Normal 215" xfId="3069"/>
    <cellStyle name="Normal 216" xfId="3070"/>
    <cellStyle name="Normal 22" xfId="3071"/>
    <cellStyle name="Normal 22 2" xfId="3072"/>
    <cellStyle name="Normal 22_Regulatory Template" xfId="3073"/>
    <cellStyle name="Normal 23" xfId="3074"/>
    <cellStyle name="Normal 24" xfId="3075"/>
    <cellStyle name="Normal 24 2" xfId="3076"/>
    <cellStyle name="Normal 24_Regulatory Template" xfId="3077"/>
    <cellStyle name="Normal 25" xfId="3078"/>
    <cellStyle name="Normal 26" xfId="3079"/>
    <cellStyle name="Normal 27" xfId="3080"/>
    <cellStyle name="Normal 28" xfId="3081"/>
    <cellStyle name="Normal 29" xfId="3082"/>
    <cellStyle name="Normal 3" xfId="8"/>
    <cellStyle name="Normal 3 10" xfId="3083"/>
    <cellStyle name="Normal 3 11" xfId="3084"/>
    <cellStyle name="Normal 3 12" xfId="3085"/>
    <cellStyle name="Normal 3 13" xfId="3086"/>
    <cellStyle name="Normal 3 13 2" xfId="3087"/>
    <cellStyle name="Normal 3 13 3" xfId="3088"/>
    <cellStyle name="Normal 3 13 4" xfId="3089"/>
    <cellStyle name="Normal 3 2" xfId="9"/>
    <cellStyle name="Normal 3 2 2" xfId="2"/>
    <cellStyle name="Normal 3 2 2 2" xfId="11"/>
    <cellStyle name="Normal 3 2 2 3" xfId="14"/>
    <cellStyle name="Normal 3 3" xfId="3090"/>
    <cellStyle name="Normal 3 3 2" xfId="3091"/>
    <cellStyle name="Normal 3 3 3" xfId="3092"/>
    <cellStyle name="Normal 3 3_Regulatory Template" xfId="3093"/>
    <cellStyle name="Normal 3 4" xfId="3094"/>
    <cellStyle name="Normal 3 4 2" xfId="3095"/>
    <cellStyle name="Normal 3 4_Regulatory Template" xfId="3096"/>
    <cellStyle name="Normal 3 5" xfId="3097"/>
    <cellStyle name="Normal 3 6" xfId="3098"/>
    <cellStyle name="Normal 3 7" xfId="3099"/>
    <cellStyle name="Normal 3 8" xfId="3100"/>
    <cellStyle name="Normal 3 9" xfId="3101"/>
    <cellStyle name="Normal 3_29(d) - Gas extensions -tariffs" xfId="3102"/>
    <cellStyle name="Normal 30" xfId="3103"/>
    <cellStyle name="Normal 31" xfId="3104"/>
    <cellStyle name="Normal 32" xfId="3105"/>
    <cellStyle name="Normal 33" xfId="3106"/>
    <cellStyle name="Normal 34" xfId="3107"/>
    <cellStyle name="Normal 35" xfId="3108"/>
    <cellStyle name="Normal 36" xfId="3109"/>
    <cellStyle name="Normal 37" xfId="3110"/>
    <cellStyle name="Normal 38" xfId="3111"/>
    <cellStyle name="Normal 38 2" xfId="3112"/>
    <cellStyle name="Normal 38_29(d) - Gas extensions -tariffs" xfId="3113"/>
    <cellStyle name="Normal 39" xfId="3114"/>
    <cellStyle name="Normal 4" xfId="3115"/>
    <cellStyle name="Normal 4 10" xfId="3116"/>
    <cellStyle name="Normal 4 11" xfId="3117"/>
    <cellStyle name="Normal 4 2" xfId="3118"/>
    <cellStyle name="Normal 4 2 2" xfId="3119"/>
    <cellStyle name="Normal 4 2 2 2" xfId="3120"/>
    <cellStyle name="Normal 4 2 2 3" xfId="3121"/>
    <cellStyle name="Normal 4 2 3" xfId="3122"/>
    <cellStyle name="Normal 4 2 3 2" xfId="3123"/>
    <cellStyle name="Normal 4 2 3 3" xfId="3124"/>
    <cellStyle name="Normal 4 2 4" xfId="3125"/>
    <cellStyle name="Normal 4 2 5" xfId="3126"/>
    <cellStyle name="Normal 4 2_Regulatory Template" xfId="3127"/>
    <cellStyle name="Normal 4 3" xfId="3128"/>
    <cellStyle name="Normal 4 3 2" xfId="3129"/>
    <cellStyle name="Normal 4 3 3" xfId="3130"/>
    <cellStyle name="Normal 4 3_Regulatory Template" xfId="3131"/>
    <cellStyle name="Normal 4 4" xfId="3132"/>
    <cellStyle name="Normal 4 4 2" xfId="3133"/>
    <cellStyle name="Normal 4 4_Regulatory Template" xfId="3134"/>
    <cellStyle name="Normal 4 5" xfId="3135"/>
    <cellStyle name="Normal 4 6" xfId="3136"/>
    <cellStyle name="Normal 4 7" xfId="3137"/>
    <cellStyle name="Normal 4 8" xfId="3138"/>
    <cellStyle name="Normal 4 9" xfId="3139"/>
    <cellStyle name="Normal 4_29(d) - Gas extensions -tariffs" xfId="3140"/>
    <cellStyle name="Normal 40" xfId="3141"/>
    <cellStyle name="Normal 40 2" xfId="3142"/>
    <cellStyle name="Normal 40_29(d) - Gas extensions -tariffs" xfId="3143"/>
    <cellStyle name="Normal 41" xfId="3144"/>
    <cellStyle name="Normal 42" xfId="3145"/>
    <cellStyle name="Normal 43" xfId="3146"/>
    <cellStyle name="Normal 44" xfId="3147"/>
    <cellStyle name="Normal 45" xfId="3148"/>
    <cellStyle name="Normal 46" xfId="3149"/>
    <cellStyle name="Normal 47" xfId="3150"/>
    <cellStyle name="Normal 48" xfId="3151"/>
    <cellStyle name="Normal 49" xfId="3152"/>
    <cellStyle name="Normal 5" xfId="3153"/>
    <cellStyle name="Normal 5 2" xfId="3154"/>
    <cellStyle name="Normal 5 2 2" xfId="3155"/>
    <cellStyle name="Normal 5 2 3" xfId="3156"/>
    <cellStyle name="Normal 5 2 4" xfId="3157"/>
    <cellStyle name="Normal 5 2_Regulatory Template" xfId="3158"/>
    <cellStyle name="Normal 5 3" xfId="3159"/>
    <cellStyle name="Normal 5 3 2" xfId="3160"/>
    <cellStyle name="Normal 5 3_Regulatory Template" xfId="3161"/>
    <cellStyle name="Normal 5 4" xfId="3162"/>
    <cellStyle name="Normal 5 4 2" xfId="3163"/>
    <cellStyle name="Normal 5 4_Regulatory Template" xfId="3164"/>
    <cellStyle name="Normal 5 5" xfId="3165"/>
    <cellStyle name="Normal 5 6" xfId="3166"/>
    <cellStyle name="Normal 5_Regulatory Template" xfId="3167"/>
    <cellStyle name="Normal 50" xfId="3168"/>
    <cellStyle name="Normal 51" xfId="3169"/>
    <cellStyle name="Normal 52" xfId="3170"/>
    <cellStyle name="Normal 53" xfId="3171"/>
    <cellStyle name="Normal 54" xfId="3172"/>
    <cellStyle name="Normal 55" xfId="3173"/>
    <cellStyle name="Normal 56" xfId="3174"/>
    <cellStyle name="Normal 57" xfId="3175"/>
    <cellStyle name="Normal 58" xfId="3176"/>
    <cellStyle name="Normal 59" xfId="3177"/>
    <cellStyle name="Normal 6" xfId="3178"/>
    <cellStyle name="Normal 6 2" xfId="3179"/>
    <cellStyle name="Normal 6 2 2" xfId="3180"/>
    <cellStyle name="Normal 6 2 3" xfId="3181"/>
    <cellStyle name="Normal 6 3" xfId="3182"/>
    <cellStyle name="Normal 6 3 2" xfId="3183"/>
    <cellStyle name="Normal 6 3 3" xfId="3184"/>
    <cellStyle name="Normal 6 3_Regulatory Template" xfId="3185"/>
    <cellStyle name="Normal 6 4" xfId="3186"/>
    <cellStyle name="Normal 6 4 2" xfId="3187"/>
    <cellStyle name="Normal 6 4_Regulatory Template" xfId="3188"/>
    <cellStyle name="Normal 6 5" xfId="3189"/>
    <cellStyle name="Normal 6_Regulatory Template" xfId="3190"/>
    <cellStyle name="Normal 60" xfId="3191"/>
    <cellStyle name="Normal 61" xfId="3192"/>
    <cellStyle name="Normal 62" xfId="3193"/>
    <cellStyle name="Normal 63" xfId="3194"/>
    <cellStyle name="Normal 64" xfId="3195"/>
    <cellStyle name="Normal 65" xfId="3196"/>
    <cellStyle name="Normal 66" xfId="3197"/>
    <cellStyle name="Normal 67" xfId="3198"/>
    <cellStyle name="Normal 68" xfId="3199"/>
    <cellStyle name="Normal 69" xfId="3200"/>
    <cellStyle name="Normal 7" xfId="3201"/>
    <cellStyle name="Normal 7 2" xfId="3202"/>
    <cellStyle name="Normal 7 2 2" xfId="3203"/>
    <cellStyle name="Normal 7 2 3" xfId="3204"/>
    <cellStyle name="Normal 7 2 4" xfId="3205"/>
    <cellStyle name="Normal 7 2_Regulatory Template" xfId="3206"/>
    <cellStyle name="Normal 7 3" xfId="3207"/>
    <cellStyle name="Normal 7 3 2" xfId="3208"/>
    <cellStyle name="Normal 7 3_Regulatory Template" xfId="3209"/>
    <cellStyle name="Normal 7 4" xfId="3210"/>
    <cellStyle name="Normal 7 4 2" xfId="3211"/>
    <cellStyle name="Normal 7 4_Regulatory Template" xfId="3212"/>
    <cellStyle name="Normal 7 5" xfId="3213"/>
    <cellStyle name="Normal 7 6" xfId="3214"/>
    <cellStyle name="Normal 7_Regulatory Template" xfId="3215"/>
    <cellStyle name="Normal 70" xfId="3216"/>
    <cellStyle name="Normal 71" xfId="3217"/>
    <cellStyle name="Normal 72" xfId="3218"/>
    <cellStyle name="Normal 73" xfId="3219"/>
    <cellStyle name="Normal 74" xfId="3220"/>
    <cellStyle name="Normal 75" xfId="3221"/>
    <cellStyle name="Normal 76" xfId="3222"/>
    <cellStyle name="Normal 77" xfId="3223"/>
    <cellStyle name="Normal 78" xfId="3224"/>
    <cellStyle name="Normal 79" xfId="3225"/>
    <cellStyle name="Normal 8" xfId="3226"/>
    <cellStyle name="Normal 8 2" xfId="3227"/>
    <cellStyle name="Normal 8 2 2" xfId="3228"/>
    <cellStyle name="Normal 8 2 3" xfId="3229"/>
    <cellStyle name="Normal 8 2_Regulatory Template" xfId="3230"/>
    <cellStyle name="Normal 8 3" xfId="3231"/>
    <cellStyle name="Normal 8 3 2" xfId="3232"/>
    <cellStyle name="Normal 8 3_Regulatory Template" xfId="3233"/>
    <cellStyle name="Normal 8 4" xfId="3234"/>
    <cellStyle name="Normal 8 4 2" xfId="3235"/>
    <cellStyle name="Normal 8 4_Regulatory Template" xfId="3236"/>
    <cellStyle name="Normal 8 5" xfId="3237"/>
    <cellStyle name="Normal 8 6" xfId="3238"/>
    <cellStyle name="Normal 8_Regulatory Template" xfId="3239"/>
    <cellStyle name="Normal 80" xfId="3240"/>
    <cellStyle name="Normal 81" xfId="3241"/>
    <cellStyle name="Normal 82" xfId="3242"/>
    <cellStyle name="Normal 83" xfId="3243"/>
    <cellStyle name="Normal 84" xfId="3244"/>
    <cellStyle name="Normal 85" xfId="3245"/>
    <cellStyle name="Normal 86" xfId="3246"/>
    <cellStyle name="Normal 87" xfId="3247"/>
    <cellStyle name="Normal 88" xfId="3248"/>
    <cellStyle name="Normal 89" xfId="3249"/>
    <cellStyle name="Normal 9" xfId="3250"/>
    <cellStyle name="Normal 9 2" xfId="3251"/>
    <cellStyle name="Normal 9 2 2" xfId="3252"/>
    <cellStyle name="Normal 9 2 2 2" xfId="3253"/>
    <cellStyle name="Normal 9 2 2_Regulatory Template" xfId="3254"/>
    <cellStyle name="Normal 9 2 3" xfId="3255"/>
    <cellStyle name="Normal 9 2_Regulatory Template" xfId="3256"/>
    <cellStyle name="Normal 9 3" xfId="3257"/>
    <cellStyle name="Normal 9 3 2" xfId="3258"/>
    <cellStyle name="Normal 9 3_Regulatory Template" xfId="3259"/>
    <cellStyle name="Normal 9 4" xfId="3260"/>
    <cellStyle name="Normal 9 4 2" xfId="3261"/>
    <cellStyle name="Normal 9 4_Regulatory Template" xfId="3262"/>
    <cellStyle name="Normal 9 5" xfId="3263"/>
    <cellStyle name="Normal 9 6" xfId="3264"/>
    <cellStyle name="Normal 9_Regulatory Template" xfId="3265"/>
    <cellStyle name="Normal 90" xfId="3266"/>
    <cellStyle name="Normal 91" xfId="3267"/>
    <cellStyle name="Normal 92" xfId="3268"/>
    <cellStyle name="Normal 93" xfId="3269"/>
    <cellStyle name="Normal 94" xfId="3270"/>
    <cellStyle name="Normal 95" xfId="3271"/>
    <cellStyle name="Normal 96" xfId="3272"/>
    <cellStyle name="Normal 97" xfId="3273"/>
    <cellStyle name="Normal 98" xfId="3274"/>
    <cellStyle name="Normal 99" xfId="3275"/>
    <cellStyle name="Normal 99 2" xfId="3276"/>
    <cellStyle name="Normal 99 2 2" xfId="3277"/>
    <cellStyle name="Normal 99 2 2 2" xfId="3278"/>
    <cellStyle name="Normal 99 2 2 2 2" xfId="3279"/>
    <cellStyle name="Normal 99 2_Regulatory Template" xfId="3280"/>
    <cellStyle name="Normal 99 3" xfId="3281"/>
    <cellStyle name="Normal 99 3 2" xfId="3282"/>
    <cellStyle name="Normal 99 3 2 2" xfId="3283"/>
    <cellStyle name="Normal 99 3 3" xfId="3284"/>
    <cellStyle name="Normal 99 3 3 2" xfId="3285"/>
    <cellStyle name="Normal 99_Regulatory Template" xfId="3286"/>
    <cellStyle name="Normal U" xfId="3287"/>
    <cellStyle name="NormalGB" xfId="3288"/>
    <cellStyle name="Note 10" xfId="3289"/>
    <cellStyle name="Note 11" xfId="3290"/>
    <cellStyle name="Note 12" xfId="3291"/>
    <cellStyle name="Note 2" xfId="3292"/>
    <cellStyle name="Note 2 10" xfId="3293"/>
    <cellStyle name="Note 2 11" xfId="3294"/>
    <cellStyle name="Note 2 2" xfId="3295"/>
    <cellStyle name="Note 2 2 2" xfId="3296"/>
    <cellStyle name="Note 2 2 2 2" xfId="3297"/>
    <cellStyle name="Note 2 2 2 2 2" xfId="3298"/>
    <cellStyle name="Note 2 2 2 2 3" xfId="3299"/>
    <cellStyle name="Note 2 2 2 3" xfId="3300"/>
    <cellStyle name="Note 2 2 2 3 2" xfId="3301"/>
    <cellStyle name="Note 2 2 2 3 3" xfId="3302"/>
    <cellStyle name="Note 2 2 2 4" xfId="3303"/>
    <cellStyle name="Note 2 2 2 5" xfId="3304"/>
    <cellStyle name="Note 2 2 3" xfId="3305"/>
    <cellStyle name="Note 2 2 3 2" xfId="3306"/>
    <cellStyle name="Note 2 2 3 3" xfId="3307"/>
    <cellStyle name="Note 2 2 4" xfId="3308"/>
    <cellStyle name="Note 2 2 4 2" xfId="3309"/>
    <cellStyle name="Note 2 2 4 3" xfId="3310"/>
    <cellStyle name="Note 2 2 5" xfId="3311"/>
    <cellStyle name="Note 2 2 6" xfId="3312"/>
    <cellStyle name="Note 2 3" xfId="3313"/>
    <cellStyle name="Note 2 3 2" xfId="3314"/>
    <cellStyle name="Note 2 3 2 2" xfId="3315"/>
    <cellStyle name="Note 2 3 2 2 2" xfId="3316"/>
    <cellStyle name="Note 2 3 2 2 3" xfId="3317"/>
    <cellStyle name="Note 2 3 2 3" xfId="3318"/>
    <cellStyle name="Note 2 3 2 3 2" xfId="3319"/>
    <cellStyle name="Note 2 3 2 3 3" xfId="3320"/>
    <cellStyle name="Note 2 3 2 4" xfId="3321"/>
    <cellStyle name="Note 2 3 2 5" xfId="3322"/>
    <cellStyle name="Note 2 3 3" xfId="3323"/>
    <cellStyle name="Note 2 3 3 2" xfId="3324"/>
    <cellStyle name="Note 2 3 3 3" xfId="3325"/>
    <cellStyle name="Note 2 3 4" xfId="3326"/>
    <cellStyle name="Note 2 3 4 2" xfId="3327"/>
    <cellStyle name="Note 2 3 4 3" xfId="3328"/>
    <cellStyle name="Note 2 3 5" xfId="3329"/>
    <cellStyle name="Note 2 3 6" xfId="3330"/>
    <cellStyle name="Note 2 4" xfId="3331"/>
    <cellStyle name="Note 2 4 2" xfId="3332"/>
    <cellStyle name="Note 2 4 2 2" xfId="3333"/>
    <cellStyle name="Note 2 4 2 2 2" xfId="3334"/>
    <cellStyle name="Note 2 4 2 2 3" xfId="3335"/>
    <cellStyle name="Note 2 4 2 3" xfId="3336"/>
    <cellStyle name="Note 2 4 2 3 2" xfId="3337"/>
    <cellStyle name="Note 2 4 2 3 3" xfId="3338"/>
    <cellStyle name="Note 2 4 2 4" xfId="3339"/>
    <cellStyle name="Note 2 4 2 5" xfId="3340"/>
    <cellStyle name="Note 2 4 3" xfId="3341"/>
    <cellStyle name="Note 2 4 3 2" xfId="3342"/>
    <cellStyle name="Note 2 4 3 3" xfId="3343"/>
    <cellStyle name="Note 2 4 4" xfId="3344"/>
    <cellStyle name="Note 2 4 4 2" xfId="3345"/>
    <cellStyle name="Note 2 4 4 3" xfId="3346"/>
    <cellStyle name="Note 2 4 5" xfId="3347"/>
    <cellStyle name="Note 2 4 6" xfId="3348"/>
    <cellStyle name="Note 2 5" xfId="3349"/>
    <cellStyle name="Note 2 5 2" xfId="3350"/>
    <cellStyle name="Note 2 5 2 2" xfId="3351"/>
    <cellStyle name="Note 2 5 2 2 2" xfId="3352"/>
    <cellStyle name="Note 2 5 2 2 3" xfId="3353"/>
    <cellStyle name="Note 2 5 2 3" xfId="3354"/>
    <cellStyle name="Note 2 5 2 3 2" xfId="3355"/>
    <cellStyle name="Note 2 5 2 3 3" xfId="3356"/>
    <cellStyle name="Note 2 5 2 4" xfId="3357"/>
    <cellStyle name="Note 2 5 2 5" xfId="3358"/>
    <cellStyle name="Note 2 5 3" xfId="3359"/>
    <cellStyle name="Note 2 5 3 2" xfId="3360"/>
    <cellStyle name="Note 2 5 3 3" xfId="3361"/>
    <cellStyle name="Note 2 5 4" xfId="3362"/>
    <cellStyle name="Note 2 5 4 2" xfId="3363"/>
    <cellStyle name="Note 2 5 4 3" xfId="3364"/>
    <cellStyle name="Note 2 5 5" xfId="3365"/>
    <cellStyle name="Note 2 5 6" xfId="3366"/>
    <cellStyle name="Note 2 6" xfId="3367"/>
    <cellStyle name="Note 2 6 2" xfId="3368"/>
    <cellStyle name="Note 2 6 2 2" xfId="3369"/>
    <cellStyle name="Note 2 6 2 2 2" xfId="3370"/>
    <cellStyle name="Note 2 6 2 2 3" xfId="3371"/>
    <cellStyle name="Note 2 6 2 3" xfId="3372"/>
    <cellStyle name="Note 2 6 2 3 2" xfId="3373"/>
    <cellStyle name="Note 2 6 2 3 3" xfId="3374"/>
    <cellStyle name="Note 2 6 2 4" xfId="3375"/>
    <cellStyle name="Note 2 6 2 5" xfId="3376"/>
    <cellStyle name="Note 2 6 3" xfId="3377"/>
    <cellStyle name="Note 2 6 3 2" xfId="3378"/>
    <cellStyle name="Note 2 6 3 3" xfId="3379"/>
    <cellStyle name="Note 2 6 4" xfId="3380"/>
    <cellStyle name="Note 2 6 4 2" xfId="3381"/>
    <cellStyle name="Note 2 6 4 3" xfId="3382"/>
    <cellStyle name="Note 2 6 5" xfId="3383"/>
    <cellStyle name="Note 2 6 6" xfId="3384"/>
    <cellStyle name="Note 2 7" xfId="3385"/>
    <cellStyle name="Note 2 7 2" xfId="3386"/>
    <cellStyle name="Note 2 7 3" xfId="3387"/>
    <cellStyle name="Note 2 8" xfId="3388"/>
    <cellStyle name="Note 2 8 2" xfId="3389"/>
    <cellStyle name="Note 2 8 3" xfId="3390"/>
    <cellStyle name="Note 2 9" xfId="3391"/>
    <cellStyle name="Note 2_Regulatory Template" xfId="3392"/>
    <cellStyle name="Note 3" xfId="3393"/>
    <cellStyle name="Note 3 2" xfId="3394"/>
    <cellStyle name="Note 3_Regulatory Template" xfId="3395"/>
    <cellStyle name="Note 4" xfId="3396"/>
    <cellStyle name="Note 4 2" xfId="3397"/>
    <cellStyle name="Note 4_Regulatory Template" xfId="3398"/>
    <cellStyle name="Note 5" xfId="3399"/>
    <cellStyle name="Note 5 2" xfId="3400"/>
    <cellStyle name="Note 5_Regulatory Template" xfId="3401"/>
    <cellStyle name="Note 6" xfId="3402"/>
    <cellStyle name="Note 7" xfId="3403"/>
    <cellStyle name="Note 8" xfId="3404"/>
    <cellStyle name="Note 9" xfId="3405"/>
    <cellStyle name="Notes" xfId="3406"/>
    <cellStyle name="Number" xfId="3407"/>
    <cellStyle name="Number [0000]" xfId="3408"/>
    <cellStyle name="Number." xfId="3409"/>
    <cellStyle name="Number[0]" xfId="3410"/>
    <cellStyle name="Number[00]" xfId="3411"/>
    <cellStyle name="OOO_Punkt" xfId="3412"/>
    <cellStyle name="Output 2" xfId="3413"/>
    <cellStyle name="Output 2 10" xfId="3414"/>
    <cellStyle name="Output 2 10 2" xfId="3415"/>
    <cellStyle name="Output 2 10 3" xfId="3416"/>
    <cellStyle name="Output 2 11" xfId="3417"/>
    <cellStyle name="Output 2 11 2" xfId="3418"/>
    <cellStyle name="Output 2 11 3" xfId="3419"/>
    <cellStyle name="Output 2 12" xfId="3420"/>
    <cellStyle name="Output 2 13" xfId="3421"/>
    <cellStyle name="Output 2 14" xfId="3422"/>
    <cellStyle name="Output 2 2" xfId="3423"/>
    <cellStyle name="Output 2 2 2" xfId="3424"/>
    <cellStyle name="Output 2 2 2 2" xfId="3425"/>
    <cellStyle name="Output 2 2 2 2 2" xfId="3426"/>
    <cellStyle name="Output 2 2 2 2 3" xfId="3427"/>
    <cellStyle name="Output 2 2 2 3" xfId="3428"/>
    <cellStyle name="Output 2 2 2 3 2" xfId="3429"/>
    <cellStyle name="Output 2 2 2 3 3" xfId="3430"/>
    <cellStyle name="Output 2 2 2 4" xfId="3431"/>
    <cellStyle name="Output 2 2 2 5" xfId="3432"/>
    <cellStyle name="Output 2 2 3" xfId="3433"/>
    <cellStyle name="Output 2 2 3 2" xfId="3434"/>
    <cellStyle name="Output 2 2 3 2 2" xfId="3435"/>
    <cellStyle name="Output 2 2 3 2 3" xfId="3436"/>
    <cellStyle name="Output 2 2 3 3" xfId="3437"/>
    <cellStyle name="Output 2 2 3 3 2" xfId="3438"/>
    <cellStyle name="Output 2 2 3 3 3" xfId="3439"/>
    <cellStyle name="Output 2 2 3 4" xfId="3440"/>
    <cellStyle name="Output 2 2 3 5" xfId="3441"/>
    <cellStyle name="Output 2 2 4" xfId="3442"/>
    <cellStyle name="Output 2 2 4 2" xfId="3443"/>
    <cellStyle name="Output 2 2 4 3" xfId="3444"/>
    <cellStyle name="Output 2 2 5" xfId="3445"/>
    <cellStyle name="Output 2 2 5 2" xfId="3446"/>
    <cellStyle name="Output 2 2 5 3" xfId="3447"/>
    <cellStyle name="Output 2 2 6" xfId="3448"/>
    <cellStyle name="Output 2 2 7" xfId="3449"/>
    <cellStyle name="Output 2 2_Regulatory Template" xfId="3450"/>
    <cellStyle name="Output 2 3" xfId="3451"/>
    <cellStyle name="Output 2 3 2" xfId="3452"/>
    <cellStyle name="Output 2 3 2 2" xfId="3453"/>
    <cellStyle name="Output 2 3 2 2 2" xfId="3454"/>
    <cellStyle name="Output 2 3 2 2 3" xfId="3455"/>
    <cellStyle name="Output 2 3 2 3" xfId="3456"/>
    <cellStyle name="Output 2 3 2 3 2" xfId="3457"/>
    <cellStyle name="Output 2 3 2 3 3" xfId="3458"/>
    <cellStyle name="Output 2 3 2 4" xfId="3459"/>
    <cellStyle name="Output 2 3 2 5" xfId="3460"/>
    <cellStyle name="Output 2 3 3" xfId="3461"/>
    <cellStyle name="Output 2 3 3 2" xfId="3462"/>
    <cellStyle name="Output 2 3 3 2 2" xfId="3463"/>
    <cellStyle name="Output 2 3 3 2 3" xfId="3464"/>
    <cellStyle name="Output 2 3 3 3" xfId="3465"/>
    <cellStyle name="Output 2 3 3 3 2" xfId="3466"/>
    <cellStyle name="Output 2 3 3 3 3" xfId="3467"/>
    <cellStyle name="Output 2 3 3 4" xfId="3468"/>
    <cellStyle name="Output 2 3 3 5" xfId="3469"/>
    <cellStyle name="Output 2 3 4" xfId="3470"/>
    <cellStyle name="Output 2 3 4 2" xfId="3471"/>
    <cellStyle name="Output 2 3 4 3" xfId="3472"/>
    <cellStyle name="Output 2 3 5" xfId="3473"/>
    <cellStyle name="Output 2 3 5 2" xfId="3474"/>
    <cellStyle name="Output 2 3 5 3" xfId="3475"/>
    <cellStyle name="Output 2 3 6" xfId="3476"/>
    <cellStyle name="Output 2 3 7" xfId="3477"/>
    <cellStyle name="Output 2 4" xfId="3478"/>
    <cellStyle name="Output 2 4 2" xfId="3479"/>
    <cellStyle name="Output 2 4 2 2" xfId="3480"/>
    <cellStyle name="Output 2 4 2 2 2" xfId="3481"/>
    <cellStyle name="Output 2 4 2 2 3" xfId="3482"/>
    <cellStyle name="Output 2 4 2 3" xfId="3483"/>
    <cellStyle name="Output 2 4 2 3 2" xfId="3484"/>
    <cellStyle name="Output 2 4 2 3 3" xfId="3485"/>
    <cellStyle name="Output 2 4 2 4" xfId="3486"/>
    <cellStyle name="Output 2 4 2 5" xfId="3487"/>
    <cellStyle name="Output 2 4 3" xfId="3488"/>
    <cellStyle name="Output 2 4 3 2" xfId="3489"/>
    <cellStyle name="Output 2 4 3 2 2" xfId="3490"/>
    <cellStyle name="Output 2 4 3 2 3" xfId="3491"/>
    <cellStyle name="Output 2 4 3 3" xfId="3492"/>
    <cellStyle name="Output 2 4 3 3 2" xfId="3493"/>
    <cellStyle name="Output 2 4 3 3 3" xfId="3494"/>
    <cellStyle name="Output 2 4 3 4" xfId="3495"/>
    <cellStyle name="Output 2 4 3 5" xfId="3496"/>
    <cellStyle name="Output 2 4 4" xfId="3497"/>
    <cellStyle name="Output 2 4 4 2" xfId="3498"/>
    <cellStyle name="Output 2 4 4 3" xfId="3499"/>
    <cellStyle name="Output 2 4 5" xfId="3500"/>
    <cellStyle name="Output 2 4 5 2" xfId="3501"/>
    <cellStyle name="Output 2 4 5 3" xfId="3502"/>
    <cellStyle name="Output 2 4 6" xfId="3503"/>
    <cellStyle name="Output 2 4 7" xfId="3504"/>
    <cellStyle name="Output 2 5" xfId="3505"/>
    <cellStyle name="Output 2 5 2" xfId="3506"/>
    <cellStyle name="Output 2 5 2 2" xfId="3507"/>
    <cellStyle name="Output 2 5 2 2 2" xfId="3508"/>
    <cellStyle name="Output 2 5 2 2 3" xfId="3509"/>
    <cellStyle name="Output 2 5 2 3" xfId="3510"/>
    <cellStyle name="Output 2 5 2 3 2" xfId="3511"/>
    <cellStyle name="Output 2 5 2 3 3" xfId="3512"/>
    <cellStyle name="Output 2 5 2 4" xfId="3513"/>
    <cellStyle name="Output 2 5 2 5" xfId="3514"/>
    <cellStyle name="Output 2 5 3" xfId="3515"/>
    <cellStyle name="Output 2 5 3 2" xfId="3516"/>
    <cellStyle name="Output 2 5 3 2 2" xfId="3517"/>
    <cellStyle name="Output 2 5 3 2 3" xfId="3518"/>
    <cellStyle name="Output 2 5 3 3" xfId="3519"/>
    <cellStyle name="Output 2 5 3 3 2" xfId="3520"/>
    <cellStyle name="Output 2 5 3 3 3" xfId="3521"/>
    <cellStyle name="Output 2 5 3 4" xfId="3522"/>
    <cellStyle name="Output 2 5 3 5" xfId="3523"/>
    <cellStyle name="Output 2 5 4" xfId="3524"/>
    <cellStyle name="Output 2 5 4 2" xfId="3525"/>
    <cellStyle name="Output 2 5 4 3" xfId="3526"/>
    <cellStyle name="Output 2 5 5" xfId="3527"/>
    <cellStyle name="Output 2 5 5 2" xfId="3528"/>
    <cellStyle name="Output 2 5 5 3" xfId="3529"/>
    <cellStyle name="Output 2 5 6" xfId="3530"/>
    <cellStyle name="Output 2 5 7" xfId="3531"/>
    <cellStyle name="Output 2 6" xfId="3532"/>
    <cellStyle name="Output 2 6 2" xfId="3533"/>
    <cellStyle name="Output 2 6 2 2" xfId="3534"/>
    <cellStyle name="Output 2 6 2 2 2" xfId="3535"/>
    <cellStyle name="Output 2 6 2 2 3" xfId="3536"/>
    <cellStyle name="Output 2 6 2 3" xfId="3537"/>
    <cellStyle name="Output 2 6 2 3 2" xfId="3538"/>
    <cellStyle name="Output 2 6 2 3 3" xfId="3539"/>
    <cellStyle name="Output 2 6 2 4" xfId="3540"/>
    <cellStyle name="Output 2 6 2 5" xfId="3541"/>
    <cellStyle name="Output 2 6 3" xfId="3542"/>
    <cellStyle name="Output 2 6 3 2" xfId="3543"/>
    <cellStyle name="Output 2 6 3 2 2" xfId="3544"/>
    <cellStyle name="Output 2 6 3 2 3" xfId="3545"/>
    <cellStyle name="Output 2 6 3 3" xfId="3546"/>
    <cellStyle name="Output 2 6 3 3 2" xfId="3547"/>
    <cellStyle name="Output 2 6 3 3 3" xfId="3548"/>
    <cellStyle name="Output 2 6 3 4" xfId="3549"/>
    <cellStyle name="Output 2 6 3 5" xfId="3550"/>
    <cellStyle name="Output 2 6 4" xfId="3551"/>
    <cellStyle name="Output 2 6 4 2" xfId="3552"/>
    <cellStyle name="Output 2 6 4 3" xfId="3553"/>
    <cellStyle name="Output 2 6 5" xfId="3554"/>
    <cellStyle name="Output 2 6 5 2" xfId="3555"/>
    <cellStyle name="Output 2 6 5 3" xfId="3556"/>
    <cellStyle name="Output 2 6 6" xfId="3557"/>
    <cellStyle name="Output 2 6 7" xfId="3558"/>
    <cellStyle name="Output 2 7" xfId="3559"/>
    <cellStyle name="Output 2 7 2" xfId="3560"/>
    <cellStyle name="Output 2 7 2 2" xfId="3561"/>
    <cellStyle name="Output 2 7 2 2 2" xfId="3562"/>
    <cellStyle name="Output 2 7 2 2 3" xfId="3563"/>
    <cellStyle name="Output 2 7 2 3" xfId="3564"/>
    <cellStyle name="Output 2 7 2 3 2" xfId="3565"/>
    <cellStyle name="Output 2 7 2 3 3" xfId="3566"/>
    <cellStyle name="Output 2 7 2 4" xfId="3567"/>
    <cellStyle name="Output 2 7 2 5" xfId="3568"/>
    <cellStyle name="Output 2 7 3" xfId="3569"/>
    <cellStyle name="Output 2 7 3 2" xfId="3570"/>
    <cellStyle name="Output 2 7 3 2 2" xfId="3571"/>
    <cellStyle name="Output 2 7 3 2 3" xfId="3572"/>
    <cellStyle name="Output 2 7 3 3" xfId="3573"/>
    <cellStyle name="Output 2 7 3 3 2" xfId="3574"/>
    <cellStyle name="Output 2 7 3 3 3" xfId="3575"/>
    <cellStyle name="Output 2 7 3 4" xfId="3576"/>
    <cellStyle name="Output 2 7 3 5" xfId="3577"/>
    <cellStyle name="Output 2 7 4" xfId="3578"/>
    <cellStyle name="Output 2 7 4 2" xfId="3579"/>
    <cellStyle name="Output 2 7 4 3" xfId="3580"/>
    <cellStyle name="Output 2 7 5" xfId="3581"/>
    <cellStyle name="Output 2 7 5 2" xfId="3582"/>
    <cellStyle name="Output 2 7 5 3" xfId="3583"/>
    <cellStyle name="Output 2 7 6" xfId="3584"/>
    <cellStyle name="Output 2 7 7" xfId="3585"/>
    <cellStyle name="Output 2 8" xfId="3586"/>
    <cellStyle name="Output 2 8 2" xfId="3587"/>
    <cellStyle name="Output 2 8 2 2" xfId="3588"/>
    <cellStyle name="Output 2 8 2 3" xfId="3589"/>
    <cellStyle name="Output 2 8 3" xfId="3590"/>
    <cellStyle name="Output 2 8 3 2" xfId="3591"/>
    <cellStyle name="Output 2 8 3 3" xfId="3592"/>
    <cellStyle name="Output 2 8 4" xfId="3593"/>
    <cellStyle name="Output 2 8 5" xfId="3594"/>
    <cellStyle name="Output 2 9" xfId="3595"/>
    <cellStyle name="Output 2 9 2" xfId="3596"/>
    <cellStyle name="Output 2 9 2 2" xfId="3597"/>
    <cellStyle name="Output 2 9 2 3" xfId="3598"/>
    <cellStyle name="Output 2 9 3" xfId="3599"/>
    <cellStyle name="Output 2 9 3 2" xfId="3600"/>
    <cellStyle name="Output 2 9 3 3" xfId="3601"/>
    <cellStyle name="Output 2 9 4" xfId="3602"/>
    <cellStyle name="Output 2 9 5" xfId="3603"/>
    <cellStyle name="Output 2_Regulatory Template" xfId="3604"/>
    <cellStyle name="Output 3" xfId="3605"/>
    <cellStyle name="Output 4" xfId="3606"/>
    <cellStyle name="Output 5" xfId="3607"/>
    <cellStyle name="Output 6" xfId="3608"/>
    <cellStyle name="Output 7" xfId="3609"/>
    <cellStyle name="Output Amounts" xfId="3610"/>
    <cellStyle name="Output Column Headings" xfId="3611"/>
    <cellStyle name="Output Line Items" xfId="3612"/>
    <cellStyle name="Output Line Items 2" xfId="3613"/>
    <cellStyle name="Output Line Items 3" xfId="3614"/>
    <cellStyle name="Output Line Items 4" xfId="3615"/>
    <cellStyle name="Output Report Heading" xfId="3616"/>
    <cellStyle name="Output Report Title" xfId="3617"/>
    <cellStyle name="Page Number" xfId="3618"/>
    <cellStyle name="Percent" xfId="1" builtinId="5"/>
    <cellStyle name="Percent (2)" xfId="3619"/>
    <cellStyle name="Percent [00]" xfId="3620"/>
    <cellStyle name="Percent [2]" xfId="3621"/>
    <cellStyle name="Percent [2] 2" xfId="3622"/>
    <cellStyle name="Percent [2] U" xfId="3623"/>
    <cellStyle name="Percent [2]_29(d) - Gas extensions -tariffs" xfId="3624"/>
    <cellStyle name="Percent 10" xfId="3625"/>
    <cellStyle name="Percent 10 2" xfId="3626"/>
    <cellStyle name="Percent 10 2 2" xfId="3627"/>
    <cellStyle name="Percent 11" xfId="3628"/>
    <cellStyle name="Percent 11 2" xfId="3629"/>
    <cellStyle name="Percent 12" xfId="3630"/>
    <cellStyle name="Percent 13" xfId="3631"/>
    <cellStyle name="Percent 14" xfId="3632"/>
    <cellStyle name="Percent 15" xfId="3633"/>
    <cellStyle name="Percent 2" xfId="6"/>
    <cellStyle name="Percent 2 10" xfId="3634"/>
    <cellStyle name="Percent 2 100" xfId="3635"/>
    <cellStyle name="Percent 2 101" xfId="3636"/>
    <cellStyle name="Percent 2 102" xfId="3637"/>
    <cellStyle name="Percent 2 103" xfId="3638"/>
    <cellStyle name="Percent 2 104" xfId="3639"/>
    <cellStyle name="Percent 2 105" xfId="3640"/>
    <cellStyle name="Percent 2 106" xfId="3641"/>
    <cellStyle name="Percent 2 107" xfId="3642"/>
    <cellStyle name="Percent 2 108" xfId="3643"/>
    <cellStyle name="Percent 2 109" xfId="3644"/>
    <cellStyle name="Percent 2 11" xfId="3645"/>
    <cellStyle name="Percent 2 110" xfId="3646"/>
    <cellStyle name="Percent 2 111" xfId="3647"/>
    <cellStyle name="Percent 2 112" xfId="3648"/>
    <cellStyle name="Percent 2 113" xfId="3649"/>
    <cellStyle name="Percent 2 114" xfId="3650"/>
    <cellStyle name="Percent 2 115" xfId="3651"/>
    <cellStyle name="Percent 2 116" xfId="3652"/>
    <cellStyle name="Percent 2 117" xfId="3653"/>
    <cellStyle name="Percent 2 118" xfId="3654"/>
    <cellStyle name="Percent 2 119" xfId="3655"/>
    <cellStyle name="Percent 2 12" xfId="3656"/>
    <cellStyle name="Percent 2 120" xfId="3657"/>
    <cellStyle name="Percent 2 121" xfId="3658"/>
    <cellStyle name="Percent 2 122" xfId="3659"/>
    <cellStyle name="Percent 2 123" xfId="3660"/>
    <cellStyle name="Percent 2 124" xfId="3661"/>
    <cellStyle name="Percent 2 125" xfId="3662"/>
    <cellStyle name="Percent 2 126" xfId="3663"/>
    <cellStyle name="Percent 2 127" xfId="3664"/>
    <cellStyle name="Percent 2 128" xfId="3665"/>
    <cellStyle name="Percent 2 129" xfId="3666"/>
    <cellStyle name="Percent 2 13" xfId="3667"/>
    <cellStyle name="Percent 2 130" xfId="3668"/>
    <cellStyle name="Percent 2 131" xfId="3669"/>
    <cellStyle name="Percent 2 132" xfId="3670"/>
    <cellStyle name="Percent 2 133" xfId="3671"/>
    <cellStyle name="Percent 2 134" xfId="3672"/>
    <cellStyle name="Percent 2 135" xfId="3673"/>
    <cellStyle name="Percent 2 136" xfId="3674"/>
    <cellStyle name="Percent 2 137" xfId="3675"/>
    <cellStyle name="Percent 2 138" xfId="3676"/>
    <cellStyle name="Percent 2 139" xfId="3677"/>
    <cellStyle name="Percent 2 14" xfId="3678"/>
    <cellStyle name="Percent 2 140" xfId="3679"/>
    <cellStyle name="Percent 2 141" xfId="3680"/>
    <cellStyle name="Percent 2 142" xfId="3681"/>
    <cellStyle name="Percent 2 143" xfId="3682"/>
    <cellStyle name="Percent 2 144" xfId="3683"/>
    <cellStyle name="Percent 2 145" xfId="3684"/>
    <cellStyle name="Percent 2 146" xfId="3685"/>
    <cellStyle name="Percent 2 147" xfId="3686"/>
    <cellStyle name="Percent 2 148" xfId="3687"/>
    <cellStyle name="Percent 2 149" xfId="3688"/>
    <cellStyle name="Percent 2 15" xfId="3689"/>
    <cellStyle name="Percent 2 150" xfId="3690"/>
    <cellStyle name="Percent 2 151" xfId="3691"/>
    <cellStyle name="Percent 2 152" xfId="3692"/>
    <cellStyle name="Percent 2 153" xfId="3693"/>
    <cellStyle name="Percent 2 154" xfId="3694"/>
    <cellStyle name="Percent 2 155" xfId="3695"/>
    <cellStyle name="Percent 2 156" xfId="3696"/>
    <cellStyle name="Percent 2 157" xfId="3697"/>
    <cellStyle name="Percent 2 158" xfId="3698"/>
    <cellStyle name="Percent 2 159" xfId="3699"/>
    <cellStyle name="Percent 2 16" xfId="3700"/>
    <cellStyle name="Percent 2 160" xfId="3701"/>
    <cellStyle name="Percent 2 161" xfId="3702"/>
    <cellStyle name="Percent 2 162" xfId="3703"/>
    <cellStyle name="Percent 2 163" xfId="3704"/>
    <cellStyle name="Percent 2 164" xfId="3705"/>
    <cellStyle name="Percent 2 165" xfId="3706"/>
    <cellStyle name="Percent 2 166" xfId="3707"/>
    <cellStyle name="Percent 2 167" xfId="3708"/>
    <cellStyle name="Percent 2 168" xfId="3709"/>
    <cellStyle name="Percent 2 169" xfId="3710"/>
    <cellStyle name="Percent 2 17" xfId="3711"/>
    <cellStyle name="Percent 2 170" xfId="3712"/>
    <cellStyle name="Percent 2 171" xfId="3713"/>
    <cellStyle name="Percent 2 172" xfId="3714"/>
    <cellStyle name="Percent 2 173" xfId="3715"/>
    <cellStyle name="Percent 2 174" xfId="3716"/>
    <cellStyle name="Percent 2 175" xfId="3717"/>
    <cellStyle name="Percent 2 176" xfId="3718"/>
    <cellStyle name="Percent 2 177" xfId="3719"/>
    <cellStyle name="Percent 2 178" xfId="3720"/>
    <cellStyle name="Percent 2 179" xfId="3721"/>
    <cellStyle name="Percent 2 18" xfId="3722"/>
    <cellStyle name="Percent 2 180" xfId="3723"/>
    <cellStyle name="Percent 2 181" xfId="3724"/>
    <cellStyle name="Percent 2 182" xfId="3725"/>
    <cellStyle name="Percent 2 183" xfId="3726"/>
    <cellStyle name="Percent 2 184" xfId="3727"/>
    <cellStyle name="Percent 2 185" xfId="3728"/>
    <cellStyle name="Percent 2 186" xfId="3729"/>
    <cellStyle name="Percent 2 187" xfId="3730"/>
    <cellStyle name="Percent 2 188" xfId="3731"/>
    <cellStyle name="Percent 2 189" xfId="3732"/>
    <cellStyle name="Percent 2 19" xfId="3733"/>
    <cellStyle name="Percent 2 190" xfId="3734"/>
    <cellStyle name="Percent 2 191" xfId="3735"/>
    <cellStyle name="Percent 2 192" xfId="3736"/>
    <cellStyle name="Percent 2 193" xfId="3737"/>
    <cellStyle name="Percent 2 194" xfId="3738"/>
    <cellStyle name="Percent 2 195" xfId="3739"/>
    <cellStyle name="Percent 2 196" xfId="3740"/>
    <cellStyle name="Percent 2 197" xfId="3741"/>
    <cellStyle name="Percent 2 198" xfId="3742"/>
    <cellStyle name="Percent 2 199" xfId="3743"/>
    <cellStyle name="Percent 2 2" xfId="12"/>
    <cellStyle name="Percent 2 2 10" xfId="3744"/>
    <cellStyle name="Percent 2 2 100" xfId="3745"/>
    <cellStyle name="Percent 2 2 101" xfId="3746"/>
    <cellStyle name="Percent 2 2 102" xfId="3747"/>
    <cellStyle name="Percent 2 2 103" xfId="3748"/>
    <cellStyle name="Percent 2 2 104" xfId="3749"/>
    <cellStyle name="Percent 2 2 105" xfId="3750"/>
    <cellStyle name="Percent 2 2 106" xfId="3751"/>
    <cellStyle name="Percent 2 2 107" xfId="3752"/>
    <cellStyle name="Percent 2 2 108" xfId="3753"/>
    <cellStyle name="Percent 2 2 109" xfId="3754"/>
    <cellStyle name="Percent 2 2 11" xfId="3755"/>
    <cellStyle name="Percent 2 2 110" xfId="3756"/>
    <cellStyle name="Percent 2 2 111" xfId="3757"/>
    <cellStyle name="Percent 2 2 112" xfId="3758"/>
    <cellStyle name="Percent 2 2 113" xfId="3759"/>
    <cellStyle name="Percent 2 2 114" xfId="3760"/>
    <cellStyle name="Percent 2 2 115" xfId="3761"/>
    <cellStyle name="Percent 2 2 116" xfId="3762"/>
    <cellStyle name="Percent 2 2 117" xfId="3763"/>
    <cellStyle name="Percent 2 2 118" xfId="3764"/>
    <cellStyle name="Percent 2 2 119" xfId="3765"/>
    <cellStyle name="Percent 2 2 12" xfId="3766"/>
    <cellStyle name="Percent 2 2 120" xfId="3767"/>
    <cellStyle name="Percent 2 2 121" xfId="3768"/>
    <cellStyle name="Percent 2 2 122" xfId="3769"/>
    <cellStyle name="Percent 2 2 123" xfId="3770"/>
    <cellStyle name="Percent 2 2 124" xfId="3771"/>
    <cellStyle name="Percent 2 2 125" xfId="3772"/>
    <cellStyle name="Percent 2 2 126" xfId="3773"/>
    <cellStyle name="Percent 2 2 127" xfId="3774"/>
    <cellStyle name="Percent 2 2 128" xfId="3775"/>
    <cellStyle name="Percent 2 2 129" xfId="3776"/>
    <cellStyle name="Percent 2 2 13" xfId="3777"/>
    <cellStyle name="Percent 2 2 130" xfId="3778"/>
    <cellStyle name="Percent 2 2 131" xfId="3779"/>
    <cellStyle name="Percent 2 2 132" xfId="3780"/>
    <cellStyle name="Percent 2 2 133" xfId="3781"/>
    <cellStyle name="Percent 2 2 134" xfId="3782"/>
    <cellStyle name="Percent 2 2 135" xfId="3783"/>
    <cellStyle name="Percent 2 2 136" xfId="3784"/>
    <cellStyle name="Percent 2 2 137" xfId="3785"/>
    <cellStyle name="Percent 2 2 138" xfId="3786"/>
    <cellStyle name="Percent 2 2 139" xfId="3787"/>
    <cellStyle name="Percent 2 2 14" xfId="3788"/>
    <cellStyle name="Percent 2 2 140" xfId="3789"/>
    <cellStyle name="Percent 2 2 141" xfId="3790"/>
    <cellStyle name="Percent 2 2 142" xfId="3791"/>
    <cellStyle name="Percent 2 2 143" xfId="3792"/>
    <cellStyle name="Percent 2 2 144" xfId="3793"/>
    <cellStyle name="Percent 2 2 145" xfId="3794"/>
    <cellStyle name="Percent 2 2 146" xfId="3795"/>
    <cellStyle name="Percent 2 2 147" xfId="3796"/>
    <cellStyle name="Percent 2 2 148" xfId="3797"/>
    <cellStyle name="Percent 2 2 149" xfId="3798"/>
    <cellStyle name="Percent 2 2 15" xfId="3799"/>
    <cellStyle name="Percent 2 2 150" xfId="3800"/>
    <cellStyle name="Percent 2 2 151" xfId="3801"/>
    <cellStyle name="Percent 2 2 152" xfId="3802"/>
    <cellStyle name="Percent 2 2 153" xfId="3803"/>
    <cellStyle name="Percent 2 2 154" xfId="3804"/>
    <cellStyle name="Percent 2 2 155" xfId="3805"/>
    <cellStyle name="Percent 2 2 156" xfId="3806"/>
    <cellStyle name="Percent 2 2 157" xfId="3807"/>
    <cellStyle name="Percent 2 2 158" xfId="3808"/>
    <cellStyle name="Percent 2 2 159" xfId="3809"/>
    <cellStyle name="Percent 2 2 16" xfId="3810"/>
    <cellStyle name="Percent 2 2 160" xfId="3811"/>
    <cellStyle name="Percent 2 2 161" xfId="3812"/>
    <cellStyle name="Percent 2 2 162" xfId="3813"/>
    <cellStyle name="Percent 2 2 163" xfId="3814"/>
    <cellStyle name="Percent 2 2 164" xfId="3815"/>
    <cellStyle name="Percent 2 2 165" xfId="3816"/>
    <cellStyle name="Percent 2 2 166" xfId="3817"/>
    <cellStyle name="Percent 2 2 167" xfId="3818"/>
    <cellStyle name="Percent 2 2 168" xfId="3819"/>
    <cellStyle name="Percent 2 2 169" xfId="3820"/>
    <cellStyle name="Percent 2 2 17" xfId="3821"/>
    <cellStyle name="Percent 2 2 170" xfId="3822"/>
    <cellStyle name="Percent 2 2 171" xfId="3823"/>
    <cellStyle name="Percent 2 2 172" xfId="3824"/>
    <cellStyle name="Percent 2 2 173" xfId="3825"/>
    <cellStyle name="Percent 2 2 174" xfId="3826"/>
    <cellStyle name="Percent 2 2 175" xfId="3827"/>
    <cellStyle name="Percent 2 2 176" xfId="3828"/>
    <cellStyle name="Percent 2 2 177" xfId="3829"/>
    <cellStyle name="Percent 2 2 178" xfId="3830"/>
    <cellStyle name="Percent 2 2 179" xfId="3831"/>
    <cellStyle name="Percent 2 2 18" xfId="3832"/>
    <cellStyle name="Percent 2 2 180" xfId="3833"/>
    <cellStyle name="Percent 2 2 181" xfId="3834"/>
    <cellStyle name="Percent 2 2 182" xfId="3835"/>
    <cellStyle name="Percent 2 2 183" xfId="3836"/>
    <cellStyle name="Percent 2 2 184" xfId="3837"/>
    <cellStyle name="Percent 2 2 185" xfId="3838"/>
    <cellStyle name="Percent 2 2 186" xfId="3839"/>
    <cellStyle name="Percent 2 2 187" xfId="3840"/>
    <cellStyle name="Percent 2 2 188" xfId="3841"/>
    <cellStyle name="Percent 2 2 189" xfId="3842"/>
    <cellStyle name="Percent 2 2 19" xfId="3843"/>
    <cellStyle name="Percent 2 2 190" xfId="3844"/>
    <cellStyle name="Percent 2 2 191" xfId="3845"/>
    <cellStyle name="Percent 2 2 192" xfId="3846"/>
    <cellStyle name="Percent 2 2 193" xfId="3847"/>
    <cellStyle name="Percent 2 2 194" xfId="3848"/>
    <cellStyle name="Percent 2 2 195" xfId="3849"/>
    <cellStyle name="Percent 2 2 196" xfId="3850"/>
    <cellStyle name="Percent 2 2 197" xfId="3851"/>
    <cellStyle name="Percent 2 2 198" xfId="3852"/>
    <cellStyle name="Percent 2 2 199" xfId="3853"/>
    <cellStyle name="Percent 2 2 2" xfId="3854"/>
    <cellStyle name="Percent 2 2 2 2" xfId="3855"/>
    <cellStyle name="Percent 2 2 20" xfId="3856"/>
    <cellStyle name="Percent 2 2 200" xfId="3857"/>
    <cellStyle name="Percent 2 2 201" xfId="3858"/>
    <cellStyle name="Percent 2 2 202" xfId="3859"/>
    <cellStyle name="Percent 2 2 203" xfId="3860"/>
    <cellStyle name="Percent 2 2 204" xfId="3861"/>
    <cellStyle name="Percent 2 2 205" xfId="3862"/>
    <cellStyle name="Percent 2 2 206" xfId="3863"/>
    <cellStyle name="Percent 2 2 207" xfId="3864"/>
    <cellStyle name="Percent 2 2 208" xfId="3865"/>
    <cellStyle name="Percent 2 2 209" xfId="3866"/>
    <cellStyle name="Percent 2 2 21" xfId="3867"/>
    <cellStyle name="Percent 2 2 210" xfId="3868"/>
    <cellStyle name="Percent 2 2 211" xfId="3869"/>
    <cellStyle name="Percent 2 2 212" xfId="3870"/>
    <cellStyle name="Percent 2 2 213" xfId="3871"/>
    <cellStyle name="Percent 2 2 214" xfId="3872"/>
    <cellStyle name="Percent 2 2 215" xfId="3873"/>
    <cellStyle name="Percent 2 2 216" xfId="3874"/>
    <cellStyle name="Percent 2 2 217" xfId="3875"/>
    <cellStyle name="Percent 2 2 218" xfId="3876"/>
    <cellStyle name="Percent 2 2 219" xfId="3877"/>
    <cellStyle name="Percent 2 2 22" xfId="3878"/>
    <cellStyle name="Percent 2 2 220" xfId="3879"/>
    <cellStyle name="Percent 2 2 221" xfId="3880"/>
    <cellStyle name="Percent 2 2 222" xfId="3881"/>
    <cellStyle name="Percent 2 2 223" xfId="3882"/>
    <cellStyle name="Percent 2 2 224" xfId="3883"/>
    <cellStyle name="Percent 2 2 225" xfId="3884"/>
    <cellStyle name="Percent 2 2 226" xfId="3885"/>
    <cellStyle name="Percent 2 2 227" xfId="3886"/>
    <cellStyle name="Percent 2 2 228" xfId="3887"/>
    <cellStyle name="Percent 2 2 229" xfId="3888"/>
    <cellStyle name="Percent 2 2 23" xfId="3889"/>
    <cellStyle name="Percent 2 2 230" xfId="3890"/>
    <cellStyle name="Percent 2 2 231" xfId="3891"/>
    <cellStyle name="Percent 2 2 232" xfId="3892"/>
    <cellStyle name="Percent 2 2 233" xfId="3893"/>
    <cellStyle name="Percent 2 2 234" xfId="3894"/>
    <cellStyle name="Percent 2 2 235" xfId="3895"/>
    <cellStyle name="Percent 2 2 236" xfId="3896"/>
    <cellStyle name="Percent 2 2 237" xfId="3897"/>
    <cellStyle name="Percent 2 2 238" xfId="3898"/>
    <cellStyle name="Percent 2 2 239" xfId="3899"/>
    <cellStyle name="Percent 2 2 24" xfId="3900"/>
    <cellStyle name="Percent 2 2 240" xfId="3901"/>
    <cellStyle name="Percent 2 2 241" xfId="3902"/>
    <cellStyle name="Percent 2 2 242" xfId="3903"/>
    <cellStyle name="Percent 2 2 243" xfId="3904"/>
    <cellStyle name="Percent 2 2 244" xfId="3905"/>
    <cellStyle name="Percent 2 2 245" xfId="3906"/>
    <cellStyle name="Percent 2 2 246" xfId="3907"/>
    <cellStyle name="Percent 2 2 247" xfId="3908"/>
    <cellStyle name="Percent 2 2 248" xfId="3909"/>
    <cellStyle name="Percent 2 2 249" xfId="3910"/>
    <cellStyle name="Percent 2 2 25" xfId="3911"/>
    <cellStyle name="Percent 2 2 250" xfId="3912"/>
    <cellStyle name="Percent 2 2 251" xfId="3913"/>
    <cellStyle name="Percent 2 2 252" xfId="3914"/>
    <cellStyle name="Percent 2 2 253" xfId="3915"/>
    <cellStyle name="Percent 2 2 254" xfId="3916"/>
    <cellStyle name="Percent 2 2 255" xfId="3917"/>
    <cellStyle name="Percent 2 2 256" xfId="3918"/>
    <cellStyle name="Percent 2 2 257" xfId="3919"/>
    <cellStyle name="Percent 2 2 258" xfId="3920"/>
    <cellStyle name="Percent 2 2 259" xfId="3921"/>
    <cellStyle name="Percent 2 2 26" xfId="3922"/>
    <cellStyle name="Percent 2 2 260" xfId="3923"/>
    <cellStyle name="Percent 2 2 261" xfId="3924"/>
    <cellStyle name="Percent 2 2 262" xfId="3925"/>
    <cellStyle name="Percent 2 2 263" xfId="3926"/>
    <cellStyle name="Percent 2 2 264" xfId="3927"/>
    <cellStyle name="Percent 2 2 265" xfId="3928"/>
    <cellStyle name="Percent 2 2 266" xfId="3929"/>
    <cellStyle name="Percent 2 2 267" xfId="3930"/>
    <cellStyle name="Percent 2 2 268" xfId="3931"/>
    <cellStyle name="Percent 2 2 269" xfId="3932"/>
    <cellStyle name="Percent 2 2 27" xfId="3933"/>
    <cellStyle name="Percent 2 2 270" xfId="3934"/>
    <cellStyle name="Percent 2 2 271" xfId="3935"/>
    <cellStyle name="Percent 2 2 272" xfId="3936"/>
    <cellStyle name="Percent 2 2 273" xfId="3937"/>
    <cellStyle name="Percent 2 2 274" xfId="3938"/>
    <cellStyle name="Percent 2 2 275" xfId="3939"/>
    <cellStyle name="Percent 2 2 276" xfId="3940"/>
    <cellStyle name="Percent 2 2 277" xfId="3941"/>
    <cellStyle name="Percent 2 2 278" xfId="3942"/>
    <cellStyle name="Percent 2 2 279" xfId="3943"/>
    <cellStyle name="Percent 2 2 28" xfId="3944"/>
    <cellStyle name="Percent 2 2 280" xfId="3945"/>
    <cellStyle name="Percent 2 2 281" xfId="3946"/>
    <cellStyle name="Percent 2 2 282" xfId="3947"/>
    <cellStyle name="Percent 2 2 283" xfId="3948"/>
    <cellStyle name="Percent 2 2 284" xfId="3949"/>
    <cellStyle name="Percent 2 2 285" xfId="3950"/>
    <cellStyle name="Percent 2 2 286" xfId="3951"/>
    <cellStyle name="Percent 2 2 287" xfId="3952"/>
    <cellStyle name="Percent 2 2 288" xfId="3953"/>
    <cellStyle name="Percent 2 2 289" xfId="3954"/>
    <cellStyle name="Percent 2 2 29" xfId="3955"/>
    <cellStyle name="Percent 2 2 290" xfId="3956"/>
    <cellStyle name="Percent 2 2 291" xfId="3957"/>
    <cellStyle name="Percent 2 2 292" xfId="3958"/>
    <cellStyle name="Percent 2 2 293" xfId="3959"/>
    <cellStyle name="Percent 2 2 294" xfId="3960"/>
    <cellStyle name="Percent 2 2 295" xfId="3961"/>
    <cellStyle name="Percent 2 2 296" xfId="3962"/>
    <cellStyle name="Percent 2 2 297" xfId="3963"/>
    <cellStyle name="Percent 2 2 298" xfId="3964"/>
    <cellStyle name="Percent 2 2 299" xfId="3965"/>
    <cellStyle name="Percent 2 2 3" xfId="3966"/>
    <cellStyle name="Percent 2 2 30" xfId="3967"/>
    <cellStyle name="Percent 2 2 300" xfId="3968"/>
    <cellStyle name="Percent 2 2 301" xfId="3969"/>
    <cellStyle name="Percent 2 2 302" xfId="3970"/>
    <cellStyle name="Percent 2 2 303" xfId="3971"/>
    <cellStyle name="Percent 2 2 304" xfId="3972"/>
    <cellStyle name="Percent 2 2 305" xfId="3973"/>
    <cellStyle name="Percent 2 2 306" xfId="3974"/>
    <cellStyle name="Percent 2 2 307" xfId="3975"/>
    <cellStyle name="Percent 2 2 308" xfId="3976"/>
    <cellStyle name="Percent 2 2 309" xfId="3977"/>
    <cellStyle name="Percent 2 2 31" xfId="3978"/>
    <cellStyle name="Percent 2 2 310" xfId="3979"/>
    <cellStyle name="Percent 2 2 311" xfId="3980"/>
    <cellStyle name="Percent 2 2 312" xfId="3981"/>
    <cellStyle name="Percent 2 2 313" xfId="3982"/>
    <cellStyle name="Percent 2 2 314" xfId="3983"/>
    <cellStyle name="Percent 2 2 315" xfId="3984"/>
    <cellStyle name="Percent 2 2 316" xfId="3985"/>
    <cellStyle name="Percent 2 2 317" xfId="3986"/>
    <cellStyle name="Percent 2 2 318" xfId="3987"/>
    <cellStyle name="Percent 2 2 319" xfId="3988"/>
    <cellStyle name="Percent 2 2 32" xfId="3989"/>
    <cellStyle name="Percent 2 2 320" xfId="3990"/>
    <cellStyle name="Percent 2 2 321" xfId="3991"/>
    <cellStyle name="Percent 2 2 322" xfId="3992"/>
    <cellStyle name="Percent 2 2 323" xfId="3993"/>
    <cellStyle name="Percent 2 2 324" xfId="3994"/>
    <cellStyle name="Percent 2 2 325" xfId="3995"/>
    <cellStyle name="Percent 2 2 326" xfId="3996"/>
    <cellStyle name="Percent 2 2 327" xfId="3997"/>
    <cellStyle name="Percent 2 2 328" xfId="3998"/>
    <cellStyle name="Percent 2 2 329" xfId="3999"/>
    <cellStyle name="Percent 2 2 33" xfId="4000"/>
    <cellStyle name="Percent 2 2 330" xfId="4001"/>
    <cellStyle name="Percent 2 2 331" xfId="4002"/>
    <cellStyle name="Percent 2 2 332" xfId="4003"/>
    <cellStyle name="Percent 2 2 333" xfId="4004"/>
    <cellStyle name="Percent 2 2 334" xfId="4005"/>
    <cellStyle name="Percent 2 2 335" xfId="4006"/>
    <cellStyle name="Percent 2 2 336" xfId="4007"/>
    <cellStyle name="Percent 2 2 337" xfId="4008"/>
    <cellStyle name="Percent 2 2 338" xfId="4009"/>
    <cellStyle name="Percent 2 2 339" xfId="4010"/>
    <cellStyle name="Percent 2 2 34" xfId="4011"/>
    <cellStyle name="Percent 2 2 340" xfId="4012"/>
    <cellStyle name="Percent 2 2 341" xfId="4013"/>
    <cellStyle name="Percent 2 2 342" xfId="4014"/>
    <cellStyle name="Percent 2 2 343" xfId="4015"/>
    <cellStyle name="Percent 2 2 344" xfId="4016"/>
    <cellStyle name="Percent 2 2 345" xfId="4017"/>
    <cellStyle name="Percent 2 2 346" xfId="4018"/>
    <cellStyle name="Percent 2 2 347" xfId="4019"/>
    <cellStyle name="Percent 2 2 348" xfId="4020"/>
    <cellStyle name="Percent 2 2 349" xfId="4021"/>
    <cellStyle name="Percent 2 2 35" xfId="4022"/>
    <cellStyle name="Percent 2 2 350" xfId="4023"/>
    <cellStyle name="Percent 2 2 351" xfId="4024"/>
    <cellStyle name="Percent 2 2 352" xfId="4025"/>
    <cellStyle name="Percent 2 2 353" xfId="4026"/>
    <cellStyle name="Percent 2 2 354" xfId="4027"/>
    <cellStyle name="Percent 2 2 355" xfId="4028"/>
    <cellStyle name="Percent 2 2 356" xfId="4029"/>
    <cellStyle name="Percent 2 2 357" xfId="4030"/>
    <cellStyle name="Percent 2 2 358" xfId="4031"/>
    <cellStyle name="Percent 2 2 359" xfId="4032"/>
    <cellStyle name="Percent 2 2 36" xfId="4033"/>
    <cellStyle name="Percent 2 2 360" xfId="4034"/>
    <cellStyle name="Percent 2 2 361" xfId="4035"/>
    <cellStyle name="Percent 2 2 362" xfId="4036"/>
    <cellStyle name="Percent 2 2 363" xfId="4037"/>
    <cellStyle name="Percent 2 2 364" xfId="4038"/>
    <cellStyle name="Percent 2 2 365" xfId="4039"/>
    <cellStyle name="Percent 2 2 366" xfId="4040"/>
    <cellStyle name="Percent 2 2 367" xfId="4041"/>
    <cellStyle name="Percent 2 2 368" xfId="4042"/>
    <cellStyle name="Percent 2 2 369" xfId="4043"/>
    <cellStyle name="Percent 2 2 37" xfId="4044"/>
    <cellStyle name="Percent 2 2 370" xfId="4045"/>
    <cellStyle name="Percent 2 2 371" xfId="4046"/>
    <cellStyle name="Percent 2 2 372" xfId="4047"/>
    <cellStyle name="Percent 2 2 373" xfId="4048"/>
    <cellStyle name="Percent 2 2 374" xfId="4049"/>
    <cellStyle name="Percent 2 2 375" xfId="4050"/>
    <cellStyle name="Percent 2 2 376" xfId="4051"/>
    <cellStyle name="Percent 2 2 377" xfId="4052"/>
    <cellStyle name="Percent 2 2 378" xfId="4053"/>
    <cellStyle name="Percent 2 2 379" xfId="4054"/>
    <cellStyle name="Percent 2 2 38" xfId="4055"/>
    <cellStyle name="Percent 2 2 380" xfId="4056"/>
    <cellStyle name="Percent 2 2 381" xfId="4057"/>
    <cellStyle name="Percent 2 2 382" xfId="4058"/>
    <cellStyle name="Percent 2 2 383" xfId="4059"/>
    <cellStyle name="Percent 2 2 384" xfId="4060"/>
    <cellStyle name="Percent 2 2 385" xfId="4061"/>
    <cellStyle name="Percent 2 2 386" xfId="4062"/>
    <cellStyle name="Percent 2 2 387" xfId="4063"/>
    <cellStyle name="Percent 2 2 388" xfId="4064"/>
    <cellStyle name="Percent 2 2 389" xfId="4065"/>
    <cellStyle name="Percent 2 2 39" xfId="4066"/>
    <cellStyle name="Percent 2 2 390" xfId="4067"/>
    <cellStyle name="Percent 2 2 391" xfId="4068"/>
    <cellStyle name="Percent 2 2 392" xfId="4069"/>
    <cellStyle name="Percent 2 2 393" xfId="4070"/>
    <cellStyle name="Percent 2 2 394" xfId="4071"/>
    <cellStyle name="Percent 2 2 395" xfId="4072"/>
    <cellStyle name="Percent 2 2 396" xfId="4073"/>
    <cellStyle name="Percent 2 2 397" xfId="4074"/>
    <cellStyle name="Percent 2 2 398" xfId="4075"/>
    <cellStyle name="Percent 2 2 399" xfId="4076"/>
    <cellStyle name="Percent 2 2 4" xfId="4077"/>
    <cellStyle name="Percent 2 2 40" xfId="4078"/>
    <cellStyle name="Percent 2 2 400" xfId="4079"/>
    <cellStyle name="Percent 2 2 401" xfId="4080"/>
    <cellStyle name="Percent 2 2 402" xfId="4081"/>
    <cellStyle name="Percent 2 2 403" xfId="4082"/>
    <cellStyle name="Percent 2 2 404" xfId="4083"/>
    <cellStyle name="Percent 2 2 405" xfId="4084"/>
    <cellStyle name="Percent 2 2 406" xfId="4085"/>
    <cellStyle name="Percent 2 2 407" xfId="4086"/>
    <cellStyle name="Percent 2 2 408" xfId="4087"/>
    <cellStyle name="Percent 2 2 409" xfId="4088"/>
    <cellStyle name="Percent 2 2 41" xfId="4089"/>
    <cellStyle name="Percent 2 2 410" xfId="4090"/>
    <cellStyle name="Percent 2 2 411" xfId="4091"/>
    <cellStyle name="Percent 2 2 412" xfId="4092"/>
    <cellStyle name="Percent 2 2 413" xfId="4093"/>
    <cellStyle name="Percent 2 2 414" xfId="4094"/>
    <cellStyle name="Percent 2 2 415" xfId="4095"/>
    <cellStyle name="Percent 2 2 416" xfId="4096"/>
    <cellStyle name="Percent 2 2 417" xfId="4097"/>
    <cellStyle name="Percent 2 2 418" xfId="4098"/>
    <cellStyle name="Percent 2 2 419" xfId="4099"/>
    <cellStyle name="Percent 2 2 42" xfId="4100"/>
    <cellStyle name="Percent 2 2 420" xfId="4101"/>
    <cellStyle name="Percent 2 2 421" xfId="4102"/>
    <cellStyle name="Percent 2 2 422" xfId="4103"/>
    <cellStyle name="Percent 2 2 423" xfId="4104"/>
    <cellStyle name="Percent 2 2 424" xfId="4105"/>
    <cellStyle name="Percent 2 2 425" xfId="4106"/>
    <cellStyle name="Percent 2 2 426" xfId="4107"/>
    <cellStyle name="Percent 2 2 427" xfId="4108"/>
    <cellStyle name="Percent 2 2 428" xfId="4109"/>
    <cellStyle name="Percent 2 2 429" xfId="4110"/>
    <cellStyle name="Percent 2 2 43" xfId="4111"/>
    <cellStyle name="Percent 2 2 430" xfId="4112"/>
    <cellStyle name="Percent 2 2 431" xfId="4113"/>
    <cellStyle name="Percent 2 2 432" xfId="4114"/>
    <cellStyle name="Percent 2 2 433" xfId="4115"/>
    <cellStyle name="Percent 2 2 434" xfId="4116"/>
    <cellStyle name="Percent 2 2 435" xfId="4117"/>
    <cellStyle name="Percent 2 2 436" xfId="4118"/>
    <cellStyle name="Percent 2 2 437" xfId="4119"/>
    <cellStyle name="Percent 2 2 438" xfId="4120"/>
    <cellStyle name="Percent 2 2 439" xfId="4121"/>
    <cellStyle name="Percent 2 2 44" xfId="4122"/>
    <cellStyle name="Percent 2 2 440" xfId="4123"/>
    <cellStyle name="Percent 2 2 441" xfId="4124"/>
    <cellStyle name="Percent 2 2 442" xfId="4125"/>
    <cellStyle name="Percent 2 2 443" xfId="4126"/>
    <cellStyle name="Percent 2 2 444" xfId="4127"/>
    <cellStyle name="Percent 2 2 445" xfId="4128"/>
    <cellStyle name="Percent 2 2 446" xfId="4129"/>
    <cellStyle name="Percent 2 2 447" xfId="4130"/>
    <cellStyle name="Percent 2 2 448" xfId="4131"/>
    <cellStyle name="Percent 2 2 449" xfId="4132"/>
    <cellStyle name="Percent 2 2 45" xfId="4133"/>
    <cellStyle name="Percent 2 2 450" xfId="4134"/>
    <cellStyle name="Percent 2 2 451" xfId="4135"/>
    <cellStyle name="Percent 2 2 452" xfId="4136"/>
    <cellStyle name="Percent 2 2 453" xfId="4137"/>
    <cellStyle name="Percent 2 2 454" xfId="4138"/>
    <cellStyle name="Percent 2 2 455" xfId="4139"/>
    <cellStyle name="Percent 2 2 456" xfId="4140"/>
    <cellStyle name="Percent 2 2 457" xfId="4141"/>
    <cellStyle name="Percent 2 2 458" xfId="4142"/>
    <cellStyle name="Percent 2 2 459" xfId="4143"/>
    <cellStyle name="Percent 2 2 46" xfId="4144"/>
    <cellStyle name="Percent 2 2 460" xfId="4145"/>
    <cellStyle name="Percent 2 2 461" xfId="4146"/>
    <cellStyle name="Percent 2 2 462" xfId="4147"/>
    <cellStyle name="Percent 2 2 463" xfId="4148"/>
    <cellStyle name="Percent 2 2 464" xfId="4149"/>
    <cellStyle name="Percent 2 2 465" xfId="4150"/>
    <cellStyle name="Percent 2 2 466" xfId="4151"/>
    <cellStyle name="Percent 2 2 467" xfId="4152"/>
    <cellStyle name="Percent 2 2 468" xfId="4153"/>
    <cellStyle name="Percent 2 2 469" xfId="4154"/>
    <cellStyle name="Percent 2 2 47" xfId="4155"/>
    <cellStyle name="Percent 2 2 470" xfId="4156"/>
    <cellStyle name="Percent 2 2 471" xfId="4157"/>
    <cellStyle name="Percent 2 2 472" xfId="4158"/>
    <cellStyle name="Percent 2 2 473" xfId="4159"/>
    <cellStyle name="Percent 2 2 474" xfId="4160"/>
    <cellStyle name="Percent 2 2 475" xfId="4161"/>
    <cellStyle name="Percent 2 2 476" xfId="4162"/>
    <cellStyle name="Percent 2 2 477" xfId="4163"/>
    <cellStyle name="Percent 2 2 478" xfId="4164"/>
    <cellStyle name="Percent 2 2 479" xfId="4165"/>
    <cellStyle name="Percent 2 2 48" xfId="4166"/>
    <cellStyle name="Percent 2 2 480" xfId="4167"/>
    <cellStyle name="Percent 2 2 481" xfId="4168"/>
    <cellStyle name="Percent 2 2 482" xfId="4169"/>
    <cellStyle name="Percent 2 2 483" xfId="4170"/>
    <cellStyle name="Percent 2 2 484" xfId="4171"/>
    <cellStyle name="Percent 2 2 485" xfId="4172"/>
    <cellStyle name="Percent 2 2 486" xfId="4173"/>
    <cellStyle name="Percent 2 2 487" xfId="4174"/>
    <cellStyle name="Percent 2 2 488" xfId="4175"/>
    <cellStyle name="Percent 2 2 489" xfId="4176"/>
    <cellStyle name="Percent 2 2 49" xfId="4177"/>
    <cellStyle name="Percent 2 2 490" xfId="4178"/>
    <cellStyle name="Percent 2 2 491" xfId="4179"/>
    <cellStyle name="Percent 2 2 492" xfId="4180"/>
    <cellStyle name="Percent 2 2 493" xfId="4181"/>
    <cellStyle name="Percent 2 2 494" xfId="4182"/>
    <cellStyle name="Percent 2 2 495" xfId="4183"/>
    <cellStyle name="Percent 2 2 496" xfId="4184"/>
    <cellStyle name="Percent 2 2 497" xfId="4185"/>
    <cellStyle name="Percent 2 2 498" xfId="4186"/>
    <cellStyle name="Percent 2 2 499" xfId="4187"/>
    <cellStyle name="Percent 2 2 5" xfId="4188"/>
    <cellStyle name="Percent 2 2 50" xfId="4189"/>
    <cellStyle name="Percent 2 2 500" xfId="4190"/>
    <cellStyle name="Percent 2 2 501" xfId="4191"/>
    <cellStyle name="Percent 2 2 502" xfId="4192"/>
    <cellStyle name="Percent 2 2 503" xfId="4193"/>
    <cellStyle name="Percent 2 2 504" xfId="4194"/>
    <cellStyle name="Percent 2 2 505" xfId="4195"/>
    <cellStyle name="Percent 2 2 506" xfId="4196"/>
    <cellStyle name="Percent 2 2 507" xfId="4197"/>
    <cellStyle name="Percent 2 2 508" xfId="4198"/>
    <cellStyle name="Percent 2 2 509" xfId="4199"/>
    <cellStyle name="Percent 2 2 51" xfId="4200"/>
    <cellStyle name="Percent 2 2 510" xfId="4201"/>
    <cellStyle name="Percent 2 2 511" xfId="4202"/>
    <cellStyle name="Percent 2 2 512" xfId="4203"/>
    <cellStyle name="Percent 2 2 513" xfId="4204"/>
    <cellStyle name="Percent 2 2 514" xfId="4205"/>
    <cellStyle name="Percent 2 2 515" xfId="4206"/>
    <cellStyle name="Percent 2 2 516" xfId="4207"/>
    <cellStyle name="Percent 2 2 517" xfId="4208"/>
    <cellStyle name="Percent 2 2 518" xfId="4209"/>
    <cellStyle name="Percent 2 2 519" xfId="4210"/>
    <cellStyle name="Percent 2 2 52" xfId="4211"/>
    <cellStyle name="Percent 2 2 520" xfId="4212"/>
    <cellStyle name="Percent 2 2 521" xfId="4213"/>
    <cellStyle name="Percent 2 2 522" xfId="4214"/>
    <cellStyle name="Percent 2 2 523" xfId="4215"/>
    <cellStyle name="Percent 2 2 524" xfId="4216"/>
    <cellStyle name="Percent 2 2 525" xfId="4217"/>
    <cellStyle name="Percent 2 2 526" xfId="4218"/>
    <cellStyle name="Percent 2 2 527" xfId="4219"/>
    <cellStyle name="Percent 2 2 528" xfId="4220"/>
    <cellStyle name="Percent 2 2 529" xfId="4221"/>
    <cellStyle name="Percent 2 2 53" xfId="4222"/>
    <cellStyle name="Percent 2 2 530" xfId="4223"/>
    <cellStyle name="Percent 2 2 531" xfId="4224"/>
    <cellStyle name="Percent 2 2 532" xfId="4225"/>
    <cellStyle name="Percent 2 2 533" xfId="4226"/>
    <cellStyle name="Percent 2 2 534" xfId="4227"/>
    <cellStyle name="Percent 2 2 535" xfId="4228"/>
    <cellStyle name="Percent 2 2 536" xfId="4229"/>
    <cellStyle name="Percent 2 2 537" xfId="4230"/>
    <cellStyle name="Percent 2 2 538" xfId="4231"/>
    <cellStyle name="Percent 2 2 539" xfId="4232"/>
    <cellStyle name="Percent 2 2 54" xfId="4233"/>
    <cellStyle name="Percent 2 2 540" xfId="4234"/>
    <cellStyle name="Percent 2 2 541" xfId="4235"/>
    <cellStyle name="Percent 2 2 542" xfId="4236"/>
    <cellStyle name="Percent 2 2 543" xfId="4237"/>
    <cellStyle name="Percent 2 2 544" xfId="4238"/>
    <cellStyle name="Percent 2 2 545" xfId="4239"/>
    <cellStyle name="Percent 2 2 546" xfId="4240"/>
    <cellStyle name="Percent 2 2 547" xfId="4241"/>
    <cellStyle name="Percent 2 2 548" xfId="4242"/>
    <cellStyle name="Percent 2 2 549" xfId="4243"/>
    <cellStyle name="Percent 2 2 55" xfId="4244"/>
    <cellStyle name="Percent 2 2 550" xfId="4245"/>
    <cellStyle name="Percent 2 2 551" xfId="4246"/>
    <cellStyle name="Percent 2 2 552" xfId="4247"/>
    <cellStyle name="Percent 2 2 553" xfId="4248"/>
    <cellStyle name="Percent 2 2 554" xfId="4249"/>
    <cellStyle name="Percent 2 2 555" xfId="4250"/>
    <cellStyle name="Percent 2 2 556" xfId="4251"/>
    <cellStyle name="Percent 2 2 557" xfId="4252"/>
    <cellStyle name="Percent 2 2 558" xfId="4253"/>
    <cellStyle name="Percent 2 2 559" xfId="4254"/>
    <cellStyle name="Percent 2 2 56" xfId="4255"/>
    <cellStyle name="Percent 2 2 560" xfId="4256"/>
    <cellStyle name="Percent 2 2 561" xfId="4257"/>
    <cellStyle name="Percent 2 2 562" xfId="4258"/>
    <cellStyle name="Percent 2 2 563" xfId="4259"/>
    <cellStyle name="Percent 2 2 564" xfId="4260"/>
    <cellStyle name="Percent 2 2 565" xfId="4261"/>
    <cellStyle name="Percent 2 2 566" xfId="4262"/>
    <cellStyle name="Percent 2 2 567" xfId="4263"/>
    <cellStyle name="Percent 2 2 568" xfId="4264"/>
    <cellStyle name="Percent 2 2 569" xfId="4265"/>
    <cellStyle name="Percent 2 2 57" xfId="4266"/>
    <cellStyle name="Percent 2 2 570" xfId="4267"/>
    <cellStyle name="Percent 2 2 571" xfId="4268"/>
    <cellStyle name="Percent 2 2 572" xfId="4269"/>
    <cellStyle name="Percent 2 2 573" xfId="4270"/>
    <cellStyle name="Percent 2 2 574" xfId="4271"/>
    <cellStyle name="Percent 2 2 575" xfId="4272"/>
    <cellStyle name="Percent 2 2 576" xfId="4273"/>
    <cellStyle name="Percent 2 2 577" xfId="4274"/>
    <cellStyle name="Percent 2 2 578" xfId="4275"/>
    <cellStyle name="Percent 2 2 579" xfId="4276"/>
    <cellStyle name="Percent 2 2 58" xfId="4277"/>
    <cellStyle name="Percent 2 2 580" xfId="4278"/>
    <cellStyle name="Percent 2 2 581" xfId="4279"/>
    <cellStyle name="Percent 2 2 582" xfId="4280"/>
    <cellStyle name="Percent 2 2 583" xfId="4281"/>
    <cellStyle name="Percent 2 2 584" xfId="4282"/>
    <cellStyle name="Percent 2 2 585" xfId="4283"/>
    <cellStyle name="Percent 2 2 586" xfId="4284"/>
    <cellStyle name="Percent 2 2 587" xfId="4285"/>
    <cellStyle name="Percent 2 2 588" xfId="4286"/>
    <cellStyle name="Percent 2 2 589" xfId="4287"/>
    <cellStyle name="Percent 2 2 59" xfId="4288"/>
    <cellStyle name="Percent 2 2 590" xfId="4289"/>
    <cellStyle name="Percent 2 2 591" xfId="4290"/>
    <cellStyle name="Percent 2 2 592" xfId="4291"/>
    <cellStyle name="Percent 2 2 593" xfId="4292"/>
    <cellStyle name="Percent 2 2 594" xfId="4293"/>
    <cellStyle name="Percent 2 2 595" xfId="4294"/>
    <cellStyle name="Percent 2 2 596" xfId="4295"/>
    <cellStyle name="Percent 2 2 597" xfId="4296"/>
    <cellStyle name="Percent 2 2 598" xfId="4297"/>
    <cellStyle name="Percent 2 2 599" xfId="4298"/>
    <cellStyle name="Percent 2 2 6" xfId="4299"/>
    <cellStyle name="Percent 2 2 60" xfId="4300"/>
    <cellStyle name="Percent 2 2 600" xfId="4301"/>
    <cellStyle name="Percent 2 2 601" xfId="4302"/>
    <cellStyle name="Percent 2 2 602" xfId="4303"/>
    <cellStyle name="Percent 2 2 603" xfId="4304"/>
    <cellStyle name="Percent 2 2 604" xfId="4305"/>
    <cellStyle name="Percent 2 2 605" xfId="4306"/>
    <cellStyle name="Percent 2 2 606" xfId="4307"/>
    <cellStyle name="Percent 2 2 607" xfId="4308"/>
    <cellStyle name="Percent 2 2 608" xfId="4309"/>
    <cellStyle name="Percent 2 2 609" xfId="4310"/>
    <cellStyle name="Percent 2 2 61" xfId="4311"/>
    <cellStyle name="Percent 2 2 610" xfId="4312"/>
    <cellStyle name="Percent 2 2 611" xfId="4313"/>
    <cellStyle name="Percent 2 2 612" xfId="4314"/>
    <cellStyle name="Percent 2 2 613" xfId="4315"/>
    <cellStyle name="Percent 2 2 614" xfId="4316"/>
    <cellStyle name="Percent 2 2 615" xfId="4317"/>
    <cellStyle name="Percent 2 2 616" xfId="4318"/>
    <cellStyle name="Percent 2 2 617" xfId="4319"/>
    <cellStyle name="Percent 2 2 618" xfId="4320"/>
    <cellStyle name="Percent 2 2 619" xfId="4321"/>
    <cellStyle name="Percent 2 2 62" xfId="4322"/>
    <cellStyle name="Percent 2 2 620" xfId="4323"/>
    <cellStyle name="Percent 2 2 621" xfId="4324"/>
    <cellStyle name="Percent 2 2 622" xfId="4325"/>
    <cellStyle name="Percent 2 2 623" xfId="4326"/>
    <cellStyle name="Percent 2 2 624" xfId="4327"/>
    <cellStyle name="Percent 2 2 625" xfId="4328"/>
    <cellStyle name="Percent 2 2 626" xfId="4329"/>
    <cellStyle name="Percent 2 2 627" xfId="4330"/>
    <cellStyle name="Percent 2 2 628" xfId="4331"/>
    <cellStyle name="Percent 2 2 629" xfId="4332"/>
    <cellStyle name="Percent 2 2 63" xfId="4333"/>
    <cellStyle name="Percent 2 2 630" xfId="4334"/>
    <cellStyle name="Percent 2 2 631" xfId="4335"/>
    <cellStyle name="Percent 2 2 632" xfId="4336"/>
    <cellStyle name="Percent 2 2 633" xfId="4337"/>
    <cellStyle name="Percent 2 2 634" xfId="4338"/>
    <cellStyle name="Percent 2 2 635" xfId="4339"/>
    <cellStyle name="Percent 2 2 636" xfId="4340"/>
    <cellStyle name="Percent 2 2 637" xfId="4341"/>
    <cellStyle name="Percent 2 2 638" xfId="4342"/>
    <cellStyle name="Percent 2 2 639" xfId="4343"/>
    <cellStyle name="Percent 2 2 64" xfId="4344"/>
    <cellStyle name="Percent 2 2 640" xfId="4345"/>
    <cellStyle name="Percent 2 2 641" xfId="4346"/>
    <cellStyle name="Percent 2 2 642" xfId="4347"/>
    <cellStyle name="Percent 2 2 643" xfId="4348"/>
    <cellStyle name="Percent 2 2 644" xfId="4349"/>
    <cellStyle name="Percent 2 2 645" xfId="4350"/>
    <cellStyle name="Percent 2 2 646" xfId="4351"/>
    <cellStyle name="Percent 2 2 647" xfId="4352"/>
    <cellStyle name="Percent 2 2 648" xfId="4353"/>
    <cellStyle name="Percent 2 2 649" xfId="4354"/>
    <cellStyle name="Percent 2 2 65" xfId="4355"/>
    <cellStyle name="Percent 2 2 650" xfId="4356"/>
    <cellStyle name="Percent 2 2 651" xfId="4357"/>
    <cellStyle name="Percent 2 2 652" xfId="4358"/>
    <cellStyle name="Percent 2 2 653" xfId="4359"/>
    <cellStyle name="Percent 2 2 654" xfId="4360"/>
    <cellStyle name="Percent 2 2 655" xfId="4361"/>
    <cellStyle name="Percent 2 2 656" xfId="4362"/>
    <cellStyle name="Percent 2 2 657" xfId="4363"/>
    <cellStyle name="Percent 2 2 658" xfId="4364"/>
    <cellStyle name="Percent 2 2 659" xfId="4365"/>
    <cellStyle name="Percent 2 2 66" xfId="4366"/>
    <cellStyle name="Percent 2 2 660" xfId="4367"/>
    <cellStyle name="Percent 2 2 661" xfId="4368"/>
    <cellStyle name="Percent 2 2 662" xfId="4369"/>
    <cellStyle name="Percent 2 2 663" xfId="4370"/>
    <cellStyle name="Percent 2 2 664" xfId="4371"/>
    <cellStyle name="Percent 2 2 665" xfId="4372"/>
    <cellStyle name="Percent 2 2 666" xfId="4373"/>
    <cellStyle name="Percent 2 2 667" xfId="4374"/>
    <cellStyle name="Percent 2 2 668" xfId="4375"/>
    <cellStyle name="Percent 2 2 669" xfId="4376"/>
    <cellStyle name="Percent 2 2 67" xfId="4377"/>
    <cellStyle name="Percent 2 2 670" xfId="4378"/>
    <cellStyle name="Percent 2 2 671" xfId="4379"/>
    <cellStyle name="Percent 2 2 672" xfId="4380"/>
    <cellStyle name="Percent 2 2 673" xfId="4381"/>
    <cellStyle name="Percent 2 2 674" xfId="4382"/>
    <cellStyle name="Percent 2 2 675" xfId="4383"/>
    <cellStyle name="Percent 2 2 676" xfId="4384"/>
    <cellStyle name="Percent 2 2 677" xfId="4385"/>
    <cellStyle name="Percent 2 2 678" xfId="4386"/>
    <cellStyle name="Percent 2 2 679" xfId="4387"/>
    <cellStyle name="Percent 2 2 68" xfId="4388"/>
    <cellStyle name="Percent 2 2 680" xfId="4389"/>
    <cellStyle name="Percent 2 2 681" xfId="4390"/>
    <cellStyle name="Percent 2 2 682" xfId="4391"/>
    <cellStyle name="Percent 2 2 683" xfId="4392"/>
    <cellStyle name="Percent 2 2 684" xfId="4393"/>
    <cellStyle name="Percent 2 2 685" xfId="4394"/>
    <cellStyle name="Percent 2 2 686" xfId="4395"/>
    <cellStyle name="Percent 2 2 687" xfId="4396"/>
    <cellStyle name="Percent 2 2 688" xfId="4397"/>
    <cellStyle name="Percent 2 2 689" xfId="4398"/>
    <cellStyle name="Percent 2 2 69" xfId="4399"/>
    <cellStyle name="Percent 2 2 690" xfId="4400"/>
    <cellStyle name="Percent 2 2 691" xfId="4401"/>
    <cellStyle name="Percent 2 2 692" xfId="4402"/>
    <cellStyle name="Percent 2 2 693" xfId="4403"/>
    <cellStyle name="Percent 2 2 694" xfId="4404"/>
    <cellStyle name="Percent 2 2 695" xfId="4405"/>
    <cellStyle name="Percent 2 2 696" xfId="4406"/>
    <cellStyle name="Percent 2 2 697" xfId="4407"/>
    <cellStyle name="Percent 2 2 698" xfId="4408"/>
    <cellStyle name="Percent 2 2 699" xfId="4409"/>
    <cellStyle name="Percent 2 2 7" xfId="4410"/>
    <cellStyle name="Percent 2 2 70" xfId="4411"/>
    <cellStyle name="Percent 2 2 700" xfId="4412"/>
    <cellStyle name="Percent 2 2 701" xfId="4413"/>
    <cellStyle name="Percent 2 2 702" xfId="4414"/>
    <cellStyle name="Percent 2 2 703" xfId="4415"/>
    <cellStyle name="Percent 2 2 704" xfId="4416"/>
    <cellStyle name="Percent 2 2 705" xfId="4417"/>
    <cellStyle name="Percent 2 2 706" xfId="4418"/>
    <cellStyle name="Percent 2 2 707" xfId="4419"/>
    <cellStyle name="Percent 2 2 708" xfId="4420"/>
    <cellStyle name="Percent 2 2 709" xfId="4421"/>
    <cellStyle name="Percent 2 2 71" xfId="4422"/>
    <cellStyle name="Percent 2 2 710" xfId="4423"/>
    <cellStyle name="Percent 2 2 711" xfId="4424"/>
    <cellStyle name="Percent 2 2 712" xfId="4425"/>
    <cellStyle name="Percent 2 2 713" xfId="4426"/>
    <cellStyle name="Percent 2 2 714" xfId="4427"/>
    <cellStyle name="Percent 2 2 715" xfId="4428"/>
    <cellStyle name="Percent 2 2 716" xfId="4429"/>
    <cellStyle name="Percent 2 2 717" xfId="4430"/>
    <cellStyle name="Percent 2 2 718" xfId="4431"/>
    <cellStyle name="Percent 2 2 719" xfId="4432"/>
    <cellStyle name="Percent 2 2 72" xfId="4433"/>
    <cellStyle name="Percent 2 2 720" xfId="4434"/>
    <cellStyle name="Percent 2 2 721" xfId="4435"/>
    <cellStyle name="Percent 2 2 722" xfId="4436"/>
    <cellStyle name="Percent 2 2 723" xfId="4437"/>
    <cellStyle name="Percent 2 2 724" xfId="4438"/>
    <cellStyle name="Percent 2 2 725" xfId="4439"/>
    <cellStyle name="Percent 2 2 726" xfId="4440"/>
    <cellStyle name="Percent 2 2 727" xfId="4441"/>
    <cellStyle name="Percent 2 2 728" xfId="4442"/>
    <cellStyle name="Percent 2 2 729" xfId="4443"/>
    <cellStyle name="Percent 2 2 73" xfId="4444"/>
    <cellStyle name="Percent 2 2 730" xfId="4445"/>
    <cellStyle name="Percent 2 2 731" xfId="4446"/>
    <cellStyle name="Percent 2 2 732" xfId="4447"/>
    <cellStyle name="Percent 2 2 733" xfId="4448"/>
    <cellStyle name="Percent 2 2 734" xfId="4449"/>
    <cellStyle name="Percent 2 2 735" xfId="4450"/>
    <cellStyle name="Percent 2 2 736" xfId="4451"/>
    <cellStyle name="Percent 2 2 737" xfId="4452"/>
    <cellStyle name="Percent 2 2 738" xfId="4453"/>
    <cellStyle name="Percent 2 2 739" xfId="4454"/>
    <cellStyle name="Percent 2 2 74" xfId="4455"/>
    <cellStyle name="Percent 2 2 740" xfId="4456"/>
    <cellStyle name="Percent 2 2 741" xfId="4457"/>
    <cellStyle name="Percent 2 2 742" xfId="4458"/>
    <cellStyle name="Percent 2 2 743" xfId="4459"/>
    <cellStyle name="Percent 2 2 744" xfId="4460"/>
    <cellStyle name="Percent 2 2 745" xfId="4461"/>
    <cellStyle name="Percent 2 2 746" xfId="4462"/>
    <cellStyle name="Percent 2 2 747" xfId="4463"/>
    <cellStyle name="Percent 2 2 748" xfId="4464"/>
    <cellStyle name="Percent 2 2 749" xfId="4465"/>
    <cellStyle name="Percent 2 2 75" xfId="4466"/>
    <cellStyle name="Percent 2 2 750" xfId="4467"/>
    <cellStyle name="Percent 2 2 751" xfId="4468"/>
    <cellStyle name="Percent 2 2 752" xfId="4469"/>
    <cellStyle name="Percent 2 2 753" xfId="4470"/>
    <cellStyle name="Percent 2 2 754" xfId="4471"/>
    <cellStyle name="Percent 2 2 755" xfId="4472"/>
    <cellStyle name="Percent 2 2 756" xfId="4473"/>
    <cellStyle name="Percent 2 2 757" xfId="4474"/>
    <cellStyle name="Percent 2 2 758" xfId="4475"/>
    <cellStyle name="Percent 2 2 759" xfId="4476"/>
    <cellStyle name="Percent 2 2 76" xfId="4477"/>
    <cellStyle name="Percent 2 2 760" xfId="4478"/>
    <cellStyle name="Percent 2 2 761" xfId="4479"/>
    <cellStyle name="Percent 2 2 762" xfId="4480"/>
    <cellStyle name="Percent 2 2 763" xfId="4481"/>
    <cellStyle name="Percent 2 2 764" xfId="4482"/>
    <cellStyle name="Percent 2 2 765" xfId="4483"/>
    <cellStyle name="Percent 2 2 766" xfId="4484"/>
    <cellStyle name="Percent 2 2 767" xfId="4485"/>
    <cellStyle name="Percent 2 2 768" xfId="4486"/>
    <cellStyle name="Percent 2 2 769" xfId="4487"/>
    <cellStyle name="Percent 2 2 77" xfId="4488"/>
    <cellStyle name="Percent 2 2 770" xfId="4489"/>
    <cellStyle name="Percent 2 2 771" xfId="4490"/>
    <cellStyle name="Percent 2 2 772" xfId="4491"/>
    <cellStyle name="Percent 2 2 773" xfId="4492"/>
    <cellStyle name="Percent 2 2 774" xfId="4493"/>
    <cellStyle name="Percent 2 2 775" xfId="4494"/>
    <cellStyle name="Percent 2 2 776" xfId="4495"/>
    <cellStyle name="Percent 2 2 777" xfId="4496"/>
    <cellStyle name="Percent 2 2 778" xfId="4497"/>
    <cellStyle name="Percent 2 2 779" xfId="4498"/>
    <cellStyle name="Percent 2 2 78" xfId="4499"/>
    <cellStyle name="Percent 2 2 780" xfId="4500"/>
    <cellStyle name="Percent 2 2 781" xfId="4501"/>
    <cellStyle name="Percent 2 2 782" xfId="4502"/>
    <cellStyle name="Percent 2 2 783" xfId="4503"/>
    <cellStyle name="Percent 2 2 784" xfId="4504"/>
    <cellStyle name="Percent 2 2 785" xfId="4505"/>
    <cellStyle name="Percent 2 2 786" xfId="4506"/>
    <cellStyle name="Percent 2 2 787" xfId="4507"/>
    <cellStyle name="Percent 2 2 788" xfId="4508"/>
    <cellStyle name="Percent 2 2 789" xfId="4509"/>
    <cellStyle name="Percent 2 2 79" xfId="4510"/>
    <cellStyle name="Percent 2 2 790" xfId="4511"/>
    <cellStyle name="Percent 2 2 791" xfId="4512"/>
    <cellStyle name="Percent 2 2 792" xfId="4513"/>
    <cellStyle name="Percent 2 2 793" xfId="4514"/>
    <cellStyle name="Percent 2 2 794" xfId="4515"/>
    <cellStyle name="Percent 2 2 795" xfId="4516"/>
    <cellStyle name="Percent 2 2 796" xfId="4517"/>
    <cellStyle name="Percent 2 2 797" xfId="4518"/>
    <cellStyle name="Percent 2 2 798" xfId="4519"/>
    <cellStyle name="Percent 2 2 799" xfId="4520"/>
    <cellStyle name="Percent 2 2 8" xfId="4521"/>
    <cellStyle name="Percent 2 2 80" xfId="4522"/>
    <cellStyle name="Percent 2 2 800" xfId="4523"/>
    <cellStyle name="Percent 2 2 801" xfId="4524"/>
    <cellStyle name="Percent 2 2 802" xfId="4525"/>
    <cellStyle name="Percent 2 2 803" xfId="4526"/>
    <cellStyle name="Percent 2 2 804" xfId="4527"/>
    <cellStyle name="Percent 2 2 805" xfId="4528"/>
    <cellStyle name="Percent 2 2 806" xfId="4529"/>
    <cellStyle name="Percent 2 2 807" xfId="4530"/>
    <cellStyle name="Percent 2 2 808" xfId="4531"/>
    <cellStyle name="Percent 2 2 809" xfId="4532"/>
    <cellStyle name="Percent 2 2 81" xfId="4533"/>
    <cellStyle name="Percent 2 2 810" xfId="4534"/>
    <cellStyle name="Percent 2 2 811" xfId="4535"/>
    <cellStyle name="Percent 2 2 812" xfId="4536"/>
    <cellStyle name="Percent 2 2 813" xfId="4537"/>
    <cellStyle name="Percent 2 2 814" xfId="4538"/>
    <cellStyle name="Percent 2 2 815" xfId="4539"/>
    <cellStyle name="Percent 2 2 816" xfId="4540"/>
    <cellStyle name="Percent 2 2 817" xfId="4541"/>
    <cellStyle name="Percent 2 2 818" xfId="4542"/>
    <cellStyle name="Percent 2 2 819" xfId="4543"/>
    <cellStyle name="Percent 2 2 82" xfId="4544"/>
    <cellStyle name="Percent 2 2 820" xfId="4545"/>
    <cellStyle name="Percent 2 2 821" xfId="4546"/>
    <cellStyle name="Percent 2 2 822" xfId="4547"/>
    <cellStyle name="Percent 2 2 823" xfId="4548"/>
    <cellStyle name="Percent 2 2 824" xfId="4549"/>
    <cellStyle name="Percent 2 2 825" xfId="4550"/>
    <cellStyle name="Percent 2 2 826" xfId="4551"/>
    <cellStyle name="Percent 2 2 827" xfId="4552"/>
    <cellStyle name="Percent 2 2 828" xfId="4553"/>
    <cellStyle name="Percent 2 2 829" xfId="4554"/>
    <cellStyle name="Percent 2 2 83" xfId="4555"/>
    <cellStyle name="Percent 2 2 830" xfId="4556"/>
    <cellStyle name="Percent 2 2 831" xfId="4557"/>
    <cellStyle name="Percent 2 2 832" xfId="4558"/>
    <cellStyle name="Percent 2 2 833" xfId="4559"/>
    <cellStyle name="Percent 2 2 834" xfId="4560"/>
    <cellStyle name="Percent 2 2 835" xfId="4561"/>
    <cellStyle name="Percent 2 2 836" xfId="4562"/>
    <cellStyle name="Percent 2 2 837" xfId="4563"/>
    <cellStyle name="Percent 2 2 838" xfId="4564"/>
    <cellStyle name="Percent 2 2 839" xfId="4565"/>
    <cellStyle name="Percent 2 2 84" xfId="4566"/>
    <cellStyle name="Percent 2 2 840" xfId="4567"/>
    <cellStyle name="Percent 2 2 841" xfId="4568"/>
    <cellStyle name="Percent 2 2 842" xfId="4569"/>
    <cellStyle name="Percent 2 2 843" xfId="4570"/>
    <cellStyle name="Percent 2 2 85" xfId="4571"/>
    <cellStyle name="Percent 2 2 86" xfId="4572"/>
    <cellStyle name="Percent 2 2 87" xfId="4573"/>
    <cellStyle name="Percent 2 2 88" xfId="4574"/>
    <cellStyle name="Percent 2 2 89" xfId="4575"/>
    <cellStyle name="Percent 2 2 9" xfId="4576"/>
    <cellStyle name="Percent 2 2 90" xfId="4577"/>
    <cellStyle name="Percent 2 2 91" xfId="4578"/>
    <cellStyle name="Percent 2 2 92" xfId="4579"/>
    <cellStyle name="Percent 2 2 93" xfId="4580"/>
    <cellStyle name="Percent 2 2 94" xfId="4581"/>
    <cellStyle name="Percent 2 2 95" xfId="4582"/>
    <cellStyle name="Percent 2 2 96" xfId="4583"/>
    <cellStyle name="Percent 2 2 97" xfId="4584"/>
    <cellStyle name="Percent 2 2 98" xfId="4585"/>
    <cellStyle name="Percent 2 2 99" xfId="4586"/>
    <cellStyle name="Percent 2 20" xfId="4587"/>
    <cellStyle name="Percent 2 200" xfId="4588"/>
    <cellStyle name="Percent 2 201" xfId="4589"/>
    <cellStyle name="Percent 2 202" xfId="4590"/>
    <cellStyle name="Percent 2 203" xfId="4591"/>
    <cellStyle name="Percent 2 204" xfId="4592"/>
    <cellStyle name="Percent 2 205" xfId="4593"/>
    <cellStyle name="Percent 2 206" xfId="4594"/>
    <cellStyle name="Percent 2 207" xfId="4595"/>
    <cellStyle name="Percent 2 208" xfId="4596"/>
    <cellStyle name="Percent 2 209" xfId="4597"/>
    <cellStyle name="Percent 2 21" xfId="4598"/>
    <cellStyle name="Percent 2 210" xfId="4599"/>
    <cellStyle name="Percent 2 211" xfId="4600"/>
    <cellStyle name="Percent 2 212" xfId="4601"/>
    <cellStyle name="Percent 2 213" xfId="4602"/>
    <cellStyle name="Percent 2 214" xfId="4603"/>
    <cellStyle name="Percent 2 215" xfId="4604"/>
    <cellStyle name="Percent 2 216" xfId="4605"/>
    <cellStyle name="Percent 2 217" xfId="4606"/>
    <cellStyle name="Percent 2 218" xfId="4607"/>
    <cellStyle name="Percent 2 219" xfId="4608"/>
    <cellStyle name="Percent 2 22" xfId="4609"/>
    <cellStyle name="Percent 2 220" xfId="4610"/>
    <cellStyle name="Percent 2 221" xfId="4611"/>
    <cellStyle name="Percent 2 222" xfId="4612"/>
    <cellStyle name="Percent 2 223" xfId="4613"/>
    <cellStyle name="Percent 2 224" xfId="4614"/>
    <cellStyle name="Percent 2 225" xfId="4615"/>
    <cellStyle name="Percent 2 226" xfId="4616"/>
    <cellStyle name="Percent 2 227" xfId="4617"/>
    <cellStyle name="Percent 2 228" xfId="4618"/>
    <cellStyle name="Percent 2 229" xfId="4619"/>
    <cellStyle name="Percent 2 23" xfId="4620"/>
    <cellStyle name="Percent 2 230" xfId="4621"/>
    <cellStyle name="Percent 2 231" xfId="4622"/>
    <cellStyle name="Percent 2 232" xfId="4623"/>
    <cellStyle name="Percent 2 233" xfId="4624"/>
    <cellStyle name="Percent 2 234" xfId="4625"/>
    <cellStyle name="Percent 2 235" xfId="4626"/>
    <cellStyle name="Percent 2 236" xfId="4627"/>
    <cellStyle name="Percent 2 237" xfId="4628"/>
    <cellStyle name="Percent 2 238" xfId="4629"/>
    <cellStyle name="Percent 2 239" xfId="4630"/>
    <cellStyle name="Percent 2 24" xfId="4631"/>
    <cellStyle name="Percent 2 240" xfId="4632"/>
    <cellStyle name="Percent 2 241" xfId="4633"/>
    <cellStyle name="Percent 2 242" xfId="4634"/>
    <cellStyle name="Percent 2 243" xfId="4635"/>
    <cellStyle name="Percent 2 244" xfId="4636"/>
    <cellStyle name="Percent 2 245" xfId="4637"/>
    <cellStyle name="Percent 2 246" xfId="4638"/>
    <cellStyle name="Percent 2 247" xfId="4639"/>
    <cellStyle name="Percent 2 248" xfId="4640"/>
    <cellStyle name="Percent 2 249" xfId="4641"/>
    <cellStyle name="Percent 2 25" xfId="4642"/>
    <cellStyle name="Percent 2 250" xfId="4643"/>
    <cellStyle name="Percent 2 251" xfId="4644"/>
    <cellStyle name="Percent 2 252" xfId="4645"/>
    <cellStyle name="Percent 2 253" xfId="4646"/>
    <cellStyle name="Percent 2 254" xfId="4647"/>
    <cellStyle name="Percent 2 255" xfId="4648"/>
    <cellStyle name="Percent 2 256" xfId="4649"/>
    <cellStyle name="Percent 2 257" xfId="4650"/>
    <cellStyle name="Percent 2 258" xfId="4651"/>
    <cellStyle name="Percent 2 259" xfId="4652"/>
    <cellStyle name="Percent 2 26" xfId="4653"/>
    <cellStyle name="Percent 2 260" xfId="4654"/>
    <cellStyle name="Percent 2 261" xfId="4655"/>
    <cellStyle name="Percent 2 262" xfId="4656"/>
    <cellStyle name="Percent 2 263" xfId="4657"/>
    <cellStyle name="Percent 2 264" xfId="4658"/>
    <cellStyle name="Percent 2 265" xfId="4659"/>
    <cellStyle name="Percent 2 266" xfId="4660"/>
    <cellStyle name="Percent 2 267" xfId="4661"/>
    <cellStyle name="Percent 2 268" xfId="4662"/>
    <cellStyle name="Percent 2 269" xfId="4663"/>
    <cellStyle name="Percent 2 27" xfId="4664"/>
    <cellStyle name="Percent 2 270" xfId="4665"/>
    <cellStyle name="Percent 2 271" xfId="4666"/>
    <cellStyle name="Percent 2 272" xfId="4667"/>
    <cellStyle name="Percent 2 273" xfId="4668"/>
    <cellStyle name="Percent 2 274" xfId="4669"/>
    <cellStyle name="Percent 2 275" xfId="4670"/>
    <cellStyle name="Percent 2 276" xfId="4671"/>
    <cellStyle name="Percent 2 277" xfId="4672"/>
    <cellStyle name="Percent 2 278" xfId="4673"/>
    <cellStyle name="Percent 2 279" xfId="4674"/>
    <cellStyle name="Percent 2 28" xfId="4675"/>
    <cellStyle name="Percent 2 280" xfId="4676"/>
    <cellStyle name="Percent 2 281" xfId="4677"/>
    <cellStyle name="Percent 2 282" xfId="4678"/>
    <cellStyle name="Percent 2 283" xfId="4679"/>
    <cellStyle name="Percent 2 284" xfId="4680"/>
    <cellStyle name="Percent 2 285" xfId="4681"/>
    <cellStyle name="Percent 2 286" xfId="4682"/>
    <cellStyle name="Percent 2 287" xfId="4683"/>
    <cellStyle name="Percent 2 288" xfId="4684"/>
    <cellStyle name="Percent 2 289" xfId="4685"/>
    <cellStyle name="Percent 2 29" xfId="4686"/>
    <cellStyle name="Percent 2 290" xfId="4687"/>
    <cellStyle name="Percent 2 291" xfId="4688"/>
    <cellStyle name="Percent 2 292" xfId="4689"/>
    <cellStyle name="Percent 2 293" xfId="4690"/>
    <cellStyle name="Percent 2 294" xfId="4691"/>
    <cellStyle name="Percent 2 295" xfId="4692"/>
    <cellStyle name="Percent 2 296" xfId="4693"/>
    <cellStyle name="Percent 2 297" xfId="4694"/>
    <cellStyle name="Percent 2 298" xfId="4695"/>
    <cellStyle name="Percent 2 299" xfId="4696"/>
    <cellStyle name="Percent 2 3" xfId="4697"/>
    <cellStyle name="Percent 2 3 2" xfId="4698"/>
    <cellStyle name="Percent 2 3 3" xfId="4699"/>
    <cellStyle name="Percent 2 30" xfId="4700"/>
    <cellStyle name="Percent 2 300" xfId="4701"/>
    <cellStyle name="Percent 2 301" xfId="4702"/>
    <cellStyle name="Percent 2 302" xfId="4703"/>
    <cellStyle name="Percent 2 303" xfId="4704"/>
    <cellStyle name="Percent 2 304" xfId="4705"/>
    <cellStyle name="Percent 2 305" xfId="4706"/>
    <cellStyle name="Percent 2 306" xfId="4707"/>
    <cellStyle name="Percent 2 307" xfId="4708"/>
    <cellStyle name="Percent 2 308" xfId="4709"/>
    <cellStyle name="Percent 2 309" xfId="4710"/>
    <cellStyle name="Percent 2 31" xfId="4711"/>
    <cellStyle name="Percent 2 310" xfId="4712"/>
    <cellStyle name="Percent 2 311" xfId="4713"/>
    <cellStyle name="Percent 2 312" xfId="4714"/>
    <cellStyle name="Percent 2 313" xfId="4715"/>
    <cellStyle name="Percent 2 314" xfId="4716"/>
    <cellStyle name="Percent 2 315" xfId="4717"/>
    <cellStyle name="Percent 2 316" xfId="4718"/>
    <cellStyle name="Percent 2 317" xfId="4719"/>
    <cellStyle name="Percent 2 318" xfId="4720"/>
    <cellStyle name="Percent 2 319" xfId="4721"/>
    <cellStyle name="Percent 2 32" xfId="4722"/>
    <cellStyle name="Percent 2 320" xfId="4723"/>
    <cellStyle name="Percent 2 321" xfId="4724"/>
    <cellStyle name="Percent 2 322" xfId="4725"/>
    <cellStyle name="Percent 2 323" xfId="4726"/>
    <cellStyle name="Percent 2 324" xfId="4727"/>
    <cellStyle name="Percent 2 325" xfId="4728"/>
    <cellStyle name="Percent 2 326" xfId="4729"/>
    <cellStyle name="Percent 2 327" xfId="4730"/>
    <cellStyle name="Percent 2 328" xfId="4731"/>
    <cellStyle name="Percent 2 329" xfId="4732"/>
    <cellStyle name="Percent 2 33" xfId="4733"/>
    <cellStyle name="Percent 2 330" xfId="4734"/>
    <cellStyle name="Percent 2 331" xfId="4735"/>
    <cellStyle name="Percent 2 332" xfId="4736"/>
    <cellStyle name="Percent 2 333" xfId="4737"/>
    <cellStyle name="Percent 2 334" xfId="4738"/>
    <cellStyle name="Percent 2 335" xfId="4739"/>
    <cellStyle name="Percent 2 336" xfId="4740"/>
    <cellStyle name="Percent 2 337" xfId="4741"/>
    <cellStyle name="Percent 2 338" xfId="4742"/>
    <cellStyle name="Percent 2 339" xfId="4743"/>
    <cellStyle name="Percent 2 34" xfId="4744"/>
    <cellStyle name="Percent 2 340" xfId="4745"/>
    <cellStyle name="Percent 2 341" xfId="4746"/>
    <cellStyle name="Percent 2 342" xfId="4747"/>
    <cellStyle name="Percent 2 343" xfId="4748"/>
    <cellStyle name="Percent 2 344" xfId="4749"/>
    <cellStyle name="Percent 2 345" xfId="4750"/>
    <cellStyle name="Percent 2 346" xfId="4751"/>
    <cellStyle name="Percent 2 347" xfId="4752"/>
    <cellStyle name="Percent 2 348" xfId="4753"/>
    <cellStyle name="Percent 2 349" xfId="4754"/>
    <cellStyle name="Percent 2 35" xfId="4755"/>
    <cellStyle name="Percent 2 350" xfId="4756"/>
    <cellStyle name="Percent 2 351" xfId="4757"/>
    <cellStyle name="Percent 2 352" xfId="4758"/>
    <cellStyle name="Percent 2 353" xfId="4759"/>
    <cellStyle name="Percent 2 354" xfId="4760"/>
    <cellStyle name="Percent 2 355" xfId="4761"/>
    <cellStyle name="Percent 2 356" xfId="4762"/>
    <cellStyle name="Percent 2 357" xfId="4763"/>
    <cellStyle name="Percent 2 358" xfId="4764"/>
    <cellStyle name="Percent 2 359" xfId="4765"/>
    <cellStyle name="Percent 2 36" xfId="4766"/>
    <cellStyle name="Percent 2 360" xfId="4767"/>
    <cellStyle name="Percent 2 361" xfId="4768"/>
    <cellStyle name="Percent 2 362" xfId="4769"/>
    <cellStyle name="Percent 2 363" xfId="4770"/>
    <cellStyle name="Percent 2 364" xfId="4771"/>
    <cellStyle name="Percent 2 365" xfId="4772"/>
    <cellStyle name="Percent 2 366" xfId="4773"/>
    <cellStyle name="Percent 2 367" xfId="4774"/>
    <cellStyle name="Percent 2 368" xfId="4775"/>
    <cellStyle name="Percent 2 369" xfId="4776"/>
    <cellStyle name="Percent 2 37" xfId="4777"/>
    <cellStyle name="Percent 2 370" xfId="4778"/>
    <cellStyle name="Percent 2 371" xfId="4779"/>
    <cellStyle name="Percent 2 372" xfId="4780"/>
    <cellStyle name="Percent 2 373" xfId="4781"/>
    <cellStyle name="Percent 2 374" xfId="4782"/>
    <cellStyle name="Percent 2 375" xfId="4783"/>
    <cellStyle name="Percent 2 376" xfId="4784"/>
    <cellStyle name="Percent 2 377" xfId="4785"/>
    <cellStyle name="Percent 2 378" xfId="4786"/>
    <cellStyle name="Percent 2 379" xfId="4787"/>
    <cellStyle name="Percent 2 38" xfId="4788"/>
    <cellStyle name="Percent 2 380" xfId="4789"/>
    <cellStyle name="Percent 2 381" xfId="4790"/>
    <cellStyle name="Percent 2 382" xfId="4791"/>
    <cellStyle name="Percent 2 383" xfId="4792"/>
    <cellStyle name="Percent 2 384" xfId="4793"/>
    <cellStyle name="Percent 2 385" xfId="4794"/>
    <cellStyle name="Percent 2 386" xfId="4795"/>
    <cellStyle name="Percent 2 387" xfId="4796"/>
    <cellStyle name="Percent 2 388" xfId="4797"/>
    <cellStyle name="Percent 2 389" xfId="4798"/>
    <cellStyle name="Percent 2 39" xfId="4799"/>
    <cellStyle name="Percent 2 390" xfId="4800"/>
    <cellStyle name="Percent 2 391" xfId="4801"/>
    <cellStyle name="Percent 2 392" xfId="4802"/>
    <cellStyle name="Percent 2 393" xfId="4803"/>
    <cellStyle name="Percent 2 394" xfId="4804"/>
    <cellStyle name="Percent 2 395" xfId="4805"/>
    <cellStyle name="Percent 2 396" xfId="4806"/>
    <cellStyle name="Percent 2 397" xfId="4807"/>
    <cellStyle name="Percent 2 398" xfId="4808"/>
    <cellStyle name="Percent 2 399" xfId="4809"/>
    <cellStyle name="Percent 2 4" xfId="4810"/>
    <cellStyle name="Percent 2 4 2" xfId="4811"/>
    <cellStyle name="Percent 2 4 3" xfId="4812"/>
    <cellStyle name="Percent 2 40" xfId="4813"/>
    <cellStyle name="Percent 2 400" xfId="4814"/>
    <cellStyle name="Percent 2 401" xfId="4815"/>
    <cellStyle name="Percent 2 402" xfId="4816"/>
    <cellStyle name="Percent 2 403" xfId="4817"/>
    <cellStyle name="Percent 2 404" xfId="4818"/>
    <cellStyle name="Percent 2 405" xfId="4819"/>
    <cellStyle name="Percent 2 406" xfId="4820"/>
    <cellStyle name="Percent 2 407" xfId="4821"/>
    <cellStyle name="Percent 2 408" xfId="4822"/>
    <cellStyle name="Percent 2 409" xfId="4823"/>
    <cellStyle name="Percent 2 41" xfId="4824"/>
    <cellStyle name="Percent 2 410" xfId="4825"/>
    <cellStyle name="Percent 2 411" xfId="4826"/>
    <cellStyle name="Percent 2 412" xfId="4827"/>
    <cellStyle name="Percent 2 413" xfId="4828"/>
    <cellStyle name="Percent 2 414" xfId="4829"/>
    <cellStyle name="Percent 2 415" xfId="4830"/>
    <cellStyle name="Percent 2 416" xfId="4831"/>
    <cellStyle name="Percent 2 417" xfId="4832"/>
    <cellStyle name="Percent 2 418" xfId="4833"/>
    <cellStyle name="Percent 2 419" xfId="4834"/>
    <cellStyle name="Percent 2 42" xfId="4835"/>
    <cellStyle name="Percent 2 420" xfId="4836"/>
    <cellStyle name="Percent 2 421" xfId="4837"/>
    <cellStyle name="Percent 2 422" xfId="4838"/>
    <cellStyle name="Percent 2 423" xfId="4839"/>
    <cellStyle name="Percent 2 424" xfId="4840"/>
    <cellStyle name="Percent 2 425" xfId="4841"/>
    <cellStyle name="Percent 2 426" xfId="4842"/>
    <cellStyle name="Percent 2 427" xfId="4843"/>
    <cellStyle name="Percent 2 428" xfId="4844"/>
    <cellStyle name="Percent 2 429" xfId="4845"/>
    <cellStyle name="Percent 2 43" xfId="4846"/>
    <cellStyle name="Percent 2 430" xfId="4847"/>
    <cellStyle name="Percent 2 431" xfId="4848"/>
    <cellStyle name="Percent 2 432" xfId="4849"/>
    <cellStyle name="Percent 2 433" xfId="4850"/>
    <cellStyle name="Percent 2 434" xfId="4851"/>
    <cellStyle name="Percent 2 435" xfId="4852"/>
    <cellStyle name="Percent 2 436" xfId="4853"/>
    <cellStyle name="Percent 2 437" xfId="4854"/>
    <cellStyle name="Percent 2 438" xfId="4855"/>
    <cellStyle name="Percent 2 439" xfId="4856"/>
    <cellStyle name="Percent 2 44" xfId="4857"/>
    <cellStyle name="Percent 2 440" xfId="4858"/>
    <cellStyle name="Percent 2 441" xfId="4859"/>
    <cellStyle name="Percent 2 442" xfId="4860"/>
    <cellStyle name="Percent 2 443" xfId="4861"/>
    <cellStyle name="Percent 2 444" xfId="4862"/>
    <cellStyle name="Percent 2 445" xfId="4863"/>
    <cellStyle name="Percent 2 446" xfId="4864"/>
    <cellStyle name="Percent 2 447" xfId="4865"/>
    <cellStyle name="Percent 2 448" xfId="4866"/>
    <cellStyle name="Percent 2 449" xfId="4867"/>
    <cellStyle name="Percent 2 45" xfId="4868"/>
    <cellStyle name="Percent 2 450" xfId="4869"/>
    <cellStyle name="Percent 2 451" xfId="4870"/>
    <cellStyle name="Percent 2 452" xfId="4871"/>
    <cellStyle name="Percent 2 453" xfId="4872"/>
    <cellStyle name="Percent 2 454" xfId="4873"/>
    <cellStyle name="Percent 2 455" xfId="4874"/>
    <cellStyle name="Percent 2 456" xfId="4875"/>
    <cellStyle name="Percent 2 457" xfId="4876"/>
    <cellStyle name="Percent 2 458" xfId="4877"/>
    <cellStyle name="Percent 2 459" xfId="4878"/>
    <cellStyle name="Percent 2 46" xfId="4879"/>
    <cellStyle name="Percent 2 460" xfId="4880"/>
    <cellStyle name="Percent 2 461" xfId="4881"/>
    <cellStyle name="Percent 2 462" xfId="4882"/>
    <cellStyle name="Percent 2 463" xfId="4883"/>
    <cellStyle name="Percent 2 464" xfId="4884"/>
    <cellStyle name="Percent 2 465" xfId="4885"/>
    <cellStyle name="Percent 2 466" xfId="4886"/>
    <cellStyle name="Percent 2 467" xfId="4887"/>
    <cellStyle name="Percent 2 468" xfId="4888"/>
    <cellStyle name="Percent 2 469" xfId="4889"/>
    <cellStyle name="Percent 2 47" xfId="4890"/>
    <cellStyle name="Percent 2 470" xfId="4891"/>
    <cellStyle name="Percent 2 471" xfId="4892"/>
    <cellStyle name="Percent 2 472" xfId="4893"/>
    <cellStyle name="Percent 2 473" xfId="4894"/>
    <cellStyle name="Percent 2 474" xfId="4895"/>
    <cellStyle name="Percent 2 475" xfId="4896"/>
    <cellStyle name="Percent 2 476" xfId="4897"/>
    <cellStyle name="Percent 2 477" xfId="4898"/>
    <cellStyle name="Percent 2 478" xfId="4899"/>
    <cellStyle name="Percent 2 479" xfId="4900"/>
    <cellStyle name="Percent 2 48" xfId="4901"/>
    <cellStyle name="Percent 2 480" xfId="4902"/>
    <cellStyle name="Percent 2 481" xfId="4903"/>
    <cellStyle name="Percent 2 482" xfId="4904"/>
    <cellStyle name="Percent 2 483" xfId="4905"/>
    <cellStyle name="Percent 2 484" xfId="4906"/>
    <cellStyle name="Percent 2 485" xfId="4907"/>
    <cellStyle name="Percent 2 486" xfId="4908"/>
    <cellStyle name="Percent 2 487" xfId="4909"/>
    <cellStyle name="Percent 2 488" xfId="4910"/>
    <cellStyle name="Percent 2 489" xfId="4911"/>
    <cellStyle name="Percent 2 49" xfId="4912"/>
    <cellStyle name="Percent 2 490" xfId="4913"/>
    <cellStyle name="Percent 2 491" xfId="4914"/>
    <cellStyle name="Percent 2 492" xfId="4915"/>
    <cellStyle name="Percent 2 493" xfId="4916"/>
    <cellStyle name="Percent 2 494" xfId="4917"/>
    <cellStyle name="Percent 2 495" xfId="4918"/>
    <cellStyle name="Percent 2 496" xfId="4919"/>
    <cellStyle name="Percent 2 497" xfId="4920"/>
    <cellStyle name="Percent 2 498" xfId="4921"/>
    <cellStyle name="Percent 2 499" xfId="4922"/>
    <cellStyle name="Percent 2 5" xfId="4923"/>
    <cellStyle name="Percent 2 5 2" xfId="4924"/>
    <cellStyle name="Percent 2 50" xfId="4925"/>
    <cellStyle name="Percent 2 500" xfId="4926"/>
    <cellStyle name="Percent 2 501" xfId="4927"/>
    <cellStyle name="Percent 2 502" xfId="4928"/>
    <cellStyle name="Percent 2 503" xfId="4929"/>
    <cellStyle name="Percent 2 504" xfId="4930"/>
    <cellStyle name="Percent 2 505" xfId="4931"/>
    <cellStyle name="Percent 2 506" xfId="4932"/>
    <cellStyle name="Percent 2 507" xfId="4933"/>
    <cellStyle name="Percent 2 508" xfId="4934"/>
    <cellStyle name="Percent 2 509" xfId="4935"/>
    <cellStyle name="Percent 2 51" xfId="4936"/>
    <cellStyle name="Percent 2 510" xfId="4937"/>
    <cellStyle name="Percent 2 511" xfId="4938"/>
    <cellStyle name="Percent 2 512" xfId="4939"/>
    <cellStyle name="Percent 2 52" xfId="4940"/>
    <cellStyle name="Percent 2 53" xfId="4941"/>
    <cellStyle name="Percent 2 54" xfId="4942"/>
    <cellStyle name="Percent 2 55" xfId="4943"/>
    <cellStyle name="Percent 2 56" xfId="4944"/>
    <cellStyle name="Percent 2 57" xfId="4945"/>
    <cellStyle name="Percent 2 58" xfId="4946"/>
    <cellStyle name="Percent 2 59" xfId="4947"/>
    <cellStyle name="Percent 2 6" xfId="4948"/>
    <cellStyle name="Percent 2 60" xfId="4949"/>
    <cellStyle name="Percent 2 61" xfId="4950"/>
    <cellStyle name="Percent 2 62" xfId="4951"/>
    <cellStyle name="Percent 2 63" xfId="4952"/>
    <cellStyle name="Percent 2 64" xfId="4953"/>
    <cellStyle name="Percent 2 65" xfId="4954"/>
    <cellStyle name="Percent 2 66" xfId="4955"/>
    <cellStyle name="Percent 2 67" xfId="4956"/>
    <cellStyle name="Percent 2 68" xfId="4957"/>
    <cellStyle name="Percent 2 69" xfId="4958"/>
    <cellStyle name="Percent 2 7" xfId="4959"/>
    <cellStyle name="Percent 2 70" xfId="4960"/>
    <cellStyle name="Percent 2 71" xfId="4961"/>
    <cellStyle name="Percent 2 72" xfId="4962"/>
    <cellStyle name="Percent 2 73" xfId="4963"/>
    <cellStyle name="Percent 2 74" xfId="4964"/>
    <cellStyle name="Percent 2 75" xfId="4965"/>
    <cellStyle name="Percent 2 76" xfId="4966"/>
    <cellStyle name="Percent 2 77" xfId="4967"/>
    <cellStyle name="Percent 2 78" xfId="4968"/>
    <cellStyle name="Percent 2 79" xfId="4969"/>
    <cellStyle name="Percent 2 8" xfId="4970"/>
    <cellStyle name="Percent 2 80" xfId="4971"/>
    <cellStyle name="Percent 2 81" xfId="4972"/>
    <cellStyle name="Percent 2 82" xfId="4973"/>
    <cellStyle name="Percent 2 83" xfId="4974"/>
    <cellStyle name="Percent 2 84" xfId="4975"/>
    <cellStyle name="Percent 2 85" xfId="4976"/>
    <cellStyle name="Percent 2 86" xfId="4977"/>
    <cellStyle name="Percent 2 87" xfId="4978"/>
    <cellStyle name="Percent 2 88" xfId="4979"/>
    <cellStyle name="Percent 2 89" xfId="4980"/>
    <cellStyle name="Percent 2 9" xfId="4981"/>
    <cellStyle name="Percent 2 90" xfId="4982"/>
    <cellStyle name="Percent 2 91" xfId="4983"/>
    <cellStyle name="Percent 2 92" xfId="4984"/>
    <cellStyle name="Percent 2 93" xfId="4985"/>
    <cellStyle name="Percent 2 94" xfId="4986"/>
    <cellStyle name="Percent 2 95" xfId="4987"/>
    <cellStyle name="Percent 2 96" xfId="4988"/>
    <cellStyle name="Percent 2 97" xfId="4989"/>
    <cellStyle name="Percent 2 98" xfId="4990"/>
    <cellStyle name="Percent 2 99" xfId="4991"/>
    <cellStyle name="Percent 3" xfId="10"/>
    <cellStyle name="Percent 3 2" xfId="4992"/>
    <cellStyle name="Percent 3 2 2" xfId="4993"/>
    <cellStyle name="Percent 4" xfId="4994"/>
    <cellStyle name="Percent 4 2" xfId="4995"/>
    <cellStyle name="Percent 5" xfId="4996"/>
    <cellStyle name="Percent 6" xfId="4997"/>
    <cellStyle name="Percent 7" xfId="4998"/>
    <cellStyle name="Percent 8" xfId="4999"/>
    <cellStyle name="Percent 9" xfId="5000"/>
    <cellStyle name="Percentage" xfId="5001"/>
    <cellStyle name="Percentage." xfId="5002"/>
    <cellStyle name="Period Title" xfId="5003"/>
    <cellStyle name="Period Title." xfId="5004"/>
    <cellStyle name="Presentation Currency." xfId="5005"/>
    <cellStyle name="Presentation Date." xfId="5006"/>
    <cellStyle name="Presentation Heading 1." xfId="5007"/>
    <cellStyle name="Presentation Heading 2." xfId="5008"/>
    <cellStyle name="Presentation Heading 3." xfId="5009"/>
    <cellStyle name="Presentation Heading 4." xfId="5010"/>
    <cellStyle name="Presentation Hyperlink Arrow." xfId="5011"/>
    <cellStyle name="Presentation Hyperlink Check." xfId="5012"/>
    <cellStyle name="Presentation Hyperlink Text." xfId="5013"/>
    <cellStyle name="Presentation Model Name." xfId="5014"/>
    <cellStyle name="Presentation Multiple." xfId="5015"/>
    <cellStyle name="Presentation Normal." xfId="5016"/>
    <cellStyle name="Presentation Number." xfId="5017"/>
    <cellStyle name="Presentation Percentage." xfId="5018"/>
    <cellStyle name="Presentation Period Title." xfId="5019"/>
    <cellStyle name="Presentation Section Number." xfId="5020"/>
    <cellStyle name="Presentation Sheet Title." xfId="5021"/>
    <cellStyle name="Presentation Sub Total." xfId="5022"/>
    <cellStyle name="Presentation TOC 1." xfId="5023"/>
    <cellStyle name="Presentation TOC 2." xfId="5024"/>
    <cellStyle name="Presentation TOC 3." xfId="5025"/>
    <cellStyle name="Presentation TOC 4." xfId="5026"/>
    <cellStyle name="Presentation Year." xfId="5027"/>
    <cellStyle name="Product Title" xfId="5028"/>
    <cellStyle name="Prozent +line" xfId="5029"/>
    <cellStyle name="PSChar" xfId="5030"/>
    <cellStyle name="PSDate" xfId="5031"/>
    <cellStyle name="PSDec" xfId="5032"/>
    <cellStyle name="PSDetail" xfId="5033"/>
    <cellStyle name="PSDetail 2" xfId="5034"/>
    <cellStyle name="PSHeading" xfId="5035"/>
    <cellStyle name="PSHeading 2" xfId="5036"/>
    <cellStyle name="PSHeading 2 2" xfId="5037"/>
    <cellStyle name="PSHeading 3" xfId="5038"/>
    <cellStyle name="PSInt" xfId="5039"/>
    <cellStyle name="PSSpacer" xfId="5040"/>
    <cellStyle name="Ratio" xfId="5041"/>
    <cellStyle name="Ratio 2" xfId="5042"/>
    <cellStyle name="Ratio_29(d) - Gas extensions -tariffs" xfId="5043"/>
    <cellStyle name="Red Font" xfId="5044"/>
    <cellStyle name="Reference" xfId="5045"/>
    <cellStyle name="Reference [00]" xfId="5046"/>
    <cellStyle name="Reference%" xfId="5047"/>
    <cellStyle name="Reference_AB_9697" xfId="5048"/>
    <cellStyle name="Referenz" xfId="5049"/>
    <cellStyle name="Right Date" xfId="5050"/>
    <cellStyle name="Right Number" xfId="5051"/>
    <cellStyle name="Right Year" xfId="5052"/>
    <cellStyle name="Row - Heading" xfId="5053"/>
    <cellStyle name="Row - Major Heading" xfId="5054"/>
    <cellStyle name="Row - SubHeading" xfId="5055"/>
    <cellStyle name="Salomon Logo" xfId="5056"/>
    <cellStyle name="SAPError" xfId="5057"/>
    <cellStyle name="SAPError 2" xfId="5058"/>
    <cellStyle name="SAPKey" xfId="5059"/>
    <cellStyle name="SAPKey 2" xfId="5060"/>
    <cellStyle name="SAPLocked" xfId="5061"/>
    <cellStyle name="SAPLocked 2" xfId="5062"/>
    <cellStyle name="SAPOutput" xfId="5063"/>
    <cellStyle name="SAPOutput 2" xfId="5064"/>
    <cellStyle name="SAPSpace" xfId="5065"/>
    <cellStyle name="SAPSpace 2" xfId="5066"/>
    <cellStyle name="SAPText" xfId="5067"/>
    <cellStyle name="SAPText 2" xfId="5068"/>
    <cellStyle name="SAPUnLocked" xfId="5069"/>
    <cellStyle name="SAPUnLocked 2" xfId="5070"/>
    <cellStyle name="Section Number." xfId="5071"/>
    <cellStyle name="Sheet Title" xfId="5072"/>
    <cellStyle name="Sheet Title." xfId="5073"/>
    <cellStyle name="Standard 2" xfId="5074"/>
    <cellStyle name="Standard%" xfId="5075"/>
    <cellStyle name="StatusReleased" xfId="5076"/>
    <cellStyle name="Stil 1" xfId="5077"/>
    <cellStyle name="Style 1" xfId="5078"/>
    <cellStyle name="Style 1 2" xfId="5079"/>
    <cellStyle name="Style 1_29(d) - Gas extensions -tariffs" xfId="5080"/>
    <cellStyle name="STYLE1" xfId="5081"/>
    <cellStyle name="Style2" xfId="5082"/>
    <cellStyle name="Style3" xfId="5083"/>
    <cellStyle name="Style4" xfId="5084"/>
    <cellStyle name="Style4 2" xfId="5085"/>
    <cellStyle name="Style4_29(d) - Gas extensions -tariffs" xfId="5086"/>
    <cellStyle name="Style5" xfId="5087"/>
    <cellStyle name="Style5 2" xfId="5088"/>
    <cellStyle name="Style5_29(d) - Gas extensions -tariffs" xfId="5089"/>
    <cellStyle name="Sub Total." xfId="5090"/>
    <cellStyle name="Subtotal" xfId="5091"/>
    <cellStyle name="Summe" xfId="5092"/>
    <cellStyle name="Summe [+line]" xfId="5093"/>
    <cellStyle name="Summe [000]" xfId="5094"/>
    <cellStyle name="Summe_Abschreibung" xfId="5095"/>
    <cellStyle name="Table Head" xfId="5096"/>
    <cellStyle name="Table Head Aligned" xfId="5097"/>
    <cellStyle name="Table Head Blue" xfId="5098"/>
    <cellStyle name="Table Head Green" xfId="5099"/>
    <cellStyle name="Table Head Green 2" xfId="5100"/>
    <cellStyle name="Table Head Green 2 2" xfId="5101"/>
    <cellStyle name="Table Head Green 3" xfId="5102"/>
    <cellStyle name="Table Head_pldt" xfId="5103"/>
    <cellStyle name="Table Heading" xfId="5104"/>
    <cellStyle name="Table Source" xfId="5105"/>
    <cellStyle name="Table Text" xfId="5106"/>
    <cellStyle name="Table Title" xfId="5107"/>
    <cellStyle name="Table Units" xfId="5108"/>
    <cellStyle name="Table Units 2" xfId="5109"/>
    <cellStyle name="Table_Header" xfId="5110"/>
    <cellStyle name="Text" xfId="5111"/>
    <cellStyle name="Text 1" xfId="5112"/>
    <cellStyle name="Text 2" xfId="5113"/>
    <cellStyle name="Text 3" xfId="5114"/>
    <cellStyle name="Text Head 1" xfId="5115"/>
    <cellStyle name="Text Head 2" xfId="5116"/>
    <cellStyle name="Text Indent 1" xfId="5117"/>
    <cellStyle name="Text Indent 2" xfId="5118"/>
    <cellStyle name="Theirs" xfId="5119"/>
    <cellStyle name="Title 1" xfId="5120"/>
    <cellStyle name="Title 2" xfId="5121"/>
    <cellStyle name="Title 2 2" xfId="5122"/>
    <cellStyle name="Title 2 2 2" xfId="5123"/>
    <cellStyle name="Title 3" xfId="5124"/>
    <cellStyle name="Title 3 2" xfId="5125"/>
    <cellStyle name="Title 3 3" xfId="5126"/>
    <cellStyle name="Title 3 4" xfId="5127"/>
    <cellStyle name="Title 4" xfId="5128"/>
    <cellStyle name="Title 5" xfId="5129"/>
    <cellStyle name="Title 6" xfId="5130"/>
    <cellStyle name="Title 7" xfId="5131"/>
    <cellStyle name="Title 8" xfId="5132"/>
    <cellStyle name="TOC 1" xfId="5133"/>
    <cellStyle name="TOC 2" xfId="5134"/>
    <cellStyle name="TOC 3" xfId="5135"/>
    <cellStyle name="Total 1" xfId="5136"/>
    <cellStyle name="Total 2" xfId="5137"/>
    <cellStyle name="Total 2 10" xfId="5138"/>
    <cellStyle name="Total 2 10 2" xfId="5139"/>
    <cellStyle name="Total 2 10 3" xfId="5140"/>
    <cellStyle name="Total 2 11" xfId="5141"/>
    <cellStyle name="Total 2 11 2" xfId="5142"/>
    <cellStyle name="Total 2 11 3" xfId="5143"/>
    <cellStyle name="Total 2 12" xfId="5144"/>
    <cellStyle name="Total 2 13" xfId="5145"/>
    <cellStyle name="Total 2 14" xfId="5146"/>
    <cellStyle name="Total 2 2" xfId="5147"/>
    <cellStyle name="Total 2 2 2" xfId="5148"/>
    <cellStyle name="Total 2 2 2 2" xfId="5149"/>
    <cellStyle name="Total 2 2 2 2 2" xfId="5150"/>
    <cellStyle name="Total 2 2 2 2 3" xfId="5151"/>
    <cellStyle name="Total 2 2 2 3" xfId="5152"/>
    <cellStyle name="Total 2 2 2 3 2" xfId="5153"/>
    <cellStyle name="Total 2 2 2 3 3" xfId="5154"/>
    <cellStyle name="Total 2 2 2 4" xfId="5155"/>
    <cellStyle name="Total 2 2 2 5" xfId="5156"/>
    <cellStyle name="Total 2 2 3" xfId="5157"/>
    <cellStyle name="Total 2 2 3 2" xfId="5158"/>
    <cellStyle name="Total 2 2 3 2 2" xfId="5159"/>
    <cellStyle name="Total 2 2 3 2 3" xfId="5160"/>
    <cellStyle name="Total 2 2 3 3" xfId="5161"/>
    <cellStyle name="Total 2 2 3 3 2" xfId="5162"/>
    <cellStyle name="Total 2 2 3 3 3" xfId="5163"/>
    <cellStyle name="Total 2 2 3 4" xfId="5164"/>
    <cellStyle name="Total 2 2 3 5" xfId="5165"/>
    <cellStyle name="Total 2 2 4" xfId="5166"/>
    <cellStyle name="Total 2 2 4 2" xfId="5167"/>
    <cellStyle name="Total 2 2 4 3" xfId="5168"/>
    <cellStyle name="Total 2 2 5" xfId="5169"/>
    <cellStyle name="Total 2 2 5 2" xfId="5170"/>
    <cellStyle name="Total 2 2 5 3" xfId="5171"/>
    <cellStyle name="Total 2 2 6" xfId="5172"/>
    <cellStyle name="Total 2 2 7" xfId="5173"/>
    <cellStyle name="Total 2 2 8" xfId="5174"/>
    <cellStyle name="Total 2 2_Regulatory Template" xfId="5175"/>
    <cellStyle name="Total 2 3" xfId="5176"/>
    <cellStyle name="Total 2 3 2" xfId="5177"/>
    <cellStyle name="Total 2 3 2 2" xfId="5178"/>
    <cellStyle name="Total 2 3 2 2 2" xfId="5179"/>
    <cellStyle name="Total 2 3 2 2 3" xfId="5180"/>
    <cellStyle name="Total 2 3 2 3" xfId="5181"/>
    <cellStyle name="Total 2 3 2 3 2" xfId="5182"/>
    <cellStyle name="Total 2 3 2 3 3" xfId="5183"/>
    <cellStyle name="Total 2 3 2 4" xfId="5184"/>
    <cellStyle name="Total 2 3 2 5" xfId="5185"/>
    <cellStyle name="Total 2 3 3" xfId="5186"/>
    <cellStyle name="Total 2 3 3 2" xfId="5187"/>
    <cellStyle name="Total 2 3 3 2 2" xfId="5188"/>
    <cellStyle name="Total 2 3 3 2 3" xfId="5189"/>
    <cellStyle name="Total 2 3 3 3" xfId="5190"/>
    <cellStyle name="Total 2 3 3 3 2" xfId="5191"/>
    <cellStyle name="Total 2 3 3 3 3" xfId="5192"/>
    <cellStyle name="Total 2 3 3 4" xfId="5193"/>
    <cellStyle name="Total 2 3 3 5" xfId="5194"/>
    <cellStyle name="Total 2 3 4" xfId="5195"/>
    <cellStyle name="Total 2 3 4 2" xfId="5196"/>
    <cellStyle name="Total 2 3 4 3" xfId="5197"/>
    <cellStyle name="Total 2 3 5" xfId="5198"/>
    <cellStyle name="Total 2 3 5 2" xfId="5199"/>
    <cellStyle name="Total 2 3 5 3" xfId="5200"/>
    <cellStyle name="Total 2 3 6" xfId="5201"/>
    <cellStyle name="Total 2 3 7" xfId="5202"/>
    <cellStyle name="Total 2 4" xfId="5203"/>
    <cellStyle name="Total 2 4 2" xfId="5204"/>
    <cellStyle name="Total 2 4 2 2" xfId="5205"/>
    <cellStyle name="Total 2 4 2 2 2" xfId="5206"/>
    <cellStyle name="Total 2 4 2 2 3" xfId="5207"/>
    <cellStyle name="Total 2 4 2 3" xfId="5208"/>
    <cellStyle name="Total 2 4 2 3 2" xfId="5209"/>
    <cellStyle name="Total 2 4 2 3 3" xfId="5210"/>
    <cellStyle name="Total 2 4 2 4" xfId="5211"/>
    <cellStyle name="Total 2 4 2 5" xfId="5212"/>
    <cellStyle name="Total 2 4 3" xfId="5213"/>
    <cellStyle name="Total 2 4 3 2" xfId="5214"/>
    <cellStyle name="Total 2 4 3 2 2" xfId="5215"/>
    <cellStyle name="Total 2 4 3 2 3" xfId="5216"/>
    <cellStyle name="Total 2 4 3 3" xfId="5217"/>
    <cellStyle name="Total 2 4 3 3 2" xfId="5218"/>
    <cellStyle name="Total 2 4 3 3 3" xfId="5219"/>
    <cellStyle name="Total 2 4 3 4" xfId="5220"/>
    <cellStyle name="Total 2 4 3 5" xfId="5221"/>
    <cellStyle name="Total 2 4 4" xfId="5222"/>
    <cellStyle name="Total 2 4 4 2" xfId="5223"/>
    <cellStyle name="Total 2 4 4 3" xfId="5224"/>
    <cellStyle name="Total 2 4 5" xfId="5225"/>
    <cellStyle name="Total 2 4 5 2" xfId="5226"/>
    <cellStyle name="Total 2 4 5 3" xfId="5227"/>
    <cellStyle name="Total 2 4 6" xfId="5228"/>
    <cellStyle name="Total 2 4 7" xfId="5229"/>
    <cellStyle name="Total 2 5" xfId="5230"/>
    <cellStyle name="Total 2 5 2" xfId="5231"/>
    <cellStyle name="Total 2 5 2 2" xfId="5232"/>
    <cellStyle name="Total 2 5 2 2 2" xfId="5233"/>
    <cellStyle name="Total 2 5 2 2 3" xfId="5234"/>
    <cellStyle name="Total 2 5 2 3" xfId="5235"/>
    <cellStyle name="Total 2 5 2 3 2" xfId="5236"/>
    <cellStyle name="Total 2 5 2 3 3" xfId="5237"/>
    <cellStyle name="Total 2 5 2 4" xfId="5238"/>
    <cellStyle name="Total 2 5 2 5" xfId="5239"/>
    <cellStyle name="Total 2 5 3" xfId="5240"/>
    <cellStyle name="Total 2 5 3 2" xfId="5241"/>
    <cellStyle name="Total 2 5 3 2 2" xfId="5242"/>
    <cellStyle name="Total 2 5 3 2 3" xfId="5243"/>
    <cellStyle name="Total 2 5 3 3" xfId="5244"/>
    <cellStyle name="Total 2 5 3 3 2" xfId="5245"/>
    <cellStyle name="Total 2 5 3 3 3" xfId="5246"/>
    <cellStyle name="Total 2 5 3 4" xfId="5247"/>
    <cellStyle name="Total 2 5 3 5" xfId="5248"/>
    <cellStyle name="Total 2 5 4" xfId="5249"/>
    <cellStyle name="Total 2 5 4 2" xfId="5250"/>
    <cellStyle name="Total 2 5 4 3" xfId="5251"/>
    <cellStyle name="Total 2 5 5" xfId="5252"/>
    <cellStyle name="Total 2 5 5 2" xfId="5253"/>
    <cellStyle name="Total 2 5 5 3" xfId="5254"/>
    <cellStyle name="Total 2 5 6" xfId="5255"/>
    <cellStyle name="Total 2 5 7" xfId="5256"/>
    <cellStyle name="Total 2 6" xfId="5257"/>
    <cellStyle name="Total 2 6 2" xfId="5258"/>
    <cellStyle name="Total 2 6 2 2" xfId="5259"/>
    <cellStyle name="Total 2 6 2 2 2" xfId="5260"/>
    <cellStyle name="Total 2 6 2 2 3" xfId="5261"/>
    <cellStyle name="Total 2 6 2 3" xfId="5262"/>
    <cellStyle name="Total 2 6 2 3 2" xfId="5263"/>
    <cellStyle name="Total 2 6 2 3 3" xfId="5264"/>
    <cellStyle name="Total 2 6 2 4" xfId="5265"/>
    <cellStyle name="Total 2 6 2 5" xfId="5266"/>
    <cellStyle name="Total 2 6 3" xfId="5267"/>
    <cellStyle name="Total 2 6 3 2" xfId="5268"/>
    <cellStyle name="Total 2 6 3 2 2" xfId="5269"/>
    <cellStyle name="Total 2 6 3 2 3" xfId="5270"/>
    <cellStyle name="Total 2 6 3 3" xfId="5271"/>
    <cellStyle name="Total 2 6 3 3 2" xfId="5272"/>
    <cellStyle name="Total 2 6 3 3 3" xfId="5273"/>
    <cellStyle name="Total 2 6 3 4" xfId="5274"/>
    <cellStyle name="Total 2 6 3 5" xfId="5275"/>
    <cellStyle name="Total 2 6 4" xfId="5276"/>
    <cellStyle name="Total 2 6 4 2" xfId="5277"/>
    <cellStyle name="Total 2 6 4 3" xfId="5278"/>
    <cellStyle name="Total 2 6 5" xfId="5279"/>
    <cellStyle name="Total 2 6 5 2" xfId="5280"/>
    <cellStyle name="Total 2 6 5 3" xfId="5281"/>
    <cellStyle name="Total 2 6 6" xfId="5282"/>
    <cellStyle name="Total 2 6 7" xfId="5283"/>
    <cellStyle name="Total 2 7" xfId="5284"/>
    <cellStyle name="Total 2 7 2" xfId="5285"/>
    <cellStyle name="Total 2 7 2 2" xfId="5286"/>
    <cellStyle name="Total 2 7 2 2 2" xfId="5287"/>
    <cellStyle name="Total 2 7 2 2 3" xfId="5288"/>
    <cellStyle name="Total 2 7 2 3" xfId="5289"/>
    <cellStyle name="Total 2 7 2 3 2" xfId="5290"/>
    <cellStyle name="Total 2 7 2 3 3" xfId="5291"/>
    <cellStyle name="Total 2 7 2 4" xfId="5292"/>
    <cellStyle name="Total 2 7 2 5" xfId="5293"/>
    <cellStyle name="Total 2 7 3" xfId="5294"/>
    <cellStyle name="Total 2 7 3 2" xfId="5295"/>
    <cellStyle name="Total 2 7 3 2 2" xfId="5296"/>
    <cellStyle name="Total 2 7 3 2 3" xfId="5297"/>
    <cellStyle name="Total 2 7 3 3" xfId="5298"/>
    <cellStyle name="Total 2 7 3 3 2" xfId="5299"/>
    <cellStyle name="Total 2 7 3 3 3" xfId="5300"/>
    <cellStyle name="Total 2 7 3 4" xfId="5301"/>
    <cellStyle name="Total 2 7 3 5" xfId="5302"/>
    <cellStyle name="Total 2 7 4" xfId="5303"/>
    <cellStyle name="Total 2 7 4 2" xfId="5304"/>
    <cellStyle name="Total 2 7 4 3" xfId="5305"/>
    <cellStyle name="Total 2 7 5" xfId="5306"/>
    <cellStyle name="Total 2 7 5 2" xfId="5307"/>
    <cellStyle name="Total 2 7 5 3" xfId="5308"/>
    <cellStyle name="Total 2 7 6" xfId="5309"/>
    <cellStyle name="Total 2 7 7" xfId="5310"/>
    <cellStyle name="Total 2 8" xfId="5311"/>
    <cellStyle name="Total 2 8 2" xfId="5312"/>
    <cellStyle name="Total 2 8 2 2" xfId="5313"/>
    <cellStyle name="Total 2 8 2 3" xfId="5314"/>
    <cellStyle name="Total 2 8 3" xfId="5315"/>
    <cellStyle name="Total 2 8 3 2" xfId="5316"/>
    <cellStyle name="Total 2 8 3 3" xfId="5317"/>
    <cellStyle name="Total 2 8 4" xfId="5318"/>
    <cellStyle name="Total 2 8 5" xfId="5319"/>
    <cellStyle name="Total 2 9" xfId="5320"/>
    <cellStyle name="Total 2 9 2" xfId="5321"/>
    <cellStyle name="Total 2 9 2 2" xfId="5322"/>
    <cellStyle name="Total 2 9 2 3" xfId="5323"/>
    <cellStyle name="Total 2 9 3" xfId="5324"/>
    <cellStyle name="Total 2 9 3 2" xfId="5325"/>
    <cellStyle name="Total 2 9 3 3" xfId="5326"/>
    <cellStyle name="Total 2 9 4" xfId="5327"/>
    <cellStyle name="Total 2 9 5" xfId="5328"/>
    <cellStyle name="Total 2_Regulatory Template" xfId="5329"/>
    <cellStyle name="Total 3" xfId="5330"/>
    <cellStyle name="Total 4" xfId="5331"/>
    <cellStyle name="Total 5" xfId="5332"/>
    <cellStyle name="Total 6" xfId="5333"/>
    <cellStyle name="Total 7" xfId="5334"/>
    <cellStyle name="Uhrzeit" xfId="5335"/>
    <cellStyle name="Underline_Single" xfId="5336"/>
    <cellStyle name="Unit" xfId="5337"/>
    <cellStyle name="Valuta (0)_spies97" xfId="5338"/>
    <cellStyle name="VIH" xfId="5339"/>
    <cellStyle name="Währung(0)" xfId="5340"/>
    <cellStyle name="Warning" xfId="5341"/>
    <cellStyle name="Warning Text 2" xfId="5342"/>
    <cellStyle name="Warning Text 2 2" xfId="5343"/>
    <cellStyle name="Warning Text 3" xfId="5344"/>
    <cellStyle name="Warning Text 4" xfId="5345"/>
    <cellStyle name="year" xfId="5346"/>
    <cellStyle name="year 2" xfId="5347"/>
    <cellStyle name="year 2 2" xfId="5348"/>
    <cellStyle name="year 3" xfId="5349"/>
    <cellStyle name="Year A" xfId="5350"/>
    <cellStyle name="Year E" xfId="5351"/>
    <cellStyle name="Year." xfId="5352"/>
    <cellStyle name="year_29(d) - Gas extensions -tariffs" xfId="5353"/>
    <cellStyle name="YearA" xfId="5354"/>
    <cellStyle name="YearE" xfId="5355"/>
    <cellStyle name="표준_KZ-DRAWING-NO" xfId="5356"/>
  </cellStyles>
  <dxfs count="0"/>
  <tableStyles count="0" defaultTableStyle="TableStyleMedium2" defaultPivotStyle="PivotStyleLight16"/>
  <colors>
    <mruColors>
      <color rgb="FFFAEAFA"/>
      <color rgb="FFEEB0FA"/>
      <color rgb="FFF470CB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FC\GPSE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ance%20Reports\Electricity%20Networks\2005-2006\Network%20Sales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STATEFC\STCONST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Private%20Clients\EnergyAustralia\EnergyAust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\ECA\WD4-F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Acc02\Snapshot%20YE31Dec01\Reports\E02_C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nAcc04\Budget\5am\Mods\Alinta34em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comparison"/>
      <sheetName val="Sheet1"/>
      <sheetName val="SECTORS"/>
      <sheetName val="LTF Chart data"/>
      <sheetName val="% OF GDP"/>
      <sheetName val="CONTRIBUTION"/>
      <sheetName val="Productivity"/>
      <sheetName val="INDEXES-85=100"/>
      <sheetName val="ave hrs"/>
      <sheetName val="services"/>
      <sheetName val="LTF table 9.1"/>
      <sheetName val="INDEXES"/>
      <sheetName val="LTF Table 9.x"/>
      <sheetName val="public charts"/>
      <sheetName val="acr chart"/>
      <sheetName val="Emp"/>
      <sheetName val="Tables"/>
      <sheetName val="LTF Chart"/>
      <sheetName val="LTF Chart (2)"/>
      <sheetName val="E"/>
      <sheetName val="F"/>
      <sheetName val="ga&amp;def"/>
      <sheetName val="c&amp;rs chart"/>
      <sheetName val="subsect emp data"/>
      <sheetName val="LTF Table"/>
      <sheetName val="LTF exec sum table"/>
      <sheetName val="WH2"/>
      <sheetName val="govt"/>
      <sheetName val="Sheet2"/>
      <sheetName val="WH3"/>
      <sheetName val="GPSECTOR"/>
      <sheetName val="A"/>
      <sheetName val="Drivers"/>
      <sheetName val="Quarterly GVA"/>
      <sheetName val="LTF 7.1"/>
    </sheetNames>
    <sheetDataSet>
      <sheetData sheetId="0"/>
      <sheetData sheetId="1"/>
      <sheetData sheetId="2">
        <row r="3">
          <cell r="BT3" t="str">
            <v>[from REXP.xls]</v>
          </cell>
        </row>
        <row r="16">
          <cell r="A16" t="str">
            <v>1976</v>
          </cell>
          <cell r="BP16">
            <v>6953</v>
          </cell>
        </row>
        <row r="17">
          <cell r="A17" t="str">
            <v>1977</v>
          </cell>
          <cell r="BP17">
            <v>-2037</v>
          </cell>
        </row>
        <row r="18">
          <cell r="A18" t="str">
            <v>1978</v>
          </cell>
          <cell r="BP18">
            <v>-2205</v>
          </cell>
        </row>
        <row r="19">
          <cell r="A19" t="str">
            <v>1979</v>
          </cell>
          <cell r="BP19">
            <v>2250</v>
          </cell>
        </row>
        <row r="20">
          <cell r="A20" t="str">
            <v>1980</v>
          </cell>
          <cell r="BP20">
            <v>1775</v>
          </cell>
        </row>
        <row r="21">
          <cell r="A21" t="str">
            <v>1981</v>
          </cell>
          <cell r="BP21">
            <v>2734</v>
          </cell>
        </row>
        <row r="22">
          <cell r="A22" t="str">
            <v>1982</v>
          </cell>
          <cell r="BP22">
            <v>-11026</v>
          </cell>
        </row>
        <row r="23">
          <cell r="A23" t="str">
            <v>1983</v>
          </cell>
          <cell r="BP23">
            <v>7694</v>
          </cell>
        </row>
        <row r="24">
          <cell r="A24" t="str">
            <v>1984</v>
          </cell>
          <cell r="BP24">
            <v>-1161</v>
          </cell>
        </row>
        <row r="25">
          <cell r="A25" t="str">
            <v>1985</v>
          </cell>
          <cell r="BP25">
            <v>-451</v>
          </cell>
        </row>
        <row r="26">
          <cell r="A26" t="str">
            <v>1986</v>
          </cell>
          <cell r="BP26">
            <v>5956</v>
          </cell>
        </row>
        <row r="27">
          <cell r="A27" t="str">
            <v>1987</v>
          </cell>
          <cell r="BP27">
            <v>5804</v>
          </cell>
        </row>
        <row r="28">
          <cell r="A28" t="str">
            <v>1988</v>
          </cell>
          <cell r="BP28">
            <v>-4762</v>
          </cell>
        </row>
        <row r="29">
          <cell r="A29" t="str">
            <v>1989</v>
          </cell>
          <cell r="BP29">
            <v>-8979</v>
          </cell>
        </row>
        <row r="30">
          <cell r="A30" t="str">
            <v>1990</v>
          </cell>
          <cell r="BP30">
            <v>-2877</v>
          </cell>
        </row>
        <row r="31">
          <cell r="A31" t="str">
            <v>1991</v>
          </cell>
          <cell r="BP31">
            <v>-2741</v>
          </cell>
        </row>
        <row r="32">
          <cell r="A32" t="str">
            <v>1992</v>
          </cell>
          <cell r="BP32">
            <v>4500</v>
          </cell>
        </row>
        <row r="33">
          <cell r="A33" t="str">
            <v>1993</v>
          </cell>
          <cell r="BP33">
            <v>4805</v>
          </cell>
          <cell r="CH33">
            <v>4.7828823159219658</v>
          </cell>
        </row>
        <row r="34">
          <cell r="A34" t="str">
            <v>1994</v>
          </cell>
          <cell r="CH34">
            <v>2.3185685685685575</v>
          </cell>
        </row>
        <row r="35">
          <cell r="A35" t="str">
            <v>1995</v>
          </cell>
          <cell r="CH35">
            <v>2.4250058087632809</v>
          </cell>
        </row>
        <row r="36">
          <cell r="A36" t="str">
            <v>1996</v>
          </cell>
          <cell r="CH36">
            <v>3.8576340799465036</v>
          </cell>
        </row>
        <row r="37">
          <cell r="A37" t="str">
            <v>1997</v>
          </cell>
          <cell r="CH37">
            <v>3.080920137491816</v>
          </cell>
        </row>
        <row r="38">
          <cell r="CH38">
            <v>2.8728517737852233</v>
          </cell>
        </row>
        <row r="39">
          <cell r="CH39">
            <v>3.1221881335169011</v>
          </cell>
        </row>
        <row r="40">
          <cell r="CH40">
            <v>2.9866593778581363</v>
          </cell>
        </row>
        <row r="41">
          <cell r="CH41">
            <v>3.1756563635621182</v>
          </cell>
        </row>
        <row r="42">
          <cell r="CH42">
            <v>3.6725204056393679</v>
          </cell>
        </row>
        <row r="43">
          <cell r="CH43">
            <v>3.1063013541756224</v>
          </cell>
        </row>
        <row r="44">
          <cell r="CH44">
            <v>2.8516687954684317</v>
          </cell>
        </row>
        <row r="45">
          <cell r="CH45">
            <v>2.7177092051150487</v>
          </cell>
        </row>
        <row r="46">
          <cell r="CH46">
            <v>3.3790946444372416</v>
          </cell>
        </row>
        <row r="47">
          <cell r="CH47">
            <v>3.042372881355937</v>
          </cell>
        </row>
        <row r="48">
          <cell r="CH48">
            <v>3.6762891685171439</v>
          </cell>
        </row>
        <row r="49">
          <cell r="CH49">
            <v>4.48437252102174</v>
          </cell>
        </row>
        <row r="50">
          <cell r="CH50">
            <v>4.2653344772345836</v>
          </cell>
        </row>
        <row r="51">
          <cell r="CH51">
            <v>1.8815853667416782</v>
          </cell>
        </row>
        <row r="52">
          <cell r="CH52">
            <v>4.3304863667226634</v>
          </cell>
        </row>
        <row r="53">
          <cell r="CH53">
            <v>3.4181963911381619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Projection"/>
      <sheetName val="Network Charts"/>
      <sheetName val="Network Sales Budget Comp"/>
      <sheetName val="Network Sales Year Comp"/>
      <sheetName val="Temperature Analysis"/>
      <sheetName val="Degree Days"/>
      <sheetName val="Data Temperature"/>
      <sheetName val="Data Table Daily"/>
      <sheetName val="Network Sales Data"/>
      <sheetName val="Chart Daily"/>
      <sheetName val="Data"/>
      <sheetName val="Charts"/>
      <sheetName val="Network Sales"/>
      <sheetName val="Network Sales (2)"/>
      <sheetName val="Charts (2)"/>
      <sheetName val="Sheet1"/>
      <sheetName val="List"/>
      <sheetName val="Lists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4">
          <cell r="B14">
            <v>38869</v>
          </cell>
          <cell r="G14">
            <v>11.05</v>
          </cell>
          <cell r="I14">
            <v>10.923333333333334</v>
          </cell>
          <cell r="K14">
            <v>0.12666666666666693</v>
          </cell>
          <cell r="L14">
            <v>0.12666666666666693</v>
          </cell>
        </row>
        <row r="15">
          <cell r="B15">
            <v>38870</v>
          </cell>
          <cell r="G15">
            <v>10.199999999999999</v>
          </cell>
          <cell r="I15">
            <v>10.923333333333334</v>
          </cell>
          <cell r="K15">
            <v>-0.72333333333333449</v>
          </cell>
          <cell r="L15">
            <v>-0.59666666666666757</v>
          </cell>
        </row>
        <row r="16">
          <cell r="B16">
            <v>38871</v>
          </cell>
          <cell r="G16">
            <v>8.8000000000000007</v>
          </cell>
          <cell r="I16">
            <v>10.923333333333334</v>
          </cell>
          <cell r="K16">
            <v>-2.1233333333333331</v>
          </cell>
          <cell r="L16">
            <v>-2.7200000000000024</v>
          </cell>
        </row>
        <row r="17">
          <cell r="B17">
            <v>38872</v>
          </cell>
          <cell r="G17">
            <v>11.05</v>
          </cell>
          <cell r="I17">
            <v>10.923333333333334</v>
          </cell>
          <cell r="K17">
            <v>0.12666666666666693</v>
          </cell>
          <cell r="L17">
            <v>-2.5933333333333337</v>
          </cell>
        </row>
        <row r="18">
          <cell r="B18">
            <v>38873</v>
          </cell>
          <cell r="G18">
            <v>11.45</v>
          </cell>
          <cell r="I18">
            <v>10.923333333333334</v>
          </cell>
          <cell r="K18">
            <v>0.52666666666666551</v>
          </cell>
          <cell r="L18">
            <v>-2.06666666666667</v>
          </cell>
        </row>
        <row r="19">
          <cell r="B19">
            <v>38874</v>
          </cell>
          <cell r="G19">
            <v>11.3</v>
          </cell>
          <cell r="I19">
            <v>10.923333333333334</v>
          </cell>
          <cell r="K19">
            <v>0.37666666666666693</v>
          </cell>
          <cell r="L19">
            <v>-1.6900000000000119</v>
          </cell>
        </row>
        <row r="20">
          <cell r="B20">
            <v>38875</v>
          </cell>
          <cell r="G20">
            <v>10.25</v>
          </cell>
          <cell r="I20">
            <v>10.923333333333334</v>
          </cell>
          <cell r="K20">
            <v>-0.67333333333333378</v>
          </cell>
          <cell r="L20">
            <v>-2.3633333333333439</v>
          </cell>
        </row>
        <row r="21">
          <cell r="B21">
            <v>38876</v>
          </cell>
          <cell r="G21">
            <v>9.6</v>
          </cell>
          <cell r="I21">
            <v>10.923333333333334</v>
          </cell>
          <cell r="K21">
            <v>-1.3233333333333341</v>
          </cell>
          <cell r="L21">
            <v>-3.6866666666666816</v>
          </cell>
        </row>
        <row r="22">
          <cell r="B22">
            <v>38877</v>
          </cell>
          <cell r="G22">
            <v>18</v>
          </cell>
          <cell r="I22">
            <v>10.923333333333334</v>
          </cell>
          <cell r="K22">
            <v>7.0766666666666662</v>
          </cell>
          <cell r="L22">
            <v>3.3899999999999864</v>
          </cell>
          <cell r="P22">
            <v>399</v>
          </cell>
          <cell r="Q22">
            <v>381.5</v>
          </cell>
        </row>
        <row r="23">
          <cell r="B23">
            <v>38878</v>
          </cell>
          <cell r="G23">
            <v>18</v>
          </cell>
          <cell r="I23">
            <v>10.923333333333334</v>
          </cell>
          <cell r="K23">
            <v>7.0766666666666662</v>
          </cell>
          <cell r="L23">
            <v>10.466666666666654</v>
          </cell>
          <cell r="P23">
            <v>362.5</v>
          </cell>
          <cell r="Q23">
            <v>288</v>
          </cell>
        </row>
        <row r="24">
          <cell r="B24">
            <v>38879</v>
          </cell>
          <cell r="G24">
            <v>18</v>
          </cell>
          <cell r="I24">
            <v>10.923333333333334</v>
          </cell>
          <cell r="K24">
            <v>7.0766666666666662</v>
          </cell>
          <cell r="L24">
            <v>17.543333333333322</v>
          </cell>
          <cell r="P24">
            <v>235</v>
          </cell>
          <cell r="Q24">
            <v>191.7</v>
          </cell>
        </row>
        <row r="25">
          <cell r="B25">
            <v>38880</v>
          </cell>
          <cell r="G25">
            <v>18</v>
          </cell>
          <cell r="I25">
            <v>10.923333333333334</v>
          </cell>
          <cell r="K25">
            <v>7.0766666666666662</v>
          </cell>
          <cell r="L25">
            <v>24.619999999999976</v>
          </cell>
          <cell r="P25">
            <v>159</v>
          </cell>
          <cell r="Q25">
            <v>191.5</v>
          </cell>
        </row>
        <row r="26">
          <cell r="B26">
            <v>38881</v>
          </cell>
          <cell r="G26">
            <v>18</v>
          </cell>
          <cell r="I26">
            <v>10.923333333333334</v>
          </cell>
          <cell r="K26">
            <v>7.0766666666666662</v>
          </cell>
          <cell r="L26">
            <v>31.69666666666663</v>
          </cell>
          <cell r="P26">
            <v>45</v>
          </cell>
          <cell r="Q26">
            <v>108.5</v>
          </cell>
        </row>
        <row r="27">
          <cell r="B27">
            <v>38882</v>
          </cell>
          <cell r="G27">
            <v>18</v>
          </cell>
          <cell r="I27">
            <v>10.923333333333334</v>
          </cell>
          <cell r="K27">
            <v>7.0766666666666662</v>
          </cell>
          <cell r="L27">
            <v>38.773333333333284</v>
          </cell>
          <cell r="P27">
            <v>4</v>
          </cell>
          <cell r="Q27">
            <v>19.5</v>
          </cell>
        </row>
        <row r="28">
          <cell r="B28">
            <v>38883</v>
          </cell>
          <cell r="G28">
            <v>18</v>
          </cell>
          <cell r="I28">
            <v>10.923333333333334</v>
          </cell>
          <cell r="K28">
            <v>7.0766666666666662</v>
          </cell>
          <cell r="L28">
            <v>45.849999999999937</v>
          </cell>
          <cell r="P28">
            <v>3.5</v>
          </cell>
          <cell r="Q28">
            <v>0</v>
          </cell>
        </row>
        <row r="29">
          <cell r="B29">
            <v>38884</v>
          </cell>
          <cell r="G29">
            <v>18</v>
          </cell>
          <cell r="I29">
            <v>10.923333333333334</v>
          </cell>
          <cell r="K29">
            <v>7.0766666666666662</v>
          </cell>
          <cell r="L29">
            <v>52.926666666666591</v>
          </cell>
          <cell r="P29">
            <v>6</v>
          </cell>
          <cell r="Q29">
            <v>0</v>
          </cell>
        </row>
        <row r="30">
          <cell r="B30">
            <v>38885</v>
          </cell>
          <cell r="G30">
            <v>18</v>
          </cell>
          <cell r="I30">
            <v>10.923333333333334</v>
          </cell>
          <cell r="K30">
            <v>7.0766666666666662</v>
          </cell>
          <cell r="L30">
            <v>60.003333333333245</v>
          </cell>
          <cell r="P30">
            <v>25.5</v>
          </cell>
          <cell r="Q30">
            <v>36.5</v>
          </cell>
        </row>
        <row r="31">
          <cell r="B31">
            <v>38886</v>
          </cell>
          <cell r="G31">
            <v>18</v>
          </cell>
          <cell r="I31">
            <v>10.923333333333334</v>
          </cell>
          <cell r="K31">
            <v>7.0766666666666662</v>
          </cell>
          <cell r="L31">
            <v>67.079999999999899</v>
          </cell>
          <cell r="P31">
            <v>99.5</v>
          </cell>
          <cell r="Q31">
            <v>175.5</v>
          </cell>
        </row>
        <row r="32">
          <cell r="B32">
            <v>38887</v>
          </cell>
          <cell r="G32">
            <v>18</v>
          </cell>
          <cell r="I32">
            <v>10.923333333333334</v>
          </cell>
          <cell r="K32">
            <v>7.0766666666666662</v>
          </cell>
          <cell r="L32">
            <v>74.156666666666553</v>
          </cell>
          <cell r="P32">
            <v>234</v>
          </cell>
          <cell r="Q32">
            <v>246.5</v>
          </cell>
        </row>
        <row r="33">
          <cell r="B33">
            <v>38888</v>
          </cell>
          <cell r="G33">
            <v>18</v>
          </cell>
          <cell r="I33">
            <v>10.923333333333334</v>
          </cell>
          <cell r="K33">
            <v>7.0766666666666662</v>
          </cell>
          <cell r="L33">
            <v>81.233333333333206</v>
          </cell>
          <cell r="P33">
            <v>327</v>
          </cell>
          <cell r="Q33">
            <v>345</v>
          </cell>
        </row>
        <row r="34">
          <cell r="B34">
            <v>38889</v>
          </cell>
          <cell r="G34">
            <v>18</v>
          </cell>
          <cell r="I34">
            <v>10.923333333333334</v>
          </cell>
          <cell r="K34">
            <v>7.0766666666666662</v>
          </cell>
          <cell r="L34">
            <v>88.30999999999986</v>
          </cell>
        </row>
        <row r="35">
          <cell r="B35">
            <v>38890</v>
          </cell>
          <cell r="G35">
            <v>18</v>
          </cell>
          <cell r="I35">
            <v>10.923333333333334</v>
          </cell>
          <cell r="K35">
            <v>7.0766666666666662</v>
          </cell>
          <cell r="L35">
            <v>95.386666666666514</v>
          </cell>
        </row>
        <row r="36">
          <cell r="B36">
            <v>38891</v>
          </cell>
          <cell r="G36">
            <v>18</v>
          </cell>
          <cell r="I36">
            <v>10.923333333333334</v>
          </cell>
          <cell r="K36">
            <v>7.0766666666666662</v>
          </cell>
          <cell r="L36">
            <v>102.46333333333317</v>
          </cell>
        </row>
        <row r="37">
          <cell r="B37">
            <v>38892</v>
          </cell>
          <cell r="G37">
            <v>18</v>
          </cell>
          <cell r="I37">
            <v>10.923333333333334</v>
          </cell>
          <cell r="K37">
            <v>7.0766666666666662</v>
          </cell>
          <cell r="L37">
            <v>109.53999999999985</v>
          </cell>
        </row>
        <row r="38">
          <cell r="B38">
            <v>38893</v>
          </cell>
          <cell r="G38">
            <v>18</v>
          </cell>
          <cell r="I38">
            <v>10.923333333333334</v>
          </cell>
          <cell r="K38">
            <v>7.0766666666666662</v>
          </cell>
          <cell r="L38">
            <v>116.6166666666665</v>
          </cell>
        </row>
        <row r="39">
          <cell r="B39">
            <v>38894</v>
          </cell>
          <cell r="G39">
            <v>18</v>
          </cell>
          <cell r="I39">
            <v>10.923333333333334</v>
          </cell>
          <cell r="K39">
            <v>7.0766666666666662</v>
          </cell>
          <cell r="L39">
            <v>123.69333333333316</v>
          </cell>
        </row>
        <row r="40">
          <cell r="B40">
            <v>38895</v>
          </cell>
          <cell r="G40">
            <v>18</v>
          </cell>
          <cell r="I40">
            <v>10.923333333333334</v>
          </cell>
          <cell r="K40">
            <v>7.0766666666666662</v>
          </cell>
          <cell r="L40">
            <v>130.76999999999981</v>
          </cell>
        </row>
        <row r="41">
          <cell r="B41">
            <v>38896</v>
          </cell>
          <cell r="G41">
            <v>18</v>
          </cell>
          <cell r="I41">
            <v>10.923333333333334</v>
          </cell>
          <cell r="K41">
            <v>7.0766666666666662</v>
          </cell>
          <cell r="L41">
            <v>137.84666666666647</v>
          </cell>
        </row>
        <row r="42">
          <cell r="B42">
            <v>38897</v>
          </cell>
          <cell r="G42">
            <v>18</v>
          </cell>
          <cell r="I42">
            <v>10.923333333333334</v>
          </cell>
          <cell r="K42">
            <v>7.0766666666666662</v>
          </cell>
          <cell r="L42">
            <v>144.92333333333312</v>
          </cell>
        </row>
        <row r="43">
          <cell r="B43">
            <v>38898</v>
          </cell>
          <cell r="G43">
            <v>18</v>
          </cell>
          <cell r="I43">
            <v>10.923333333333334</v>
          </cell>
          <cell r="K43">
            <v>7.0766666666666662</v>
          </cell>
          <cell r="L43">
            <v>151.99999999999977</v>
          </cell>
        </row>
        <row r="44">
          <cell r="B44">
            <v>38868</v>
          </cell>
          <cell r="G44">
            <v>18</v>
          </cell>
          <cell r="I44">
            <v>8.3354838709677406</v>
          </cell>
          <cell r="K44">
            <v>9.6645161290322594</v>
          </cell>
          <cell r="L44">
            <v>22.799999999999955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W v VIC data"/>
      <sheetName val="NSW v VIC chart"/>
      <sheetName val="NSW"/>
      <sheetName val="VIC"/>
      <sheetName val="QLD"/>
      <sheetName val="SA"/>
      <sheetName val="WA"/>
      <sheetName val="TAS"/>
      <sheetName val="NT"/>
      <sheetName val="ACT"/>
      <sheetName val="AUST SUM"/>
      <sheetName val="WA GVA"/>
      <sheetName val="Linked Sheet"/>
      <sheetName val="Tot WD by State"/>
      <sheetName val="NDBlg fc"/>
      <sheetName val="Data"/>
      <sheetName val="Data2"/>
      <sheetName val="A&amp;A analysis"/>
      <sheetName val="Public Equip,Intang"/>
      <sheetName val="2ndHand Purch Assets"/>
      <sheetName val="NSW- Constn Cont. to Growth"/>
      <sheetName val="NSW Table"/>
      <sheetName val="VIC Table"/>
      <sheetName val="VIC- Constn Cont. to Growth"/>
      <sheetName val="QLD- Constn Cont. to Growth"/>
      <sheetName val="WA-Construction Cont. to Growth"/>
      <sheetName val="SA- Construction Cont. to Growt"/>
      <sheetName val="TAS- Construction Cont. to Grow"/>
      <sheetName val="NT- Construction Cont. to Growt"/>
      <sheetName val="ACT- Construction Cont. to Gro "/>
      <sheetName val="Dwell WD by State"/>
      <sheetName val="NonDwell WD by State"/>
      <sheetName val="Eng WD by State"/>
      <sheetName val="Dwell Comp by State"/>
      <sheetName val="DwelInvReconc"/>
      <sheetName val="SA Table"/>
      <sheetName val="875505a"/>
      <sheetName val="GRAPH"/>
      <sheetName val="Pub NDBldg"/>
      <sheetName val="Tot Cons WD by State"/>
      <sheetName val="STCONSTN"/>
      <sheetName val="SIP"/>
      <sheetName val="WA Table"/>
      <sheetName val="Sheet1"/>
    </sheetNames>
    <sheetDataSet>
      <sheetData sheetId="0" refreshError="1"/>
      <sheetData sheetId="1" refreshError="1"/>
      <sheetData sheetId="2" refreshError="1"/>
      <sheetData sheetId="3">
        <row r="5">
          <cell r="A5">
            <v>1981</v>
          </cell>
          <cell r="F5">
            <v>629.86400000000003</v>
          </cell>
          <cell r="R5">
            <v>13530.587720648982</v>
          </cell>
          <cell r="AZ5">
            <v>154.4174591441124</v>
          </cell>
          <cell r="BC5">
            <v>1684</v>
          </cell>
          <cell r="BE5">
            <v>1218.5450174802509</v>
          </cell>
          <cell r="BG5">
            <v>4164.7314990211689</v>
          </cell>
        </row>
        <row r="6">
          <cell r="A6">
            <v>1982</v>
          </cell>
          <cell r="C6">
            <v>-11.578560360798795</v>
          </cell>
          <cell r="F6">
            <v>698.26</v>
          </cell>
          <cell r="G6">
            <v>10.858852069653114</v>
          </cell>
          <cell r="N6">
            <v>3544.8620000000001</v>
          </cell>
          <cell r="P6">
            <v>5263.7425020620003</v>
          </cell>
          <cell r="R6">
            <v>13689.153502062001</v>
          </cell>
          <cell r="S6">
            <v>1.1719060892752875</v>
          </cell>
          <cell r="X6">
            <v>-12.06182702222079</v>
          </cell>
          <cell r="AG6">
            <v>2451.6180331674373</v>
          </cell>
          <cell r="AZ6">
            <v>158.65015894930411</v>
          </cell>
          <cell r="BA6">
            <v>2.7410759305665611</v>
          </cell>
          <cell r="BC6">
            <v>1436</v>
          </cell>
          <cell r="BD6">
            <v>-14.726840855106893</v>
          </cell>
          <cell r="BE6">
            <v>1093.2439668325628</v>
          </cell>
          <cell r="BG6">
            <v>4679.8871892913703</v>
          </cell>
        </row>
        <row r="7">
          <cell r="A7">
            <v>1983</v>
          </cell>
          <cell r="C7">
            <v>-5.8612879215185876</v>
          </cell>
          <cell r="F7">
            <v>633.72699999999998</v>
          </cell>
          <cell r="G7">
            <v>-9.2419729040758458</v>
          </cell>
          <cell r="N7">
            <v>2846.777</v>
          </cell>
          <cell r="P7">
            <v>4717.646900978375</v>
          </cell>
          <cell r="R7">
            <v>12135.303900978375</v>
          </cell>
          <cell r="S7">
            <v>-11.350954614173691</v>
          </cell>
          <cell r="U7">
            <v>6190.7929604656465</v>
          </cell>
          <cell r="X7">
            <v>-8.2448839431933081</v>
          </cell>
          <cell r="AG7">
            <v>1943.3726868093468</v>
          </cell>
          <cell r="AZ7">
            <v>245.25851168718191</v>
          </cell>
          <cell r="BA7">
            <v>54.590775900547996</v>
          </cell>
          <cell r="BC7">
            <v>2949</v>
          </cell>
          <cell r="BD7">
            <v>105.36211699164343</v>
          </cell>
          <cell r="BE7">
            <v>903.40431319065328</v>
          </cell>
          <cell r="BG7">
            <v>4307.6151566096551</v>
          </cell>
        </row>
        <row r="8">
          <cell r="A8">
            <v>1984</v>
          </cell>
          <cell r="C8">
            <v>28.082170035048136</v>
          </cell>
          <cell r="F8">
            <v>616.33799999999997</v>
          </cell>
          <cell r="G8">
            <v>-2.7439260123049869</v>
          </cell>
          <cell r="N8">
            <v>3370.1060000000002</v>
          </cell>
          <cell r="P8">
            <v>3893.9610598008799</v>
          </cell>
          <cell r="R8">
            <v>12923.196059800879</v>
          </cell>
          <cell r="S8">
            <v>6.4925622403158911</v>
          </cell>
          <cell r="U8">
            <v>6373.7397563760951</v>
          </cell>
          <cell r="V8">
            <v>2.9551431792137928</v>
          </cell>
          <cell r="X8">
            <v>29.39350582920488</v>
          </cell>
          <cell r="AG8">
            <v>1990.1432498001839</v>
          </cell>
          <cell r="AZ8">
            <v>265.71929005685888</v>
          </cell>
          <cell r="BA8">
            <v>8.3425354858933218</v>
          </cell>
          <cell r="BC8">
            <v>2503</v>
          </cell>
          <cell r="BD8">
            <v>-15.123770769752454</v>
          </cell>
          <cell r="BE8">
            <v>1379.9627501998164</v>
          </cell>
          <cell r="BG8">
            <v>3434.8178822776317</v>
          </cell>
        </row>
        <row r="9">
          <cell r="A9">
            <v>1985</v>
          </cell>
          <cell r="B9">
            <v>5825.7879999999986</v>
          </cell>
          <cell r="C9">
            <v>15.527056346376433</v>
          </cell>
          <cell r="D9">
            <v>40293</v>
          </cell>
          <cell r="F9">
            <v>767.25700000000006</v>
          </cell>
          <cell r="G9">
            <v>24.486401941791701</v>
          </cell>
          <cell r="N9">
            <v>3817.0929999999998</v>
          </cell>
          <cell r="P9">
            <v>4366.224988670132</v>
          </cell>
          <cell r="R9">
            <v>14776.362988670131</v>
          </cell>
          <cell r="S9">
            <v>14.339849989846897</v>
          </cell>
          <cell r="U9">
            <v>6943.2198564489081</v>
          </cell>
          <cell r="V9">
            <v>8.934787453521654</v>
          </cell>
          <cell r="W9">
            <v>5632.3370142651393</v>
          </cell>
          <cell r="X9">
            <v>17.903547533980369</v>
          </cell>
          <cell r="AA9">
            <v>6393.9779934761864</v>
          </cell>
          <cell r="AB9">
            <v>18.593987855882709</v>
          </cell>
          <cell r="AG9">
            <v>2653.8482653192946</v>
          </cell>
          <cell r="AN9">
            <v>926.54219697918154</v>
          </cell>
          <cell r="AZ9">
            <v>193.45098573485939</v>
          </cell>
          <cell r="BA9">
            <v>-27.197236717942253</v>
          </cell>
          <cell r="BC9">
            <v>2629</v>
          </cell>
          <cell r="BD9">
            <v>5.0339592489013096</v>
          </cell>
          <cell r="BE9">
            <v>1163.2447346807053</v>
          </cell>
          <cell r="BG9">
            <v>3439.6827916909506</v>
          </cell>
        </row>
        <row r="10">
          <cell r="A10">
            <v>1986</v>
          </cell>
          <cell r="B10">
            <v>5713.277000000001</v>
          </cell>
          <cell r="C10">
            <v>-1.9312580547043212</v>
          </cell>
          <cell r="D10">
            <v>35877</v>
          </cell>
          <cell r="F10">
            <v>887.9559999999999</v>
          </cell>
          <cell r="G10">
            <v>15.731234775309954</v>
          </cell>
          <cell r="N10">
            <v>4168.7029999999995</v>
          </cell>
          <cell r="P10">
            <v>3882.6249761343024</v>
          </cell>
          <cell r="R10">
            <v>14652.560976134304</v>
          </cell>
          <cell r="S10">
            <v>-0.83783819219082067</v>
          </cell>
          <cell r="U10">
            <v>7615.8837557798624</v>
          </cell>
          <cell r="V10">
            <v>9.6880685508781603</v>
          </cell>
          <cell r="W10">
            <v>5516.6363134775702</v>
          </cell>
          <cell r="X10">
            <v>-2.0542219063690874</v>
          </cell>
          <cell r="AA10">
            <v>6399.0804637864094</v>
          </cell>
          <cell r="AB10">
            <v>7.9801186607597607E-2</v>
          </cell>
          <cell r="AG10">
            <v>3223.7511129307927</v>
          </cell>
          <cell r="AN10">
            <v>715.18377945322777</v>
          </cell>
          <cell r="AU10">
            <v>5347</v>
          </cell>
          <cell r="AV10" t="e">
            <v>#DIV/0!</v>
          </cell>
          <cell r="AW10">
            <v>353</v>
          </cell>
          <cell r="AX10">
            <v>5628</v>
          </cell>
          <cell r="AZ10">
            <v>196.64068652243077</v>
          </cell>
          <cell r="BA10">
            <v>1.6488418373546754</v>
          </cell>
          <cell r="BC10">
            <v>2202</v>
          </cell>
          <cell r="BD10">
            <v>-16.241917078737167</v>
          </cell>
          <cell r="BE10">
            <v>944.9518870692068</v>
          </cell>
          <cell r="BG10">
            <v>3167.4411966810749</v>
          </cell>
          <cell r="BI10">
            <v>3438.4543800361262</v>
          </cell>
          <cell r="BO10">
            <v>7530</v>
          </cell>
        </row>
        <row r="11">
          <cell r="A11">
            <v>1987</v>
          </cell>
          <cell r="B11">
            <v>5242.0380000000005</v>
          </cell>
          <cell r="C11">
            <v>-8.2481385026491836</v>
          </cell>
          <cell r="D11">
            <v>32536</v>
          </cell>
          <cell r="F11">
            <v>939.08999999999992</v>
          </cell>
          <cell r="G11">
            <v>5.7586186702944797</v>
          </cell>
          <cell r="N11">
            <v>4536.1820000000007</v>
          </cell>
          <cell r="P11">
            <v>3811.408888485219</v>
          </cell>
          <cell r="R11">
            <v>14528.71888848522</v>
          </cell>
          <cell r="S11">
            <v>-0.84519073389828225</v>
          </cell>
          <cell r="U11">
            <v>7329.2198344763456</v>
          </cell>
          <cell r="V11">
            <v>-3.7640270058738934</v>
          </cell>
          <cell r="W11">
            <v>5021.7078717083168</v>
          </cell>
          <cell r="X11">
            <v>-8.9715619019529118</v>
          </cell>
          <cell r="AA11">
            <v>5956.1732038386881</v>
          </cell>
          <cell r="AB11">
            <v>-6.9214203892921216</v>
          </cell>
          <cell r="AF11">
            <v>-4.646575342465753</v>
          </cell>
          <cell r="AG11">
            <v>3368.2177408801899</v>
          </cell>
          <cell r="AN11">
            <v>900.58546102224932</v>
          </cell>
          <cell r="AU11">
            <v>5707</v>
          </cell>
          <cell r="AV11">
            <v>6.73274733495417</v>
          </cell>
          <cell r="AW11">
            <v>386</v>
          </cell>
          <cell r="AX11">
            <v>5995</v>
          </cell>
          <cell r="AY11">
            <v>6.5209665955934693</v>
          </cell>
          <cell r="AZ11">
            <v>220.33012829168365</v>
          </cell>
          <cell r="BA11">
            <v>12.047070312964259</v>
          </cell>
          <cell r="BC11">
            <v>2172</v>
          </cell>
          <cell r="BD11">
            <v>-1.3623978201634857</v>
          </cell>
          <cell r="BE11">
            <v>1167.9642591198108</v>
          </cell>
          <cell r="BG11">
            <v>2910.8234274629694</v>
          </cell>
          <cell r="BI11">
            <v>3060.2575172559073</v>
          </cell>
          <cell r="BO11">
            <v>7101</v>
          </cell>
        </row>
        <row r="12">
          <cell r="A12">
            <v>1988</v>
          </cell>
          <cell r="B12">
            <v>5338.3419999999996</v>
          </cell>
          <cell r="C12">
            <v>1.8371480710364763</v>
          </cell>
          <cell r="D12">
            <v>31852</v>
          </cell>
          <cell r="F12">
            <v>1042.479</v>
          </cell>
          <cell r="G12">
            <v>11.009487908507175</v>
          </cell>
          <cell r="N12">
            <v>5041.3530000000001</v>
          </cell>
          <cell r="P12">
            <v>3606.4259165950466</v>
          </cell>
          <cell r="R12">
            <v>15028.599916595047</v>
          </cell>
          <cell r="S12">
            <v>3.4406407884043366</v>
          </cell>
          <cell r="U12">
            <v>7734.9695781934024</v>
          </cell>
          <cell r="V12">
            <v>5.5360564000062729</v>
          </cell>
          <cell r="W12">
            <v>5169.8375935294234</v>
          </cell>
          <cell r="X12">
            <v>2.9497877137706716</v>
          </cell>
          <cell r="AA12">
            <v>6207.4608687852142</v>
          </cell>
          <cell r="AB12">
            <v>4.2189448887177017</v>
          </cell>
          <cell r="AF12">
            <v>1.8043902999655304</v>
          </cell>
          <cell r="AG12">
            <v>3893.9788616751443</v>
          </cell>
          <cell r="AN12">
            <v>900.640200855942</v>
          </cell>
          <cell r="AU12">
            <v>6303</v>
          </cell>
          <cell r="AV12">
            <v>10.443315226914308</v>
          </cell>
          <cell r="AW12">
            <v>631</v>
          </cell>
          <cell r="AX12">
            <v>6788</v>
          </cell>
          <cell r="AY12">
            <v>13.22768974145121</v>
          </cell>
          <cell r="AZ12">
            <v>168.50440647057621</v>
          </cell>
          <cell r="BA12">
            <v>-23.521849791009085</v>
          </cell>
          <cell r="BC12">
            <v>1812</v>
          </cell>
          <cell r="BD12">
            <v>-16.574585635359117</v>
          </cell>
          <cell r="BE12">
            <v>1147.3741383248557</v>
          </cell>
          <cell r="BG12">
            <v>2705.7857157391045</v>
          </cell>
          <cell r="BI12">
            <v>2930.4800147212554</v>
          </cell>
          <cell r="BO12">
            <v>6461</v>
          </cell>
        </row>
        <row r="13">
          <cell r="A13">
            <v>1989</v>
          </cell>
          <cell r="B13">
            <v>6339.5789999999988</v>
          </cell>
          <cell r="C13">
            <v>18.755579916011357</v>
          </cell>
          <cell r="D13">
            <v>38635</v>
          </cell>
          <cell r="F13">
            <v>1143.992</v>
          </cell>
          <cell r="G13">
            <v>9.7376541877582046</v>
          </cell>
          <cell r="N13">
            <v>6237.8190000000004</v>
          </cell>
          <cell r="P13">
            <v>3581.7941597626441</v>
          </cell>
          <cell r="R13">
            <v>17303.184159762644</v>
          </cell>
          <cell r="S13">
            <v>15.13503756697876</v>
          </cell>
          <cell r="U13">
            <v>8522.756149963463</v>
          </cell>
          <cell r="V13">
            <v>10.184740402741932</v>
          </cell>
          <cell r="W13">
            <v>6152.5817201442824</v>
          </cell>
          <cell r="X13">
            <v>19.009187597012005</v>
          </cell>
          <cell r="AA13">
            <v>7293.0556063357526</v>
          </cell>
          <cell r="AB13">
            <v>17.488547418954358</v>
          </cell>
          <cell r="AF13">
            <v>9.189433280650249</v>
          </cell>
          <cell r="AG13">
            <v>5018.1882613511525</v>
          </cell>
          <cell r="AN13">
            <v>968.72258591164018</v>
          </cell>
          <cell r="AU13">
            <v>7759</v>
          </cell>
          <cell r="AV13">
            <v>23.100111058226247</v>
          </cell>
          <cell r="AW13">
            <v>1086</v>
          </cell>
          <cell r="AX13">
            <v>8612</v>
          </cell>
          <cell r="AY13">
            <v>26.870948733058331</v>
          </cell>
          <cell r="AZ13">
            <v>186.99727985571644</v>
          </cell>
          <cell r="BA13">
            <v>10.974712040168155</v>
          </cell>
          <cell r="BC13">
            <v>1597</v>
          </cell>
          <cell r="BD13">
            <v>-11.865342163355407</v>
          </cell>
          <cell r="BE13">
            <v>1219.6307386488479</v>
          </cell>
          <cell r="BG13">
            <v>2613.0715738510039</v>
          </cell>
          <cell r="BI13">
            <v>3482.7822938359018</v>
          </cell>
          <cell r="BO13">
            <v>6529</v>
          </cell>
        </row>
        <row r="14">
          <cell r="A14">
            <v>1990</v>
          </cell>
          <cell r="B14">
            <v>5698.630000000001</v>
          </cell>
          <cell r="C14">
            <v>-10.110277038901128</v>
          </cell>
          <cell r="D14">
            <v>30016</v>
          </cell>
          <cell r="F14">
            <v>1218.3110000000001</v>
          </cell>
          <cell r="G14">
            <v>6.4964615137169002</v>
          </cell>
          <cell r="N14">
            <v>6932.14</v>
          </cell>
          <cell r="P14">
            <v>4378.8895916662368</v>
          </cell>
          <cell r="R14">
            <v>18227.970591666235</v>
          </cell>
          <cell r="S14">
            <v>5.3446026081957587</v>
          </cell>
          <cell r="U14">
            <v>9054</v>
          </cell>
          <cell r="V14">
            <v>6.2332400539092614</v>
          </cell>
          <cell r="W14">
            <v>5491.9152708311822</v>
          </cell>
          <cell r="X14">
            <v>-10.738036150743028</v>
          </cell>
          <cell r="AA14">
            <v>6709.5353054115076</v>
          </cell>
          <cell r="AB14">
            <v>-8.0010400636095333</v>
          </cell>
          <cell r="AF14">
            <v>-5.8416046319272112</v>
          </cell>
          <cell r="AG14">
            <v>5552.3696449467852</v>
          </cell>
          <cell r="AN14">
            <v>863.68726900709555</v>
          </cell>
          <cell r="AU14">
            <v>8346</v>
          </cell>
          <cell r="AV14">
            <v>7.5654079133909091</v>
          </cell>
          <cell r="AW14">
            <v>719</v>
          </cell>
          <cell r="AX14">
            <v>8998</v>
          </cell>
          <cell r="AY14">
            <v>4.482117974918709</v>
          </cell>
          <cell r="AZ14">
            <v>206.71472916881885</v>
          </cell>
          <cell r="BA14">
            <v>10.544243920722284</v>
          </cell>
          <cell r="BC14">
            <v>1699</v>
          </cell>
          <cell r="BD14">
            <v>6.3869755792110183</v>
          </cell>
          <cell r="BE14">
            <v>1379.7703550532151</v>
          </cell>
          <cell r="BG14">
            <v>3515.2023226591414</v>
          </cell>
          <cell r="BI14">
            <v>3312.6216276991486</v>
          </cell>
          <cell r="BO14">
            <v>7906</v>
          </cell>
        </row>
        <row r="15">
          <cell r="A15">
            <v>1991</v>
          </cell>
          <cell r="B15">
            <v>4218.2980000000007</v>
          </cell>
          <cell r="C15">
            <v>-25.976980432138951</v>
          </cell>
          <cell r="D15">
            <v>23580</v>
          </cell>
          <cell r="F15">
            <v>1020.3820000000001</v>
          </cell>
          <cell r="G15">
            <v>-16.246180162536504</v>
          </cell>
          <cell r="N15">
            <v>5614.5930000000008</v>
          </cell>
          <cell r="P15">
            <v>4100.6313961444757</v>
          </cell>
          <cell r="R15">
            <v>14953.904396144477</v>
          </cell>
          <cell r="S15">
            <v>-17.961770231397288</v>
          </cell>
          <cell r="U15">
            <v>8115</v>
          </cell>
          <cell r="V15">
            <v>-10.371106693174292</v>
          </cell>
          <cell r="W15">
            <v>4023.1256410601563</v>
          </cell>
          <cell r="X15">
            <v>-26.744579210318548</v>
          </cell>
          <cell r="AA15">
            <v>5040.2540328793593</v>
          </cell>
          <cell r="AB15">
            <v>-24.879238226614685</v>
          </cell>
          <cell r="AF15">
            <v>-21.126605907543649</v>
          </cell>
          <cell r="AG15">
            <v>4071.3439783249059</v>
          </cell>
          <cell r="AN15">
            <v>748.4961033149101</v>
          </cell>
          <cell r="AU15">
            <v>6337</v>
          </cell>
          <cell r="AV15">
            <v>-24.071411454589018</v>
          </cell>
          <cell r="AW15">
            <v>153</v>
          </cell>
          <cell r="AX15">
            <v>6532</v>
          </cell>
          <cell r="AY15">
            <v>-27.406090242276061</v>
          </cell>
          <cell r="AZ15">
            <v>195.17235893984434</v>
          </cell>
          <cell r="BA15">
            <v>-5.5837193002092</v>
          </cell>
          <cell r="BC15">
            <v>1665</v>
          </cell>
          <cell r="BD15">
            <v>-2.0011771630370823</v>
          </cell>
          <cell r="BE15">
            <v>1543.2490216750948</v>
          </cell>
          <cell r="BG15">
            <v>3352.1352928295655</v>
          </cell>
          <cell r="BI15">
            <v>1881.1897183746978</v>
          </cell>
          <cell r="BO15">
            <v>6871</v>
          </cell>
        </row>
        <row r="16">
          <cell r="A16">
            <v>1992</v>
          </cell>
          <cell r="B16">
            <v>3941.4169999999999</v>
          </cell>
          <cell r="C16">
            <v>-6.563808436483165</v>
          </cell>
          <cell r="D16">
            <v>25421</v>
          </cell>
          <cell r="F16">
            <v>998.42700000000013</v>
          </cell>
          <cell r="G16">
            <v>-2.1516451681821036</v>
          </cell>
          <cell r="N16">
            <v>4142.9529999999995</v>
          </cell>
          <cell r="P16">
            <v>3312.0865455401358</v>
          </cell>
          <cell r="R16">
            <v>12394.883545540135</v>
          </cell>
          <cell r="S16">
            <v>-17.11272710332512</v>
          </cell>
          <cell r="U16">
            <v>7403</v>
          </cell>
          <cell r="V16">
            <v>-8.7738755391250756</v>
          </cell>
          <cell r="W16">
            <v>3785.0193690557599</v>
          </cell>
          <cell r="X16">
            <v>-5.9184398710861981</v>
          </cell>
          <cell r="AA16">
            <v>4782.1835754988851</v>
          </cell>
          <cell r="AB16">
            <v>-5.1201875083475841</v>
          </cell>
          <cell r="AF16">
            <v>-5.1232075734372824</v>
          </cell>
          <cell r="AG16">
            <v>2901.2919682058705</v>
          </cell>
          <cell r="AN16">
            <v>609.01783985118891</v>
          </cell>
          <cell r="AU16">
            <v>4783</v>
          </cell>
          <cell r="AV16">
            <v>-24.522644784598391</v>
          </cell>
          <cell r="AW16">
            <v>220</v>
          </cell>
          <cell r="AX16">
            <v>4993</v>
          </cell>
          <cell r="AY16">
            <v>-23.560930802204528</v>
          </cell>
          <cell r="AZ16">
            <v>156.39763094424006</v>
          </cell>
          <cell r="BA16">
            <v>-19.866915687356812</v>
          </cell>
          <cell r="BC16">
            <v>1707</v>
          </cell>
          <cell r="BD16">
            <v>2.522522522522519</v>
          </cell>
          <cell r="BE16">
            <v>1241.661031794129</v>
          </cell>
          <cell r="BG16">
            <v>2703.0687056889469</v>
          </cell>
          <cell r="BI16">
            <v>2815.6098380158078</v>
          </cell>
          <cell r="BO16">
            <v>6847</v>
          </cell>
        </row>
        <row r="17">
          <cell r="A17">
            <v>1993</v>
          </cell>
          <cell r="B17">
            <v>4586.3249999999998</v>
          </cell>
          <cell r="C17">
            <v>16.362338722342741</v>
          </cell>
          <cell r="D17">
            <v>28154</v>
          </cell>
          <cell r="F17">
            <v>1069.501</v>
          </cell>
          <cell r="G17">
            <v>7.1185975539523438</v>
          </cell>
          <cell r="N17">
            <v>3649.0570000000002</v>
          </cell>
          <cell r="P17">
            <v>3598.0125843597916</v>
          </cell>
          <cell r="R17">
            <v>12902.895584359791</v>
          </cell>
          <cell r="S17">
            <v>4.0985624185428282</v>
          </cell>
          <cell r="U17">
            <v>7709</v>
          </cell>
          <cell r="V17">
            <v>4.1334594083479725</v>
          </cell>
          <cell r="W17">
            <v>4421.4520257097074</v>
          </cell>
          <cell r="X17">
            <v>16.814515187348089</v>
          </cell>
          <cell r="AA17">
            <v>5490.2332443333562</v>
          </cell>
          <cell r="AB17">
            <v>14.805990979980432</v>
          </cell>
          <cell r="AF17">
            <v>15.539251650770369</v>
          </cell>
          <cell r="AG17">
            <v>2737.6982149305218</v>
          </cell>
          <cell r="AN17">
            <v>708.31849909859181</v>
          </cell>
          <cell r="AU17">
            <v>4730</v>
          </cell>
          <cell r="AV17">
            <v>-1.1080911561781259</v>
          </cell>
          <cell r="AW17">
            <v>1192</v>
          </cell>
          <cell r="AX17">
            <v>5617</v>
          </cell>
          <cell r="AY17">
            <v>12.497496495093131</v>
          </cell>
          <cell r="AZ17">
            <v>164.8729742902924</v>
          </cell>
          <cell r="BA17">
            <v>5.4190995700401867</v>
          </cell>
          <cell r="BC17">
            <v>1367</v>
          </cell>
          <cell r="BD17">
            <v>-19.917984768599883</v>
          </cell>
          <cell r="BE17">
            <v>911.35878506947847</v>
          </cell>
          <cell r="BG17">
            <v>2889.6940852611997</v>
          </cell>
          <cell r="BI17">
            <v>3185.3543740026789</v>
          </cell>
          <cell r="BO17">
            <v>5911</v>
          </cell>
        </row>
        <row r="18">
          <cell r="A18">
            <v>1994</v>
          </cell>
          <cell r="B18">
            <v>5094.8490000000002</v>
          </cell>
          <cell r="C18">
            <v>11.087831760723454</v>
          </cell>
          <cell r="D18">
            <v>31466</v>
          </cell>
          <cell r="F18">
            <v>1183.434</v>
          </cell>
          <cell r="G18">
            <v>10.6529119654867</v>
          </cell>
          <cell r="N18">
            <v>3456.6080000000002</v>
          </cell>
          <cell r="P18">
            <v>4001.2069750889095</v>
          </cell>
          <cell r="R18">
            <v>13736.097975088909</v>
          </cell>
          <cell r="S18">
            <v>6.4574837894455506</v>
          </cell>
          <cell r="U18">
            <v>8273</v>
          </cell>
          <cell r="V18">
            <v>7.3161240108963632</v>
          </cell>
          <cell r="W18">
            <v>4922.413062991599</v>
          </cell>
          <cell r="X18">
            <v>11.330237993512551</v>
          </cell>
          <cell r="AA18">
            <v>6103.3565070767563</v>
          </cell>
          <cell r="AB18">
            <v>11.167526687071527</v>
          </cell>
          <cell r="AF18">
            <v>15.798831597663199</v>
          </cell>
          <cell r="AG18">
            <v>2482.5461838219871</v>
          </cell>
          <cell r="AN18">
            <v>1049.5792577532623</v>
          </cell>
          <cell r="AU18">
            <v>4770</v>
          </cell>
          <cell r="AV18">
            <v>0.84566596194504129</v>
          </cell>
          <cell r="AW18">
            <v>440</v>
          </cell>
          <cell r="AX18">
            <v>5146</v>
          </cell>
          <cell r="AY18">
            <v>-8.3852590350721012</v>
          </cell>
          <cell r="AZ18">
            <v>172.4359370084012</v>
          </cell>
          <cell r="BA18">
            <v>4.5871451950594722</v>
          </cell>
          <cell r="BC18">
            <v>1366</v>
          </cell>
          <cell r="BD18">
            <v>-7.3152889539140897E-2</v>
          </cell>
          <cell r="BE18">
            <v>974.06181617801303</v>
          </cell>
          <cell r="BG18">
            <v>2951.6277173356475</v>
          </cell>
          <cell r="BI18">
            <v>2850.3839735630963</v>
          </cell>
          <cell r="BO18">
            <v>6677</v>
          </cell>
        </row>
        <row r="19">
          <cell r="A19">
            <v>1995</v>
          </cell>
          <cell r="B19">
            <v>5095.6489999999994</v>
          </cell>
          <cell r="C19">
            <v>1.5702133664796669E-2</v>
          </cell>
          <cell r="D19">
            <v>29459</v>
          </cell>
          <cell r="F19">
            <v>1253.444</v>
          </cell>
          <cell r="G19">
            <v>5.9158347656058652</v>
          </cell>
          <cell r="N19">
            <v>4058.2969999999996</v>
          </cell>
          <cell r="P19">
            <v>4065.543855464874</v>
          </cell>
          <cell r="R19">
            <v>14472.933855464873</v>
          </cell>
          <cell r="S19">
            <v>5.3642299415179728</v>
          </cell>
          <cell r="U19">
            <v>8666</v>
          </cell>
          <cell r="V19">
            <v>4.7503928441919419</v>
          </cell>
          <cell r="W19">
            <v>4959.6073055320876</v>
          </cell>
          <cell r="X19">
            <v>0.75560994302017825</v>
          </cell>
          <cell r="AA19">
            <v>6203.9809457639331</v>
          </cell>
          <cell r="AB19">
            <v>1.648673784179322</v>
          </cell>
          <cell r="AF19">
            <v>-1.0089932002632196</v>
          </cell>
          <cell r="AG19">
            <v>2798.8878334697083</v>
          </cell>
          <cell r="AN19">
            <v>719.40577910896945</v>
          </cell>
          <cell r="AU19">
            <v>5351</v>
          </cell>
          <cell r="AV19">
            <v>12.180293501048212</v>
          </cell>
          <cell r="AW19">
            <v>-342</v>
          </cell>
          <cell r="AX19">
            <v>5174</v>
          </cell>
          <cell r="AY19">
            <v>0.54411193159735749</v>
          </cell>
          <cell r="AZ19">
            <v>136.04169446791184</v>
          </cell>
          <cell r="BA19">
            <v>-21.10594993821746</v>
          </cell>
          <cell r="BC19">
            <v>1043</v>
          </cell>
          <cell r="BD19">
            <v>-23.645680819912151</v>
          </cell>
          <cell r="BE19">
            <v>1259.4091665302913</v>
          </cell>
          <cell r="BG19">
            <v>3346.1380763559046</v>
          </cell>
          <cell r="BI19">
            <v>2225.3407028777383</v>
          </cell>
          <cell r="BO19">
            <v>7521</v>
          </cell>
        </row>
        <row r="20">
          <cell r="A20">
            <v>1996</v>
          </cell>
          <cell r="B20">
            <v>4469.6409999999996</v>
          </cell>
          <cell r="C20">
            <v>-12.285147583752332</v>
          </cell>
          <cell r="D20">
            <v>23675</v>
          </cell>
          <cell r="F20">
            <v>1216.08</v>
          </cell>
          <cell r="G20">
            <v>-2.9809070050197728</v>
          </cell>
          <cell r="N20">
            <v>4827.0169999999998</v>
          </cell>
          <cell r="P20">
            <v>3878.414667096929</v>
          </cell>
          <cell r="R20">
            <v>14391.152667096929</v>
          </cell>
          <cell r="S20">
            <v>-0.56506295948464125</v>
          </cell>
          <cell r="U20">
            <v>8660</v>
          </cell>
          <cell r="V20">
            <v>-6.9236095084235227E-2</v>
          </cell>
          <cell r="W20">
            <v>4274.8390319215478</v>
          </cell>
          <cell r="X20">
            <v>-13.806905091996494</v>
          </cell>
          <cell r="AA20">
            <v>5433.2287927686602</v>
          </cell>
          <cell r="AB20">
            <v>-12.423509352032113</v>
          </cell>
          <cell r="AF20">
            <v>-6.8136494571238604</v>
          </cell>
          <cell r="AG20">
            <v>3548.1825011202027</v>
          </cell>
          <cell r="AN20">
            <v>953.94722360944945</v>
          </cell>
          <cell r="AU20">
            <v>6742</v>
          </cell>
          <cell r="AV20">
            <v>25.995141095122399</v>
          </cell>
          <cell r="AW20">
            <v>393</v>
          </cell>
          <cell r="AX20">
            <v>7071</v>
          </cell>
          <cell r="AY20">
            <v>36.664089679165059</v>
          </cell>
          <cell r="AZ20">
            <v>194.80196807845186</v>
          </cell>
          <cell r="BA20">
            <v>43.192841606658902</v>
          </cell>
          <cell r="BC20">
            <v>1531</v>
          </cell>
          <cell r="BD20">
            <v>46.788111217641415</v>
          </cell>
          <cell r="BE20">
            <v>1278.8344988797971</v>
          </cell>
          <cell r="BG20">
            <v>2924.4674434874796</v>
          </cell>
          <cell r="BI20">
            <v>2443.2058504013839</v>
          </cell>
          <cell r="BO20">
            <v>6697</v>
          </cell>
        </row>
        <row r="21">
          <cell r="A21">
            <v>1997</v>
          </cell>
          <cell r="B21">
            <v>4515.8810000000003</v>
          </cell>
          <cell r="C21">
            <v>1.0345349883805088</v>
          </cell>
          <cell r="D21">
            <v>24699</v>
          </cell>
          <cell r="F21">
            <v>1341.7339999999999</v>
          </cell>
          <cell r="G21">
            <v>10.332708374449041</v>
          </cell>
          <cell r="N21">
            <v>5323.3849999999993</v>
          </cell>
          <cell r="P21">
            <v>4044.9775911534211</v>
          </cell>
          <cell r="R21">
            <v>15225.97759115342</v>
          </cell>
          <cell r="S21">
            <v>5.8009594044901247</v>
          </cell>
          <cell r="U21">
            <v>9102</v>
          </cell>
          <cell r="V21">
            <v>5.1039260969976796</v>
          </cell>
          <cell r="W21">
            <v>4372.9426795488616</v>
          </cell>
          <cell r="X21">
            <v>2.2949085777205536</v>
          </cell>
          <cell r="AA21">
            <v>5651.1417632634621</v>
          </cell>
          <cell r="AB21">
            <v>4.0107453377415725</v>
          </cell>
          <cell r="AF21">
            <v>7.454523837831406</v>
          </cell>
          <cell r="AG21">
            <v>4179.3158396361669</v>
          </cell>
          <cell r="AN21">
            <v>1560.4077535961655</v>
          </cell>
          <cell r="AU21">
            <v>8599</v>
          </cell>
          <cell r="AV21">
            <v>27.543755562147719</v>
          </cell>
          <cell r="AW21">
            <v>774</v>
          </cell>
          <cell r="AX21">
            <v>9196</v>
          </cell>
          <cell r="AY21">
            <v>30.052326403620413</v>
          </cell>
          <cell r="AZ21">
            <v>142.93832045113868</v>
          </cell>
          <cell r="BA21">
            <v>-26.623780108025564</v>
          </cell>
          <cell r="BC21">
            <v>668</v>
          </cell>
          <cell r="BD21">
            <v>-56.368386675375568</v>
          </cell>
          <cell r="BE21">
            <v>1144.0691603638325</v>
          </cell>
          <cell r="BG21">
            <v>2484.5698375572556</v>
          </cell>
          <cell r="BI21">
            <v>2221.8877653423742</v>
          </cell>
          <cell r="BO21">
            <v>4944</v>
          </cell>
        </row>
        <row r="22">
          <cell r="A22">
            <v>1998</v>
          </cell>
          <cell r="B22">
            <v>6113.8830000000007</v>
          </cell>
          <cell r="C22">
            <v>35.386273464690497</v>
          </cell>
          <cell r="D22">
            <v>33602</v>
          </cell>
          <cell r="F22">
            <v>1566.51</v>
          </cell>
          <cell r="G22">
            <v>16.752649929121578</v>
          </cell>
          <cell r="N22">
            <v>4728.2510000000002</v>
          </cell>
          <cell r="P22">
            <v>5086.9387661292312</v>
          </cell>
          <cell r="R22">
            <v>17495.582766129231</v>
          </cell>
          <cell r="S22">
            <v>14.906137628197325</v>
          </cell>
          <cell r="U22">
            <v>10221</v>
          </cell>
          <cell r="V22">
            <v>12.294001318391556</v>
          </cell>
          <cell r="W22">
            <v>6013.203547007457</v>
          </cell>
          <cell r="X22">
            <v>37.509315526354307</v>
          </cell>
          <cell r="AA22">
            <v>7493.4496134168185</v>
          </cell>
          <cell r="AB22">
            <v>32.600630586365732</v>
          </cell>
          <cell r="AF22">
            <v>28.070369550785568</v>
          </cell>
          <cell r="AG22">
            <v>3577.9162177456324</v>
          </cell>
          <cell r="AN22">
            <v>2499.4194153051571</v>
          </cell>
          <cell r="AU22">
            <v>8529</v>
          </cell>
          <cell r="AV22">
            <v>-0.81404814513315049</v>
          </cell>
          <cell r="AW22">
            <v>339</v>
          </cell>
          <cell r="AX22">
            <v>8813</v>
          </cell>
          <cell r="AY22">
            <v>-4.1648542844715086</v>
          </cell>
          <cell r="AZ22">
            <v>100.6794529925437</v>
          </cell>
          <cell r="BA22">
            <v>-29.564407448764264</v>
          </cell>
          <cell r="BC22">
            <v>841</v>
          </cell>
          <cell r="BD22">
            <v>25.898203592814362</v>
          </cell>
          <cell r="BE22">
            <v>1150.3347822543678</v>
          </cell>
          <cell r="BG22">
            <v>2587.5193508240741</v>
          </cell>
          <cell r="BI22">
            <v>2270.2024803383752</v>
          </cell>
          <cell r="BO22">
            <v>5993</v>
          </cell>
        </row>
        <row r="23">
          <cell r="A23">
            <v>1999</v>
          </cell>
          <cell r="B23">
            <v>7229.692</v>
          </cell>
          <cell r="C23">
            <v>18.250414671003679</v>
          </cell>
          <cell r="D23">
            <v>37472</v>
          </cell>
          <cell r="F23">
            <v>1683.354</v>
          </cell>
          <cell r="G23">
            <v>7.4588735469291567</v>
          </cell>
          <cell r="N23">
            <v>5501.9550000000008</v>
          </cell>
          <cell r="P23">
            <v>6237.7456781055507</v>
          </cell>
          <cell r="R23">
            <v>20652.746678105552</v>
          </cell>
          <cell r="S23">
            <v>18.045491563095961</v>
          </cell>
          <cell r="U23">
            <v>11222</v>
          </cell>
          <cell r="V23">
            <v>9.7935622737501227</v>
          </cell>
          <cell r="W23">
            <v>7072.5012602140869</v>
          </cell>
          <cell r="X23">
            <v>17.616195841795545</v>
          </cell>
          <cell r="AA23">
            <v>8683.6165158330186</v>
          </cell>
          <cell r="AB23">
            <v>15.882763797934118</v>
          </cell>
          <cell r="AF23">
            <v>8.4319654427645894</v>
          </cell>
          <cell r="AG23">
            <v>4231.6404381087505</v>
          </cell>
          <cell r="AN23">
            <v>3462.8632651679491</v>
          </cell>
          <cell r="AU23">
            <v>10910</v>
          </cell>
          <cell r="AV23">
            <v>27.916520107867271</v>
          </cell>
          <cell r="AW23">
            <v>700</v>
          </cell>
          <cell r="AX23">
            <v>11449</v>
          </cell>
          <cell r="AY23">
            <v>29.910359695903786</v>
          </cell>
          <cell r="AZ23">
            <v>157.19073978591314</v>
          </cell>
          <cell r="BA23">
            <v>56.129910437191846</v>
          </cell>
          <cell r="BC23">
            <v>1082</v>
          </cell>
          <cell r="BD23">
            <v>28.656361474435201</v>
          </cell>
          <cell r="BE23">
            <v>1270.3145618912504</v>
          </cell>
          <cell r="BG23">
            <v>2774.8824129376017</v>
          </cell>
          <cell r="BI23">
            <v>3406.3735410041663</v>
          </cell>
          <cell r="BO23">
            <v>7441</v>
          </cell>
        </row>
        <row r="24">
          <cell r="A24">
            <v>2000</v>
          </cell>
          <cell r="B24">
            <v>9136.5529999999999</v>
          </cell>
          <cell r="C24">
            <v>26.375411289996855</v>
          </cell>
          <cell r="D24">
            <v>46441</v>
          </cell>
          <cell r="F24">
            <v>1996.2069999999999</v>
          </cell>
          <cell r="G24">
            <v>18.585098559185997</v>
          </cell>
          <cell r="N24">
            <v>5121.2389999999996</v>
          </cell>
          <cell r="P24">
            <v>5343.7153072028395</v>
          </cell>
          <cell r="R24">
            <v>21597.714307202841</v>
          </cell>
          <cell r="S24">
            <v>4.5755058338030619</v>
          </cell>
          <cell r="U24">
            <v>11994</v>
          </cell>
          <cell r="V24">
            <v>6.8793441454286119</v>
          </cell>
          <cell r="W24">
            <v>9027.6651338090851</v>
          </cell>
          <cell r="X24">
            <v>27.644588550215609</v>
          </cell>
          <cell r="AA24">
            <v>10955.038223080648</v>
          </cell>
          <cell r="AB24">
            <v>26.15755432205118</v>
          </cell>
          <cell r="AF24">
            <v>20.165723846705454</v>
          </cell>
          <cell r="AG24">
            <v>3980.3907630226377</v>
          </cell>
          <cell r="AN24">
            <v>2746.6186465130299</v>
          </cell>
          <cell r="AU24">
            <v>10240</v>
          </cell>
          <cell r="AV24">
            <v>-6.1411549037580171</v>
          </cell>
          <cell r="AW24">
            <v>-68</v>
          </cell>
          <cell r="AX24">
            <v>10245</v>
          </cell>
          <cell r="AY24">
            <v>-10.51620228840947</v>
          </cell>
          <cell r="AZ24">
            <v>108.88786619091479</v>
          </cell>
          <cell r="BA24">
            <v>-30.728828976048295</v>
          </cell>
          <cell r="BC24">
            <v>670</v>
          </cell>
          <cell r="BD24">
            <v>-38.077634011090581</v>
          </cell>
          <cell r="BE24">
            <v>1140.8482369773619</v>
          </cell>
          <cell r="BG24">
            <v>2597.0966606898096</v>
          </cell>
          <cell r="BI24">
            <v>3013.3333254134764</v>
          </cell>
          <cell r="BO24">
            <v>7480</v>
          </cell>
        </row>
        <row r="25">
          <cell r="A25">
            <v>2001</v>
          </cell>
          <cell r="B25">
            <v>7450.0839999999998</v>
          </cell>
          <cell r="C25">
            <v>-18.458482099321259</v>
          </cell>
          <cell r="D25">
            <v>33688</v>
          </cell>
          <cell r="F25">
            <v>1644.0450000000001</v>
          </cell>
          <cell r="G25">
            <v>-17.641557213254934</v>
          </cell>
          <cell r="N25">
            <v>5046.8770000000004</v>
          </cell>
          <cell r="P25">
            <v>4820.2288420568193</v>
          </cell>
          <cell r="R25">
            <v>18961.23484205682</v>
          </cell>
          <cell r="S25">
            <v>-12.207215206410782</v>
          </cell>
          <cell r="U25">
            <v>10411</v>
          </cell>
          <cell r="V25">
            <v>-13.198265799566455</v>
          </cell>
          <cell r="W25">
            <v>7379.7703365567841</v>
          </cell>
          <cell r="X25">
            <v>-18.253831669950269</v>
          </cell>
          <cell r="AA25">
            <v>8922.1875720514945</v>
          </cell>
          <cell r="AB25">
            <v>-18.556308153688018</v>
          </cell>
          <cell r="AF25">
            <v>-14.149317066702027</v>
          </cell>
          <cell r="AG25">
            <v>3826.5179722032394</v>
          </cell>
          <cell r="AN25">
            <v>2488.2132293301834</v>
          </cell>
          <cell r="AU25">
            <v>9439</v>
          </cell>
          <cell r="AV25">
            <v>-7.8222656250000018</v>
          </cell>
          <cell r="AW25">
            <v>44</v>
          </cell>
          <cell r="AX25">
            <v>9528</v>
          </cell>
          <cell r="AY25">
            <v>-6.9985358711566636</v>
          </cell>
          <cell r="AZ25">
            <v>70.313663443215773</v>
          </cell>
          <cell r="BA25">
            <v>-35.425620959516522</v>
          </cell>
          <cell r="BC25">
            <v>394</v>
          </cell>
          <cell r="BD25">
            <v>-41.194029850746276</v>
          </cell>
          <cell r="BE25">
            <v>1220.359027796761</v>
          </cell>
          <cell r="BG25">
            <v>2332.0156127266359</v>
          </cell>
          <cell r="BI25">
            <v>2458.6839315280963</v>
          </cell>
          <cell r="BO25">
            <v>6861</v>
          </cell>
        </row>
        <row r="26">
          <cell r="A26">
            <v>2002</v>
          </cell>
          <cell r="B26">
            <v>8917.4793441658421</v>
          </cell>
          <cell r="C26">
            <v>19.69635972112318</v>
          </cell>
          <cell r="D26">
            <v>46331</v>
          </cell>
          <cell r="F26">
            <v>1918.326</v>
          </cell>
          <cell r="G26">
            <v>16.683302464348593</v>
          </cell>
          <cell r="N26">
            <v>5459.1009999999997</v>
          </cell>
          <cell r="P26">
            <v>4991.528258872795</v>
          </cell>
          <cell r="R26">
            <v>21286.434603038637</v>
          </cell>
          <cell r="S26">
            <v>12.262913150700649</v>
          </cell>
          <cell r="U26">
            <v>11799</v>
          </cell>
          <cell r="V26">
            <v>13.332052636634328</v>
          </cell>
          <cell r="W26">
            <v>8807.351021921766</v>
          </cell>
          <cell r="X26">
            <v>19.344513721426395</v>
          </cell>
          <cell r="AA26">
            <v>10609.035681781474</v>
          </cell>
          <cell r="AB26">
            <v>18.906216621291215</v>
          </cell>
          <cell r="AF26">
            <v>17.701575532900836</v>
          </cell>
          <cell r="AG26">
            <v>4175.8444869594778</v>
          </cell>
          <cell r="AN26">
            <v>2812.8402408490556</v>
          </cell>
          <cell r="AU26">
            <v>10400</v>
          </cell>
          <cell r="AV26">
            <v>10.181163258819792</v>
          </cell>
          <cell r="AW26">
            <v>-510</v>
          </cell>
          <cell r="AX26">
            <v>10084</v>
          </cell>
          <cell r="AY26">
            <v>5.8354324097397159</v>
          </cell>
          <cell r="AZ26">
            <v>110.12832224407612</v>
          </cell>
          <cell r="BA26">
            <v>56.624355567839316</v>
          </cell>
          <cell r="BC26">
            <v>775</v>
          </cell>
          <cell r="BD26">
            <v>96.700507614213208</v>
          </cell>
          <cell r="BE26">
            <v>1283.2565130405219</v>
          </cell>
          <cell r="BG26">
            <v>2178.6880180237395</v>
          </cell>
          <cell r="BI26">
            <v>2786.285806551371</v>
          </cell>
          <cell r="BO26">
            <v>7738</v>
          </cell>
        </row>
      </sheetData>
      <sheetData sheetId="4" refreshError="1"/>
      <sheetData sheetId="5">
        <row r="10">
          <cell r="BI10">
            <v>1008.0963195073548</v>
          </cell>
        </row>
        <row r="11">
          <cell r="BI11">
            <v>781.75553613588124</v>
          </cell>
          <cell r="BJ11">
            <v>-22.45229736401415</v>
          </cell>
        </row>
        <row r="12">
          <cell r="BI12">
            <v>733.40739377597561</v>
          </cell>
          <cell r="BJ12">
            <v>-6.1845602781253621</v>
          </cell>
        </row>
        <row r="13">
          <cell r="BI13">
            <v>993.97561241128778</v>
          </cell>
          <cell r="BJ13">
            <v>35.528441742830942</v>
          </cell>
        </row>
        <row r="14">
          <cell r="BI14">
            <v>1321.0456408609441</v>
          </cell>
          <cell r="BJ14">
            <v>32.905236744814736</v>
          </cell>
        </row>
        <row r="15">
          <cell r="BI15">
            <v>1284.9500493786841</v>
          </cell>
          <cell r="BJ15">
            <v>-2.7323500692024605</v>
          </cell>
        </row>
        <row r="16">
          <cell r="BI16">
            <v>1415.4290612447821</v>
          </cell>
          <cell r="BJ16">
            <v>10.154403428303604</v>
          </cell>
        </row>
        <row r="17">
          <cell r="BI17">
            <v>1045.4643482783581</v>
          </cell>
          <cell r="BJ17">
            <v>-26.137990457894301</v>
          </cell>
        </row>
        <row r="18">
          <cell r="BI18">
            <v>864.31658868733689</v>
          </cell>
          <cell r="BJ18">
            <v>-17.32701453563006</v>
          </cell>
        </row>
        <row r="19">
          <cell r="BI19">
            <v>1090.2801724119893</v>
          </cell>
          <cell r="BJ19">
            <v>26.143612963373752</v>
          </cell>
        </row>
        <row r="20">
          <cell r="BI20">
            <v>1141.780442139546</v>
          </cell>
          <cell r="BJ20">
            <v>4.7235812436746905</v>
          </cell>
        </row>
        <row r="21">
          <cell r="BI21">
            <v>1165.9729827112164</v>
          </cell>
          <cell r="BJ21">
            <v>2.1188434902893238</v>
          </cell>
        </row>
        <row r="22">
          <cell r="BI22">
            <v>1104.9525974474959</v>
          </cell>
          <cell r="BJ22">
            <v>-5.2334304626708299</v>
          </cell>
        </row>
        <row r="23">
          <cell r="BI23">
            <v>887.67458822728122</v>
          </cell>
          <cell r="BJ23">
            <v>-19.664011806672921</v>
          </cell>
        </row>
        <row r="24">
          <cell r="BI24">
            <v>1369.9430897281341</v>
          </cell>
          <cell r="BJ24">
            <v>54.329425207942549</v>
          </cell>
        </row>
        <row r="25">
          <cell r="BI25">
            <v>1079.7845979064109</v>
          </cell>
          <cell r="BJ25">
            <v>-21.180331796067907</v>
          </cell>
        </row>
        <row r="26">
          <cell r="BI26">
            <v>779.10633648538806</v>
          </cell>
          <cell r="BJ26">
            <v>-27.846133571825938</v>
          </cell>
        </row>
      </sheetData>
      <sheetData sheetId="6">
        <row r="9">
          <cell r="A9">
            <v>1985</v>
          </cell>
          <cell r="BI9">
            <v>-2416.2352513224432</v>
          </cell>
        </row>
        <row r="10">
          <cell r="A10">
            <v>1986</v>
          </cell>
          <cell r="BI10">
            <v>356.59289069653209</v>
          </cell>
        </row>
        <row r="11">
          <cell r="A11">
            <v>1987</v>
          </cell>
          <cell r="BI11">
            <v>542.04504635527837</v>
          </cell>
          <cell r="BJ11">
            <v>52.006688999464636</v>
          </cell>
        </row>
        <row r="12">
          <cell r="A12">
            <v>1988</v>
          </cell>
          <cell r="BI12">
            <v>397.51051413148411</v>
          </cell>
          <cell r="BJ12">
            <v>-26.664671727128088</v>
          </cell>
        </row>
        <row r="13">
          <cell r="A13">
            <v>1989</v>
          </cell>
          <cell r="BI13">
            <v>699.99864901491878</v>
          </cell>
          <cell r="BJ13">
            <v>76.095631217286751</v>
          </cell>
        </row>
        <row r="14">
          <cell r="A14">
            <v>1990</v>
          </cell>
          <cell r="BI14">
            <v>1044.1746626763997</v>
          </cell>
          <cell r="BJ14">
            <v>49.16809684501915</v>
          </cell>
        </row>
        <row r="15">
          <cell r="A15">
            <v>1991</v>
          </cell>
          <cell r="BI15">
            <v>689.1593514239903</v>
          </cell>
          <cell r="BJ15">
            <v>-33.999609829876931</v>
          </cell>
        </row>
        <row r="16">
          <cell r="A16">
            <v>1992</v>
          </cell>
          <cell r="BI16">
            <v>659.27637037137447</v>
          </cell>
          <cell r="BJ16">
            <v>-4.3361496859716802</v>
          </cell>
        </row>
        <row r="17">
          <cell r="A17">
            <v>1993</v>
          </cell>
          <cell r="BI17">
            <v>577.21707891307437</v>
          </cell>
          <cell r="BJ17">
            <v>-12.446872836057443</v>
          </cell>
        </row>
        <row r="18">
          <cell r="A18">
            <v>1994</v>
          </cell>
          <cell r="BI18">
            <v>395.82150617127809</v>
          </cell>
          <cell r="BJ18">
            <v>-31.42588453608689</v>
          </cell>
        </row>
        <row r="19">
          <cell r="A19">
            <v>1995</v>
          </cell>
          <cell r="BI19">
            <v>892.17635597060939</v>
          </cell>
          <cell r="BJ19">
            <v>125.39865622777731</v>
          </cell>
        </row>
        <row r="20">
          <cell r="A20">
            <v>1996</v>
          </cell>
          <cell r="BI20">
            <v>721.47800958723792</v>
          </cell>
          <cell r="BJ20">
            <v>-19.132803199841209</v>
          </cell>
        </row>
        <row r="21">
          <cell r="A21">
            <v>1997</v>
          </cell>
          <cell r="BI21">
            <v>956.86985074375252</v>
          </cell>
          <cell r="BJ21">
            <v>32.626336219337261</v>
          </cell>
        </row>
        <row r="22">
          <cell r="A22">
            <v>1998</v>
          </cell>
          <cell r="BI22">
            <v>2742.5933511005755</v>
          </cell>
          <cell r="BJ22">
            <v>186.62135701828439</v>
          </cell>
        </row>
        <row r="23">
          <cell r="A23">
            <v>1999</v>
          </cell>
          <cell r="BI23">
            <v>1232.7837550552767</v>
          </cell>
          <cell r="BJ23">
            <v>-55.050435947400921</v>
          </cell>
        </row>
        <row r="24">
          <cell r="A24">
            <v>2000</v>
          </cell>
          <cell r="BI24">
            <v>1196.3451693738289</v>
          </cell>
          <cell r="BJ24">
            <v>-2.9557970351267282</v>
          </cell>
        </row>
        <row r="25">
          <cell r="A25">
            <v>2001</v>
          </cell>
          <cell r="BI25">
            <v>1497.9353815538748</v>
          </cell>
          <cell r="BJ25">
            <v>25.209297441966449</v>
          </cell>
        </row>
        <row r="26">
          <cell r="A26">
            <v>2002</v>
          </cell>
          <cell r="BI26">
            <v>984.24728012040805</v>
          </cell>
          <cell r="BJ26">
            <v>-34.293074838822172</v>
          </cell>
        </row>
      </sheetData>
      <sheetData sheetId="7">
        <row r="5">
          <cell r="AG5">
            <v>279.40425506756753</v>
          </cell>
          <cell r="AN5">
            <v>162.54368484597708</v>
          </cell>
        </row>
        <row r="6">
          <cell r="AG6">
            <v>227.26064918414917</v>
          </cell>
          <cell r="AN6">
            <v>68.844617378849719</v>
          </cell>
        </row>
        <row r="7">
          <cell r="AG7">
            <v>134.73437189054727</v>
          </cell>
          <cell r="AN7">
            <v>20.114764818088144</v>
          </cell>
        </row>
        <row r="8">
          <cell r="AG8">
            <v>105.73145817727841</v>
          </cell>
          <cell r="AN8">
            <v>4.3044672892804394</v>
          </cell>
        </row>
        <row r="9">
          <cell r="AG9">
            <v>138.9541474669424</v>
          </cell>
          <cell r="AN9">
            <v>44.071869644494662</v>
          </cell>
        </row>
        <row r="10">
          <cell r="AG10">
            <v>249.37059413975271</v>
          </cell>
          <cell r="AN10">
            <v>87.436261437855435</v>
          </cell>
          <cell r="AU10">
            <v>462</v>
          </cell>
          <cell r="AW10">
            <v>30</v>
          </cell>
          <cell r="AX10">
            <v>487</v>
          </cell>
        </row>
        <row r="11">
          <cell r="AG11">
            <v>274.73195691014189</v>
          </cell>
          <cell r="AN11">
            <v>90.948934703685893</v>
          </cell>
          <cell r="AU11">
            <v>493</v>
          </cell>
          <cell r="AW11">
            <v>7</v>
          </cell>
          <cell r="AX11">
            <v>499</v>
          </cell>
        </row>
        <row r="12">
          <cell r="AG12">
            <v>251.41488038257825</v>
          </cell>
          <cell r="AN12">
            <v>71.184274291615381</v>
          </cell>
          <cell r="AU12">
            <v>427</v>
          </cell>
          <cell r="AW12">
            <v>17</v>
          </cell>
          <cell r="AX12">
            <v>445</v>
          </cell>
        </row>
        <row r="13">
          <cell r="AG13">
            <v>265.13135389712841</v>
          </cell>
          <cell r="AN13">
            <v>122.70356716154645</v>
          </cell>
          <cell r="AU13">
            <v>510</v>
          </cell>
          <cell r="AW13">
            <v>29</v>
          </cell>
          <cell r="AX13">
            <v>536</v>
          </cell>
        </row>
        <row r="14">
          <cell r="AG14">
            <v>281.39666017862879</v>
          </cell>
          <cell r="AN14">
            <v>74.132997042624211</v>
          </cell>
          <cell r="AU14">
            <v>469</v>
          </cell>
          <cell r="AW14">
            <v>61</v>
          </cell>
          <cell r="AX14">
            <v>531</v>
          </cell>
        </row>
        <row r="15">
          <cell r="AG15">
            <v>165.26964905386481</v>
          </cell>
          <cell r="AN15">
            <v>53.855344945625177</v>
          </cell>
          <cell r="AU15">
            <v>292</v>
          </cell>
          <cell r="AW15">
            <v>-20</v>
          </cell>
          <cell r="AX15">
            <v>275</v>
          </cell>
        </row>
        <row r="16">
          <cell r="AG16">
            <v>197.94790976554035</v>
          </cell>
          <cell r="AN16">
            <v>183.7579096505707</v>
          </cell>
          <cell r="AU16">
            <v>544</v>
          </cell>
          <cell r="AW16">
            <v>35</v>
          </cell>
          <cell r="AX16">
            <v>564</v>
          </cell>
        </row>
        <row r="17">
          <cell r="AG17">
            <v>148.03541325516957</v>
          </cell>
          <cell r="AN17">
            <v>111.1981011358791</v>
          </cell>
          <cell r="AU17">
            <v>368</v>
          </cell>
          <cell r="AW17">
            <v>12</v>
          </cell>
          <cell r="AX17">
            <v>374</v>
          </cell>
        </row>
        <row r="18">
          <cell r="AG18">
            <v>141.56881776451689</v>
          </cell>
          <cell r="AN18">
            <v>52.462089047538356</v>
          </cell>
          <cell r="AU18">
            <v>267</v>
          </cell>
          <cell r="AW18">
            <v>44</v>
          </cell>
          <cell r="AX18">
            <v>308</v>
          </cell>
        </row>
        <row r="19">
          <cell r="AG19">
            <v>178.5900966283221</v>
          </cell>
          <cell r="AN19">
            <v>43.218810229475658</v>
          </cell>
          <cell r="AU19">
            <v>342</v>
          </cell>
          <cell r="AW19">
            <v>45</v>
          </cell>
          <cell r="AX19">
            <v>383</v>
          </cell>
        </row>
        <row r="20">
          <cell r="AG20">
            <v>223.60413972555006</v>
          </cell>
          <cell r="AN20">
            <v>86.94720055023123</v>
          </cell>
          <cell r="AU20">
            <v>466</v>
          </cell>
          <cell r="AW20">
            <v>33</v>
          </cell>
          <cell r="AX20">
            <v>496</v>
          </cell>
        </row>
        <row r="21">
          <cell r="AG21">
            <v>250.63155896269669</v>
          </cell>
          <cell r="AN21">
            <v>75.385697234710904</v>
          </cell>
          <cell r="AU21">
            <v>475</v>
          </cell>
          <cell r="AW21">
            <v>30</v>
          </cell>
          <cell r="AX21">
            <v>506</v>
          </cell>
        </row>
        <row r="22">
          <cell r="AG22">
            <v>190.16533806714546</v>
          </cell>
          <cell r="AN22">
            <v>93.119568850809856</v>
          </cell>
          <cell r="AU22">
            <v>412</v>
          </cell>
          <cell r="AW22">
            <v>38</v>
          </cell>
          <cell r="AX22">
            <v>447</v>
          </cell>
        </row>
        <row r="23">
          <cell r="AG23">
            <v>180.73008851304846</v>
          </cell>
          <cell r="AN23">
            <v>74.596580596835125</v>
          </cell>
          <cell r="AU23">
            <v>391</v>
          </cell>
          <cell r="AW23">
            <v>53</v>
          </cell>
          <cell r="AX23">
            <v>442</v>
          </cell>
        </row>
        <row r="24">
          <cell r="AG24">
            <v>214.09375495961973</v>
          </cell>
          <cell r="AN24">
            <v>43.611908863443347</v>
          </cell>
          <cell r="AU24">
            <v>418</v>
          </cell>
          <cell r="AW24">
            <v>43</v>
          </cell>
          <cell r="AX24">
            <v>461</v>
          </cell>
        </row>
        <row r="25">
          <cell r="AG25">
            <v>159.87478483081892</v>
          </cell>
          <cell r="AN25">
            <v>28.525334987092393</v>
          </cell>
          <cell r="AU25">
            <v>297</v>
          </cell>
          <cell r="AW25">
            <v>39</v>
          </cell>
          <cell r="AX25">
            <v>336</v>
          </cell>
        </row>
        <row r="26">
          <cell r="AG26">
            <v>183.33757141844097</v>
          </cell>
          <cell r="AN26">
            <v>343.58478968013736</v>
          </cell>
          <cell r="AU26">
            <v>813</v>
          </cell>
          <cell r="AW26">
            <v>35</v>
          </cell>
          <cell r="AX26">
            <v>837</v>
          </cell>
        </row>
      </sheetData>
      <sheetData sheetId="8" refreshError="1"/>
      <sheetData sheetId="9">
        <row r="5">
          <cell r="J5">
            <v>0</v>
          </cell>
          <cell r="L5">
            <v>527.47299999999996</v>
          </cell>
          <cell r="P5">
            <v>99.780663633700513</v>
          </cell>
          <cell r="R5">
            <v>882.33266363370058</v>
          </cell>
        </row>
        <row r="6">
          <cell r="J6">
            <v>0</v>
          </cell>
          <cell r="L6">
            <v>526.59399999999994</v>
          </cell>
          <cell r="P6">
            <v>68.480564908594175</v>
          </cell>
          <cell r="R6">
            <v>885.3575649085941</v>
          </cell>
        </row>
        <row r="7">
          <cell r="J7">
            <v>0</v>
          </cell>
          <cell r="L7">
            <v>382.64299999999997</v>
          </cell>
          <cell r="P7">
            <v>59.520148085190961</v>
          </cell>
          <cell r="R7">
            <v>850.25014808519086</v>
          </cell>
          <cell r="BA7">
            <v>41.484879972539581</v>
          </cell>
          <cell r="BB7">
            <v>0.2935416666666697</v>
          </cell>
          <cell r="BD7">
            <v>40.625</v>
          </cell>
        </row>
        <row r="8">
          <cell r="J8">
            <v>0</v>
          </cell>
          <cell r="L8">
            <v>453.06499999999994</v>
          </cell>
          <cell r="P8">
            <v>124.9935303364734</v>
          </cell>
          <cell r="R8">
            <v>1211.5275303364733</v>
          </cell>
          <cell r="BA8">
            <v>20.876406636997658</v>
          </cell>
          <cell r="BB8">
            <v>4.7371762737642626</v>
          </cell>
          <cell r="BD8">
            <v>47.037037037037031</v>
          </cell>
        </row>
        <row r="9">
          <cell r="J9">
            <v>0</v>
          </cell>
          <cell r="L9">
            <v>639.91</v>
          </cell>
          <cell r="P9">
            <v>247.60373744223153</v>
          </cell>
          <cell r="R9">
            <v>1717.5347374422315</v>
          </cell>
          <cell r="BA9">
            <v>34.270807723817583</v>
          </cell>
          <cell r="BB9">
            <v>6.2642597581174329</v>
          </cell>
          <cell r="BD9">
            <v>24.685138539042818</v>
          </cell>
        </row>
        <row r="10">
          <cell r="J10">
            <v>345.19596763691516</v>
          </cell>
          <cell r="L10">
            <v>1080.4209676369151</v>
          </cell>
          <cell r="P10">
            <v>362.43504226570417</v>
          </cell>
          <cell r="R10">
            <v>2135.6630422657045</v>
          </cell>
          <cell r="BA10">
            <v>111.08754647555608</v>
          </cell>
          <cell r="BB10">
            <v>3.3219172968624378</v>
          </cell>
          <cell r="BD10">
            <v>28.080808080808083</v>
          </cell>
        </row>
        <row r="11">
          <cell r="J11">
            <v>284.02972898124267</v>
          </cell>
          <cell r="L11">
            <v>858.52972898124256</v>
          </cell>
          <cell r="P11">
            <v>395.60224895897045</v>
          </cell>
          <cell r="R11">
            <v>2422.1862489589703</v>
          </cell>
          <cell r="BA11">
            <v>-23.076438052512348</v>
          </cell>
          <cell r="BB11">
            <v>5.4530315061658001</v>
          </cell>
          <cell r="BD11">
            <v>-21.135646687697161</v>
          </cell>
        </row>
        <row r="12">
          <cell r="A12">
            <v>1988</v>
          </cell>
          <cell r="J12">
            <v>237.79295642140244</v>
          </cell>
          <cell r="L12">
            <v>739.47795642140238</v>
          </cell>
          <cell r="N12">
            <v>1405.0360000000001</v>
          </cell>
          <cell r="P12">
            <v>289.82323962337608</v>
          </cell>
          <cell r="R12">
            <v>2196.5442396233761</v>
          </cell>
          <cell r="BA12">
            <v>-33.984480563698462</v>
          </cell>
          <cell r="BB12">
            <v>10.614908635794734</v>
          </cell>
          <cell r="BD12">
            <v>-19.799999999999997</v>
          </cell>
        </row>
        <row r="13">
          <cell r="A13">
            <v>1989</v>
          </cell>
          <cell r="J13">
            <v>228.71273210608888</v>
          </cell>
          <cell r="L13">
            <v>842.55373210608889</v>
          </cell>
          <cell r="N13">
            <v>905.9079999999999</v>
          </cell>
          <cell r="P13">
            <v>255.10782200073515</v>
          </cell>
          <cell r="R13">
            <v>1774.8568220007351</v>
          </cell>
          <cell r="BA13">
            <v>-7.4083492007314344</v>
          </cell>
          <cell r="BB13">
            <v>12.60696349858847</v>
          </cell>
          <cell r="BD13">
            <v>-66.832917705735667</v>
          </cell>
        </row>
        <row r="14">
          <cell r="A14">
            <v>1990</v>
          </cell>
          <cell r="J14">
            <v>139.84419501600166</v>
          </cell>
          <cell r="L14">
            <v>773.58819501600158</v>
          </cell>
          <cell r="N14">
            <v>794.02</v>
          </cell>
          <cell r="P14">
            <v>289.64866398702935</v>
          </cell>
          <cell r="R14">
            <v>1717.4126639870292</v>
          </cell>
          <cell r="BA14">
            <v>-55.28431631710977</v>
          </cell>
          <cell r="BB14">
            <v>13.701312792475548</v>
          </cell>
          <cell r="BD14">
            <v>7.5187969924812137</v>
          </cell>
        </row>
        <row r="15">
          <cell r="A15">
            <v>1991</v>
          </cell>
          <cell r="J15">
            <v>111.89507015129493</v>
          </cell>
          <cell r="L15">
            <v>703.54707015129486</v>
          </cell>
          <cell r="N15">
            <v>780.68899999999996</v>
          </cell>
          <cell r="P15">
            <v>245.15827843928398</v>
          </cell>
          <cell r="R15">
            <v>1617.4992784392839</v>
          </cell>
          <cell r="BA15">
            <v>18.790264582962514</v>
          </cell>
          <cell r="BB15">
            <v>7.5475848490069239</v>
          </cell>
          <cell r="BD15">
            <v>10.489510489510479</v>
          </cell>
        </row>
        <row r="16">
          <cell r="A16">
            <v>1992</v>
          </cell>
          <cell r="J16">
            <v>142.58097580409947</v>
          </cell>
          <cell r="L16">
            <v>890.38397580409935</v>
          </cell>
          <cell r="N16">
            <v>607.53</v>
          </cell>
          <cell r="P16">
            <v>289.43655240745147</v>
          </cell>
          <cell r="R16">
            <v>1644.7695524074513</v>
          </cell>
          <cell r="BA16">
            <v>-45.231411604937144</v>
          </cell>
          <cell r="BB16">
            <v>7.1444247140544377</v>
          </cell>
          <cell r="BD16">
            <v>-20.253164556962023</v>
          </cell>
        </row>
        <row r="17">
          <cell r="A17">
            <v>1993</v>
          </cell>
          <cell r="J17">
            <v>168.83514055427042</v>
          </cell>
          <cell r="L17">
            <v>978.15114055427046</v>
          </cell>
          <cell r="N17">
            <v>470.274</v>
          </cell>
          <cell r="P17">
            <v>323.22338696828956</v>
          </cell>
          <cell r="R17">
            <v>1602.8133869682897</v>
          </cell>
          <cell r="BA17">
            <v>52.242055327138303</v>
          </cell>
          <cell r="BB17">
            <v>8.4725553054281448</v>
          </cell>
          <cell r="BD17">
            <v>21.42857142857142</v>
          </cell>
        </row>
        <row r="18">
          <cell r="A18">
            <v>1994</v>
          </cell>
          <cell r="J18">
            <v>206.44116305329669</v>
          </cell>
          <cell r="L18">
            <v>990.56616305329669</v>
          </cell>
          <cell r="N18">
            <v>469.39</v>
          </cell>
          <cell r="P18">
            <v>287.38358117548466</v>
          </cell>
          <cell r="R18">
            <v>1540.8985811754847</v>
          </cell>
          <cell r="BA18">
            <v>-26.288221784769817</v>
          </cell>
          <cell r="BB18">
            <v>0.58649237447033897</v>
          </cell>
          <cell r="BD18">
            <v>-22.875816993464049</v>
          </cell>
        </row>
        <row r="19">
          <cell r="A19">
            <v>1995</v>
          </cell>
          <cell r="J19">
            <v>185.58674028254291</v>
          </cell>
          <cell r="L19">
            <v>904.87174028254299</v>
          </cell>
          <cell r="N19">
            <v>525.721</v>
          </cell>
          <cell r="P19">
            <v>301.06755685331154</v>
          </cell>
          <cell r="R19">
            <v>1546.0735568533116</v>
          </cell>
          <cell r="BA19">
            <v>-1.7158793422948349</v>
          </cell>
          <cell r="BB19">
            <v>2.1662614718614606</v>
          </cell>
          <cell r="BD19">
            <v>12.711864406779672</v>
          </cell>
        </row>
        <row r="20">
          <cell r="A20">
            <v>1996</v>
          </cell>
          <cell r="J20">
            <v>186.9557187660937</v>
          </cell>
          <cell r="L20">
            <v>724.44471876609362</v>
          </cell>
          <cell r="N20">
            <v>538.45600000000002</v>
          </cell>
          <cell r="P20">
            <v>231.79187734826078</v>
          </cell>
          <cell r="R20">
            <v>1307.7368773482608</v>
          </cell>
          <cell r="BA20">
            <v>-8.9815536819582871</v>
          </cell>
          <cell r="BB20">
            <v>5.1498359658020689</v>
          </cell>
          <cell r="BD20">
            <v>-4.5112781954887211</v>
          </cell>
        </row>
        <row r="21">
          <cell r="A21">
            <v>1997</v>
          </cell>
          <cell r="J21">
            <v>341.77109926989851</v>
          </cell>
          <cell r="L21">
            <v>821.55309926989855</v>
          </cell>
          <cell r="N21">
            <v>664.53700000000003</v>
          </cell>
          <cell r="P21">
            <v>221.78365721045617</v>
          </cell>
          <cell r="R21">
            <v>1366.1026572104563</v>
          </cell>
          <cell r="BA21">
            <v>-11.521755441384119</v>
          </cell>
          <cell r="BB21">
            <v>10.905237906488978</v>
          </cell>
          <cell r="BD21">
            <v>-53.543307086614163</v>
          </cell>
        </row>
        <row r="22">
          <cell r="A22">
            <v>1998</v>
          </cell>
          <cell r="J22">
            <v>313.99254147364672</v>
          </cell>
          <cell r="L22">
            <v>715.75954147364678</v>
          </cell>
          <cell r="N22">
            <v>625.63700000000006</v>
          </cell>
          <cell r="P22">
            <v>243.46494653137228</v>
          </cell>
          <cell r="R22">
            <v>1270.8689465313723</v>
          </cell>
          <cell r="BA22">
            <v>-108.01988467173074</v>
          </cell>
          <cell r="BB22">
            <v>2.7738853684325591</v>
          </cell>
          <cell r="BD22">
            <v>-83.050847457627114</v>
          </cell>
        </row>
        <row r="23">
          <cell r="A23">
            <v>1999</v>
          </cell>
          <cell r="J23">
            <v>346.73657269589859</v>
          </cell>
          <cell r="L23">
            <v>846.97757269589852</v>
          </cell>
          <cell r="N23">
            <v>607.15</v>
          </cell>
          <cell r="P23">
            <v>274.44892677808753</v>
          </cell>
          <cell r="R23">
            <v>1381.8399267780874</v>
          </cell>
          <cell r="BA23">
            <v>-286.4796282308763</v>
          </cell>
          <cell r="BB23">
            <v>8.6027971919364177E-2</v>
          </cell>
          <cell r="BD23">
            <v>580</v>
          </cell>
        </row>
        <row r="24">
          <cell r="A24">
            <v>2000</v>
          </cell>
          <cell r="J24">
            <v>359.30822949338722</v>
          </cell>
          <cell r="L24">
            <v>1059.7362294933873</v>
          </cell>
          <cell r="N24">
            <v>422.06799999999998</v>
          </cell>
          <cell r="P24">
            <v>423.75708394950811</v>
          </cell>
          <cell r="R24">
            <v>1546.2530839495082</v>
          </cell>
          <cell r="BA24">
            <v>625.13444676562972</v>
          </cell>
          <cell r="BB24">
            <v>7.0199871238361027</v>
          </cell>
          <cell r="BD24">
            <v>17.647058823529417</v>
          </cell>
        </row>
        <row r="25">
          <cell r="A25">
            <v>2001</v>
          </cell>
          <cell r="J25">
            <v>239.14647930016645</v>
          </cell>
          <cell r="L25">
            <v>693.84647930016649</v>
          </cell>
          <cell r="N25">
            <v>445.35399999999998</v>
          </cell>
          <cell r="P25">
            <v>313.52343161198945</v>
          </cell>
          <cell r="R25">
            <v>1213.5774316119894</v>
          </cell>
          <cell r="BA25">
            <v>-61.407532954702447</v>
          </cell>
          <cell r="BB25">
            <v>0.5530429838442501</v>
          </cell>
          <cell r="BD25">
            <v>37.5</v>
          </cell>
        </row>
        <row r="26">
          <cell r="A26">
            <v>2002</v>
          </cell>
          <cell r="J26">
            <v>361.33089731382074</v>
          </cell>
          <cell r="L26">
            <v>946.6243601056799</v>
          </cell>
          <cell r="N26">
            <v>449.46699999999998</v>
          </cell>
          <cell r="P26">
            <v>295.15314739071664</v>
          </cell>
          <cell r="R26">
            <v>1329.9136101825757</v>
          </cell>
          <cell r="BA26">
            <v>405.4151439551456</v>
          </cell>
          <cell r="BB26">
            <v>0.87053132736620853</v>
          </cell>
          <cell r="BD26">
            <v>-27.27272727272727</v>
          </cell>
        </row>
        <row r="27">
          <cell r="A27">
            <v>2003</v>
          </cell>
          <cell r="L27">
            <v>1100.6006022605488</v>
          </cell>
          <cell r="N27">
            <v>502.31999999999994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truct - Aus"/>
      <sheetName val="Constn IPD Table"/>
      <sheetName val="Total Construct - NSW"/>
      <sheetName val="Constn Costs - Annual"/>
      <sheetName val="IPD Table (2)"/>
      <sheetName val="EC IPD QTR"/>
      <sheetName val="ElecvWD Chart"/>
      <sheetName val="Chart1 - Aus"/>
      <sheetName val="Chart2 - Aus"/>
      <sheetName val="Chart3 - Aus"/>
      <sheetName val="Chart1 - NSW"/>
      <sheetName val="Chart2 - NSW"/>
      <sheetName val="Chart3 - NSW"/>
      <sheetName val="PPI - Qtrly"/>
      <sheetName val="PPI - Annual"/>
      <sheetName val="Definitions"/>
      <sheetName val="NSW STCONSTN"/>
      <sheetName val="Total Constn NSW"/>
      <sheetName val="Total Constn AUS"/>
      <sheetName val="ECA"/>
      <sheetName val="EGW GFKF Table"/>
      <sheetName val="IPD Table"/>
      <sheetName val="Constn Costs"/>
      <sheetName val="Elec_ECA Chart"/>
      <sheetName val="Qtrly Prices"/>
      <sheetName val="Investments"/>
      <sheetName val="Sheet1"/>
      <sheetName val="Annual"/>
      <sheetName val="NSW"/>
      <sheetName val="NSW StateConstn"/>
      <sheetName val="Sheet1 (2)"/>
    </sheetNames>
    <sheetDataSet>
      <sheetData sheetId="0">
        <row r="3">
          <cell r="C3" t="str">
            <v>Engineering Construction</v>
          </cell>
        </row>
      </sheetData>
      <sheetData sheetId="1">
        <row r="3">
          <cell r="A3" t="str">
            <v>(Year Average Growth)</v>
          </cell>
        </row>
      </sheetData>
      <sheetData sheetId="2">
        <row r="3">
          <cell r="C3" t="str">
            <v>Engineering Construction</v>
          </cell>
        </row>
      </sheetData>
      <sheetData sheetId="3">
        <row r="3">
          <cell r="B3" t="str">
            <v>Total Eng Const</v>
          </cell>
        </row>
      </sheetData>
      <sheetData sheetId="4">
        <row r="3">
          <cell r="A3" t="str">
            <v>Australia</v>
          </cell>
        </row>
      </sheetData>
      <sheetData sheetId="5">
        <row r="5">
          <cell r="B5" t="str">
            <v>ABS RAIL IPD (FROM Engineering Construction IPD)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A3" t="str">
            <v>1998/99=100</v>
          </cell>
        </row>
      </sheetData>
      <sheetData sheetId="14">
        <row r="3">
          <cell r="A3" t="str">
            <v xml:space="preserve">  YE</v>
          </cell>
        </row>
      </sheetData>
      <sheetData sheetId="15">
        <row r="3">
          <cell r="B3" t="str">
            <v xml:space="preserve">This class consists of units mainly engaged in the construction of houses (except semi-detached houses) or in carrying out alterations, additions or renovation or general repairs to houses, or in organising or managing these activities as the prime contractor. </v>
          </cell>
        </row>
      </sheetData>
      <sheetData sheetId="16">
        <row r="3">
          <cell r="A3" t="str">
            <v>fc:26/9/07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5">
          <cell r="AG5">
            <v>3225.4483486386025</v>
          </cell>
          <cell r="AN5">
            <v>848.56522550805903</v>
          </cell>
          <cell r="AZ5">
            <v>-892.62484324081561</v>
          </cell>
          <cell r="BE5">
            <v>-3225.4483486386025</v>
          </cell>
          <cell r="BG5">
            <v>4295.8887316749224</v>
          </cell>
        </row>
        <row r="6">
          <cell r="AG6">
            <v>3183.1528911298765</v>
          </cell>
          <cell r="AN6">
            <v>1408.5077639547894</v>
          </cell>
          <cell r="AZ6">
            <v>-899.14741296040665</v>
          </cell>
          <cell r="BE6">
            <v>-3183.1528911298765</v>
          </cell>
          <cell r="BG6">
            <v>4650.3899445626339</v>
          </cell>
        </row>
        <row r="7">
          <cell r="AG7">
            <v>2826.28558132339</v>
          </cell>
          <cell r="AN7">
            <v>997.48364055034915</v>
          </cell>
          <cell r="AZ7">
            <v>-531.06183749273077</v>
          </cell>
          <cell r="BE7">
            <v>-2826.28558132339</v>
          </cell>
          <cell r="BG7">
            <v>4343.4075687854493</v>
          </cell>
        </row>
        <row r="8">
          <cell r="AG8">
            <v>2702.4399487912906</v>
          </cell>
          <cell r="AN8">
            <v>546.94228640604263</v>
          </cell>
          <cell r="AZ8">
            <v>-380.24661790838763</v>
          </cell>
          <cell r="BE8">
            <v>-2702.4399487912906</v>
          </cell>
          <cell r="BG8">
            <v>4183.8079276638664</v>
          </cell>
        </row>
        <row r="9">
          <cell r="AG9">
            <v>2979.1742573971428</v>
          </cell>
          <cell r="AN9">
            <v>476.06563751293788</v>
          </cell>
          <cell r="AZ9">
            <v>-472.18479214640411</v>
          </cell>
          <cell r="BE9">
            <v>-2979.1742573971428</v>
          </cell>
          <cell r="BG9">
            <v>4205.3244154847707</v>
          </cell>
        </row>
        <row r="10">
          <cell r="AG10">
            <v>3515.0347970448843</v>
          </cell>
          <cell r="AN10">
            <v>655.15328696391407</v>
          </cell>
          <cell r="AX10">
            <v>5982</v>
          </cell>
          <cell r="AZ10">
            <v>-409.87083869217531</v>
          </cell>
          <cell r="BE10">
            <v>-3515.0347970448843</v>
          </cell>
          <cell r="BG10">
            <v>4084.0679326728468</v>
          </cell>
          <cell r="BI10">
            <v>7902.2713133036314</v>
          </cell>
          <cell r="BO10">
            <v>8222</v>
          </cell>
        </row>
        <row r="11">
          <cell r="AG11">
            <v>3912.6336856342486</v>
          </cell>
          <cell r="AN11">
            <v>975.11703089326261</v>
          </cell>
          <cell r="AX11">
            <v>6827</v>
          </cell>
          <cell r="AZ11">
            <v>-231.50467708719543</v>
          </cell>
          <cell r="BE11">
            <v>-3912.6336856342486</v>
          </cell>
          <cell r="BG11">
            <v>4011.1749261370705</v>
          </cell>
          <cell r="BI11">
            <v>8532.5276188687458</v>
          </cell>
          <cell r="BO11">
            <v>8728</v>
          </cell>
        </row>
        <row r="12">
          <cell r="AG12">
            <v>5089.2869601066577</v>
          </cell>
          <cell r="AN12">
            <v>920.5973714968419</v>
          </cell>
          <cell r="AX12">
            <v>8500</v>
          </cell>
          <cell r="AZ12">
            <v>-403.41087057793629</v>
          </cell>
          <cell r="BE12">
            <v>-5089.2869601066577</v>
          </cell>
          <cell r="BG12">
            <v>3201.3339086305637</v>
          </cell>
          <cell r="BI12">
            <v>10090.918529766343</v>
          </cell>
          <cell r="BO12">
            <v>7790</v>
          </cell>
        </row>
        <row r="13">
          <cell r="AG13">
            <v>6142.6504314983295</v>
          </cell>
          <cell r="AN13">
            <v>925.11197603816697</v>
          </cell>
          <cell r="AX13">
            <v>9233</v>
          </cell>
          <cell r="AZ13">
            <v>313.55354490995524</v>
          </cell>
          <cell r="BE13">
            <v>1869.2399653007142</v>
          </cell>
          <cell r="BG13">
            <v>3050.1588230736925</v>
          </cell>
          <cell r="BI13">
            <v>1413.0298304232356</v>
          </cell>
          <cell r="BO13">
            <v>7511</v>
          </cell>
        </row>
        <row r="14">
          <cell r="AG14">
            <v>6753.5545144106418</v>
          </cell>
          <cell r="AN14">
            <v>1312.5983096335794</v>
          </cell>
          <cell r="AX14">
            <v>11235</v>
          </cell>
          <cell r="AZ14">
            <v>439.10711613145304</v>
          </cell>
          <cell r="BE14">
            <v>1993.3343135768646</v>
          </cell>
          <cell r="BG14">
            <v>3709.5240912296476</v>
          </cell>
          <cell r="BI14">
            <v>2378.9480968536418</v>
          </cell>
          <cell r="BO14">
            <v>8499</v>
          </cell>
        </row>
        <row r="15">
          <cell r="AG15">
            <v>6495.2438658727278</v>
          </cell>
          <cell r="AN15">
            <v>1400.6545822405121</v>
          </cell>
          <cell r="AX15">
            <v>11128</v>
          </cell>
          <cell r="AZ15">
            <v>483.56698791561575</v>
          </cell>
          <cell r="BE15">
            <v>2236.0975381864919</v>
          </cell>
          <cell r="BG15">
            <v>4111.9550897700083</v>
          </cell>
          <cell r="BI15">
            <v>1998.7633136491249</v>
          </cell>
          <cell r="BO15">
            <v>8487</v>
          </cell>
        </row>
        <row r="16">
          <cell r="AG16">
            <v>4738.948678612529</v>
          </cell>
          <cell r="AN16">
            <v>1227.5544048423076</v>
          </cell>
          <cell r="AX16">
            <v>9002</v>
          </cell>
          <cell r="AZ16">
            <v>461.58586121976805</v>
          </cell>
          <cell r="BE16">
            <v>2507.3597199216101</v>
          </cell>
          <cell r="BG16">
            <v>3998.1043634202001</v>
          </cell>
          <cell r="BI16">
            <v>2584.93102048439</v>
          </cell>
          <cell r="BO16">
            <v>8673</v>
          </cell>
        </row>
        <row r="17">
          <cell r="AG17">
            <v>3770.9679760302824</v>
          </cell>
          <cell r="AN17">
            <v>996.33612691441408</v>
          </cell>
          <cell r="AX17">
            <v>7086</v>
          </cell>
          <cell r="AZ17">
            <v>544.12695248173804</v>
          </cell>
          <cell r="BE17">
            <v>2151.5985051286189</v>
          </cell>
          <cell r="BG17">
            <v>4176.2687864924965</v>
          </cell>
          <cell r="BI17">
            <v>2080.4203555223357</v>
          </cell>
          <cell r="BO17">
            <v>8716</v>
          </cell>
        </row>
        <row r="18">
          <cell r="AG18">
            <v>3393.9521345300554</v>
          </cell>
          <cell r="AN18">
            <v>1231.1247049977853</v>
          </cell>
          <cell r="AX18">
            <v>6815</v>
          </cell>
          <cell r="AZ18">
            <v>293.46734170799755</v>
          </cell>
          <cell r="BE18">
            <v>2100.6585647594247</v>
          </cell>
          <cell r="BG18">
            <v>4168.9653748860819</v>
          </cell>
          <cell r="BI18">
            <v>1991.2307823704305</v>
          </cell>
          <cell r="BO18">
            <v>8515</v>
          </cell>
        </row>
        <row r="19">
          <cell r="AG19">
            <v>3905.2721280610131</v>
          </cell>
          <cell r="AN19">
            <v>1721.5209611045527</v>
          </cell>
          <cell r="AX19">
            <v>8030</v>
          </cell>
          <cell r="AZ19">
            <v>264.10951642327746</v>
          </cell>
          <cell r="BE19">
            <v>1601.6277666966143</v>
          </cell>
          <cell r="BG19">
            <v>4218.2660390717083</v>
          </cell>
          <cell r="BI19">
            <v>3518.0664042803819</v>
          </cell>
          <cell r="BO19">
            <v>9379</v>
          </cell>
        </row>
        <row r="20">
          <cell r="AG20">
            <v>4704.5556945830585</v>
          </cell>
          <cell r="AN20">
            <v>2175.0424657869407</v>
          </cell>
          <cell r="AX20">
            <v>9924</v>
          </cell>
          <cell r="AZ20">
            <v>241.82255398039615</v>
          </cell>
          <cell r="BE20">
            <v>1512.1530028006437</v>
          </cell>
          <cell r="BG20">
            <v>4281.2991015979333</v>
          </cell>
          <cell r="BI20">
            <v>2576.0706165414194</v>
          </cell>
          <cell r="BO20">
            <v>8577</v>
          </cell>
        </row>
        <row r="21">
          <cell r="AG21">
            <v>5004.4507710615289</v>
          </cell>
          <cell r="AN21">
            <v>1611.4879335142823</v>
          </cell>
          <cell r="AX21">
            <v>9911</v>
          </cell>
          <cell r="AZ21">
            <v>269.83584168023935</v>
          </cell>
          <cell r="BE21">
            <v>1571.6336717467802</v>
          </cell>
          <cell r="BG21">
            <v>4535.3966135206083</v>
          </cell>
          <cell r="BI21">
            <v>2463.296023834032</v>
          </cell>
          <cell r="BO21">
            <v>8013</v>
          </cell>
        </row>
        <row r="22">
          <cell r="AG22">
            <v>5725.8366317402961</v>
          </cell>
          <cell r="AN22">
            <v>1704.0223231699722</v>
          </cell>
          <cell r="AX22">
            <v>11084</v>
          </cell>
          <cell r="AZ22">
            <v>163.38970580841305</v>
          </cell>
          <cell r="BE22">
            <v>1640.5306036049751</v>
          </cell>
          <cell r="BG22">
            <v>4659.9843460493103</v>
          </cell>
          <cell r="BI22">
            <v>2063.1363681029088</v>
          </cell>
          <cell r="BO22">
            <v>7993</v>
          </cell>
        </row>
        <row r="23">
          <cell r="AG23">
            <v>6254.3144266736881</v>
          </cell>
          <cell r="AN23">
            <v>1986.8847889711103</v>
          </cell>
          <cell r="AX23">
            <v>12225</v>
          </cell>
          <cell r="AZ23">
            <v>194.15978156664278</v>
          </cell>
          <cell r="BE23">
            <v>1718.0175003061049</v>
          </cell>
          <cell r="BG23">
            <v>4767.0650701949407</v>
          </cell>
          <cell r="BI23">
            <v>1660.6507930189082</v>
          </cell>
          <cell r="BO23">
            <v>8392</v>
          </cell>
        </row>
        <row r="24">
          <cell r="AG24">
            <v>6204.636453215966</v>
          </cell>
          <cell r="AN24">
            <v>1957.3024405896656</v>
          </cell>
          <cell r="AX24">
            <v>12224</v>
          </cell>
          <cell r="AZ24">
            <v>149.84316807183495</v>
          </cell>
          <cell r="BE24">
            <v>1773.3828888605867</v>
          </cell>
          <cell r="BG24">
            <v>5316.4055613226637</v>
          </cell>
          <cell r="BI24">
            <v>1855.6904476528962</v>
          </cell>
          <cell r="BO24">
            <v>9352</v>
          </cell>
        </row>
        <row r="25">
          <cell r="AG25">
            <v>4050.9455674175056</v>
          </cell>
          <cell r="AN25">
            <v>1860.847276439792</v>
          </cell>
          <cell r="AX25">
            <v>8088</v>
          </cell>
          <cell r="AZ25">
            <v>168.97728028022448</v>
          </cell>
          <cell r="BE25">
            <v>1182.3418684365565</v>
          </cell>
          <cell r="BG25">
            <v>5099.3880423514529</v>
          </cell>
          <cell r="BI25">
            <v>786.25012333136146</v>
          </cell>
          <cell r="BO25">
            <v>8780</v>
          </cell>
        </row>
        <row r="26">
          <cell r="AG26">
            <v>4016.8716594913471</v>
          </cell>
          <cell r="AN26">
            <v>1447.0239185750411</v>
          </cell>
          <cell r="AX26">
            <v>7571</v>
          </cell>
          <cell r="AZ26">
            <v>122.87654872798976</v>
          </cell>
          <cell r="BE26">
            <v>1511.1252026382749</v>
          </cell>
          <cell r="BG26">
            <v>4770.3244476485379</v>
          </cell>
          <cell r="BI26">
            <v>1731.241897975975</v>
          </cell>
          <cell r="BO26">
            <v>9326</v>
          </cell>
        </row>
      </sheetData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"/>
      <sheetName val="PB"/>
      <sheetName val="DAY"/>
      <sheetName val="TP"/>
      <sheetName val="TB"/>
      <sheetName val="TOTAL"/>
      <sheetName val="M&amp;HI"/>
      <sheetName val="PROP"/>
      <sheetName val="Contribution"/>
      <sheetName val="Contrib chart"/>
      <sheetName val="TOTAL Metro"/>
      <sheetName val="TOTAL Rural"/>
      <sheetName val="charts"/>
      <sheetName val="Summ Charts"/>
      <sheetName val="Sheet1"/>
      <sheetName val="MACROS"/>
      <sheetName val="Sectors"/>
      <sheetName val="WD Chart"/>
      <sheetName val="TOTAL (SAPN)"/>
      <sheetName val="PP Min%"/>
      <sheetName val="PP MinTot"/>
      <sheetName val="TB Min%"/>
      <sheetName val="TB MinTot"/>
      <sheetName val="TOTAL Min"/>
      <sheetName val="TOTAL NonMin"/>
      <sheetName val="WD4-FC"/>
      <sheetName val="PP NonMin"/>
      <sheetName val="TB NonMin"/>
    </sheetNames>
    <sheetDataSet>
      <sheetData sheetId="0">
        <row r="19">
          <cell r="N19">
            <v>102.84399812785576</v>
          </cell>
        </row>
      </sheetData>
      <sheetData sheetId="1"/>
      <sheetData sheetId="2"/>
      <sheetData sheetId="3"/>
      <sheetData sheetId="4">
        <row r="19">
          <cell r="N19">
            <v>792.82318225485358</v>
          </cell>
        </row>
      </sheetData>
      <sheetData sheetId="5">
        <row r="19">
          <cell r="N19">
            <v>895.66718038270938</v>
          </cell>
        </row>
      </sheetData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PL for BBJC"/>
      <sheetName val="PAR Cons PL"/>
      <sheetName val="PAR PL by Coy"/>
      <sheetName val="SS_CORT_ PL"/>
      <sheetName val="SS_AFIN_ PL"/>
      <sheetName val="PAR CapWork"/>
      <sheetName val="PAR BS by Coy"/>
      <sheetName val="PAR Cashflow"/>
      <sheetName val="HR&amp;SAFETY KPI"/>
      <sheetName val="SHARE KPI"/>
      <sheetName val="DataGraph"/>
      <sheetName val="DataAct"/>
      <sheetName val="DataBud"/>
      <sheetName val="DataActCORT"/>
      <sheetName val="DataBudCORT"/>
      <sheetName val="DataActAFIN"/>
      <sheetName val="DataBudAFIN"/>
      <sheetName val="DataAct Capex"/>
      <sheetName val="DataBud Capex"/>
      <sheetName val="Date"/>
      <sheetName val="PAR PL by Coy (copy)"/>
      <sheetName val="PAR Cashflow (copy)"/>
      <sheetName val="Menu"/>
      <sheetName val="Lookup|Tables"/>
      <sheetName val="Input|Assumptions"/>
      <sheetName val="Index"/>
      <sheetName val="Check|List"/>
      <sheetName val="Input|Escal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Control"/>
      <sheetName val="SUMMARY"/>
      <sheetName val="OUTPUT"/>
      <sheetName val="Scenario"/>
      <sheetName val="Inputs I"/>
      <sheetName val="Inputs II"/>
      <sheetName val="Cons PL"/>
      <sheetName val="PL Proof"/>
      <sheetName val="Cons CF"/>
      <sheetName val="CF Proof"/>
      <sheetName val="Cons BS"/>
      <sheetName val="BS Proof"/>
      <sheetName val="ANH Cons PL"/>
      <sheetName val="ANH PL Proof"/>
      <sheetName val="ANH Cons BS"/>
      <sheetName val="ANH Proof BS"/>
      <sheetName val="ANH Cons CF"/>
      <sheetName val="ANH CF Proof"/>
      <sheetName val="ALN"/>
      <sheetName val="AFI"/>
      <sheetName val="AGS"/>
      <sheetName val="AGN"/>
      <sheetName val="ANH"/>
      <sheetName val="ANS"/>
      <sheetName val="ACO"/>
      <sheetName val="UEC"/>
      <sheetName val="ALN BS"/>
      <sheetName val="AFI BS"/>
      <sheetName val="AGS BS"/>
      <sheetName val="AGN BS"/>
      <sheetName val="ANH BS"/>
      <sheetName val="ANW BS"/>
      <sheetName val="ANS BS"/>
      <sheetName val="ACO BS"/>
      <sheetName val="NPS"/>
      <sheetName val="NPSWA"/>
      <sheetName val="WAGH BS"/>
      <sheetName val="NPS BS"/>
      <sheetName val="NPSWA BS"/>
      <sheetName val="UEC BS"/>
      <sheetName val="Fees"/>
      <sheetName val="Allocation NDA"/>
      <sheetName val="Assumptions Book"/>
      <sheetName val="Sub PL"/>
      <sheetName val="Sub BS"/>
      <sheetName val="Sub CF"/>
      <sheetName val="Sub PL Proof"/>
      <sheetName val="Sub BS Proof"/>
      <sheetName val="Sub CF Proof"/>
      <sheetName val="Share Split"/>
      <sheetName val="ANSAGS"/>
      <sheetName val="Bank"/>
      <sheetName val="Payments Matrix"/>
      <sheetName val="Reported"/>
      <sheetName val="2.6 Non-network"/>
      <sheetName val="2.7 Vegetation management"/>
      <sheetName val="2.10 Overh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D3" t="str">
            <v>Months</v>
          </cell>
        </row>
        <row r="4">
          <cell r="D4">
            <v>37622</v>
          </cell>
          <cell r="E4">
            <v>37653</v>
          </cell>
          <cell r="F4">
            <v>37681</v>
          </cell>
          <cell r="G4">
            <v>37712</v>
          </cell>
          <cell r="H4">
            <v>37742</v>
          </cell>
          <cell r="I4">
            <v>37773</v>
          </cell>
        </row>
        <row r="66">
          <cell r="D66">
            <v>0.19574522</v>
          </cell>
          <cell r="E66">
            <v>0.20021327999999999</v>
          </cell>
          <cell r="F66">
            <v>0.21542022</v>
          </cell>
          <cell r="G66">
            <v>0.22216348000000002</v>
          </cell>
          <cell r="H66">
            <v>0.20868173000000001</v>
          </cell>
          <cell r="I66">
            <v>0.24229541000000002</v>
          </cell>
        </row>
        <row r="67">
          <cell r="D67">
            <v>6.6526274999999986</v>
          </cell>
          <cell r="E67">
            <v>5.6483580200000008</v>
          </cell>
          <cell r="F67">
            <v>6.5873309299999994</v>
          </cell>
          <cell r="G67">
            <v>7.6297353499999989</v>
          </cell>
          <cell r="H67">
            <v>8.5977521999999986</v>
          </cell>
          <cell r="I67">
            <v>13.40591893</v>
          </cell>
        </row>
        <row r="68">
          <cell r="D68">
            <v>0.10084497000000001</v>
          </cell>
          <cell r="E68">
            <v>0.45071291999999996</v>
          </cell>
          <cell r="F68">
            <v>0.33245094999999997</v>
          </cell>
          <cell r="G68">
            <v>0.12253295</v>
          </cell>
          <cell r="H68">
            <v>0.43522712999999996</v>
          </cell>
          <cell r="I68">
            <v>0.34255707000000002</v>
          </cell>
        </row>
        <row r="69">
          <cell r="D69">
            <v>0.11761000000000001</v>
          </cell>
          <cell r="E69">
            <v>0.10989400000000001</v>
          </cell>
          <cell r="F69">
            <v>0.12453220000000001</v>
          </cell>
          <cell r="G69">
            <v>0.10846739999999999</v>
          </cell>
          <cell r="H69">
            <v>0.108533</v>
          </cell>
          <cell r="I69">
            <v>0.10716500000000001</v>
          </cell>
        </row>
        <row r="72">
          <cell r="D72">
            <v>1.45327703</v>
          </cell>
          <cell r="E72">
            <v>1.80779125</v>
          </cell>
          <cell r="F72">
            <v>1.4405014000000003</v>
          </cell>
          <cell r="G72">
            <v>1.65200587</v>
          </cell>
          <cell r="H72">
            <v>2.0616600699999998</v>
          </cell>
          <cell r="I72">
            <v>1.8285125200000005</v>
          </cell>
        </row>
        <row r="75">
          <cell r="D75">
            <v>0.16472487000000002</v>
          </cell>
          <cell r="E75">
            <v>0.15130452</v>
          </cell>
          <cell r="F75">
            <v>0.16847494000000002</v>
          </cell>
          <cell r="G75">
            <v>0.17660049999999999</v>
          </cell>
          <cell r="H75">
            <v>0.29827707000000003</v>
          </cell>
          <cell r="I75">
            <v>0.30686773000000001</v>
          </cell>
        </row>
        <row r="76">
          <cell r="D76">
            <v>0.76559107999999987</v>
          </cell>
          <cell r="E76">
            <v>0.76095891000000004</v>
          </cell>
          <cell r="F76">
            <v>0.76504378999999989</v>
          </cell>
          <cell r="G76">
            <v>0.76026196000000001</v>
          </cell>
          <cell r="H76">
            <v>0.76876995999999997</v>
          </cell>
          <cell r="I76">
            <v>0.8503343699999999</v>
          </cell>
        </row>
        <row r="78">
          <cell r="D78">
            <v>2.3835929799999995</v>
          </cell>
          <cell r="E78">
            <v>2.7200546800000001</v>
          </cell>
          <cell r="F78">
            <v>2.3740201300000003</v>
          </cell>
          <cell r="G78">
            <v>2.5888683299999999</v>
          </cell>
          <cell r="H78">
            <v>3.1287070999999997</v>
          </cell>
          <cell r="I78">
            <v>2.9857146200000004</v>
          </cell>
        </row>
        <row r="80">
          <cell r="D80">
            <v>1.4763949999999999</v>
          </cell>
          <cell r="E80">
            <v>1.4818950000000002</v>
          </cell>
          <cell r="F80">
            <v>1.4872270000000001</v>
          </cell>
          <cell r="G80">
            <v>1.4934500000000002</v>
          </cell>
          <cell r="H80">
            <v>1.4979420000000003</v>
          </cell>
          <cell r="I80">
            <v>1.5037787900000004</v>
          </cell>
        </row>
        <row r="81">
          <cell r="D81">
            <v>6.8099999999999994E-2</v>
          </cell>
          <cell r="E81">
            <v>6.8099999999999994E-2</v>
          </cell>
          <cell r="F81">
            <v>6.8099999999999994E-2</v>
          </cell>
          <cell r="G81">
            <v>6.8099999999999994E-2</v>
          </cell>
          <cell r="H81">
            <v>6.8099999999999994E-2</v>
          </cell>
          <cell r="I81">
            <v>6.8099999999999994E-2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D83">
            <v>2.5569472599999998</v>
          </cell>
          <cell r="E83">
            <v>2.30045156</v>
          </cell>
          <cell r="F83">
            <v>2.5469285199999998</v>
          </cell>
          <cell r="G83">
            <v>2.4114196400000001</v>
          </cell>
          <cell r="H83">
            <v>2.4762618700000001</v>
          </cell>
          <cell r="I83">
            <v>2.28719589</v>
          </cell>
        </row>
        <row r="84">
          <cell r="D84">
            <v>0.26204100000000002</v>
          </cell>
          <cell r="E84">
            <v>3.2655999999999998E-2</v>
          </cell>
          <cell r="F84">
            <v>0.32258600000000004</v>
          </cell>
          <cell r="G84">
            <v>0.54174500000000003</v>
          </cell>
          <cell r="H84">
            <v>0.74151300000000009</v>
          </cell>
          <cell r="I84">
            <v>2.41694349</v>
          </cell>
        </row>
        <row r="86">
          <cell r="D86">
            <v>0.31975144999999899</v>
          </cell>
          <cell r="E86">
            <v>-0.19397901999999936</v>
          </cell>
          <cell r="F86">
            <v>0.46087264999999911</v>
          </cell>
          <cell r="G86">
            <v>0.97931620999999891</v>
          </cell>
          <cell r="H86">
            <v>1.4376700899999979</v>
          </cell>
          <cell r="I86">
            <v>4.8362036199999983</v>
          </cell>
        </row>
        <row r="87">
          <cell r="D87">
            <v>0.3197514499999991</v>
          </cell>
          <cell r="E87">
            <v>-0.19397901999999975</v>
          </cell>
          <cell r="F87">
            <v>0.46087265000000044</v>
          </cell>
          <cell r="G87">
            <v>0.9793162099999978</v>
          </cell>
          <cell r="H87">
            <v>1.4376700899999977</v>
          </cell>
          <cell r="I87">
            <v>4.8362036200000009</v>
          </cell>
        </row>
        <row r="88">
          <cell r="D88">
            <v>0</v>
          </cell>
          <cell r="E88">
            <v>3.8857805861880479E-16</v>
          </cell>
          <cell r="F88">
            <v>-1.3322676295501878E-15</v>
          </cell>
          <cell r="G88">
            <v>1.1102230246251565E-15</v>
          </cell>
          <cell r="H88">
            <v>0</v>
          </cell>
          <cell r="I88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2">
          <cell r="E92">
            <v>2.6322251999999997</v>
          </cell>
        </row>
        <row r="95">
          <cell r="F95">
            <v>1.524</v>
          </cell>
          <cell r="G95">
            <v>0</v>
          </cell>
          <cell r="H95">
            <v>0</v>
          </cell>
          <cell r="I95">
            <v>1.8110029999999999</v>
          </cell>
        </row>
        <row r="96">
          <cell r="F96">
            <v>19.241</v>
          </cell>
          <cell r="G96">
            <v>0</v>
          </cell>
          <cell r="H96">
            <v>0</v>
          </cell>
          <cell r="I96">
            <v>29.960605000000001</v>
          </cell>
        </row>
        <row r="99">
          <cell r="F99">
            <v>-6.14</v>
          </cell>
          <cell r="G99">
            <v>0</v>
          </cell>
          <cell r="H99">
            <v>0</v>
          </cell>
          <cell r="I99">
            <v>-6.8271939999999995</v>
          </cell>
        </row>
        <row r="101">
          <cell r="F101">
            <v>-0.48499999999999999</v>
          </cell>
          <cell r="G101">
            <v>0</v>
          </cell>
          <cell r="H101">
            <v>0</v>
          </cell>
          <cell r="I101">
            <v>-0.83881300000000014</v>
          </cell>
        </row>
        <row r="102">
          <cell r="F102">
            <v>-2.2650000000000001</v>
          </cell>
          <cell r="G102">
            <v>0</v>
          </cell>
          <cell r="H102">
            <v>0</v>
          </cell>
          <cell r="I102">
            <v>-2.2985972600000024</v>
          </cell>
        </row>
        <row r="105">
          <cell r="F105">
            <v>-7.4039999999999999</v>
          </cell>
          <cell r="G105">
            <v>0</v>
          </cell>
          <cell r="H105">
            <v>0</v>
          </cell>
          <cell r="I105">
            <v>-7.1752047400000016</v>
          </cell>
        </row>
        <row r="107">
          <cell r="F107">
            <v>-1.9E-2</v>
          </cell>
          <cell r="G107">
            <v>0</v>
          </cell>
          <cell r="H107">
            <v>0</v>
          </cell>
          <cell r="I107">
            <v>-7.1293350000000002</v>
          </cell>
        </row>
        <row r="108">
          <cell r="F108">
            <v>1.1319999999999999</v>
          </cell>
          <cell r="G108">
            <v>0</v>
          </cell>
          <cell r="H108">
            <v>0</v>
          </cell>
          <cell r="I108">
            <v>0.8099320000000001</v>
          </cell>
        </row>
        <row r="109">
          <cell r="F109">
            <v>-6.13</v>
          </cell>
          <cell r="G109">
            <v>0</v>
          </cell>
          <cell r="H109">
            <v>0</v>
          </cell>
          <cell r="I109">
            <v>-5.9832560000000017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4.0016259999999999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0.03</v>
          </cell>
          <cell r="G113">
            <v>0</v>
          </cell>
          <cell r="H113">
            <v>0</v>
          </cell>
          <cell r="I113">
            <v>2.1567000000000003E-2</v>
          </cell>
        </row>
        <row r="118">
          <cell r="F118">
            <v>-0.51599599999999968</v>
          </cell>
          <cell r="G118">
            <v>0</v>
          </cell>
          <cell r="H118">
            <v>0</v>
          </cell>
          <cell r="I118">
            <v>6.3525889999999965</v>
          </cell>
        </row>
        <row r="119">
          <cell r="D119">
            <v>0</v>
          </cell>
          <cell r="E119">
            <v>0</v>
          </cell>
          <cell r="F119">
            <v>-0.51600000000000024</v>
          </cell>
          <cell r="G119">
            <v>0</v>
          </cell>
          <cell r="H119">
            <v>0</v>
          </cell>
          <cell r="I119">
            <v>6.3523329999999962</v>
          </cell>
        </row>
        <row r="120">
          <cell r="D120">
            <v>0</v>
          </cell>
          <cell r="E120">
            <v>0</v>
          </cell>
          <cell r="F120">
            <v>4.0000000005591119E-6</v>
          </cell>
          <cell r="G120">
            <v>0</v>
          </cell>
          <cell r="H120">
            <v>0</v>
          </cell>
          <cell r="I120">
            <v>2.5600000000025602E-4</v>
          </cell>
        </row>
        <row r="124">
          <cell r="D124">
            <v>2.8582734614946603E-2</v>
          </cell>
          <cell r="E124">
            <v>3.4232852731059291E-2</v>
          </cell>
          <cell r="F124">
            <v>3.1666632403568082E-2</v>
          </cell>
          <cell r="G124">
            <v>2.8294236185414531E-2</v>
          </cell>
          <cell r="H124">
            <v>2.3696507764522572E-2</v>
          </cell>
          <cell r="I124">
            <v>1.7752901878884182E-2</v>
          </cell>
        </row>
        <row r="215">
          <cell r="D215">
            <v>9.854281799999999</v>
          </cell>
          <cell r="E215">
            <v>8.9825889300000004</v>
          </cell>
          <cell r="F215">
            <v>9.8308480300000003</v>
          </cell>
          <cell r="G215">
            <v>10.177830830000001</v>
          </cell>
          <cell r="H215">
            <v>11.018244780000002</v>
          </cell>
          <cell r="I215">
            <v>9.4764652499999986</v>
          </cell>
        </row>
        <row r="216">
          <cell r="D216">
            <v>5.9971599000000007</v>
          </cell>
          <cell r="E216">
            <v>8.4497309999999999</v>
          </cell>
          <cell r="F216">
            <v>7.2008519100000008</v>
          </cell>
          <cell r="G216">
            <v>6.5356442999999995</v>
          </cell>
          <cell r="H216">
            <v>7.853317370000001</v>
          </cell>
          <cell r="I216">
            <v>7.3989395300000007</v>
          </cell>
        </row>
        <row r="217">
          <cell r="D217">
            <v>5.3051068497332965</v>
          </cell>
          <cell r="E217">
            <v>4.6650009692545984</v>
          </cell>
          <cell r="F217">
            <v>4.9094742415818136</v>
          </cell>
          <cell r="G217">
            <v>4.8225569312808965</v>
          </cell>
          <cell r="H217">
            <v>4.031710205642514</v>
          </cell>
          <cell r="I217">
            <v>4.6463238306589396</v>
          </cell>
        </row>
        <row r="218">
          <cell r="D218">
            <v>0.16472486999999997</v>
          </cell>
          <cell r="E218">
            <v>0.15130452</v>
          </cell>
          <cell r="F218">
            <v>0.16847494000000002</v>
          </cell>
          <cell r="G218">
            <v>0.17660050000000002</v>
          </cell>
          <cell r="H218">
            <v>0.29827706999999998</v>
          </cell>
          <cell r="I218">
            <v>0.30686773000000001</v>
          </cell>
        </row>
        <row r="219">
          <cell r="D219">
            <v>0.16472486999999997</v>
          </cell>
          <cell r="E219">
            <v>0.15130452</v>
          </cell>
          <cell r="F219">
            <v>0.16847494000000002</v>
          </cell>
          <cell r="G219">
            <v>0.17660050000000002</v>
          </cell>
          <cell r="H219">
            <v>0.29827706999999998</v>
          </cell>
          <cell r="I219">
            <v>0.30686773000000001</v>
          </cell>
        </row>
        <row r="220">
          <cell r="D220">
            <v>10.626437710000001</v>
          </cell>
          <cell r="E220">
            <v>8.8445519400000006</v>
          </cell>
          <cell r="F220">
            <v>10.040015199999999</v>
          </cell>
          <cell r="G220">
            <v>11.51082774</v>
          </cell>
          <cell r="H220">
            <v>14.343634590000001</v>
          </cell>
          <cell r="I220">
            <v>24.047649740000001</v>
          </cell>
        </row>
        <row r="221">
          <cell r="D221">
            <v>3.0374959999999999E-2</v>
          </cell>
          <cell r="E221">
            <v>5.8234379999999995E-2</v>
          </cell>
          <cell r="F221">
            <v>0.10089484</v>
          </cell>
          <cell r="G221">
            <v>0.11951416000000001</v>
          </cell>
          <cell r="H221">
            <v>5.4791379999999994E-2</v>
          </cell>
          <cell r="I221">
            <v>0.11821836000000001</v>
          </cell>
        </row>
        <row r="222">
          <cell r="D222">
            <v>11.757473156856772</v>
          </cell>
          <cell r="E222">
            <v>10.621675542931829</v>
          </cell>
          <cell r="F222">
            <v>8.0101553197087476</v>
          </cell>
          <cell r="G222">
            <v>8.4008517198620858</v>
          </cell>
          <cell r="H222">
            <v>11.451933140090585</v>
          </cell>
          <cell r="I222">
            <v>12.389795310404889</v>
          </cell>
        </row>
        <row r="223">
          <cell r="D223">
            <v>4.2779999999999996</v>
          </cell>
          <cell r="E223">
            <v>3.7509999999999999</v>
          </cell>
          <cell r="F223">
            <v>4.1820000000000004</v>
          </cell>
          <cell r="G223">
            <v>4.1415800000000003</v>
          </cell>
          <cell r="H223">
            <v>5.2730560000000004</v>
          </cell>
          <cell r="I223">
            <v>5.3670069999999992</v>
          </cell>
        </row>
        <row r="224">
          <cell r="D224">
            <v>6.7702375000000004</v>
          </cell>
          <cell r="E224">
            <v>5.7582520199999996</v>
          </cell>
          <cell r="F224">
            <v>6.7118631299999993</v>
          </cell>
          <cell r="G224">
            <v>7.7382027500000001</v>
          </cell>
          <cell r="H224">
            <v>8.7062851999999982</v>
          </cell>
          <cell r="I224">
            <v>13.513083929999999</v>
          </cell>
        </row>
        <row r="225">
          <cell r="D225">
            <v>6.7702375000000004</v>
          </cell>
          <cell r="E225">
            <v>5.7582520199999996</v>
          </cell>
          <cell r="F225">
            <v>6.7118631299999993</v>
          </cell>
          <cell r="G225">
            <v>7.7382027500000001</v>
          </cell>
          <cell r="H225">
            <v>8.7062851999999982</v>
          </cell>
          <cell r="I225">
            <v>13.513083929999999</v>
          </cell>
        </row>
        <row r="226">
          <cell r="D226">
            <v>0.38730850000000006</v>
          </cell>
          <cell r="E226">
            <v>0.37649360000000004</v>
          </cell>
          <cell r="F226">
            <v>0.39768987999999994</v>
          </cell>
          <cell r="G226">
            <v>0.34015878000000005</v>
          </cell>
          <cell r="H226">
            <v>0.37642578000000004</v>
          </cell>
          <cell r="I226">
            <v>0.39305464000000001</v>
          </cell>
        </row>
        <row r="227">
          <cell r="D227">
            <v>0.14559234000000001</v>
          </cell>
          <cell r="E227">
            <v>0.14559234000000001</v>
          </cell>
          <cell r="F227">
            <v>0.14559234000000001</v>
          </cell>
          <cell r="G227">
            <v>0.14559234000000001</v>
          </cell>
          <cell r="H227">
            <v>0.14559234000000001</v>
          </cell>
          <cell r="I227">
            <v>0.14559234000000001</v>
          </cell>
        </row>
        <row r="228">
          <cell r="D228">
            <v>0.53979997999999996</v>
          </cell>
          <cell r="E228">
            <v>0.48565089</v>
          </cell>
          <cell r="F228">
            <v>0.42448808999999998</v>
          </cell>
          <cell r="G228">
            <v>0.37510971999999998</v>
          </cell>
          <cell r="H228">
            <v>0.38519629</v>
          </cell>
          <cell r="I228">
            <v>0.35578603000000003</v>
          </cell>
        </row>
        <row r="229">
          <cell r="D229">
            <v>-1.8637500000000236E-3</v>
          </cell>
          <cell r="E229">
            <v>-0.11354050000000007</v>
          </cell>
          <cell r="F229">
            <v>-8.2957100000000238E-3</v>
          </cell>
          <cell r="G229">
            <v>4.0189699999999993E-3</v>
          </cell>
          <cell r="H229">
            <v>-3.896650000000008E-3</v>
          </cell>
          <cell r="I229">
            <v>-6.2350200000000373E-3</v>
          </cell>
        </row>
        <row r="230"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5.7563999999999997E-2</v>
          </cell>
        </row>
        <row r="232">
          <cell r="D232">
            <v>0.23880679000000002</v>
          </cell>
          <cell r="E232">
            <v>0.22840154000000001</v>
          </cell>
          <cell r="F232">
            <v>0.49530427999999993</v>
          </cell>
          <cell r="G232">
            <v>0.18176017000000005</v>
          </cell>
          <cell r="H232">
            <v>0.22227309000000006</v>
          </cell>
          <cell r="I232">
            <v>0.14132816000000001</v>
          </cell>
        </row>
        <row r="233">
          <cell r="D233">
            <v>0.60916539999999997</v>
          </cell>
          <cell r="E233">
            <v>0.8092743200000001</v>
          </cell>
          <cell r="F233">
            <v>0.56662335000000008</v>
          </cell>
          <cell r="G233">
            <v>0.82676479999999986</v>
          </cell>
          <cell r="H233">
            <v>0.78780936999999995</v>
          </cell>
          <cell r="I233">
            <v>0.90530736999999983</v>
          </cell>
        </row>
        <row r="234">
          <cell r="D234">
            <v>0.9627529199999999</v>
          </cell>
          <cell r="E234">
            <v>0.93647306000000008</v>
          </cell>
          <cell r="F234">
            <v>0.97488092000000004</v>
          </cell>
          <cell r="G234">
            <v>0.93767449000000003</v>
          </cell>
          <cell r="H234">
            <v>0.97674641999999989</v>
          </cell>
          <cell r="I234">
            <v>0.91344458000000006</v>
          </cell>
        </row>
        <row r="235">
          <cell r="D235">
            <v>1.1519999999999998E-3</v>
          </cell>
          <cell r="E235">
            <v>1.15E-3</v>
          </cell>
          <cell r="F235">
            <v>1.1510000000000001E-3</v>
          </cell>
          <cell r="G235">
            <v>1.15E-3</v>
          </cell>
          <cell r="H235">
            <v>8.7000000000000001E-4</v>
          </cell>
          <cell r="I235">
            <v>8.7199999999999995E-4</v>
          </cell>
        </row>
        <row r="236"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D237">
            <v>0.93833</v>
          </cell>
          <cell r="E237">
            <v>1.5826300000000002</v>
          </cell>
          <cell r="F237">
            <v>2.2081360000000001</v>
          </cell>
          <cell r="G237">
            <v>2.1488100000000001</v>
          </cell>
          <cell r="H237">
            <v>2.1172840000000002</v>
          </cell>
          <cell r="I237">
            <v>2.7228546200000001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41">
          <cell r="D241">
            <v>0</v>
          </cell>
          <cell r="E241">
            <v>0</v>
          </cell>
          <cell r="F241">
            <v>77.745999999999995</v>
          </cell>
          <cell r="G241">
            <v>0</v>
          </cell>
          <cell r="H241">
            <v>0</v>
          </cell>
          <cell r="I241">
            <v>81.060345999999996</v>
          </cell>
        </row>
        <row r="242">
          <cell r="D242">
            <v>0</v>
          </cell>
          <cell r="E242">
            <v>0</v>
          </cell>
          <cell r="F242">
            <v>0.48399999999999999</v>
          </cell>
          <cell r="G242">
            <v>0</v>
          </cell>
          <cell r="H242">
            <v>0</v>
          </cell>
          <cell r="I242">
            <v>0.83981300000000014</v>
          </cell>
        </row>
        <row r="243">
          <cell r="D243">
            <v>0</v>
          </cell>
          <cell r="E243">
            <v>0</v>
          </cell>
          <cell r="F243">
            <v>-52.593000000000004</v>
          </cell>
          <cell r="G243">
            <v>0</v>
          </cell>
          <cell r="H243">
            <v>0</v>
          </cell>
          <cell r="I243">
            <v>-45.805410999999992</v>
          </cell>
        </row>
        <row r="244">
          <cell r="D244">
            <v>0</v>
          </cell>
          <cell r="E244">
            <v>0</v>
          </cell>
          <cell r="F244">
            <v>-18.888000000000002</v>
          </cell>
          <cell r="G244">
            <v>0</v>
          </cell>
          <cell r="H244">
            <v>0</v>
          </cell>
          <cell r="I244">
            <v>-29.6337229999999</v>
          </cell>
        </row>
        <row r="245">
          <cell r="D245">
            <v>0</v>
          </cell>
          <cell r="E245">
            <v>0</v>
          </cell>
          <cell r="F245">
            <v>-3.2280000000000002</v>
          </cell>
          <cell r="G245">
            <v>0</v>
          </cell>
          <cell r="H245">
            <v>0</v>
          </cell>
          <cell r="I245">
            <v>-3.1539870000000954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D247">
            <v>0</v>
          </cell>
          <cell r="E247">
            <v>0</v>
          </cell>
          <cell r="F247">
            <v>1.45</v>
          </cell>
          <cell r="G247">
            <v>0</v>
          </cell>
          <cell r="H247">
            <v>0</v>
          </cell>
          <cell r="I247">
            <v>1.1160309999999998</v>
          </cell>
        </row>
        <row r="248">
          <cell r="D248">
            <v>0</v>
          </cell>
          <cell r="E248">
            <v>0</v>
          </cell>
          <cell r="F248">
            <v>-2.6560000000000001</v>
          </cell>
          <cell r="G248">
            <v>0</v>
          </cell>
          <cell r="H248">
            <v>0</v>
          </cell>
          <cell r="I248">
            <v>-3.3349259999999998</v>
          </cell>
        </row>
        <row r="249">
          <cell r="D249">
            <v>0</v>
          </cell>
          <cell r="E249">
            <v>0</v>
          </cell>
          <cell r="F249">
            <v>-4.8239999999999998</v>
          </cell>
          <cell r="G249">
            <v>0</v>
          </cell>
          <cell r="H249">
            <v>0</v>
          </cell>
          <cell r="I249">
            <v>-5.8389720000000001</v>
          </cell>
        </row>
        <row r="250">
          <cell r="D250">
            <v>0</v>
          </cell>
          <cell r="E250">
            <v>0</v>
          </cell>
          <cell r="F250">
            <v>1.9999999999999999E-6</v>
          </cell>
          <cell r="G250">
            <v>0</v>
          </cell>
          <cell r="H250">
            <v>0</v>
          </cell>
          <cell r="I250">
            <v>-1.9999999999999999E-6</v>
          </cell>
        </row>
        <row r="251">
          <cell r="D251">
            <v>0</v>
          </cell>
          <cell r="E251">
            <v>0</v>
          </cell>
          <cell r="F251">
            <v>4.0000000000000001E-3</v>
          </cell>
          <cell r="G251">
            <v>0</v>
          </cell>
          <cell r="H251">
            <v>0</v>
          </cell>
          <cell r="I251">
            <v>2.9273000000000004E-2</v>
          </cell>
        </row>
        <row r="252">
          <cell r="D252">
            <v>0</v>
          </cell>
          <cell r="E252">
            <v>0</v>
          </cell>
          <cell r="F252">
            <v>20</v>
          </cell>
          <cell r="G252">
            <v>0</v>
          </cell>
          <cell r="H252">
            <v>0</v>
          </cell>
          <cell r="I252">
            <v>5</v>
          </cell>
        </row>
        <row r="253">
          <cell r="D253">
            <v>0</v>
          </cell>
          <cell r="E253">
            <v>0</v>
          </cell>
          <cell r="F253">
            <v>1.9999999999999999E-6</v>
          </cell>
          <cell r="G253">
            <v>0</v>
          </cell>
          <cell r="H253">
            <v>0</v>
          </cell>
          <cell r="I253">
            <v>-1.9999999999999999E-6</v>
          </cell>
        </row>
        <row r="254">
          <cell r="D254">
            <v>0</v>
          </cell>
          <cell r="E254">
            <v>0</v>
          </cell>
          <cell r="F254">
            <v>-22.4</v>
          </cell>
          <cell r="G254">
            <v>0</v>
          </cell>
          <cell r="H254">
            <v>0</v>
          </cell>
          <cell r="I254">
            <v>0</v>
          </cell>
        </row>
        <row r="255">
          <cell r="D255">
            <v>0</v>
          </cell>
          <cell r="E255">
            <v>0</v>
          </cell>
          <cell r="F255">
            <v>-4.9049960000000148</v>
          </cell>
          <cell r="G255">
            <v>0</v>
          </cell>
          <cell r="H255">
            <v>0</v>
          </cell>
          <cell r="I255">
            <v>0.27844000000001429</v>
          </cell>
        </row>
        <row r="263">
          <cell r="D263">
            <v>0.1136421</v>
          </cell>
          <cell r="E263">
            <v>0.10224229</v>
          </cell>
          <cell r="F263">
            <v>0.11319682</v>
          </cell>
          <cell r="G263">
            <v>0.10717421000000001</v>
          </cell>
          <cell r="H263">
            <v>0.21230173000000002</v>
          </cell>
          <cell r="I263">
            <v>0.25413288000000001</v>
          </cell>
        </row>
        <row r="264">
          <cell r="D264">
            <v>1.7683440000000001</v>
          </cell>
          <cell r="E264">
            <v>1.73743197</v>
          </cell>
          <cell r="F264">
            <v>1.77992471</v>
          </cell>
          <cell r="G264">
            <v>1.7379364500000001</v>
          </cell>
          <cell r="H264">
            <v>1.78551638</v>
          </cell>
          <cell r="I264">
            <v>1.7462149500000002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D267">
            <v>0.37806241000000002</v>
          </cell>
          <cell r="E267">
            <v>0.387264</v>
          </cell>
          <cell r="F267">
            <v>0.38883475000000001</v>
          </cell>
          <cell r="G267">
            <v>0.38465199999999999</v>
          </cell>
          <cell r="H267">
            <v>0.38871909000000004</v>
          </cell>
          <cell r="I267">
            <v>0.51356221000000002</v>
          </cell>
        </row>
        <row r="268">
          <cell r="D268">
            <v>0.6375906699999998</v>
          </cell>
          <cell r="E268">
            <v>0.71307552999999979</v>
          </cell>
          <cell r="F268">
            <v>0.38082792999999998</v>
          </cell>
          <cell r="G268">
            <v>0.54555745999999983</v>
          </cell>
          <cell r="H268">
            <v>0.66379633000000005</v>
          </cell>
          <cell r="I268">
            <v>0.97709790000000019</v>
          </cell>
        </row>
        <row r="269">
          <cell r="D269">
            <v>1.54221031</v>
          </cell>
          <cell r="E269">
            <v>3.4342427100000004</v>
          </cell>
          <cell r="F269">
            <v>2.31216891</v>
          </cell>
          <cell r="G269">
            <v>3.2908031999999996</v>
          </cell>
          <cell r="H269">
            <v>3.2501553900000002</v>
          </cell>
          <cell r="I269">
            <v>-0.20899783999999971</v>
          </cell>
        </row>
        <row r="271">
          <cell r="D271">
            <v>0.32660400000000001</v>
          </cell>
          <cell r="E271">
            <v>0.32676100000000002</v>
          </cell>
          <cell r="F271">
            <v>0.32700699999999999</v>
          </cell>
          <cell r="G271">
            <v>0.327407</v>
          </cell>
          <cell r="H271">
            <v>0.32808499999999996</v>
          </cell>
          <cell r="I271">
            <v>0.32866073999999995</v>
          </cell>
        </row>
        <row r="272">
          <cell r="D272">
            <v>9.0783999999999993E-4</v>
          </cell>
          <cell r="E272">
            <v>8.6903999999999996E-4</v>
          </cell>
          <cell r="F272">
            <v>8.3001000000000006E-4</v>
          </cell>
          <cell r="G272">
            <v>8.5921999999999995E-4</v>
          </cell>
          <cell r="H272">
            <v>8.1632000000000004E-4</v>
          </cell>
          <cell r="I272">
            <v>7.7316999999999989E-4</v>
          </cell>
        </row>
        <row r="273">
          <cell r="D273">
            <v>0.14845</v>
          </cell>
          <cell r="E273">
            <v>7.0004000000000011E-2</v>
          </cell>
          <cell r="F273">
            <v>4.5050000000000003E-3</v>
          </cell>
          <cell r="G273">
            <v>0.229798</v>
          </cell>
          <cell r="H273">
            <v>4.9337000000000006E-2</v>
          </cell>
          <cell r="I273">
            <v>-0.27622079999999999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7">
          <cell r="F277">
            <v>1.389</v>
          </cell>
          <cell r="G277">
            <v>0</v>
          </cell>
          <cell r="H277">
            <v>0</v>
          </cell>
          <cell r="I277">
            <v>0.42813699999999999</v>
          </cell>
        </row>
        <row r="278">
          <cell r="F278">
            <v>5.2610000000000001</v>
          </cell>
          <cell r="G278">
            <v>0</v>
          </cell>
          <cell r="H278">
            <v>0</v>
          </cell>
          <cell r="I278">
            <v>5.245309999999999</v>
          </cell>
        </row>
        <row r="279">
          <cell r="F279">
            <v>-10.426</v>
          </cell>
          <cell r="G279">
            <v>0</v>
          </cell>
          <cell r="H279">
            <v>0</v>
          </cell>
          <cell r="I279">
            <v>0.4529999999999994</v>
          </cell>
        </row>
        <row r="280">
          <cell r="F280">
            <v>0.32900000000000001</v>
          </cell>
          <cell r="G280">
            <v>0</v>
          </cell>
          <cell r="H280">
            <v>0</v>
          </cell>
          <cell r="I280">
            <v>0.57369000000000003</v>
          </cell>
        </row>
        <row r="281">
          <cell r="F281">
            <v>-3.0000000000000001E-3</v>
          </cell>
          <cell r="G281">
            <v>0</v>
          </cell>
          <cell r="H281">
            <v>0</v>
          </cell>
          <cell r="I281">
            <v>-2E-3</v>
          </cell>
        </row>
        <row r="282">
          <cell r="F282">
            <v>0.309</v>
          </cell>
          <cell r="G282">
            <v>0</v>
          </cell>
          <cell r="H282">
            <v>0</v>
          </cell>
          <cell r="I282">
            <v>0.192</v>
          </cell>
        </row>
        <row r="283">
          <cell r="F283">
            <v>-8.0000000000000002E-3</v>
          </cell>
          <cell r="G283">
            <v>0</v>
          </cell>
          <cell r="H283">
            <v>0</v>
          </cell>
          <cell r="I283">
            <v>-3.1579999999999999</v>
          </cell>
        </row>
        <row r="284">
          <cell r="F284">
            <v>22.4</v>
          </cell>
          <cell r="G284">
            <v>0</v>
          </cell>
          <cell r="H284">
            <v>0</v>
          </cell>
          <cell r="I284">
            <v>0</v>
          </cell>
        </row>
        <row r="285">
          <cell r="F285">
            <v>-0.38300000000000001</v>
          </cell>
          <cell r="G285">
            <v>0</v>
          </cell>
          <cell r="H285">
            <v>0</v>
          </cell>
          <cell r="I285">
            <v>-0.51400000000000001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-34.001626000000002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36</v>
          </cell>
        </row>
        <row r="290">
          <cell r="F290">
            <v>-22.4</v>
          </cell>
          <cell r="G290">
            <v>0</v>
          </cell>
          <cell r="H290">
            <v>0</v>
          </cell>
          <cell r="I290">
            <v>0</v>
          </cell>
        </row>
        <row r="291">
          <cell r="E291">
            <v>0</v>
          </cell>
          <cell r="F291">
            <v>-3.532</v>
          </cell>
          <cell r="G291">
            <v>0</v>
          </cell>
          <cell r="H291">
            <v>0</v>
          </cell>
          <cell r="I291">
            <v>5.216510999999997</v>
          </cell>
        </row>
        <row r="293">
          <cell r="D293">
            <v>6.6130320000000005</v>
          </cell>
        </row>
        <row r="301">
          <cell r="D301">
            <v>5.7229260000000004E-2</v>
          </cell>
          <cell r="E301">
            <v>5.0932180000000001E-2</v>
          </cell>
          <cell r="F301">
            <v>3.5628550000000002E-2</v>
          </cell>
          <cell r="G301">
            <v>3.464851E-2</v>
          </cell>
          <cell r="H301">
            <v>8.5922149999999989E-2</v>
          </cell>
          <cell r="I301">
            <v>3.9065289999999996E-2</v>
          </cell>
        </row>
        <row r="302">
          <cell r="D302">
            <v>2.4433051600000004</v>
          </cell>
          <cell r="E302">
            <v>2.19820927</v>
          </cell>
          <cell r="F302">
            <v>2.4337317000000001</v>
          </cell>
          <cell r="G302">
            <v>2.3042454299999999</v>
          </cell>
          <cell r="H302">
            <v>2.36620579</v>
          </cell>
          <cell r="I302">
            <v>2.1855427400000003</v>
          </cell>
        </row>
        <row r="303">
          <cell r="D303">
            <v>1.37203E-3</v>
          </cell>
          <cell r="E303">
            <v>1.53268E-3</v>
          </cell>
          <cell r="F303">
            <v>1.4462100000000001E-3</v>
          </cell>
          <cell r="G303">
            <v>6.6048800000000005E-3</v>
          </cell>
          <cell r="H303">
            <v>1.8685000000000002E-3</v>
          </cell>
          <cell r="I303">
            <v>1.45772E-3</v>
          </cell>
        </row>
        <row r="304">
          <cell r="D304">
            <v>0.04</v>
          </cell>
          <cell r="E304">
            <v>0.04</v>
          </cell>
          <cell r="F304">
            <v>0.04</v>
          </cell>
          <cell r="G304">
            <v>0.04</v>
          </cell>
          <cell r="H304">
            <v>0.04</v>
          </cell>
          <cell r="I304">
            <v>0.04</v>
          </cell>
        </row>
        <row r="305">
          <cell r="D305">
            <v>1.9113914400000003</v>
          </cell>
          <cell r="E305">
            <v>1.7260774000000001</v>
          </cell>
          <cell r="F305">
            <v>1.9614394999999996</v>
          </cell>
          <cell r="G305">
            <v>1.9349308700000003</v>
          </cell>
          <cell r="H305">
            <v>1.8802489599999999</v>
          </cell>
          <cell r="I305">
            <v>3.9797834900000004</v>
          </cell>
        </row>
        <row r="306">
          <cell r="D306">
            <v>0.53979997999999996</v>
          </cell>
          <cell r="E306">
            <v>0.48565088999999989</v>
          </cell>
          <cell r="F306">
            <v>0.42448809000000004</v>
          </cell>
          <cell r="G306">
            <v>0.37510971999999998</v>
          </cell>
          <cell r="H306">
            <v>0.48744193999999996</v>
          </cell>
          <cell r="I306">
            <v>0.50826576000000001</v>
          </cell>
        </row>
        <row r="307">
          <cell r="D307">
            <v>2.3909999999999999E-3</v>
          </cell>
          <cell r="E307">
            <v>-1.2359999999999999E-3</v>
          </cell>
          <cell r="F307">
            <v>1.2596E-2</v>
          </cell>
          <cell r="G307">
            <v>-5.3249999999999999E-3</v>
          </cell>
          <cell r="H307">
            <v>1.2771000000000001E-2</v>
          </cell>
          <cell r="I307">
            <v>-0.69147000000000003</v>
          </cell>
        </row>
        <row r="308">
          <cell r="D308">
            <v>0.10481</v>
          </cell>
        </row>
        <row r="311">
          <cell r="F311">
            <v>0.21</v>
          </cell>
          <cell r="G311">
            <v>0</v>
          </cell>
          <cell r="H311">
            <v>0</v>
          </cell>
          <cell r="I311">
            <v>0.19050900000000001</v>
          </cell>
        </row>
        <row r="312">
          <cell r="F312">
            <v>-0.123</v>
          </cell>
          <cell r="G312">
            <v>0</v>
          </cell>
          <cell r="H312">
            <v>0</v>
          </cell>
          <cell r="I312">
            <v>-0.11699999999999999</v>
          </cell>
        </row>
        <row r="313">
          <cell r="F313">
            <v>0.14399999999999999</v>
          </cell>
          <cell r="G313">
            <v>0</v>
          </cell>
          <cell r="H313">
            <v>0</v>
          </cell>
          <cell r="I313">
            <v>0.15942599999999998</v>
          </cell>
        </row>
        <row r="314">
          <cell r="F314">
            <v>7.0750000000000002</v>
          </cell>
          <cell r="G314">
            <v>0</v>
          </cell>
          <cell r="H314">
            <v>0</v>
          </cell>
          <cell r="I314">
            <v>6.8562399999999988</v>
          </cell>
        </row>
        <row r="315">
          <cell r="F315">
            <v>-2.8959999999999999</v>
          </cell>
          <cell r="G315">
            <v>0</v>
          </cell>
          <cell r="H315">
            <v>0</v>
          </cell>
          <cell r="I315">
            <v>-10.132197999999999</v>
          </cell>
        </row>
        <row r="316">
          <cell r="F316">
            <v>-1.4470000000000001</v>
          </cell>
          <cell r="G316">
            <v>0</v>
          </cell>
          <cell r="H316">
            <v>0</v>
          </cell>
          <cell r="I316">
            <v>-1.3737559999999998</v>
          </cell>
        </row>
        <row r="317">
          <cell r="F317">
            <v>2.8000000000000001E-2</v>
          </cell>
          <cell r="G317">
            <v>0</v>
          </cell>
          <cell r="H317">
            <v>0</v>
          </cell>
          <cell r="I317">
            <v>2.1011999999999999E-2</v>
          </cell>
        </row>
        <row r="318">
          <cell r="F318">
            <v>-1.2E-2</v>
          </cell>
          <cell r="G318">
            <v>0</v>
          </cell>
          <cell r="H318">
            <v>0</v>
          </cell>
          <cell r="I318">
            <v>0.21314500000000003</v>
          </cell>
        </row>
        <row r="319">
          <cell r="F319">
            <v>20</v>
          </cell>
          <cell r="G319">
            <v>0</v>
          </cell>
          <cell r="H319">
            <v>0</v>
          </cell>
          <cell r="I319">
            <v>-25</v>
          </cell>
        </row>
        <row r="321">
          <cell r="F321">
            <v>-20</v>
          </cell>
          <cell r="G321">
            <v>0</v>
          </cell>
          <cell r="H321">
            <v>0</v>
          </cell>
          <cell r="I321">
            <v>25</v>
          </cell>
        </row>
        <row r="384">
          <cell r="G384">
            <v>0</v>
          </cell>
          <cell r="H384">
            <v>0</v>
          </cell>
          <cell r="I384">
            <v>0</v>
          </cell>
        </row>
        <row r="428">
          <cell r="G428">
            <v>0</v>
          </cell>
          <cell r="H428">
            <v>0</v>
          </cell>
          <cell r="I42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14"/>
  <sheetViews>
    <sheetView showGridLines="0" zoomScale="115" zoomScaleNormal="115" workbookViewId="0">
      <selection activeCell="D37" sqref="D37"/>
    </sheetView>
  </sheetViews>
  <sheetFormatPr defaultRowHeight="15"/>
  <cols>
    <col min="2" max="2" width="28.5703125" customWidth="1"/>
    <col min="4" max="4" width="70.140625" customWidth="1"/>
  </cols>
  <sheetData>
    <row r="2" spans="2:4">
      <c r="B2" s="13" t="s">
        <v>10</v>
      </c>
      <c r="C2" s="1"/>
    </row>
    <row r="4" spans="2:4">
      <c r="B4" s="9"/>
      <c r="C4" s="9" t="s">
        <v>30</v>
      </c>
      <c r="D4" s="9" t="s">
        <v>31</v>
      </c>
    </row>
    <row r="5" spans="2:4">
      <c r="B5" s="3" t="s">
        <v>1</v>
      </c>
      <c r="C5" s="10">
        <v>2018</v>
      </c>
      <c r="D5" s="22"/>
    </row>
    <row r="6" spans="2:4">
      <c r="B6" s="3" t="s">
        <v>14</v>
      </c>
      <c r="C6" s="11">
        <v>4.5354890364582623E-2</v>
      </c>
      <c r="D6" s="22" t="s">
        <v>18</v>
      </c>
    </row>
    <row r="7" spans="2:4">
      <c r="B7" s="3" t="s">
        <v>15</v>
      </c>
      <c r="C7" s="18">
        <v>45</v>
      </c>
      <c r="D7" s="22" t="s">
        <v>38</v>
      </c>
    </row>
    <row r="8" spans="2:4">
      <c r="B8" s="3" t="s">
        <v>26</v>
      </c>
      <c r="C8" s="12">
        <v>0.26</v>
      </c>
      <c r="D8" s="22" t="s">
        <v>27</v>
      </c>
    </row>
    <row r="9" spans="2:4">
      <c r="B9" s="3" t="s">
        <v>6</v>
      </c>
      <c r="C9" s="12">
        <v>0.02</v>
      </c>
      <c r="D9" s="22" t="s">
        <v>28</v>
      </c>
    </row>
    <row r="10" spans="2:4">
      <c r="B10" s="3" t="s">
        <v>16</v>
      </c>
      <c r="C10" s="19">
        <v>0.9</v>
      </c>
      <c r="D10" s="22" t="s">
        <v>42</v>
      </c>
    </row>
    <row r="11" spans="2:4">
      <c r="B11" s="3" t="s">
        <v>17</v>
      </c>
      <c r="C11" s="19">
        <v>0.95</v>
      </c>
      <c r="D11" s="22" t="s">
        <v>42</v>
      </c>
    </row>
    <row r="12" spans="2:4">
      <c r="B12" s="3" t="s">
        <v>34</v>
      </c>
      <c r="C12" s="12">
        <v>0.42011143573181009</v>
      </c>
      <c r="D12" s="22" t="s">
        <v>29</v>
      </c>
    </row>
    <row r="13" spans="2:4">
      <c r="B13" s="3" t="s">
        <v>33</v>
      </c>
      <c r="C13" s="12">
        <v>0.47942221302599991</v>
      </c>
      <c r="D13" s="22" t="s">
        <v>29</v>
      </c>
    </row>
    <row r="14" spans="2:4">
      <c r="B14" s="3" t="s">
        <v>32</v>
      </c>
      <c r="C14" s="12">
        <v>0.10046635124218994</v>
      </c>
      <c r="D14" s="22" t="s">
        <v>29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B3:R46"/>
  <sheetViews>
    <sheetView showGridLines="0" tabSelected="1" zoomScaleNormal="100" workbookViewId="0">
      <selection activeCell="P22" sqref="P22"/>
    </sheetView>
  </sheetViews>
  <sheetFormatPr defaultRowHeight="15"/>
  <cols>
    <col min="2" max="2" width="20.5703125" customWidth="1"/>
    <col min="3" max="3" width="10.42578125" customWidth="1"/>
    <col min="4" max="4" width="10.7109375" customWidth="1"/>
    <col min="5" max="5" width="11.7109375" customWidth="1"/>
    <col min="6" max="6" width="11" customWidth="1"/>
    <col min="7" max="7" width="11.28515625" customWidth="1"/>
    <col min="8" max="8" width="11.42578125" customWidth="1"/>
    <col min="9" max="9" width="10.85546875" customWidth="1"/>
    <col min="10" max="10" width="11.140625" customWidth="1"/>
    <col min="11" max="11" width="12.85546875" customWidth="1"/>
    <col min="12" max="12" width="12.5703125" customWidth="1"/>
    <col min="13" max="13" width="10.85546875" customWidth="1"/>
    <col min="14" max="14" width="11.28515625" customWidth="1"/>
    <col min="16" max="16" width="10.140625" bestFit="1" customWidth="1"/>
    <col min="17" max="17" width="14.5703125" customWidth="1"/>
    <col min="18" max="18" width="16" customWidth="1"/>
  </cols>
  <sheetData>
    <row r="3" spans="2:18">
      <c r="B3" s="13" t="s">
        <v>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Q3" s="13" t="s">
        <v>47</v>
      </c>
      <c r="R3" s="1"/>
    </row>
    <row r="4" spans="2:18" ht="15.75" thickBot="1"/>
    <row r="5" spans="2:18">
      <c r="B5" s="2"/>
      <c r="C5" s="9" t="s">
        <v>11</v>
      </c>
      <c r="D5" s="9" t="s">
        <v>9</v>
      </c>
      <c r="E5" s="2">
        <f>Assumptions!C5</f>
        <v>2018</v>
      </c>
      <c r="F5" s="2">
        <f>E5+1</f>
        <v>2019</v>
      </c>
      <c r="G5" s="2">
        <f t="shared" ref="G5:N5" si="0">F5+1</f>
        <v>2020</v>
      </c>
      <c r="H5" s="2">
        <f t="shared" si="0"/>
        <v>2021</v>
      </c>
      <c r="I5" s="2">
        <f t="shared" si="0"/>
        <v>2022</v>
      </c>
      <c r="J5" s="2">
        <f t="shared" si="0"/>
        <v>2023</v>
      </c>
      <c r="K5" s="2">
        <f t="shared" si="0"/>
        <v>2024</v>
      </c>
      <c r="L5" s="2">
        <f t="shared" si="0"/>
        <v>2025</v>
      </c>
      <c r="M5" s="2">
        <f>L5+1</f>
        <v>2026</v>
      </c>
      <c r="N5" s="2">
        <f t="shared" si="0"/>
        <v>2027</v>
      </c>
      <c r="Q5" s="29" t="s">
        <v>45</v>
      </c>
      <c r="R5" s="30" t="s">
        <v>44</v>
      </c>
    </row>
    <row r="6" spans="2:18">
      <c r="B6" s="3" t="s">
        <v>2</v>
      </c>
      <c r="C6" s="20" t="s">
        <v>13</v>
      </c>
      <c r="D6" s="8"/>
      <c r="E6" s="7">
        <f>Capex!C12</f>
        <v>11682373.150297713</v>
      </c>
      <c r="F6" s="7">
        <f>Capex!D12</f>
        <v>9248963.9512952622</v>
      </c>
      <c r="G6" s="7">
        <f>Capex!E12</f>
        <v>13532090.312517125</v>
      </c>
      <c r="H6" s="7">
        <f>Capex!F12</f>
        <v>16555745.306532007</v>
      </c>
      <c r="I6" s="7">
        <f>Capex!G12</f>
        <v>18697810.54341561</v>
      </c>
      <c r="J6" s="7">
        <f>Capex!H12</f>
        <v>10388499.4004259</v>
      </c>
      <c r="K6" s="7">
        <f>Capex!I12</f>
        <v>10952273.308170978</v>
      </c>
      <c r="L6" s="7">
        <f>Capex!J12</f>
        <v>35520316.551931679</v>
      </c>
      <c r="M6" s="7">
        <f>Capex!K12</f>
        <v>17837692.02559866</v>
      </c>
      <c r="N6" s="7">
        <f>Capex!L12</f>
        <v>24766250.040387288</v>
      </c>
      <c r="P6" s="4"/>
      <c r="Q6" s="34" t="s">
        <v>40</v>
      </c>
      <c r="R6" s="32">
        <f>D14</f>
        <v>171.71818073167501</v>
      </c>
    </row>
    <row r="7" spans="2:18">
      <c r="B7" s="3" t="s">
        <v>3</v>
      </c>
      <c r="C7" s="20" t="s">
        <v>13</v>
      </c>
      <c r="D7" s="8"/>
      <c r="E7" s="7">
        <f t="shared" ref="E7:N7" si="1">-PMT(WACC,AssetLife,E6)</f>
        <v>613164.89415846381</v>
      </c>
      <c r="F7" s="7">
        <f t="shared" si="1"/>
        <v>485444.17553781735</v>
      </c>
      <c r="G7" s="7">
        <f t="shared" si="1"/>
        <v>710249.75982776983</v>
      </c>
      <c r="H7" s="7">
        <f t="shared" si="1"/>
        <v>868950.31411793979</v>
      </c>
      <c r="I7" s="7">
        <f t="shared" si="1"/>
        <v>981379.45735419961</v>
      </c>
      <c r="J7" s="7">
        <f t="shared" si="1"/>
        <v>545254.20934402209</v>
      </c>
      <c r="K7" s="7">
        <f t="shared" si="1"/>
        <v>574844.63279860967</v>
      </c>
      <c r="L7" s="7">
        <f t="shared" si="1"/>
        <v>1864331.0617488096</v>
      </c>
      <c r="M7" s="7">
        <f t="shared" si="1"/>
        <v>936234.99285577517</v>
      </c>
      <c r="N7" s="7">
        <f t="shared" si="1"/>
        <v>1299889.5763168745</v>
      </c>
      <c r="Q7" s="34" t="s">
        <v>19</v>
      </c>
      <c r="R7" s="32">
        <f>D28</f>
        <v>103.23466962930833</v>
      </c>
    </row>
    <row r="8" spans="2:18" ht="15.75" thickBot="1">
      <c r="B8" s="3" t="s">
        <v>7</v>
      </c>
      <c r="C8" s="20" t="s">
        <v>13</v>
      </c>
      <c r="D8" s="8">
        <f>NPV(WACC,E8:N8)</f>
        <v>30517315.445216723</v>
      </c>
      <c r="E8" s="7">
        <f>SUM($E7:E$7)</f>
        <v>613164.89415846381</v>
      </c>
      <c r="F8" s="7">
        <f>SUM($E7:F$7)</f>
        <v>1098609.0696962811</v>
      </c>
      <c r="G8" s="7">
        <f>SUM($E7:G$7)</f>
        <v>1808858.8295240509</v>
      </c>
      <c r="H8" s="7">
        <f>SUM($E7:H$7)</f>
        <v>2677809.1436419906</v>
      </c>
      <c r="I8" s="7">
        <f>SUM($E7:I$7)</f>
        <v>3659188.6009961902</v>
      </c>
      <c r="J8" s="7">
        <f>SUM($E7:J$7)</f>
        <v>4204442.8103402127</v>
      </c>
      <c r="K8" s="7">
        <f>SUM($E7:K$7)</f>
        <v>4779287.443138822</v>
      </c>
      <c r="L8" s="7">
        <f>SUM($E7:L$7)</f>
        <v>6643618.5048876312</v>
      </c>
      <c r="M8" s="7">
        <f>SUM($E7:M$7)</f>
        <v>7579853.4977434063</v>
      </c>
      <c r="N8" s="7">
        <f>SUM($E7:N$7)</f>
        <v>8879743.0740602799</v>
      </c>
      <c r="Q8" s="35" t="s">
        <v>43</v>
      </c>
      <c r="R8" s="33">
        <f>D42</f>
        <v>25.950178488523559</v>
      </c>
    </row>
    <row r="9" spans="2:18">
      <c r="B9" s="3" t="s">
        <v>0</v>
      </c>
      <c r="C9" s="20" t="s">
        <v>13</v>
      </c>
      <c r="D9" s="8">
        <f>NPV(WACC,E9:N9)</f>
        <v>2581755.8869644254</v>
      </c>
      <c r="E9" s="7">
        <f>E6*Assumptions!$C$9</f>
        <v>233647.46300595425</v>
      </c>
      <c r="F9" s="7">
        <f>F6*Assumptions!$C$9</f>
        <v>184979.27902590524</v>
      </c>
      <c r="G9" s="7">
        <f>G6*Assumptions!$C$9</f>
        <v>270641.80625034252</v>
      </c>
      <c r="H9" s="7">
        <f>H6*Assumptions!$C$9</f>
        <v>331114.90613064013</v>
      </c>
      <c r="I9" s="7">
        <f>I6*Assumptions!$C$9</f>
        <v>373956.21086831222</v>
      </c>
      <c r="J9" s="7">
        <f>J6*Assumptions!$C$9</f>
        <v>207769.988008518</v>
      </c>
      <c r="K9" s="7">
        <f>K6*Assumptions!$C$9</f>
        <v>219045.46616341957</v>
      </c>
      <c r="L9" s="7">
        <f>L6*Assumptions!$C$9</f>
        <v>710406.33103863359</v>
      </c>
      <c r="M9" s="7">
        <f>M6*Assumptions!$C$9</f>
        <v>356753.84051197319</v>
      </c>
      <c r="N9" s="7">
        <f>N6*Assumptions!$C$9</f>
        <v>495325.00080774579</v>
      </c>
    </row>
    <row r="10" spans="2:18">
      <c r="C10" s="16"/>
      <c r="E10" s="4"/>
    </row>
    <row r="11" spans="2:18">
      <c r="B11" s="3" t="s">
        <v>5</v>
      </c>
      <c r="C11" s="15" t="s">
        <v>12</v>
      </c>
      <c r="D11" s="8"/>
      <c r="E11" s="7">
        <f>Demand!H2*LVRcont/PFres</f>
        <v>6647.216857412739</v>
      </c>
      <c r="F11" s="7">
        <f>Demand!I2*LVRcont/PFres</f>
        <v>4481.7851463307652</v>
      </c>
      <c r="G11" s="7">
        <f>Demand!J2*LVRcont/PFres</f>
        <v>4708.2684808412805</v>
      </c>
      <c r="H11" s="7">
        <f>Demand!K2*LVRcont/PFres</f>
        <v>7932.015357450291</v>
      </c>
      <c r="I11" s="7">
        <f>Demand!L2*LVRcont/PFres</f>
        <v>4524.1120999220902</v>
      </c>
      <c r="J11" s="7">
        <f>Demand!M2*LVRcont/PFres</f>
        <v>2401.9824149691399</v>
      </c>
      <c r="K11" s="7">
        <f>Demand!N2*LVRcont/PFres</f>
        <v>1058.4645734366145</v>
      </c>
      <c r="L11" s="7">
        <f>Demand!O2*LVRcont/PFres</f>
        <v>-845.6138413472803</v>
      </c>
      <c r="M11" s="7">
        <f>Demand!P2*LVRcont/PFres</f>
        <v>6409.2959797908006</v>
      </c>
      <c r="N11" s="7">
        <f>Demand!Q2*LVRcont/PFres</f>
        <v>3608.1326514830016</v>
      </c>
    </row>
    <row r="12" spans="2:18">
      <c r="B12" s="3" t="s">
        <v>4</v>
      </c>
      <c r="C12" s="15" t="s">
        <v>12</v>
      </c>
      <c r="D12" s="8">
        <f>NPV(WACC,E12:N12)</f>
        <v>192752.28278769972</v>
      </c>
      <c r="E12" s="7">
        <f>SUM($E$11:E11)</f>
        <v>6647.216857412739</v>
      </c>
      <c r="F12" s="7">
        <f>SUM($E$11:F11)</f>
        <v>11129.002003743504</v>
      </c>
      <c r="G12" s="7">
        <f>SUM($E$11:G11)</f>
        <v>15837.270484584784</v>
      </c>
      <c r="H12" s="7">
        <f>SUM($E$11:H11)</f>
        <v>23769.285842035075</v>
      </c>
      <c r="I12" s="7">
        <f>SUM($E$11:I11)</f>
        <v>28293.397941957166</v>
      </c>
      <c r="J12" s="7">
        <f>SUM($E$11:J11)</f>
        <v>30695.380356926307</v>
      </c>
      <c r="K12" s="7">
        <f>SUM($E$11:K11)</f>
        <v>31753.84493036292</v>
      </c>
      <c r="L12" s="7">
        <f>SUM($E$11:L11)</f>
        <v>30908.23108901564</v>
      </c>
      <c r="M12" s="7">
        <f>SUM($E$11:M11)</f>
        <v>37317.527068806441</v>
      </c>
      <c r="N12" s="7">
        <f>SUM($E$11:N11)</f>
        <v>40925.659720289441</v>
      </c>
    </row>
    <row r="13" spans="2:18">
      <c r="C13" s="16"/>
    </row>
    <row r="14" spans="2:18">
      <c r="B14" s="3" t="s">
        <v>37</v>
      </c>
      <c r="C14" s="15" t="s">
        <v>48</v>
      </c>
      <c r="D14" s="14">
        <f>(D8+D9)/D12</f>
        <v>171.71818073167501</v>
      </c>
    </row>
    <row r="15" spans="2:18">
      <c r="B15" s="3"/>
      <c r="C15" s="15" t="s">
        <v>49</v>
      </c>
      <c r="D15" s="14">
        <f>D14*PFres</f>
        <v>154.54636265850752</v>
      </c>
    </row>
    <row r="16" spans="2:18">
      <c r="C16" s="16"/>
    </row>
    <row r="17" spans="2:14">
      <c r="B17" s="13" t="s">
        <v>19</v>
      </c>
      <c r="C17" s="17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2:14">
      <c r="C18" s="16"/>
    </row>
    <row r="19" spans="2:14">
      <c r="B19" s="2"/>
      <c r="C19" s="9"/>
      <c r="D19" s="9" t="s">
        <v>9</v>
      </c>
      <c r="E19" s="2">
        <f>Assumptions!C5</f>
        <v>2018</v>
      </c>
      <c r="F19" s="2">
        <f>E19+1</f>
        <v>2019</v>
      </c>
      <c r="G19" s="2">
        <f t="shared" ref="G19" si="2">F19+1</f>
        <v>2020</v>
      </c>
      <c r="H19" s="2">
        <f t="shared" ref="H19" si="3">G19+1</f>
        <v>2021</v>
      </c>
      <c r="I19" s="2">
        <f t="shared" ref="I19" si="4">H19+1</f>
        <v>2022</v>
      </c>
      <c r="J19" s="2">
        <f t="shared" ref="J19" si="5">I19+1</f>
        <v>2023</v>
      </c>
      <c r="K19" s="2">
        <f t="shared" ref="K19" si="6">J19+1</f>
        <v>2024</v>
      </c>
      <c r="L19" s="2">
        <f t="shared" ref="L19" si="7">K19+1</f>
        <v>2025</v>
      </c>
      <c r="M19" s="2">
        <f>L19+1</f>
        <v>2026</v>
      </c>
      <c r="N19" s="2">
        <f t="shared" ref="N19" si="8">M19+1</f>
        <v>2027</v>
      </c>
    </row>
    <row r="20" spans="2:14">
      <c r="B20" s="3" t="s">
        <v>2</v>
      </c>
      <c r="C20" s="20" t="s">
        <v>13</v>
      </c>
      <c r="D20" s="8"/>
      <c r="E20" s="7">
        <f>Capex!C22</f>
        <v>9033969.2245873809</v>
      </c>
      <c r="F20" s="7">
        <f>Capex!D22</f>
        <v>7464439.5261017662</v>
      </c>
      <c r="G20" s="7">
        <f>Capex!E22</f>
        <v>8864716.2626857217</v>
      </c>
      <c r="H20" s="7">
        <f>Capex!F22</f>
        <v>12821276.984748704</v>
      </c>
      <c r="I20" s="7">
        <f>Capex!G22</f>
        <v>7654663.3111082735</v>
      </c>
      <c r="J20" s="7">
        <f>Capex!H22</f>
        <v>7145460.3271627687</v>
      </c>
      <c r="K20" s="7">
        <f>Capex!I22</f>
        <v>6761698.6786722597</v>
      </c>
      <c r="L20" s="7">
        <f>Capex!J22</f>
        <v>12820898.838212032</v>
      </c>
      <c r="M20" s="7">
        <f>Capex!K22</f>
        <v>17425548.652979109</v>
      </c>
      <c r="N20" s="7">
        <f>Capex!L22</f>
        <v>16564864.658292048</v>
      </c>
    </row>
    <row r="21" spans="2:14">
      <c r="B21" s="3" t="s">
        <v>3</v>
      </c>
      <c r="C21" s="20" t="s">
        <v>13</v>
      </c>
      <c r="D21" s="8"/>
      <c r="E21" s="7">
        <f t="shared" ref="E21:N21" si="9">-PMT(WACC,AssetLife,E20)</f>
        <v>474159.89133027976</v>
      </c>
      <c r="F21" s="7">
        <f t="shared" si="9"/>
        <v>391781.03738775069</v>
      </c>
      <c r="G21" s="7">
        <f t="shared" si="9"/>
        <v>465276.42449222616</v>
      </c>
      <c r="H21" s="7">
        <f t="shared" si="9"/>
        <v>672941.77682806202</v>
      </c>
      <c r="I21" s="7">
        <f t="shared" si="9"/>
        <v>401765.18577090389</v>
      </c>
      <c r="J21" s="7">
        <f t="shared" si="9"/>
        <v>375038.98983971489</v>
      </c>
      <c r="K21" s="7">
        <f t="shared" si="9"/>
        <v>354896.74925627967</v>
      </c>
      <c r="L21" s="7">
        <f t="shared" si="9"/>
        <v>672921.92930409138</v>
      </c>
      <c r="M21" s="7">
        <f t="shared" si="9"/>
        <v>914603.09972933959</v>
      </c>
      <c r="N21" s="7">
        <f t="shared" si="9"/>
        <v>869428.9554252153</v>
      </c>
    </row>
    <row r="22" spans="2:14">
      <c r="B22" s="3" t="s">
        <v>7</v>
      </c>
      <c r="C22" s="20" t="s">
        <v>13</v>
      </c>
      <c r="D22" s="8">
        <f>NPV(WACC,E22:N22)</f>
        <v>19875915.995125081</v>
      </c>
      <c r="E22" s="7">
        <f>SUM($E$21:E21)</f>
        <v>474159.89133027976</v>
      </c>
      <c r="F22" s="7">
        <f>SUM($E$21:F21)</f>
        <v>865940.92871803045</v>
      </c>
      <c r="G22" s="7">
        <f>SUM($E$21:G21)</f>
        <v>1331217.3532102567</v>
      </c>
      <c r="H22" s="7">
        <f>SUM($E$21:H21)</f>
        <v>2004159.1300383187</v>
      </c>
      <c r="I22" s="7">
        <f>SUM($E$21:I21)</f>
        <v>2405924.3158092224</v>
      </c>
      <c r="J22" s="7">
        <f>SUM($E$21:J21)</f>
        <v>2780963.3056489374</v>
      </c>
      <c r="K22" s="7">
        <f>SUM($E$21:K21)</f>
        <v>3135860.0549052171</v>
      </c>
      <c r="L22" s="7">
        <f>SUM($E$21:L21)</f>
        <v>3808781.9842093084</v>
      </c>
      <c r="M22" s="7">
        <f>SUM($E$21:M21)</f>
        <v>4723385.083938648</v>
      </c>
      <c r="N22" s="7">
        <f>SUM($E$21:N21)</f>
        <v>5592814.0393638629</v>
      </c>
    </row>
    <row r="23" spans="2:14">
      <c r="B23" s="3" t="s">
        <v>0</v>
      </c>
      <c r="C23" s="20" t="s">
        <v>13</v>
      </c>
      <c r="D23" s="8">
        <f>NPV(WACC,E23:N23)</f>
        <v>1636919.4565751997</v>
      </c>
      <c r="E23" s="7">
        <f>E20*Assumptions!$C$9</f>
        <v>180679.38449174762</v>
      </c>
      <c r="F23" s="7">
        <f>F20*Assumptions!$C$9</f>
        <v>149288.79052203533</v>
      </c>
      <c r="G23" s="7">
        <f>G20*Assumptions!$C$9</f>
        <v>177294.32525371443</v>
      </c>
      <c r="H23" s="7">
        <f>H20*Assumptions!$C$9</f>
        <v>256425.53969497408</v>
      </c>
      <c r="I23" s="7">
        <f>I20*Assumptions!$C$9</f>
        <v>153093.26622216546</v>
      </c>
      <c r="J23" s="7">
        <f>J20*Assumptions!$C$9</f>
        <v>142909.20654325536</v>
      </c>
      <c r="K23" s="7">
        <f>K20*Assumptions!$C$9</f>
        <v>135233.9735734452</v>
      </c>
      <c r="L23" s="7">
        <f>L20*Assumptions!$C$9</f>
        <v>256417.97676424065</v>
      </c>
      <c r="M23" s="7">
        <f>M20*Assumptions!$C$9</f>
        <v>348510.97305958217</v>
      </c>
      <c r="N23" s="7">
        <f>N20*Assumptions!$C$9</f>
        <v>331297.29316584097</v>
      </c>
    </row>
    <row r="24" spans="2:14">
      <c r="C24" s="16"/>
    </row>
    <row r="25" spans="2:14">
      <c r="B25" s="3" t="s">
        <v>5</v>
      </c>
      <c r="C25" s="15" t="s">
        <v>12</v>
      </c>
      <c r="D25" s="8"/>
      <c r="E25" s="7">
        <f>Demand!H2*LVCcont/PFcom</f>
        <v>7186.4167724024419</v>
      </c>
      <c r="F25" s="7">
        <f>Demand!I2*LVCcont/PFcom</f>
        <v>4845.332510850516</v>
      </c>
      <c r="G25" s="7">
        <f>Demand!J2*LVCcont/PFcom</f>
        <v>5090.1874130914384</v>
      </c>
      <c r="H25" s="7">
        <f>Demand!K2*LVCcont/PFcom</f>
        <v>8575.4338133510828</v>
      </c>
      <c r="I25" s="7">
        <f>Demand!L2*LVCcont/PFcom</f>
        <v>4891.0928848142739</v>
      </c>
      <c r="J25" s="7">
        <f>Demand!M2*LVCcont/PFcom</f>
        <v>2596.8231643744821</v>
      </c>
      <c r="K25" s="7">
        <f>Demand!N2*LVCcont/PFcom</f>
        <v>1144.3236660853197</v>
      </c>
      <c r="L25" s="7">
        <f>Demand!O2*LVCcont/PFcom</f>
        <v>-914.20719720569582</v>
      </c>
      <c r="M25" s="7">
        <f>Demand!P2*LVCcont/PFcom</f>
        <v>6929.1965519517889</v>
      </c>
      <c r="N25" s="7">
        <f>Demand!Q2*LVCcont/PFcom</f>
        <v>3900.8122587056318</v>
      </c>
    </row>
    <row r="26" spans="2:14">
      <c r="B26" s="3" t="s">
        <v>4</v>
      </c>
      <c r="C26" s="15" t="s">
        <v>12</v>
      </c>
      <c r="D26" s="8">
        <f>NPV(WACC,E26:N26)</f>
        <v>208387.70084650695</v>
      </c>
      <c r="E26" s="7">
        <f>SUM($E$25:E25)</f>
        <v>7186.4167724024419</v>
      </c>
      <c r="F26" s="7">
        <f>SUM($E$25:F25)</f>
        <v>12031.749283252957</v>
      </c>
      <c r="G26" s="7">
        <f>SUM($E$25:G25)</f>
        <v>17121.936696344397</v>
      </c>
      <c r="H26" s="7">
        <f>SUM($E$25:H25)</f>
        <v>25697.37050969548</v>
      </c>
      <c r="I26" s="7">
        <f>SUM($E$25:I25)</f>
        <v>30588.463394509752</v>
      </c>
      <c r="J26" s="7">
        <f>SUM($E$25:J25)</f>
        <v>33185.286558884232</v>
      </c>
      <c r="K26" s="7">
        <f>SUM($E$25:K25)</f>
        <v>34329.610224969554</v>
      </c>
      <c r="L26" s="7">
        <f>SUM($E$25:L25)</f>
        <v>33415.403027763859</v>
      </c>
      <c r="M26" s="7">
        <f>SUM($E$25:M25)</f>
        <v>40344.59957971565</v>
      </c>
      <c r="N26" s="7">
        <f>SUM($E$25:N25)</f>
        <v>44245.411838421285</v>
      </c>
    </row>
    <row r="27" spans="2:14">
      <c r="C27" s="16"/>
    </row>
    <row r="28" spans="2:14">
      <c r="B28" s="3" t="s">
        <v>37</v>
      </c>
      <c r="C28" s="15" t="s">
        <v>48</v>
      </c>
      <c r="D28" s="14">
        <f>(D22+D23)/D26</f>
        <v>103.23466962930833</v>
      </c>
    </row>
    <row r="29" spans="2:14">
      <c r="B29" s="3"/>
      <c r="C29" s="15" t="s">
        <v>49</v>
      </c>
      <c r="D29" s="14">
        <f>D28*PFcom</f>
        <v>98.07293614784291</v>
      </c>
    </row>
    <row r="31" spans="2:14">
      <c r="B31" s="13" t="s">
        <v>35</v>
      </c>
      <c r="C31" s="1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>
      <c r="C32" s="16"/>
    </row>
    <row r="33" spans="2:15">
      <c r="B33" s="2"/>
      <c r="C33" s="9"/>
      <c r="D33" s="9" t="s">
        <v>9</v>
      </c>
      <c r="E33" s="2">
        <f>Start</f>
        <v>2018</v>
      </c>
      <c r="F33" s="2">
        <f>E33+1</f>
        <v>2019</v>
      </c>
      <c r="G33" s="2">
        <f t="shared" ref="G33" si="10">F33+1</f>
        <v>2020</v>
      </c>
      <c r="H33" s="2">
        <f t="shared" ref="H33" si="11">G33+1</f>
        <v>2021</v>
      </c>
      <c r="I33" s="2">
        <f t="shared" ref="I33" si="12">H33+1</f>
        <v>2022</v>
      </c>
      <c r="J33" s="2">
        <f t="shared" ref="J33" si="13">I33+1</f>
        <v>2023</v>
      </c>
      <c r="K33" s="2">
        <f t="shared" ref="K33" si="14">J33+1</f>
        <v>2024</v>
      </c>
      <c r="L33" s="2">
        <f t="shared" ref="L33" si="15">K33+1</f>
        <v>2025</v>
      </c>
      <c r="M33" s="2">
        <f>L33+1</f>
        <v>2026</v>
      </c>
      <c r="N33" s="2">
        <f t="shared" ref="N33" si="16">M33+1</f>
        <v>2027</v>
      </c>
    </row>
    <row r="34" spans="2:15">
      <c r="B34" s="3" t="s">
        <v>2</v>
      </c>
      <c r="C34" s="20" t="s">
        <v>13</v>
      </c>
      <c r="D34" s="8"/>
      <c r="E34" s="7">
        <f>Capex!C32</f>
        <v>174762.57190286354</v>
      </c>
      <c r="F34" s="7">
        <f>Capex!D32</f>
        <v>333941.4558695876</v>
      </c>
      <c r="G34" s="7">
        <f>Capex!E32</f>
        <v>528085.38698622561</v>
      </c>
      <c r="H34" s="7">
        <f>Capex!F32</f>
        <v>736246.30105657678</v>
      </c>
      <c r="I34" s="7">
        <f>Capex!G32</f>
        <v>0</v>
      </c>
      <c r="J34" s="7">
        <f>Capex!H32</f>
        <v>148052.79727287186</v>
      </c>
      <c r="K34" s="7">
        <f>Capex!I32</f>
        <v>148391.66209011854</v>
      </c>
      <c r="L34" s="7">
        <f>Capex!J32</f>
        <v>879727.28229229071</v>
      </c>
      <c r="M34" s="7">
        <f>Capex!K32</f>
        <v>2727633.6620610417</v>
      </c>
      <c r="N34" s="7">
        <f>Capex!L32</f>
        <v>2198647.4825609433</v>
      </c>
    </row>
    <row r="35" spans="2:15">
      <c r="B35" s="3" t="s">
        <v>3</v>
      </c>
      <c r="C35" s="20" t="s">
        <v>13</v>
      </c>
      <c r="D35" s="8"/>
      <c r="E35" s="7">
        <f t="shared" ref="E35:N35" si="17">-PMT(WACC,AssetLife,E34)</f>
        <v>9172.6460476011616</v>
      </c>
      <c r="F35" s="7">
        <f t="shared" si="17"/>
        <v>17527.361505156245</v>
      </c>
      <c r="G35" s="7">
        <f t="shared" si="17"/>
        <v>27717.263971300956</v>
      </c>
      <c r="H35" s="7">
        <f t="shared" si="17"/>
        <v>38642.866432528906</v>
      </c>
      <c r="I35" s="7">
        <f t="shared" si="17"/>
        <v>0</v>
      </c>
      <c r="J35" s="7">
        <f t="shared" si="17"/>
        <v>7770.7479980102789</v>
      </c>
      <c r="K35" s="7">
        <f t="shared" si="17"/>
        <v>7788.5337686861449</v>
      </c>
      <c r="L35" s="7">
        <f t="shared" si="17"/>
        <v>46173.656584605757</v>
      </c>
      <c r="M35" s="7">
        <f t="shared" si="17"/>
        <v>143163.48092836773</v>
      </c>
      <c r="N35" s="7">
        <f t="shared" si="17"/>
        <v>115398.93766378265</v>
      </c>
    </row>
    <row r="36" spans="2:15">
      <c r="B36" s="3" t="s">
        <v>7</v>
      </c>
      <c r="C36" s="20" t="s">
        <v>13</v>
      </c>
      <c r="D36" s="8">
        <f>NPV(WACC,E36:N36)</f>
        <v>963928.83901990205</v>
      </c>
      <c r="E36" s="7">
        <f>SUM($E$35:E35)</f>
        <v>9172.6460476011616</v>
      </c>
      <c r="F36" s="7">
        <f>SUM($E$35:F35)</f>
        <v>26700.007552757408</v>
      </c>
      <c r="G36" s="7">
        <f>SUM($E$35:G35)</f>
        <v>54417.271524058364</v>
      </c>
      <c r="H36" s="7">
        <f>SUM($E$35:H35)</f>
        <v>93060.137956587278</v>
      </c>
      <c r="I36" s="7">
        <f>SUM($E$35:I35)</f>
        <v>93060.137956587278</v>
      </c>
      <c r="J36" s="7">
        <f>SUM($E$35:J35)</f>
        <v>100830.88595459756</v>
      </c>
      <c r="K36" s="7">
        <f>SUM($E$35:K35)</f>
        <v>108619.4197232837</v>
      </c>
      <c r="L36" s="7">
        <f>SUM($E$35:L35)</f>
        <v>154793.07630788945</v>
      </c>
      <c r="M36" s="7">
        <f>SUM($E$35:M35)</f>
        <v>297956.55723625718</v>
      </c>
      <c r="N36" s="7">
        <f>SUM($E$35:N35)</f>
        <v>413355.49490003986</v>
      </c>
    </row>
    <row r="37" spans="2:15">
      <c r="B37" s="3" t="s">
        <v>0</v>
      </c>
      <c r="C37" s="20" t="s">
        <v>13</v>
      </c>
      <c r="D37" s="8">
        <f>NPV(WACC,E37:N37)</f>
        <v>112631.84456044729</v>
      </c>
      <c r="E37" s="7">
        <f>E34*Assumptions!$C$9</f>
        <v>3495.2514380572707</v>
      </c>
      <c r="F37" s="7">
        <f>F34*Assumptions!$C$9</f>
        <v>6678.8291173917523</v>
      </c>
      <c r="G37" s="7">
        <f>G34*Assumptions!$C$9</f>
        <v>10561.707739724512</v>
      </c>
      <c r="H37" s="7">
        <f>H34*Assumptions!$C$9</f>
        <v>14724.926021131536</v>
      </c>
      <c r="I37" s="7">
        <f>I34*Assumptions!$C$9</f>
        <v>0</v>
      </c>
      <c r="J37" s="7">
        <f>J34*Assumptions!$C$9</f>
        <v>2961.0559454574372</v>
      </c>
      <c r="K37" s="7">
        <f>K34*Assumptions!$C$9</f>
        <v>2967.8332418023706</v>
      </c>
      <c r="L37" s="7">
        <f>L34*Assumptions!$C$9</f>
        <v>17594.545645845814</v>
      </c>
      <c r="M37" s="7">
        <f>M34*Assumptions!$C$9</f>
        <v>54552.673241220837</v>
      </c>
      <c r="N37" s="7">
        <f>N34*Assumptions!$C$9</f>
        <v>43972.949651218871</v>
      </c>
    </row>
    <row r="38" spans="2:15">
      <c r="C38" s="16"/>
    </row>
    <row r="39" spans="2:15">
      <c r="B39" s="3" t="s">
        <v>5</v>
      </c>
      <c r="C39" s="15" t="s">
        <v>12</v>
      </c>
      <c r="D39" s="8"/>
      <c r="E39" s="7">
        <f>Demand!H2*HVCcont</f>
        <v>1430.6667472045233</v>
      </c>
      <c r="F39" s="7">
        <f>Demand!I2*HVCcont</f>
        <v>964.60535506980136</v>
      </c>
      <c r="G39" s="7">
        <f>Demand!J2*HVCcont</f>
        <v>1013.3508951101951</v>
      </c>
      <c r="H39" s="7">
        <f>Demand!K2*HVCcont</f>
        <v>1707.1912732265937</v>
      </c>
      <c r="I39" s="7">
        <f>Demand!L2*HVCcont</f>
        <v>973.71529781915649</v>
      </c>
      <c r="J39" s="7">
        <f>Demand!M2*HVCcont</f>
        <v>516.97371128101133</v>
      </c>
      <c r="K39" s="7">
        <f>Demand!N2*HVCcont</f>
        <v>227.81114273729162</v>
      </c>
      <c r="L39" s="7">
        <f>Demand!O2*HVCcont</f>
        <v>-181.99971954312261</v>
      </c>
      <c r="M39" s="7">
        <f>Demand!P2*HVCcont</f>
        <v>1379.4595283968749</v>
      </c>
      <c r="N39" s="7">
        <f>Demand!Q2*HVCcont</f>
        <v>776.57093407793661</v>
      </c>
      <c r="O39" t="s">
        <v>50</v>
      </c>
    </row>
    <row r="40" spans="2:15">
      <c r="B40" s="3" t="s">
        <v>4</v>
      </c>
      <c r="C40" s="15" t="s">
        <v>12</v>
      </c>
      <c r="D40" s="8">
        <f>NPV(WACC,E40:N40)</f>
        <v>41485.675486064858</v>
      </c>
      <c r="E40" s="7">
        <f>SUM($E$39:E39)</f>
        <v>1430.6667472045233</v>
      </c>
      <c r="F40" s="7">
        <f>SUM($E$39:F39)</f>
        <v>2395.2721022743244</v>
      </c>
      <c r="G40" s="7">
        <f>SUM($E$39:G39)</f>
        <v>3408.6229973845193</v>
      </c>
      <c r="H40" s="7">
        <f>SUM($E$39:H39)</f>
        <v>5115.814270611113</v>
      </c>
      <c r="I40" s="7">
        <f>SUM($E$39:I39)</f>
        <v>6089.5295684302691</v>
      </c>
      <c r="J40" s="7">
        <f>SUM($E$39:J39)</f>
        <v>6606.5032797112808</v>
      </c>
      <c r="K40" s="7">
        <f>SUM($E$39:K39)</f>
        <v>6834.3144224485723</v>
      </c>
      <c r="L40" s="7">
        <f>SUM($E$39:L39)</f>
        <v>6652.3147029054498</v>
      </c>
      <c r="M40" s="7">
        <f>SUM($E$39:M39)</f>
        <v>8031.7742313023246</v>
      </c>
      <c r="N40" s="7">
        <f>SUM($E$39:N39)</f>
        <v>8808.3451653802604</v>
      </c>
    </row>
    <row r="41" spans="2:15">
      <c r="C41" s="16"/>
    </row>
    <row r="42" spans="2:15">
      <c r="B42" s="3" t="s">
        <v>37</v>
      </c>
      <c r="C42" s="15" t="s">
        <v>48</v>
      </c>
      <c r="D42" s="14">
        <f>(D36+D37)/D40</f>
        <v>25.950178488523559</v>
      </c>
    </row>
    <row r="45" spans="2:15">
      <c r="F45" s="4"/>
    </row>
    <row r="46" spans="2:15">
      <c r="B46" t="s">
        <v>36</v>
      </c>
      <c r="E46" s="16" t="str">
        <f>IF((E39+E25*PFcom+E11*PFres)=Demand!H2,"Okay","wrong")</f>
        <v>Okay</v>
      </c>
      <c r="F46" s="16" t="str">
        <f>IF((F39+F25*PFcom+F11*PFres)=Demand!I2,"Okay","wrong")</f>
        <v>Okay</v>
      </c>
      <c r="G46" s="16" t="str">
        <f>IF((G39+G25*PFcom+G11*PFres)=Demand!J2,"Okay","wrong")</f>
        <v>Okay</v>
      </c>
      <c r="H46" s="16" t="str">
        <f>IF((H39+H25*PFcom+H11*PFres)=Demand!K2,"Okay","wrong")</f>
        <v>Okay</v>
      </c>
      <c r="I46" s="16" t="str">
        <f>IF((I39+I25*PFcom+I11*PFres)=Demand!L2,"Okay","wrong")</f>
        <v>Okay</v>
      </c>
      <c r="J46" s="16" t="str">
        <f>IF((J39+J25*PFcom+J11*PFres)=Demand!M2,"Okay","wrong")</f>
        <v>Okay</v>
      </c>
      <c r="K46" s="16" t="str">
        <f>IF((K39+K25*PFcom+K11*PFres)=Demand!N2,"Okay","wrong")</f>
        <v>Okay</v>
      </c>
      <c r="L46" s="16" t="str">
        <f>IF((L39+L25*PFcom+L11*PFres)=Demand!O2,"Okay","wrong")</f>
        <v>Okay</v>
      </c>
      <c r="M46" s="16" t="str">
        <f>IF((M39+M25*PFcom+M11*PFres)=Demand!P2,"Okay","wrong")</f>
        <v>Okay</v>
      </c>
      <c r="N46" s="16" t="str">
        <f>IF((N39+N25*PFcom+N11*PFres)=Demand!Q2,"Okay","wrong")</f>
        <v>Okay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 tint="0.39997558519241921"/>
  </sheetPr>
  <dimension ref="B5:M39"/>
  <sheetViews>
    <sheetView showGridLines="0" zoomScaleNormal="100" workbookViewId="0">
      <selection activeCell="E18" sqref="E18"/>
    </sheetView>
  </sheetViews>
  <sheetFormatPr defaultRowHeight="15"/>
  <cols>
    <col min="2" max="2" width="23.140625" bestFit="1" customWidth="1"/>
    <col min="3" max="3" width="11.28515625" customWidth="1"/>
    <col min="4" max="4" width="11.140625" customWidth="1"/>
    <col min="5" max="5" width="11.28515625" customWidth="1"/>
    <col min="6" max="6" width="11.85546875" customWidth="1"/>
    <col min="7" max="7" width="11.28515625" customWidth="1"/>
    <col min="8" max="8" width="13.140625" customWidth="1"/>
    <col min="9" max="9" width="12.7109375" customWidth="1"/>
    <col min="10" max="10" width="12" customWidth="1"/>
    <col min="11" max="12" width="12.7109375" customWidth="1"/>
  </cols>
  <sheetData>
    <row r="5" spans="2:12">
      <c r="B5" s="1" t="s">
        <v>22</v>
      </c>
      <c r="C5" s="1"/>
      <c r="D5" s="1"/>
      <c r="E5" s="1"/>
      <c r="F5" s="1"/>
      <c r="G5" s="1"/>
      <c r="H5" s="1"/>
      <c r="I5" s="1"/>
      <c r="J5" s="1"/>
      <c r="K5" s="1"/>
      <c r="L5" s="1"/>
    </row>
    <row r="7" spans="2:12">
      <c r="B7" s="2"/>
      <c r="C7" s="2">
        <f>Start</f>
        <v>2018</v>
      </c>
      <c r="D7" s="2">
        <f>C7+1</f>
        <v>2019</v>
      </c>
      <c r="E7" s="2">
        <f t="shared" ref="E7:L7" si="0">D7+1</f>
        <v>2020</v>
      </c>
      <c r="F7" s="2">
        <f t="shared" si="0"/>
        <v>2021</v>
      </c>
      <c r="G7" s="2">
        <f t="shared" si="0"/>
        <v>2022</v>
      </c>
      <c r="H7" s="2">
        <f t="shared" si="0"/>
        <v>2023</v>
      </c>
      <c r="I7" s="2">
        <f t="shared" si="0"/>
        <v>2024</v>
      </c>
      <c r="J7" s="2">
        <f t="shared" si="0"/>
        <v>2025</v>
      </c>
      <c r="K7" s="2">
        <f t="shared" si="0"/>
        <v>2026</v>
      </c>
      <c r="L7" s="2">
        <f t="shared" si="0"/>
        <v>2027</v>
      </c>
    </row>
    <row r="8" spans="2:12">
      <c r="B8" s="3" t="s">
        <v>20</v>
      </c>
      <c r="C8" s="7">
        <v>3579769.5371522233</v>
      </c>
      <c r="D8" s="7">
        <v>1569266.5798167484</v>
      </c>
      <c r="E8" s="7">
        <v>5795135.2260189671</v>
      </c>
      <c r="F8" s="7">
        <v>8364951.1161420029</v>
      </c>
      <c r="G8" s="7">
        <v>10141762.948611224</v>
      </c>
      <c r="H8" s="7">
        <v>1823558.3422269356</v>
      </c>
      <c r="I8" s="7">
        <v>2356956.0987715116</v>
      </c>
      <c r="J8" s="7">
        <v>25403914.191829864</v>
      </c>
      <c r="K8" s="7">
        <v>7355088.8412026148</v>
      </c>
      <c r="L8" s="7">
        <v>14800364.107972236</v>
      </c>
    </row>
    <row r="9" spans="2:12">
      <c r="B9" s="3" t="s">
        <v>21</v>
      </c>
      <c r="C9" s="7">
        <v>10372246.143569415</v>
      </c>
      <c r="D9" s="7">
        <v>9519959.1760200076</v>
      </c>
      <c r="E9" s="7">
        <v>9666709.2149013355</v>
      </c>
      <c r="F9" s="7">
        <v>10221340.532036141</v>
      </c>
      <c r="G9" s="7">
        <v>10654855.130785216</v>
      </c>
      <c r="H9" s="7">
        <v>10665955.541178813</v>
      </c>
      <c r="I9" s="7">
        <v>10704858.405300487</v>
      </c>
      <c r="J9" s="7">
        <v>12607638.36760498</v>
      </c>
      <c r="K9" s="7">
        <v>13065269.37504282</v>
      </c>
      <c r="L9" s="7">
        <v>12443492.685346197</v>
      </c>
    </row>
    <row r="10" spans="2:12">
      <c r="B10" s="3" t="s">
        <v>39</v>
      </c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2:12">
      <c r="B11" s="3" t="s">
        <v>41</v>
      </c>
      <c r="C11" s="25">
        <v>-2269642.5304239271</v>
      </c>
      <c r="D11" s="25">
        <v>-1840261.8045414928</v>
      </c>
      <c r="E11" s="25">
        <v>-1929754.128403177</v>
      </c>
      <c r="F11" s="25">
        <v>-2030546.3416461393</v>
      </c>
      <c r="G11" s="25">
        <v>-2098807.5359808304</v>
      </c>
      <c r="H11" s="25">
        <v>-2101014.4829798485</v>
      </c>
      <c r="I11" s="25">
        <v>-2109541.1959010214</v>
      </c>
      <c r="J11" s="25">
        <v>-2491236.0075031649</v>
      </c>
      <c r="K11" s="25">
        <v>-2582666.1906467769</v>
      </c>
      <c r="L11" s="25">
        <v>-2477606.7529311497</v>
      </c>
    </row>
    <row r="12" spans="2:12">
      <c r="B12" s="3" t="s">
        <v>23</v>
      </c>
      <c r="C12" s="23">
        <f t="shared" ref="C12:L12" si="1">SUM(C8:C11)</f>
        <v>11682373.150297713</v>
      </c>
      <c r="D12" s="23">
        <f t="shared" si="1"/>
        <v>9248963.9512952622</v>
      </c>
      <c r="E12" s="23">
        <f t="shared" si="1"/>
        <v>13532090.312517125</v>
      </c>
      <c r="F12" s="23">
        <f t="shared" si="1"/>
        <v>16555745.306532007</v>
      </c>
      <c r="G12" s="23">
        <f t="shared" si="1"/>
        <v>18697810.54341561</v>
      </c>
      <c r="H12" s="23">
        <f t="shared" si="1"/>
        <v>10388499.4004259</v>
      </c>
      <c r="I12" s="23">
        <f t="shared" si="1"/>
        <v>10952273.308170978</v>
      </c>
      <c r="J12" s="23">
        <f t="shared" si="1"/>
        <v>35520316.551931679</v>
      </c>
      <c r="K12" s="23">
        <f t="shared" si="1"/>
        <v>17837692.02559866</v>
      </c>
      <c r="L12" s="23">
        <f t="shared" si="1"/>
        <v>24766250.040387288</v>
      </c>
    </row>
    <row r="15" spans="2:12">
      <c r="B15" s="1" t="s">
        <v>24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2:13">
      <c r="B17" s="2"/>
      <c r="C17" s="2">
        <f>Start</f>
        <v>2018</v>
      </c>
      <c r="D17" s="2">
        <f>C17+1</f>
        <v>2019</v>
      </c>
      <c r="E17" s="2">
        <f t="shared" ref="E17:L17" si="2">D17+1</f>
        <v>2020</v>
      </c>
      <c r="F17" s="2">
        <f t="shared" si="2"/>
        <v>2021</v>
      </c>
      <c r="G17" s="2">
        <f t="shared" si="2"/>
        <v>2022</v>
      </c>
      <c r="H17" s="2">
        <f t="shared" si="2"/>
        <v>2023</v>
      </c>
      <c r="I17" s="2">
        <f t="shared" si="2"/>
        <v>2024</v>
      </c>
      <c r="J17" s="2">
        <f t="shared" si="2"/>
        <v>2025</v>
      </c>
      <c r="K17" s="2">
        <f t="shared" si="2"/>
        <v>2026</v>
      </c>
      <c r="L17" s="2">
        <f t="shared" si="2"/>
        <v>2027</v>
      </c>
    </row>
    <row r="18" spans="2:13">
      <c r="B18" s="3" t="s">
        <v>20</v>
      </c>
      <c r="C18" s="7">
        <v>2108007.8053762456</v>
      </c>
      <c r="D18" s="7">
        <v>1876833.7032777292</v>
      </c>
      <c r="E18" s="7">
        <v>3214277.9959499855</v>
      </c>
      <c r="F18" s="7">
        <v>6754463.3088562237</v>
      </c>
      <c r="G18" s="7">
        <v>1581850.4588073073</v>
      </c>
      <c r="H18" s="7">
        <v>876048.49425043969</v>
      </c>
      <c r="I18" s="7">
        <v>855450.65933508647</v>
      </c>
      <c r="J18" s="7">
        <v>5852828.8825434297</v>
      </c>
      <c r="K18" s="7">
        <v>10212414.707232766</v>
      </c>
      <c r="L18" s="7">
        <v>9217604.0074846074</v>
      </c>
    </row>
    <row r="19" spans="2:13">
      <c r="B19" s="3" t="s">
        <v>21</v>
      </c>
      <c r="C19" s="7">
        <v>12148695.980428601</v>
      </c>
      <c r="D19" s="7">
        <v>9915778.1309764106</v>
      </c>
      <c r="E19" s="7">
        <v>10078306.688260805</v>
      </c>
      <c r="F19" s="7">
        <v>10784301.981396122</v>
      </c>
      <c r="G19" s="7">
        <v>10761174.158027027</v>
      </c>
      <c r="H19" s="7">
        <v>11111310.365528114</v>
      </c>
      <c r="I19" s="7">
        <v>10465233.901335197</v>
      </c>
      <c r="J19" s="7">
        <v>12347407.013079459</v>
      </c>
      <c r="K19" s="7">
        <v>12782474.64059625</v>
      </c>
      <c r="L19" s="7">
        <v>13097120.75810495</v>
      </c>
      <c r="M19" s="24"/>
    </row>
    <row r="20" spans="2:13">
      <c r="B20" s="3" t="s">
        <v>39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3">
      <c r="B21" s="3" t="s">
        <v>41</v>
      </c>
      <c r="C21" s="25">
        <v>-5222734.5612174645</v>
      </c>
      <c r="D21" s="25">
        <v>-4328172.3081523739</v>
      </c>
      <c r="E21" s="25">
        <v>-4427868.4215250686</v>
      </c>
      <c r="F21" s="25">
        <v>-4717488.3055036422</v>
      </c>
      <c r="G21" s="25">
        <v>-4688361.3057260616</v>
      </c>
      <c r="H21" s="25">
        <v>-4841898.5326157846</v>
      </c>
      <c r="I21" s="25">
        <v>-4558985.881998023</v>
      </c>
      <c r="J21" s="25">
        <v>-5379337.0574108548</v>
      </c>
      <c r="K21" s="25">
        <v>-5569340.6948499046</v>
      </c>
      <c r="L21" s="25">
        <v>-5749860.107297509</v>
      </c>
    </row>
    <row r="22" spans="2:13">
      <c r="B22" s="3" t="s">
        <v>23</v>
      </c>
      <c r="C22" s="23">
        <f t="shared" ref="C22:L22" si="3">SUM(C18:C21)</f>
        <v>9033969.2245873809</v>
      </c>
      <c r="D22" s="23">
        <f t="shared" si="3"/>
        <v>7464439.5261017662</v>
      </c>
      <c r="E22" s="23">
        <f t="shared" si="3"/>
        <v>8864716.2626857217</v>
      </c>
      <c r="F22" s="23">
        <f t="shared" si="3"/>
        <v>12821276.984748704</v>
      </c>
      <c r="G22" s="23">
        <f t="shared" si="3"/>
        <v>7654663.3111082735</v>
      </c>
      <c r="H22" s="23">
        <f t="shared" si="3"/>
        <v>7145460.3271627687</v>
      </c>
      <c r="I22" s="23">
        <f t="shared" si="3"/>
        <v>6761698.6786722597</v>
      </c>
      <c r="J22" s="23">
        <f t="shared" si="3"/>
        <v>12820898.838212032</v>
      </c>
      <c r="K22" s="23">
        <f t="shared" si="3"/>
        <v>17425548.652979109</v>
      </c>
      <c r="L22" s="23">
        <f t="shared" si="3"/>
        <v>16564864.658292048</v>
      </c>
    </row>
    <row r="25" spans="2:13">
      <c r="B25" s="1" t="s">
        <v>25</v>
      </c>
      <c r="C25" s="1"/>
      <c r="D25" s="1"/>
      <c r="E25" s="1"/>
      <c r="F25" s="1"/>
      <c r="G25" s="1"/>
      <c r="H25" s="1"/>
      <c r="I25" s="1"/>
      <c r="J25" s="1"/>
      <c r="K25" s="1"/>
      <c r="L25" s="1"/>
    </row>
    <row r="27" spans="2:13">
      <c r="B27" s="2"/>
      <c r="C27" s="2">
        <f>Start</f>
        <v>2018</v>
      </c>
      <c r="D27" s="2">
        <f>C27+1</f>
        <v>2019</v>
      </c>
      <c r="E27" s="2">
        <f t="shared" ref="E27:L27" si="4">D27+1</f>
        <v>2020</v>
      </c>
      <c r="F27" s="2">
        <f t="shared" si="4"/>
        <v>2021</v>
      </c>
      <c r="G27" s="2">
        <f t="shared" si="4"/>
        <v>2022</v>
      </c>
      <c r="H27" s="2">
        <f t="shared" si="4"/>
        <v>2023</v>
      </c>
      <c r="I27" s="2">
        <f t="shared" si="4"/>
        <v>2024</v>
      </c>
      <c r="J27" s="2">
        <f t="shared" si="4"/>
        <v>2025</v>
      </c>
      <c r="K27" s="2">
        <f t="shared" si="4"/>
        <v>2026</v>
      </c>
      <c r="L27" s="2">
        <f t="shared" si="4"/>
        <v>2027</v>
      </c>
    </row>
    <row r="28" spans="2:13">
      <c r="B28" s="3" t="s">
        <v>20</v>
      </c>
      <c r="C28" s="7">
        <v>174762.57190286354</v>
      </c>
      <c r="D28" s="7">
        <v>333941.4558695876</v>
      </c>
      <c r="E28" s="7">
        <v>528085.38698622561</v>
      </c>
      <c r="F28" s="7">
        <v>736246.30105657678</v>
      </c>
      <c r="G28" s="7">
        <v>0</v>
      </c>
      <c r="H28" s="7">
        <v>148052.79727287186</v>
      </c>
      <c r="I28" s="7">
        <v>148391.66209011854</v>
      </c>
      <c r="J28" s="7">
        <v>879727.28229229071</v>
      </c>
      <c r="K28" s="7">
        <v>2727633.6620610417</v>
      </c>
      <c r="L28" s="7">
        <v>2198647.4825609433</v>
      </c>
    </row>
    <row r="29" spans="2:13">
      <c r="B29" s="3" t="s">
        <v>21</v>
      </c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3">
      <c r="B30" s="3" t="s">
        <v>39</v>
      </c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3">
      <c r="B31" s="3" t="s">
        <v>41</v>
      </c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2:13">
      <c r="B32" s="3" t="s">
        <v>23</v>
      </c>
      <c r="C32" s="23">
        <f t="shared" ref="C32:L32" si="5">SUM(C28:C31)</f>
        <v>174762.57190286354</v>
      </c>
      <c r="D32" s="23">
        <f t="shared" si="5"/>
        <v>333941.4558695876</v>
      </c>
      <c r="E32" s="23">
        <f t="shared" si="5"/>
        <v>528085.38698622561</v>
      </c>
      <c r="F32" s="23">
        <f t="shared" si="5"/>
        <v>736246.30105657678</v>
      </c>
      <c r="G32" s="23">
        <f t="shared" si="5"/>
        <v>0</v>
      </c>
      <c r="H32" s="23">
        <f t="shared" si="5"/>
        <v>148052.79727287186</v>
      </c>
      <c r="I32" s="23">
        <f t="shared" si="5"/>
        <v>148391.66209011854</v>
      </c>
      <c r="J32" s="23">
        <f t="shared" si="5"/>
        <v>879727.28229229071</v>
      </c>
      <c r="K32" s="23">
        <f t="shared" si="5"/>
        <v>2727633.6620610417</v>
      </c>
      <c r="L32" s="23">
        <f t="shared" si="5"/>
        <v>2198647.4825609433</v>
      </c>
    </row>
    <row r="38" spans="6:8">
      <c r="F38" s="21"/>
    </row>
    <row r="39" spans="6:8">
      <c r="F39" s="21"/>
      <c r="G39" s="21"/>
      <c r="H39" s="2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</sheetPr>
  <dimension ref="A2:Q4"/>
  <sheetViews>
    <sheetView showGridLines="0" zoomScale="85" zoomScaleNormal="85" workbookViewId="0">
      <selection activeCell="H36" sqref="H36"/>
    </sheetView>
  </sheetViews>
  <sheetFormatPr defaultColWidth="9" defaultRowHeight="12.75"/>
  <cols>
    <col min="1" max="1" width="16.85546875" style="5" customWidth="1"/>
    <col min="2" max="2" width="10.5703125" style="5" bestFit="1" customWidth="1"/>
    <col min="3" max="3" width="13.42578125" style="5" bestFit="1" customWidth="1"/>
    <col min="4" max="4" width="11.28515625" style="5" bestFit="1" customWidth="1"/>
    <col min="5" max="6" width="9" style="5"/>
    <col min="7" max="7" width="11" style="5" customWidth="1"/>
    <col min="8" max="17" width="11.42578125" style="5" bestFit="1" customWidth="1"/>
    <col min="18" max="18" width="19.42578125" style="5" customWidth="1"/>
    <col min="19" max="16384" width="9" style="5"/>
  </cols>
  <sheetData>
    <row r="2" spans="1:17">
      <c r="A2" s="26" t="s">
        <v>46</v>
      </c>
      <c r="B2" s="26"/>
      <c r="C2" s="26"/>
      <c r="D2" s="26"/>
      <c r="E2" s="27"/>
      <c r="F2" s="27"/>
      <c r="G2" s="27"/>
      <c r="H2" s="28">
        <v>14240.257852658309</v>
      </c>
      <c r="I2" s="28">
        <v>9601.2778720754814</v>
      </c>
      <c r="J2" s="28">
        <v>10086.470570304215</v>
      </c>
      <c r="K2" s="28">
        <v>16992.667217615384</v>
      </c>
      <c r="L2" s="28">
        <v>9691.9544283225987</v>
      </c>
      <c r="M2" s="28">
        <v>5145.7398909089952</v>
      </c>
      <c r="N2" s="28">
        <v>2267.5367416112986</v>
      </c>
      <c r="O2" s="31">
        <v>-1811.549014101086</v>
      </c>
      <c r="P2" s="28">
        <v>13730.562634562797</v>
      </c>
      <c r="Q2" s="28">
        <v>7729.6619661829882</v>
      </c>
    </row>
    <row r="3" spans="1:17">
      <c r="A3" s="26" t="s">
        <v>4</v>
      </c>
      <c r="B3" s="26"/>
      <c r="C3" s="26"/>
      <c r="D3" s="26"/>
      <c r="E3" s="27"/>
      <c r="F3" s="27"/>
      <c r="G3" s="27"/>
      <c r="H3" s="28">
        <f>H2</f>
        <v>14240.257852658309</v>
      </c>
      <c r="I3" s="28">
        <f>H3+I2</f>
        <v>23841.535724733789</v>
      </c>
      <c r="J3" s="28">
        <f t="shared" ref="J3:Q3" si="0">I3+J2</f>
        <v>33928.006295038002</v>
      </c>
      <c r="K3" s="28">
        <f t="shared" si="0"/>
        <v>50920.673512653389</v>
      </c>
      <c r="L3" s="28">
        <f t="shared" si="0"/>
        <v>60612.627940975988</v>
      </c>
      <c r="M3" s="28">
        <f t="shared" si="0"/>
        <v>65758.367831884985</v>
      </c>
      <c r="N3" s="28">
        <f t="shared" si="0"/>
        <v>68025.904573496286</v>
      </c>
      <c r="O3" s="28">
        <f t="shared" si="0"/>
        <v>66214.355559395204</v>
      </c>
      <c r="P3" s="28">
        <f t="shared" si="0"/>
        <v>79944.918193958001</v>
      </c>
      <c r="Q3" s="28">
        <f t="shared" si="0"/>
        <v>87674.580160140991</v>
      </c>
    </row>
    <row r="4" spans="1:17">
      <c r="H4" s="6"/>
      <c r="I4" s="6"/>
      <c r="J4" s="6"/>
      <c r="K4" s="6"/>
      <c r="L4" s="6"/>
      <c r="M4" s="6"/>
      <c r="N4" s="6"/>
      <c r="O4" s="6"/>
      <c r="P4" s="6"/>
      <c r="Q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12</vt:i4>
      </vt:variant>
    </vt:vector>
  </HeadingPairs>
  <TitlesOfParts>
    <vt:vector size="16" baseType="lpstr">
      <vt:lpstr>Assumptions</vt:lpstr>
      <vt:lpstr>LRMC Calculation</vt:lpstr>
      <vt:lpstr>Capex</vt:lpstr>
      <vt:lpstr>Demand</vt:lpstr>
      <vt:lpstr>AssetLife</vt:lpstr>
      <vt:lpstr>CapOH</vt:lpstr>
      <vt:lpstr>HVCcont</vt:lpstr>
      <vt:lpstr>LIFE</vt:lpstr>
      <vt:lpstr>LVCcont</vt:lpstr>
      <vt:lpstr>LVcont</vt:lpstr>
      <vt:lpstr>LVRcont</vt:lpstr>
      <vt:lpstr>PF</vt:lpstr>
      <vt:lpstr>PFcom</vt:lpstr>
      <vt:lpstr>PFres</vt:lpstr>
      <vt:lpstr>Start</vt:lpstr>
      <vt:lpstr>WACC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2018-01-09T04:36:03Z</dcterms:created>
  <dcterms:modified xsi:type="dcterms:W3CDTF">2018-01-31T01:18:45Z</dcterms:modified>
</cp:coreProperties>
</file>