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Y:\RIN DATA\WRITTEN RESPONSE MASTER\Written RIN Attachments\RIN Attachments\"/>
    </mc:Choice>
  </mc:AlternateContent>
  <xr:revisionPtr revIDLastSave="0" documentId="13_ncr:1_{72D14D3A-57EE-464C-AC3B-EF0F43408AEA}" xr6:coauthVersionLast="36" xr6:coauthVersionMax="43" xr10:uidLastSave="{00000000-0000-0000-0000-000000000000}"/>
  <bookViews>
    <workbookView xWindow="23040" yWindow="0" windowWidth="23040" windowHeight="18600" tabRatio="905" activeTab="2" xr2:uid="{896403F2-D2FA-45E4-B78C-F542533F2303}"/>
  </bookViews>
  <sheets>
    <sheet name="Contents" sheetId="11" r:id="rId1"/>
    <sheet name="AA" sheetId="2" r:id="rId2"/>
    <sheet name="RIN Attachments" sheetId="1" r:id="rId3"/>
    <sheet name="RIN supporting documents" sheetId="3" r:id="rId4"/>
    <sheet name="Capex reference guide" sheetId="5" r:id="rId5"/>
    <sheet name="Capex document matrix" sheetId="9" r:id="rId6"/>
    <sheet name="All file names" sheetId="8" r:id="rId7"/>
  </sheets>
  <definedNames>
    <definedName name="_xlnm._FilterDatabase" localSheetId="6" hidden="1">'All file names'!$E$3:$K$342</definedName>
    <definedName name="_xlnm._FilterDatabase" localSheetId="5" hidden="1">'Capex document matrix'!$A$3:$AF$342</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11" l="1"/>
  <c r="B10" i="11"/>
  <c r="B9" i="11"/>
  <c r="B8" i="11"/>
  <c r="B6" i="11"/>
  <c r="B5" i="11"/>
  <c r="D31" i="5"/>
  <c r="G31" i="5"/>
  <c r="D36" i="5"/>
  <c r="F183" i="8"/>
  <c r="F182" i="8"/>
  <c r="F181" i="8"/>
  <c r="F180" i="8"/>
  <c r="F179" i="8"/>
  <c r="F178" i="8"/>
  <c r="F321" i="8"/>
  <c r="F320" i="8"/>
  <c r="F319" i="8"/>
  <c r="F318" i="8"/>
  <c r="F317" i="8"/>
  <c r="F262" i="8"/>
  <c r="F263" i="8"/>
  <c r="F264" i="8"/>
  <c r="F265" i="8"/>
  <c r="F266" i="8"/>
  <c r="F267" i="8"/>
  <c r="F268" i="8"/>
  <c r="F269" i="8"/>
  <c r="F255" i="8"/>
  <c r="F270" i="8"/>
  <c r="F271" i="8"/>
  <c r="F307" i="8"/>
  <c r="F261" i="8"/>
  <c r="F303" i="8"/>
  <c r="F304" i="8"/>
  <c r="F305" i="8"/>
  <c r="F306" i="8"/>
  <c r="F272"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273" i="8"/>
  <c r="F240"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84" i="8"/>
  <c r="F185" i="8"/>
  <c r="F186" i="8"/>
  <c r="F187" i="8"/>
  <c r="F188" i="8"/>
  <c r="F189" i="8"/>
  <c r="F190" i="8"/>
  <c r="F191" i="8"/>
  <c r="F192" i="8"/>
  <c r="F193" i="8"/>
  <c r="F194" i="8"/>
  <c r="F195" i="8"/>
  <c r="F196" i="8"/>
  <c r="F197" i="8"/>
  <c r="F198" i="8"/>
  <c r="F199" i="8"/>
  <c r="F200" i="8"/>
  <c r="F201" i="8"/>
  <c r="F202" i="8"/>
  <c r="F228" i="8"/>
  <c r="F229" i="8"/>
  <c r="F230" i="8"/>
  <c r="F203" i="8"/>
  <c r="F204" i="8"/>
  <c r="F205" i="8"/>
  <c r="F206" i="8"/>
  <c r="F207" i="8"/>
  <c r="F208" i="8"/>
  <c r="F215" i="8"/>
  <c r="F216" i="8"/>
  <c r="F217" i="8"/>
  <c r="F218" i="8"/>
  <c r="F219" i="8"/>
  <c r="F220" i="8"/>
  <c r="F235" i="8"/>
  <c r="F225" i="8"/>
  <c r="F226" i="8"/>
  <c r="F227" i="8"/>
  <c r="F211" i="8"/>
  <c r="F212" i="8"/>
  <c r="F213" i="8"/>
  <c r="F214" i="8"/>
  <c r="F241" i="8"/>
  <c r="F242" i="8"/>
  <c r="F234" i="8"/>
  <c r="D38" i="5"/>
  <c r="D37" i="5"/>
  <c r="D45" i="5"/>
  <c r="G45" i="5"/>
  <c r="D44" i="5"/>
  <c r="G44" i="5"/>
  <c r="D33" i="5"/>
  <c r="D34" i="5"/>
  <c r="D35" i="5"/>
  <c r="D39" i="5"/>
  <c r="G39" i="5"/>
  <c r="D40" i="5"/>
  <c r="D41" i="5"/>
  <c r="G41" i="5"/>
  <c r="D42" i="5"/>
  <c r="D43" i="5"/>
  <c r="G43" i="5"/>
  <c r="D32" i="5"/>
  <c r="G28" i="5"/>
  <c r="G27" i="5"/>
  <c r="G26" i="5"/>
  <c r="G25" i="5"/>
  <c r="G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Oesterheld</author>
  </authors>
  <commentList>
    <comment ref="G42" authorId="0" shapeId="0" xr:uid="{6C260304-A882-42B2-9E05-6B0BF33003BD}">
      <text>
        <r>
          <rPr>
            <sz val="9"/>
            <color indexed="81"/>
            <rFont val="Tahoma"/>
            <family val="2"/>
          </rPr>
          <t>A Feasibility Assessment (FA) is provided as the supporting document and has dollars scheduled for 2018/19. With delays due to easement access the project has been pushed into 2020/21 period. An explanation is provided by a Project Change Request (PCR)</t>
        </r>
      </text>
    </comment>
    <comment ref="O42" authorId="0" shapeId="0" xr:uid="{CCCF5672-7C45-4C73-8AF7-B75B1691F898}">
      <text>
        <r>
          <rPr>
            <sz val="9"/>
            <color indexed="81"/>
            <rFont val="Tahoma"/>
            <family val="2"/>
          </rPr>
          <t>A Feasibility Assessment (FA) is provided as the supporting document and has dollars scheduled for 2018/19. With delays due to easement access the project has been pushed into 2020/21 period. An explanation is provided by a Project Change Request (PCR)</t>
        </r>
      </text>
    </comment>
    <comment ref="O46" authorId="0" shapeId="0" xr:uid="{4D6072A2-6D89-4C44-9CD8-2BE6709AA69B}">
      <text>
        <r>
          <rPr>
            <sz val="9"/>
            <color indexed="81"/>
            <rFont val="Tahoma"/>
            <family val="2"/>
          </rPr>
          <t>This document also covers "SPM Risk Mitigation Project Category 2"</t>
        </r>
      </text>
    </comment>
    <comment ref="Q47" authorId="0" shapeId="0" xr:uid="{970D0990-7D1F-447B-B6E7-57DA58059EE1}">
      <text>
        <r>
          <rPr>
            <sz val="9"/>
            <color indexed="81"/>
            <rFont val="Tahoma"/>
            <family val="2"/>
          </rPr>
          <t>There is another NPV Model for "SPM Risk Mitigation Project Category 2"</t>
        </r>
      </text>
    </comment>
  </commentList>
</comments>
</file>

<file path=xl/sharedStrings.xml><?xml version="1.0" encoding="utf-8"?>
<sst xmlns="http://schemas.openxmlformats.org/spreadsheetml/2006/main" count="5030" uniqueCount="2085">
  <si>
    <t>'Document Index' Contents</t>
  </si>
  <si>
    <t>Sheet</t>
  </si>
  <si>
    <t>Description</t>
  </si>
  <si>
    <t>The 'AA' sheet contains the index for JGN's 2020-25 Access Arrangement Proposal documents.</t>
  </si>
  <si>
    <t>The 'RIN Attachments' sheet conatins the index of the main documents prepared to respond to the RIN.</t>
  </si>
  <si>
    <t>The 'RIN supporting documents' sheet contains an index to the documents prepared, usually, in the normal course of business and provided in response to requests for information in the RIN.</t>
  </si>
  <si>
    <t>The 'Capex reference guide' sheet contains a hierachy of the RIN supporting documents that have been provided to support the capex forecast and a guide for reading the 'Capex document matrix'</t>
  </si>
  <si>
    <t>The 'Capex document matrix' sheet provides a list of all capex (and related documents) and the response to Schedule 2 clause 3.15 of the RIN.</t>
  </si>
  <si>
    <t>The All file names sheet contains a list of all files submitted in the AA Proposal and the associated RIN response.</t>
  </si>
  <si>
    <t>AA Proposal</t>
  </si>
  <si>
    <t>Attachment number</t>
  </si>
  <si>
    <t>Name</t>
  </si>
  <si>
    <t>File name</t>
  </si>
  <si>
    <t>2020 Plan chapter</t>
  </si>
  <si>
    <t>Background to our 2020 Plan</t>
  </si>
  <si>
    <t>2020 Plan attachment</t>
  </si>
  <si>
    <t>Document map</t>
  </si>
  <si>
    <t>JGN–Attachment 1.1–Document map–20190630–Public.pdf</t>
  </si>
  <si>
    <t>Background to JGN's Access Arrangement proposal</t>
  </si>
  <si>
    <t>JGN–Attachment 1.2–Background to JGN's 2020-25 Access Arrangement Proposal–20190630–Public.pdf</t>
  </si>
  <si>
    <t xml:space="preserve">Compliance checklist </t>
  </si>
  <si>
    <t>JGN–Attachment 1.3–2020-25 AA proposal compliance checklist –20190630–Public.pdf</t>
  </si>
  <si>
    <t>Confidentiality claims</t>
  </si>
  <si>
    <t>JGN-Attachment 1.4 - Confidentiality claims-20190630-Public</t>
  </si>
  <si>
    <t>What our customers have told us</t>
  </si>
  <si>
    <t>Overview of our customer and stakeholder engagement program</t>
  </si>
  <si>
    <t>JGN–Attachment 2.1–Overview of our community and stakeholder engagement program–20190630–Public.pdf</t>
  </si>
  <si>
    <t>JGN's customer engagement</t>
  </si>
  <si>
    <t>JGN–Attachment 2.2–RPS–JGNs Customer Engagement–20190410–Public.pdf</t>
  </si>
  <si>
    <t>Engagement materials</t>
  </si>
  <si>
    <t>JGN–Attachment 2.3–RPS–Engagement Materials–20190410–Public.pdf</t>
  </si>
  <si>
    <t>Register of engagement activities</t>
  </si>
  <si>
    <t>JGN–Attachment 2.4–Register of Engagement Activities–20190516–Public.pdf</t>
  </si>
  <si>
    <t>How we are responding to a changing energy market</t>
  </si>
  <si>
    <t>Our plan reduces network prices for all customers</t>
  </si>
  <si>
    <t>Our reference service and tariffs</t>
  </si>
  <si>
    <t>JGN–Attachment 4.1–Our reference service and tariffs–20190630–Public.pdf</t>
  </si>
  <si>
    <t>JGN–Attachment 4.1–Our reference service and tariffs–20190630–Confidential.pdf</t>
  </si>
  <si>
    <t>Cost pass through mechanisms</t>
  </si>
  <si>
    <t>JGN–Attachment 4.2–Cost pass through mechanism–20190630–Public.pdf</t>
  </si>
  <si>
    <t>Our planned capital investments</t>
  </si>
  <si>
    <t xml:space="preserve">Capital expenditure </t>
  </si>
  <si>
    <t>JGN-Attachment 5.1 - Capital expenditure-20190630-Confidential</t>
  </si>
  <si>
    <t>JGN-Attachment 5.1 - Capital expenditure-20190630-Public</t>
  </si>
  <si>
    <t>Capital expenditure forecast model</t>
  </si>
  <si>
    <t>JGN-Attachment 5.2 - Capital expenditure forecast model - 20190630 - PUBLIC</t>
  </si>
  <si>
    <t>Network Asset Management Plan</t>
  </si>
  <si>
    <t>JGN–Attachment 5.3–Network Asset Management Plan–20190531–Public.pdf</t>
  </si>
  <si>
    <t xml:space="preserve">JGN Information Technology Plan </t>
  </si>
  <si>
    <t>JGN–Attachment 5.4–Information Technology Plan–20190630–Public.pdf</t>
  </si>
  <si>
    <t>Input cost escalation</t>
  </si>
  <si>
    <t>JGN–Attachment 5.5–BIS Oxford Economics–Input cost escalation–20190320–Public.pdf</t>
  </si>
  <si>
    <t>Our operating expenditure requirements</t>
  </si>
  <si>
    <t xml:space="preserve">Operating expenditure </t>
  </si>
  <si>
    <t>JGN–Attachment 6.1–Operating expenditure–20190630–Public.pdf</t>
  </si>
  <si>
    <t>JGN–Attachment 6.1–Operating expenditure–20190630–Confidential.pdf</t>
  </si>
  <si>
    <t>Operating expenditure forecasting model</t>
  </si>
  <si>
    <t>JGN-Attachment 6.2 - Operating expenditure forecasting model - 20190630 - PUBLIC</t>
  </si>
  <si>
    <t>JGN-Attachment 6.2 - Operating expenditure forecasting model - 20190630 - CONFIDENTIAL</t>
  </si>
  <si>
    <t>Pigging costs model</t>
  </si>
  <si>
    <t>JGN-Attachment 6.3 - Pigging costs model - 20190630 - PUBLIC</t>
  </si>
  <si>
    <t>Relative efficiency and forecast productivity growth of JGN</t>
  </si>
  <si>
    <t>JGN–Attachment 6.4–Economics Insights–Relative efficiency and forecast productivity growth of JGN–20190424–Public.pdf</t>
  </si>
  <si>
    <t>Cost allocation methodology</t>
  </si>
  <si>
    <t>JGN–Attachment 6.5–Cost Allocation Methodology–20190331–Public.pdf</t>
  </si>
  <si>
    <t>Debt transaction costs and PTRM timing benefits</t>
  </si>
  <si>
    <t>JGN–Attachment 6.6–CEG–Debt Transaction Costs and PTRM timing benefits–20190614–Public.pdf</t>
  </si>
  <si>
    <t>Unaccounted for gas</t>
  </si>
  <si>
    <t>JGN–Attachment 6.7–Unaccounted for gas–20190630–Public.pdf</t>
  </si>
  <si>
    <t>Independent review of JGN's UAG</t>
  </si>
  <si>
    <t>JGN–Attachment 6.8–HWGM–Independent review of JGN's UAG–20190617–Public.pdf</t>
  </si>
  <si>
    <t>UAG report</t>
  </si>
  <si>
    <t>JGN–Attachment 6.9–Frontier Economics– UAG report–20190509–Public.pdf</t>
  </si>
  <si>
    <t>6.10</t>
  </si>
  <si>
    <t>Estimated UAG rates</t>
  </si>
  <si>
    <t>JGN–Attachment 6.10–Frontier Economics–Estimated UAG rates–20190509–Public.xlsx</t>
  </si>
  <si>
    <t>Independent review of JGN's UAG calculation</t>
  </si>
  <si>
    <t>JGN–Attachment 6.11–KPMG–Independent review of JGN's UAG calculation–20190621–Public.pdf</t>
  </si>
  <si>
    <t>Total revenue</t>
  </si>
  <si>
    <t>Revenue and price path</t>
  </si>
  <si>
    <t>JGN–Attachment 7.1–Revenue and price path-20190630–Public.pdf</t>
  </si>
  <si>
    <t>JGN–Attachment 7.1–Revenue and price path-20190630–Confidential.pdf</t>
  </si>
  <si>
    <t>JGN PTRM</t>
  </si>
  <si>
    <t>JGN-Attachment 7.2 - JGN PTRM - 20190630 - CONFIDENTIAL</t>
  </si>
  <si>
    <t>JGN-Attachment 7.2 - JGN PTRM - 20190630 - PUBLIC</t>
  </si>
  <si>
    <t xml:space="preserve">JGN RAB and TAB Roll Forward Model </t>
  </si>
  <si>
    <t>JGN-Attachment 7.3 - JGN RAB and TAB Roll Forward Model  - 20190630 - PUBLIC</t>
  </si>
  <si>
    <t>Depreciation model</t>
  </si>
  <si>
    <t>JGN-Attachment 7.4 - Depreciation model - 20190630 - PUBLIC</t>
  </si>
  <si>
    <t>Rate of return model</t>
  </si>
  <si>
    <t>JGN-Attachment 7.5 - Rate of return model - 20190630 - PUBLIC</t>
  </si>
  <si>
    <t>ECM model</t>
  </si>
  <si>
    <t>JGN-Attachment 7.6 - ECM model - 20190630 - PUBLIC</t>
  </si>
  <si>
    <t xml:space="preserve">Rate of return </t>
  </si>
  <si>
    <t>JGN–Attachment 7.7–Rate of Return–20190630–Public.pdf</t>
  </si>
  <si>
    <t>Averaging period proposal</t>
  </si>
  <si>
    <t>JGN–Attachment 7.8–Averaging Period Proposal–20190630–Confidential.pdf</t>
  </si>
  <si>
    <t>JGN–Attachment 7.8–Averaging Period Proposal–20190630–Public.pdf</t>
  </si>
  <si>
    <t>Capital base</t>
  </si>
  <si>
    <t>JGN–Attachment 7.9–Capital base–20190630–Public.pdf</t>
  </si>
  <si>
    <t>7.10</t>
  </si>
  <si>
    <t>Proposed changes to asset lives for new investments</t>
  </si>
  <si>
    <t>JGN–Attachment 7.10–Proposed changes to asset lives for new investments–20190630–Public</t>
  </si>
  <si>
    <t>7.10A</t>
  </si>
  <si>
    <t>Attachment A support</t>
  </si>
  <si>
    <t>JGN-Attachment 7.10-Attachment A support-20190630-public</t>
  </si>
  <si>
    <t xml:space="preserve">JGN's incentive schemes </t>
  </si>
  <si>
    <t>JGN–Attachment 7.11–Incentive schemes–20190630–Public.pdf</t>
  </si>
  <si>
    <t>Illustrative CESS model</t>
  </si>
  <si>
    <t>JGN–Attachment 7.12–Illustrative CESS model–20190621–Public.xlsx</t>
  </si>
  <si>
    <t>Forecasting new connections and gas consumption</t>
  </si>
  <si>
    <t>Overview of JGN's demand forecast</t>
  </si>
  <si>
    <t>JGN–Attachment 8.1–Overview of JGN's demand forecast–20190630–Public.pdf</t>
  </si>
  <si>
    <t xml:space="preserve">Demand forecast report </t>
  </si>
  <si>
    <t>JGN–Attachment 8.2–Core Energy–Demand Forecast Report–20190520–Public.pdf</t>
  </si>
  <si>
    <t>Demand forecast models</t>
  </si>
  <si>
    <t>JGN–Attachment 8.3–Core Energy–Demand Forecast Models–20190614–Confidential.zip</t>
  </si>
  <si>
    <t>Accessing our network</t>
  </si>
  <si>
    <t>Explanation of proposed revisions to 2015 AA</t>
  </si>
  <si>
    <t>JGN–Attachment 9.1–Explanation of proposed revisions to the 2015-20 AA–20190630–Public.pdf</t>
  </si>
  <si>
    <t>Explanation of proposed revisions to 2015 RSA</t>
  </si>
  <si>
    <t>JGN-Attachment 9.2 - Explanation of proposed revisions to 2015 RSA - 20190630 - PUBLIC</t>
  </si>
  <si>
    <t>Mark up of 2015-20 AA</t>
  </si>
  <si>
    <t>JGN–Attachment 9.3–Mark up of 2015-20 AA–20190630–Public.pdf</t>
  </si>
  <si>
    <t>Mark up of 2015-20 RSA</t>
  </si>
  <si>
    <t>JGN–Attachment 9.4–Mark up of 2015-20 RSA–20190630–Public.pdf</t>
  </si>
  <si>
    <t>AA</t>
  </si>
  <si>
    <t xml:space="preserve">AA </t>
  </si>
  <si>
    <t>Access Arrangment</t>
  </si>
  <si>
    <t>JGN-2020-2025-Access Arrangement–20190630–Public.pdf</t>
  </si>
  <si>
    <t>RSA</t>
  </si>
  <si>
    <t>Reference Service Agreement</t>
  </si>
  <si>
    <t>JGN-2020-2025-Reference Service Agreement–20190630–Public.pdf</t>
  </si>
  <si>
    <t>RIN</t>
  </si>
  <si>
    <t>Filename</t>
  </si>
  <si>
    <t>RIN attachment</t>
  </si>
  <si>
    <t>Written response</t>
  </si>
  <si>
    <t>JGN-Attachment 1-Written response-20190630-Confidential.pdf</t>
  </si>
  <si>
    <t xml:space="preserve">JGN-Attachment 1-Written response-20190630-Public.pdf 
</t>
  </si>
  <si>
    <t>Basis of preparation</t>
  </si>
  <si>
    <t>JGN-Attachment 2-Basis of preparation-20190630-Confidential.pdf</t>
  </si>
  <si>
    <t>JGN-Attachment 2-Basis of preparation-20190630-Public.pdf</t>
  </si>
  <si>
    <t>Workbook 1 - Reset (forecast) data - Consolidated</t>
  </si>
  <si>
    <t>JGN-Attachment 3-Workbook 1-Reset (forecast) data-Consolidated-20190630-Confidential.xlsm</t>
  </si>
  <si>
    <t>JGN-Attachment 3-Workbook 1-Reset (forecast) data-Consolidated-20190630-Public.xlsm</t>
  </si>
  <si>
    <t>Workbook 1 - Reset (forecast) data - Actual Information</t>
  </si>
  <si>
    <t>JGN-Attachment 4-Workbook 1-Reset (forecast) data-Actual Information-20190630-Public.xlsm</t>
  </si>
  <si>
    <t>Workbook 1 - Reset (forecast) data - Estimated Information</t>
  </si>
  <si>
    <t>JGN-Attachment 5-Workbook 1-Reset (forecast) data-Estimated Information-20190630-Confidential.xlsm</t>
  </si>
  <si>
    <t>JGN-Attachment 5-Workbook 1-Reset (forecast) data-Estimated Information-20190630-Public.xlsm</t>
  </si>
  <si>
    <t>Workbook 2 - Historical data - Consolidated</t>
  </si>
  <si>
    <t>JGN-Attachment 6-Workbook 2-Historical data-Consolidated-20190630-Confidential.xlsm</t>
  </si>
  <si>
    <t>JGN-Attachment 6-Workbook 2-Historical data-Consolidated-20190630-Public.xlsm</t>
  </si>
  <si>
    <t>Workbook 2 - Historical data - Actual Information</t>
  </si>
  <si>
    <t>JGN-Attachment 7-Workbook 2-Historical data-Actual Information-20190630-Confidential.xlsm</t>
  </si>
  <si>
    <t>JGN-Attachment 7-Workbook 2-Historical data-Actual Information-20190630-Public.xlsm</t>
  </si>
  <si>
    <t>Workbook 2 - Historical data - Estimated Information</t>
  </si>
  <si>
    <t>JGN-Attachment 8-Workbook 2-Historical data-Estimated Information-20190630-Confidential.xlsm</t>
  </si>
  <si>
    <t>JGN-Attachment 8-Workbook 2-Historical data-Estimated Information-20190630-Public.xlsm</t>
  </si>
  <si>
    <t>Workbook 3 - Opex incentive mechanism - Consolidated</t>
  </si>
  <si>
    <t>JGN-Attachment 9-Workbook 3-Opex incentive mechanism-Consolidated-20190630-Public.xlsm</t>
  </si>
  <si>
    <t>Workbook 3 - Opex incentive mechanism - Actual Information</t>
  </si>
  <si>
    <t>JGN-Attachment 10-Workbook 3-Opex incentive mechanism-Actual Information-20190630-Public.xlsm</t>
  </si>
  <si>
    <t>Workbook 3 - Opex incentive mechanism - Estimated Information</t>
  </si>
  <si>
    <t>JGN-Attachment 11-Workbook 3-Opex incentive mechanism-Estimated Information-20190630-Public.xlsm</t>
  </si>
  <si>
    <t xml:space="preserve">Workbook 4 - Indicative bill impact </t>
  </si>
  <si>
    <t>JGN-Attachment 12-Workbook 4-Indicative bill impact -20190630-Public.xlsm</t>
  </si>
  <si>
    <t>JGN-Attachment 13-Confidentiality claims-20190630-Public.pdf</t>
  </si>
  <si>
    <t>Audit opinions</t>
  </si>
  <si>
    <t>JGN-Attachment 14-KPMG-Audit opinions-20190630-Public.pdf</t>
  </si>
  <si>
    <t>Statutory Declaration</t>
  </si>
  <si>
    <t>JGN-Attachment 15-Statutory Declaration-20190624-Public.pdf</t>
  </si>
  <si>
    <t>Document Index</t>
  </si>
  <si>
    <t>Schedule</t>
  </si>
  <si>
    <t>Clause</t>
  </si>
  <si>
    <t>Doc Number</t>
  </si>
  <si>
    <t>Cost Allocation Methododology</t>
  </si>
  <si>
    <t>JGN-1-1.3-1-Jemena-Cost Allocation Methododology-20190205-Public.pdf</t>
  </si>
  <si>
    <t>Directors certification of key opex and capex assumptions</t>
  </si>
  <si>
    <t>JGN-1-4-1-Directors certification of key opex and capex assumptions-20190621-Public.pdf</t>
  </si>
  <si>
    <t>[Refer to "Capex reference guide" and "Capex document maxtrix" worksheets]</t>
  </si>
  <si>
    <t>Delivery plan</t>
  </si>
  <si>
    <t>JGN-2-3.16-1-Delivery plan-20190630-Public.pdf</t>
  </si>
  <si>
    <t>Western Sydney green gas trial options analysis</t>
  </si>
  <si>
    <t>JGN-2-3.17-1-Western Sydney green gas trial options analysis-20190401-Public.pdf</t>
  </si>
  <si>
    <t>6.2(b)</t>
  </si>
  <si>
    <t>Jemena Gas and Water Enterprise Agreement 2018</t>
  </si>
  <si>
    <t>JGN-2-6.2(b)-2-Jemena Gas and Water Enterprise Agreement 2018-20190412-Public.pdf</t>
  </si>
  <si>
    <t>Customer Price Impact Model</t>
  </si>
  <si>
    <t>JGN-2-19.1-1-Customer Price Impact Model-20190630-Public.xlsx</t>
  </si>
  <si>
    <t>Related party agreements</t>
  </si>
  <si>
    <t>JGN-2-20.4-1-Related party agreements-20190630-Confidential.pdf</t>
  </si>
  <si>
    <t>JGN-2-20.4-2-Related party agreements-20190630-Public.pdf</t>
  </si>
  <si>
    <t>Asset Management Agreement</t>
  </si>
  <si>
    <t>JGN-2-20.4-3-Asset Management Agreement-20090824-Confidential.pdf</t>
  </si>
  <si>
    <t>Asset Management Agreement-AMA change notice</t>
  </si>
  <si>
    <t>JGN-2-20.4-4-Asset Management Agreement-AMA change notice-20090824-Confidential.pdf</t>
  </si>
  <si>
    <t>Asset Management Agreement-Internal memo change notice</t>
  </si>
  <si>
    <t>JGN-2-20.4-5-Asset Management Agreement-Internal memo change notice-20110506-Confidential.pdf</t>
  </si>
  <si>
    <t>Asset Management Agreement-First extension</t>
  </si>
  <si>
    <t>JGN-2-20.4-6-Asset Management Agreement-First extension-20130607-Confidential.pdf</t>
  </si>
  <si>
    <t>Asset Management Agreement-Amendments</t>
  </si>
  <si>
    <t>JGN-2-20.4-7-Asset Management Agreement-Amendments-20131218-Confidential.pdf</t>
  </si>
  <si>
    <t>Asset Management Agreement-second extension</t>
  </si>
  <si>
    <t>JGN-2-20.4-8-Asset Management Agreement-second extension-20190410-Confidential.pdf</t>
  </si>
  <si>
    <t>Northern Services Agreement</t>
  </si>
  <si>
    <t>JGN-2-20.4-9-JAM-Northern Services Agreement-20170706-Confidential.pdf</t>
  </si>
  <si>
    <t>NSA Approval</t>
  </si>
  <si>
    <t>JGN-2-20.4-10-JAM-NSA Approval-20170630-Confidential.pdf</t>
  </si>
  <si>
    <t>NSA Approval-Tender evaluation report</t>
  </si>
  <si>
    <t>JGN-2-20.4-11-JAM-NSA Approval-Tender evaluation report-20170509-Confidential.pdf</t>
  </si>
  <si>
    <t>NSA Approval-Probity advisor report</t>
  </si>
  <si>
    <t>JGN-2-20.4-12-Pitcher Partners-NSA Approval-Probity advisor report-20170608-Confidential.pdf</t>
  </si>
  <si>
    <t>NSA Approval-Zinfra negotiation mandate</t>
  </si>
  <si>
    <t>JGN-2-20.4-13-JAM-NSA Approval-Zinfra negotiation mandate-20170606-Confidential.pdf</t>
  </si>
  <si>
    <t>Field Services Agreement-Contract</t>
  </si>
  <si>
    <t>JGN-2-20.4-14-JAM-Field Services Agreement-Contract-20131217-Confidential.pdf</t>
  </si>
  <si>
    <t>Field Services Agreement-Approval</t>
  </si>
  <si>
    <t>JGN-2-20.4-15-JAM-Field Services Agreement-Approval-20130819-Confidential.pdf</t>
  </si>
  <si>
    <t>Field Services Agreement-Board paper</t>
  </si>
  <si>
    <t>JGN-2-20.4-16-Field Services Agreement-Board paper-20140614-Confidential.pdf</t>
  </si>
  <si>
    <t>Field Services Agreement-Contract changes</t>
  </si>
  <si>
    <t>JGN-2-20.4-17-JAM-Field Services Agreement-Contract changes-20180628-Confidential.pdf</t>
  </si>
  <si>
    <t>Field Services Agreement-Benchmarking</t>
  </si>
  <si>
    <t>JGN-2-20.4-18-Cutler Merz-Field Services Agreement-Benchmarking-20190328-Confidential.pdf</t>
  </si>
  <si>
    <t>Capital Works Framework Agreement Part 1</t>
  </si>
  <si>
    <t>JGN-2-20.4-19-JAM-Capital Works Framework Agreement Part 1-20150203-Confidential.pdf</t>
  </si>
  <si>
    <t>Capital Works Framework Agreement Part 2</t>
  </si>
  <si>
    <t>JGN-2-20.4-20-JAM-Capital Works Framework Agreement Part 2-20150203-Confidential.pdf</t>
  </si>
  <si>
    <t>Capital Works Framework Agreement-Management endorsement</t>
  </si>
  <si>
    <t>JGN-2-20.4-21-JAM-Capital Works Framework Agreement-Management endorsement-20141218-Confidential.pdf</t>
  </si>
  <si>
    <t>Metering Services Agreement</t>
  </si>
  <si>
    <t>JGN-2-20.4-22-Metering Services Agreement-20170922-Confidential.pdf</t>
  </si>
  <si>
    <t>Metering Services Agreement-Approval</t>
  </si>
  <si>
    <t>JGN-2-20.4-23-JAM-Metering Services Agreement-Approval-20170808-Confidential.pdf</t>
  </si>
  <si>
    <t>1.2(a)</t>
  </si>
  <si>
    <t>Regulatory Accounting Principles &amp; Policies</t>
  </si>
  <si>
    <t>JGN-3-1.2(a)-1-Regulatory Accounting Principles &amp; Policies-20190630-Public.pdf</t>
  </si>
  <si>
    <t>Capitalisation Policy: Property, Plant &amp; Equipment (JAA FIN GU 0012)</t>
  </si>
  <si>
    <t>JGN-3-1.2(a)-2-Capitalisation Policy: Property, Plant &amp; Equipment (JAA FIN GU 0012)-20181123-Public.pdf</t>
  </si>
  <si>
    <t>Capitalisation Policy: Intangible Assets (JAA FIN GU 0013)</t>
  </si>
  <si>
    <t>JGN-3-1.2(a)-3-Capitalisation Policy: Intangible Assets (JAA FIN GU 0013)-20181123-Public.pdf</t>
  </si>
  <si>
    <t>E.A</t>
  </si>
  <si>
    <t>Capex reconciliation between regulatory templates and financial statements</t>
  </si>
  <si>
    <t>JGN-E.A-1.1-1-Capex reconciliation between regulatory templates and financial statements-20190630-Public.xlsm</t>
  </si>
  <si>
    <t>E.B</t>
  </si>
  <si>
    <t>1.1(a)</t>
  </si>
  <si>
    <t>RIN Reconciliation model- Part A</t>
  </si>
  <si>
    <t>JGN-E.B-1.1(a)-1-RIN Reconciliation model- Part A-20190630-Confidential.xlsx</t>
  </si>
  <si>
    <t>RIN Reconciliation model- Part B</t>
  </si>
  <si>
    <t>JGN-E.B-1.4-1-RIN Reconciliation model- Part B-20190630-Confidential.xlsm</t>
  </si>
  <si>
    <r>
      <rPr>
        <b/>
        <sz val="11"/>
        <rFont val="Calibri"/>
        <family val="2"/>
        <scheme val="minor"/>
      </rPr>
      <t xml:space="preserve">Capex supporting documentation - Reference guide: </t>
    </r>
    <r>
      <rPr>
        <sz val="11"/>
        <rFont val="Calibri"/>
        <family val="2"/>
        <scheme val="minor"/>
      </rPr>
      <t xml:space="preserve">
- All documentation relating to capex and some opex projects relating to 'pigging' are referenced in the capex document matrix
- Capex supporting documentation is being submitted in relation to the RIN clause 3.15 and 3.16
- Documents corresponding to each line item in the capex forecast model are provided in the capex document matrix tab and colour coded based on the type of document submitted
- For documents that address multiple line items the project ID is not referenced in the filename
- Referencing convention: Author - schedule - clause - folder number - project ID(if relevant) - project/file name - document abbreviation - date - public/confidential
- Documents are grouped into three folders based on:</t>
    </r>
  </si>
  <si>
    <t xml:space="preserve">Folder number </t>
  </si>
  <si>
    <t>Grouping allocation</t>
  </si>
  <si>
    <t>Pipelines and Facilities</t>
  </si>
  <si>
    <t>Networks (augmentation, mains replacement), Connections and Metering</t>
  </si>
  <si>
    <t>Other capex and supporting documents</t>
  </si>
  <si>
    <t>Abbreviations and document colour coding</t>
  </si>
  <si>
    <t>Document Abbreviation</t>
  </si>
  <si>
    <t>Document</t>
  </si>
  <si>
    <t>Glossary</t>
  </si>
  <si>
    <t>OB</t>
  </si>
  <si>
    <t>Opportunity Brief</t>
  </si>
  <si>
    <t>These documents are pre-project development documents detailing the problem and credible solution options. OB’s have been provided for projects scheduled beyond 2021 or which are forecast to cost less than $2 million</t>
  </si>
  <si>
    <t>PM</t>
  </si>
  <si>
    <t>Project Mandate</t>
  </si>
  <si>
    <t>This document is a pre-project development document for projects which have progressed from the Opportunity Brief (OB) stage. This document has been produced our Front End Engineering Design (FEED) team and has been produced for documents scheduled during 2021 and which are forecast to less than $2 million.</t>
  </si>
  <si>
    <t>Gate 1</t>
  </si>
  <si>
    <t>Also includes a ‘Gate 1’ this document is in the project phase and details project requirements and the agreed preferred delivery option. This document has been produced by the FEED team for a project originally scheduled in CY2020 and since moved to CY2021</t>
  </si>
  <si>
    <t>IB</t>
  </si>
  <si>
    <t>Investment Brief</t>
  </si>
  <si>
    <t>This document details the justification on Information Technology (IT) projects</t>
  </si>
  <si>
    <t>FA</t>
  </si>
  <si>
    <t>Feasibility Assessment</t>
  </si>
  <si>
    <t>Feasability Assessments (FA) have been replaced with Options Analysis (OA) however, where we already had a FA produced we have provided it. The document details an options asessment on the credible options for a problem</t>
  </si>
  <si>
    <t>OA</t>
  </si>
  <si>
    <t>Options Analysis</t>
  </si>
  <si>
    <t>These documents analyse the credible options to identify the preferred solution. OA's have been provided for projects with forecast costs above $2 million or for groups of similar projects which total more than $2 million.</t>
  </si>
  <si>
    <t>NPV Model</t>
  </si>
  <si>
    <t>Net Present Value - Model</t>
  </si>
  <si>
    <t>A financial assessment using the NPV model has been performed for all projects that with a Options Anaylsis</t>
  </si>
  <si>
    <t>PEM</t>
  </si>
  <si>
    <t>Project Estimation Model</t>
  </si>
  <si>
    <t>Estimation tool used to create a bottom up build of project cost estimates</t>
  </si>
  <si>
    <t>PCR</t>
  </si>
  <si>
    <t>Project Change Request</t>
  </si>
  <si>
    <t>A project change request has been submitted where there have been timing changes made to a project</t>
  </si>
  <si>
    <t>Miscellaneous</t>
  </si>
  <si>
    <t>Plans / Papers / Methodology</t>
  </si>
  <si>
    <t>These documents provide justification for various expenditure and project cost methodologies</t>
  </si>
  <si>
    <t>2020-25 Access Arrangement Proposal - Documents to be submitted relating to capex</t>
  </si>
  <si>
    <t>Attachment Number</t>
  </si>
  <si>
    <t>Date</t>
  </si>
  <si>
    <t>RIN capex documents</t>
  </si>
  <si>
    <t>RIN clause</t>
  </si>
  <si>
    <t>Folder Number</t>
  </si>
  <si>
    <t>Reference number</t>
  </si>
  <si>
    <t>Overarching documents</t>
  </si>
  <si>
    <t>2-3.16</t>
  </si>
  <si>
    <t>Delivery Plan</t>
  </si>
  <si>
    <t xml:space="preserve">This plan outlines how the capex forecast will be delivered from a resourcing perspective </t>
  </si>
  <si>
    <t>2-3.15</t>
  </si>
  <si>
    <t>Facilities Asset Class Strategy</t>
  </si>
  <si>
    <t>JGN-2-3.15-1-Facilities Asset Class Strategy-ACS-20190617-public</t>
  </si>
  <si>
    <t>This strategy details the approach and principal methods by which the facilities asset class contributes to delivering the JGN asset objectives, as defined by the Asset Business Strategy (ABS).</t>
  </si>
  <si>
    <t>Pipelines Asset Class Strategy</t>
  </si>
  <si>
    <t>JGN-2-3.15-1-Pipelines Asset Class Strategy-ACS-20190606-public</t>
  </si>
  <si>
    <t>This strategy details the approach and principal methods by which the pipelines asset class contributes to delivering the JGN asset objectives, as defined by the Asset Business Strategy (ABS).</t>
  </si>
  <si>
    <t>Networks Asset Class Strategy</t>
  </si>
  <si>
    <t>JGN-2-3.15-2-Networks Asset Class Strategy-ACS-20190611-public</t>
  </si>
  <si>
    <t>This strategy details the approach and principal methods by which the networks asset class contributes to delivering the JGN asset objectives, as defined by the Asset Business Strategy (ABS).</t>
  </si>
  <si>
    <t>Measurement Asset Class Strategy</t>
  </si>
  <si>
    <t>JGN-2-3.15-2-Measurement Asset Class Strategy-ACS-20190614-public</t>
  </si>
  <si>
    <t>This strategy details the approach and principal methods by which the measurement asset class contributes to delivering the JGN asset objectives, as defined by the Asset Business Strategy (ABS).</t>
  </si>
  <si>
    <t>JGN-2-3.15-2-Measurement Asset Class Strategy-ACS-20190614-confidential</t>
  </si>
  <si>
    <t>Connection and metering forecast methodology</t>
  </si>
  <si>
    <t>JGN-2-3.15-2-Connection and metering forecasting methodology-20190630-public</t>
  </si>
  <si>
    <t>This attachment provides the methodology for producing the metering and connection unit rate forecast</t>
  </si>
  <si>
    <t>JGN-2-3.15-2-Connection and metering forecasting methodology-20190630-confidential</t>
  </si>
  <si>
    <t>Minor Capital Budgeting and Project Approval</t>
  </si>
  <si>
    <t xml:space="preserve">This attachment provides an overview on the methodology for putting together allocations, the reasons why and how the process is governed.  </t>
  </si>
  <si>
    <t>Fleet Asset Class Strategy</t>
  </si>
  <si>
    <t>JGN-2-3.15-3-Fleet Asset Class Strategy-ACS-20190607-public</t>
  </si>
  <si>
    <t>This strategy details the approach and principal methods by which the fleet asset class contributes to delivering the JGN asset objectives, as defined by the Asset Business Strategy (ABS).</t>
  </si>
  <si>
    <t>Property Asset Class Strategy</t>
  </si>
  <si>
    <t>This strategy details the approach and principal methods by which the Property asset class contributes to delivering the JGN asset objectives, as defined by the Asset Business Strategy (ABS).</t>
  </si>
  <si>
    <t>SCADA Asset Class Strategy</t>
  </si>
  <si>
    <t>JGN-2-3.15-3-SCADA Asset Class Strategy-ACS-20190614-public</t>
  </si>
  <si>
    <t>This strategy details the approach and principal methods by which the SCADA asset class contributes to delivering the JGN asset objectives, as defined by the Asset Business Strategy (ABS).</t>
  </si>
  <si>
    <t>Jemena Infrastructure Cost Estimation Methodology</t>
  </si>
  <si>
    <t>This attachment provides the process followed for Jemena Project Cost Estimation for all non-routine projects and programs of work for Jemena Network infrastructure projects.</t>
  </si>
  <si>
    <t>IT Capex Forecasting and Governance Guide</t>
  </si>
  <si>
    <t>This attachment details the the modelling process for the IT capex forecast</t>
  </si>
  <si>
    <t>IT Capex forecast model</t>
  </si>
  <si>
    <t>This model details the IT capex projects</t>
  </si>
  <si>
    <t>Individual line items for expenditure in RY21-25</t>
  </si>
  <si>
    <t>Amount in regulatory period (RY2021-25)($2018, Real, unescalated)</t>
  </si>
  <si>
    <t>Submission documents</t>
  </si>
  <si>
    <t>Cost Estimation Derivation</t>
  </si>
  <si>
    <t>Rule 79 Compliance</t>
  </si>
  <si>
    <t>Folder number Number</t>
  </si>
  <si>
    <t>Project number</t>
  </si>
  <si>
    <t>Document reference number</t>
  </si>
  <si>
    <t>Project name</t>
  </si>
  <si>
    <t>Project description</t>
  </si>
  <si>
    <t>RY21</t>
  </si>
  <si>
    <t>RY22</t>
  </si>
  <si>
    <t>RY23</t>
  </si>
  <si>
    <t>RY24</t>
  </si>
  <si>
    <t>RY25</t>
  </si>
  <si>
    <t>Project Completed Year</t>
  </si>
  <si>
    <t>Capex/Opex</t>
  </si>
  <si>
    <t>Classification</t>
  </si>
  <si>
    <t>Primary submission document</t>
  </si>
  <si>
    <t>Models/document (1)</t>
  </si>
  <si>
    <t>Models/document (2)</t>
  </si>
  <si>
    <t>Models/document (3)</t>
  </si>
  <si>
    <t xml:space="preserve"> Derived from competitive tender processes</t>
  </si>
  <si>
    <t>Derived from competitive tender processes for similar projects</t>
  </si>
  <si>
    <t xml:space="preserve">Derived from estimates obtained contractor/manufacture
</t>
  </si>
  <si>
    <t xml:space="preserve">Derived from independent benchmarks
</t>
  </si>
  <si>
    <t xml:space="preserve">Derived from historical costs for similar projects
</t>
  </si>
  <si>
    <t xml:space="preserve">Reflective of any risk, contingency, uncertainty etc.
</t>
  </si>
  <si>
    <t>Comments</t>
  </si>
  <si>
    <r>
      <rPr>
        <b/>
        <sz val="9"/>
        <color theme="1"/>
        <rFont val="Calibri"/>
        <family val="2"/>
        <scheme val="minor"/>
      </rPr>
      <t>79(2)(a)</t>
    </r>
    <r>
      <rPr>
        <sz val="9"/>
        <color theme="1"/>
        <rFont val="Calibri"/>
        <family val="2"/>
        <scheme val="minor"/>
      </rPr>
      <t xml:space="preserve"> - The overall economic value of the expenditure is positive</t>
    </r>
  </si>
  <si>
    <r>
      <rPr>
        <b/>
        <sz val="9"/>
        <color theme="1"/>
        <rFont val="Calibri"/>
        <family val="2"/>
        <scheme val="minor"/>
      </rPr>
      <t xml:space="preserve">79(2)(b) </t>
    </r>
    <r>
      <rPr>
        <sz val="9"/>
        <color theme="1"/>
        <rFont val="Calibri"/>
        <family val="2"/>
        <scheme val="minor"/>
      </rPr>
      <t>- Present value of expected incremental revenue to be generated as a result of the capex &gt; present valve of capital expenditure</t>
    </r>
  </si>
  <si>
    <r>
      <rPr>
        <b/>
        <sz val="9"/>
        <color theme="1"/>
        <rFont val="Calibri"/>
        <family val="2"/>
        <scheme val="minor"/>
      </rPr>
      <t>79(2)(c)(i)</t>
    </r>
    <r>
      <rPr>
        <sz val="9"/>
        <color theme="1"/>
        <rFont val="Calibri"/>
        <family val="2"/>
        <scheme val="minor"/>
      </rPr>
      <t xml:space="preserve"> - Capex is necessary to maintain and improve safety of service</t>
    </r>
  </si>
  <si>
    <r>
      <rPr>
        <b/>
        <sz val="9"/>
        <color theme="1"/>
        <rFont val="Calibri"/>
        <family val="2"/>
        <scheme val="minor"/>
      </rPr>
      <t>79(2)(c)(ii)</t>
    </r>
    <r>
      <rPr>
        <sz val="9"/>
        <color theme="1"/>
        <rFont val="Calibri"/>
        <family val="2"/>
        <scheme val="minor"/>
      </rPr>
      <t xml:space="preserve"> - Capex is necessary to maintain integrity of service</t>
    </r>
  </si>
  <si>
    <r>
      <rPr>
        <b/>
        <sz val="9"/>
        <color theme="1"/>
        <rFont val="Calibri"/>
        <family val="2"/>
        <scheme val="minor"/>
      </rPr>
      <t>79(2)(c)(iii)</t>
    </r>
    <r>
      <rPr>
        <sz val="9"/>
        <color theme="1"/>
        <rFont val="Calibri"/>
        <family val="2"/>
        <scheme val="minor"/>
      </rPr>
      <t>- Capex is necessary to comply with a regulatory obligation or requirement</t>
    </r>
  </si>
  <si>
    <r>
      <rPr>
        <b/>
        <sz val="9"/>
        <color theme="1"/>
        <rFont val="Calibri"/>
        <family val="2"/>
        <scheme val="minor"/>
      </rPr>
      <t>79(2)(c)(iv)</t>
    </r>
    <r>
      <rPr>
        <sz val="9"/>
        <color theme="1"/>
        <rFont val="Calibri"/>
        <family val="2"/>
        <scheme val="minor"/>
      </rPr>
      <t xml:space="preserve"> -Capex is necessary to maintain the service providers capacity to meet levels of demand for existing services at the time capital expenditure is incurred</t>
    </r>
  </si>
  <si>
    <r>
      <rPr>
        <b/>
        <sz val="9"/>
        <color theme="1"/>
        <rFont val="Calibri"/>
        <family val="2"/>
        <scheme val="minor"/>
      </rPr>
      <t>79(2)(d)</t>
    </r>
    <r>
      <rPr>
        <sz val="9"/>
        <color theme="1"/>
        <rFont val="Calibri"/>
        <family val="2"/>
        <scheme val="minor"/>
      </rPr>
      <t xml:space="preserve"> - Capex is an aggregate amount divisible into two parts...</t>
    </r>
  </si>
  <si>
    <t>2-3.15-1-10022601</t>
  </si>
  <si>
    <t>Facility Security Upgrade - Hexham TRS</t>
  </si>
  <si>
    <t>To improve the security measures at the Hexham site to address unauthorised access, property damage and vandalism in order to protect our asset and ensure continuous supply to our customers</t>
  </si>
  <si>
    <t>2023</t>
  </si>
  <si>
    <t>Capex</t>
  </si>
  <si>
    <t>Project</t>
  </si>
  <si>
    <t>refer JGN-2-3.15-3-Jemena Infrastructure Cost Estimation Methodology</t>
  </si>
  <si>
    <t>2-3.15-1-10022605</t>
  </si>
  <si>
    <t>Facility Security Upgrade - Plumpton TRS</t>
  </si>
  <si>
    <t>To improve the security measures at the Plumpton site to address unauthorised access, property damage and vandalism in order to protect our asset and ensure continuous supply to our customers</t>
  </si>
  <si>
    <t>2-3.15-1-10022604</t>
  </si>
  <si>
    <t>Facility Security Upgrade - Wyong TRS</t>
  </si>
  <si>
    <t>To improve the security measures at the Wyong site to address unauthorised access, property damage and vandalism in order to protect our asset and ensure continuous supply to our customers</t>
  </si>
  <si>
    <t>2-3.15-1-10018569</t>
  </si>
  <si>
    <t>Auburn PRS Upgrade</t>
  </si>
  <si>
    <t>This project is required to address station integrity and WHS issues by ensuring safe operation of the station and extension of service life. The project involves  addressing the risk of high noise and vibration from the existing control valves that are causing fatigue failure and ensuring safe isolation of gas service equipment</t>
  </si>
  <si>
    <t>Roll over from previous period</t>
  </si>
  <si>
    <t>2-3.15-1-10014727</t>
  </si>
  <si>
    <t>Appin POTS</t>
  </si>
  <si>
    <t xml:space="preserve">Appin POTS upgrade is needed to increase reliability of supply to the downstream network as the capacity of one run will be exceeded by 2021. </t>
  </si>
  <si>
    <t>2-3.15-1-10042233</t>
  </si>
  <si>
    <t>Air Compressor Replacement Program</t>
  </si>
  <si>
    <t>An air compressor replacement program is required to replace obsolete air compressors at 12 JGN sites. Spare air compressors are required to ensure reliable gas supply as failure of an air compressor could lead to loss of supply due to unavailable equipment.</t>
  </si>
  <si>
    <t>2-3.15-1-10018504</t>
  </si>
  <si>
    <t>Haberfield PRS Upgrade</t>
  </si>
  <si>
    <t>An external integrity inspection and internal Engineering Assessment identified both integrity and safety issues with the pit sites. This project requires concrete structural refurbishment to correct safety issues and extend pits life</t>
  </si>
  <si>
    <t>2020</t>
  </si>
  <si>
    <t>2-3.15-1-10022451</t>
  </si>
  <si>
    <t>Refurbishment of AS2885 pipework’s in pits -Auburn PRS</t>
  </si>
  <si>
    <t xml:space="preserve">Refurbishment of AS2885 Pipework in Pits project is required to ensure the integrity of the pressure pipework and rectify, where practicable, any WHS issues with the current installations.  </t>
  </si>
  <si>
    <t>2-3.15-1-10018572</t>
  </si>
  <si>
    <t>Banksmeadow PRS Upgrade</t>
  </si>
  <si>
    <t>2021</t>
  </si>
  <si>
    <t>NPV Model (1),(2),(3)</t>
  </si>
  <si>
    <t>2-3.15-1-10022444</t>
  </si>
  <si>
    <t>Refurbishment of AS2885 pipework’s in pits -Flemington PRS</t>
  </si>
  <si>
    <t>NPV Model (1),(2),(3),(4)</t>
  </si>
  <si>
    <t>2-3.15-1-10022454</t>
  </si>
  <si>
    <t>Refurbishment of AS2885 pipework’s in pits - Mascot PRS</t>
  </si>
  <si>
    <t>2022</t>
  </si>
  <si>
    <t>NPV Model (1),(2),(3),(4),(5)</t>
  </si>
  <si>
    <t>2-3.15-1-10022455</t>
  </si>
  <si>
    <t>Refurbishment of AS2885 pipework’s in pits - Tempe PRS</t>
  </si>
  <si>
    <t>2-3.15-1-10018708</t>
  </si>
  <si>
    <t>Facilities Risk Based Safety EI Upgr - Kooragang Island</t>
  </si>
  <si>
    <t>JGN's high pressure facility contain electrical equipment in hazardous areas that safety and regulatory implications.  The project involves delivering an electrically complaint station  and confirming the process integrity and mechanical integrity.</t>
  </si>
  <si>
    <t>Facilities Risk Based Safety EI Upgrades -Options Analysis</t>
  </si>
  <si>
    <t>2-3.15-1-10018699</t>
  </si>
  <si>
    <t>Facilities Risk Based Safety EI Upgr - Wilton CTS</t>
  </si>
  <si>
    <t>10020150</t>
  </si>
  <si>
    <t>2-3.15-1-10020150</t>
  </si>
  <si>
    <t>Facilities Risk Based Safety EI Upgr - Auburn PRS</t>
  </si>
  <si>
    <t>10020148</t>
  </si>
  <si>
    <t>2-3.15-1-10020148</t>
  </si>
  <si>
    <t>Facilities Risk Based Safety EI Upgr - Flemington PRS</t>
  </si>
  <si>
    <t>2-3.15-1-10018717</t>
  </si>
  <si>
    <t>Facilities Risk Based Safety EI Upgr - Mascot PRS</t>
  </si>
  <si>
    <t>10020149</t>
  </si>
  <si>
    <t>2-3.15-1-10020149</t>
  </si>
  <si>
    <t>Facilities Risk Based Safety EI Upgr - Tempe PRS</t>
  </si>
  <si>
    <t>2-3.15-1-10020157</t>
  </si>
  <si>
    <t>Facilities Risk Based Safety EI Upgr - Bowral TRS</t>
  </si>
  <si>
    <t>2-3.15-1-10020152</t>
  </si>
  <si>
    <t>Facilities Risk Based Safety EI Upgr - Mortlake ALBV</t>
  </si>
  <si>
    <t>2-3.15-1-10020159</t>
  </si>
  <si>
    <t>Facilities Risk Based Safety EI Upgr - Moss Vale TRS</t>
  </si>
  <si>
    <t>2-3.15-1-10020153</t>
  </si>
  <si>
    <t>Facilities Risk Based Safety EI Upgr - Penrith PRS</t>
  </si>
  <si>
    <t>2-3.15-1-10020151</t>
  </si>
  <si>
    <t>Facilities Risk Based Safety EI Upgr - Plumpton TRS</t>
  </si>
  <si>
    <t>2024</t>
  </si>
  <si>
    <t>2-3.15-1-10020162</t>
  </si>
  <si>
    <t>Facilities Risk Based Safety EI Upgr - Sally's Corner POTs</t>
  </si>
  <si>
    <t>2-3.15-1-10020161</t>
  </si>
  <si>
    <t>Facilities Risk Based Safety EI Upgr - Mt Keira TRS</t>
  </si>
  <si>
    <t>2-3.15-1-10020176</t>
  </si>
  <si>
    <t>Facilities Risk Based Safety EI Upgr - Moorebank PRS</t>
  </si>
  <si>
    <t>2-3.15-1-10020175</t>
  </si>
  <si>
    <t>Facilities Risk Based Safety EI Upgr - Riverwood PRS</t>
  </si>
  <si>
    <t>2025</t>
  </si>
  <si>
    <t>2-3.15-1-10020177</t>
  </si>
  <si>
    <t>Facilities Risk Based Safety EI Upgr - West Hoxton TRS ( all runs)</t>
  </si>
  <si>
    <t>2-3.15-1-10020181</t>
  </si>
  <si>
    <t>Facilities Risk Based Safety EI Upgr - Bathurst TRS</t>
  </si>
  <si>
    <t>2-3.15-1-10020188</t>
  </si>
  <si>
    <t>Facilities Risk Based Safety EI Upgr - Blayney TRS</t>
  </si>
  <si>
    <t>2-3.15-1-10020189</t>
  </si>
  <si>
    <t>Facilities Risk Based Safety EI Upgr - Cowra TRS</t>
  </si>
  <si>
    <t>2026</t>
  </si>
  <si>
    <t>2-3.15-1-10020179</t>
  </si>
  <si>
    <t>Facilities Risk Based Safety EI Upgr - Goulburn TRS</t>
  </si>
  <si>
    <t>2-3.15-1-10020170</t>
  </si>
  <si>
    <t>Facilities Risk Based Safety EI Upgr - Lane Cove PRS</t>
  </si>
  <si>
    <t>2-3.15-1-10020180</t>
  </si>
  <si>
    <t>Facilities Risk Based Safety EI Upgr - Marulan TRS</t>
  </si>
  <si>
    <t>2-3.15-1-10042545</t>
  </si>
  <si>
    <t>Direct Examination of JGN Unpiggable Pipelines</t>
  </si>
  <si>
    <t>This project is required for the direct inspection of Lic 8c of the Northern Trunk to ensure the safe and reliable operation of the pipeline. This scope involves undertaking one dig to ensure integrity of the pipeline is not compromised.</t>
  </si>
  <si>
    <t>2-3.15-1-10043332</t>
  </si>
  <si>
    <t>Validation of anomalies identified by Inline-inspection on the Sydney Primary Main (HP to Lid)</t>
  </si>
  <si>
    <t>This pipelines project is required to validate the data collected from the inline inspection. This activity is to maintain the pipeline's structural integrity by excavating and exposing the pipe, validating the ILI results and repairing any coating and/or pipe defects.</t>
  </si>
  <si>
    <t>Opex</t>
  </si>
  <si>
    <t>2-3.15-1-10043335</t>
  </si>
  <si>
    <t>Validation of anomalies identified by inline-inspection on the Central Trunk</t>
  </si>
  <si>
    <t>2-3.15-1-10035435</t>
  </si>
  <si>
    <t>Overall coating rehabilitation program of exposed mains on SPM</t>
  </si>
  <si>
    <t>This project is required to paint various sections of the Sydney Primary Main that are exposed. Recent inspections of the pipeline coating have found that the existing surface coating is deteriorating. Coating of the pipeline is required to reduce the risk of loss of containment and a loss of supply event due to external corrosion to a risk of low.</t>
  </si>
  <si>
    <t>All years</t>
  </si>
  <si>
    <t>10014644</t>
  </si>
  <si>
    <t>2-3.15-1-10014644</t>
  </si>
  <si>
    <t>Canada Bay Primary Main Relocation</t>
  </si>
  <si>
    <t>A section of the primary main is situated in the grounds of a Sydney School. This section needs relocating to ensure the safety of the public.</t>
  </si>
  <si>
    <t>2-3.15-1-10043034</t>
  </si>
  <si>
    <t>Refurbishment of Stringybark Creek MLV Pit</t>
  </si>
  <si>
    <t>Refurbishment of AS2885 Pipework in Pits project involves replacing the ageing coating on the pipe to ensure safe long term operation under the actual operating conditions</t>
  </si>
  <si>
    <t>2-3.15-1-10038206</t>
  </si>
  <si>
    <t>Integrity Assessment of the Central Trunk using In Line Inspection (ILI)</t>
  </si>
  <si>
    <t>To carry out an In Line Inspection (ILI) on the Central Trunk. The project is required to verify the integrity to ensure the pipelines can continue to operate at MAOP, meet AS2885 requirements and provide the effective and safe operation of the pipeline At least one emergency repair will be required contingent on the ILI results</t>
  </si>
  <si>
    <t>GPA Report</t>
  </si>
  <si>
    <t>2-3.15-1-10038202</t>
  </si>
  <si>
    <t>Integrity Assessment of Sydney Primary Loop using inline inspection</t>
  </si>
  <si>
    <t>To carry out an In Line Inspection (ILI) on the Sydney Primary Loop. The project is required to verify the integrity to ensure the pipelines can continue to operate at MAOP, meet AS2885 requirements and provide the effective and safe operation of the pipeline At least one emergency repair will be required contingent on the ILI results</t>
  </si>
  <si>
    <t>2-3.15-1-10014642</t>
  </si>
  <si>
    <t>SPM Risk Mitigation Project Category 1</t>
  </si>
  <si>
    <t>The project is to relocate sections of the SPM that are not at a reasonable depth. This is to reduce the safety and reliability risk caused of unauthorised third party damage.</t>
  </si>
  <si>
    <t>SPM Risk Mitigation - Category 1,2,3 - Options Analysis</t>
  </si>
  <si>
    <t>2-3.15-1-10043514</t>
  </si>
  <si>
    <t>SPM Risk Mitigation Project Category 3</t>
  </si>
  <si>
    <t>This project is to install extra signage in high activity/high consequence areas on the Sydney Primary Main. This is to reduce the safety and reliability risk caused by the threat of unauthorised third party damage.</t>
  </si>
  <si>
    <t>2-3.15-1-10043511</t>
  </si>
  <si>
    <t>SPM Risk Mitigation Project Category 2</t>
  </si>
  <si>
    <t>This project is to install mechanical protection barriers over 600m section of the main where depth of cover is less than 750mm. This is to reduce the safety and reliability risk caused of unauthorised third party damage.</t>
  </si>
  <si>
    <t>Life Cycle Management SPM  (Lane Cove to Willoughby) - Options Analysis</t>
  </si>
  <si>
    <t>NPV Model (1), (2)</t>
  </si>
  <si>
    <t>2-3.15-1-10014424</t>
  </si>
  <si>
    <t>Sydney Primary Main Integrity Management (Lane Cove to Willoughby) – Stage 1</t>
  </si>
  <si>
    <t>This project is to lay  2.7km of 350mm secondary steel through North Ryde connecting into the 250mm secondary steel in Lane Cove. The project involves crossing at Epping road and high traffic area. This project along side phase 2 is needed to downgrade of Primary main between Stringybark and Willoughby PRS. The downgrade improves the safety and reliability risk associated to this section of primary main.</t>
  </si>
  <si>
    <t>2-3.15-1-10043035</t>
  </si>
  <si>
    <t>Sydney Primary Main Integrity Management (Lane Cove to Willoughby) – Stage 2</t>
  </si>
  <si>
    <t>This project is to lay 6.5km of 250mm ST Secondary along Forest Way and Frenchs Forest Rd West  This project along side phase 1 is needed to downgrade of Primary main between Stringybark and Willoughby PRS. The downgrade improves the safety and reliability risk associated to this section of primary main.</t>
  </si>
  <si>
    <t>2-3.15-1-10043057</t>
  </si>
  <si>
    <r>
      <t xml:space="preserve">SPM </t>
    </r>
    <r>
      <rPr>
        <sz val="11"/>
        <color theme="1"/>
        <rFont val="Calibri"/>
        <family val="2"/>
      </rPr>
      <t>c</t>
    </r>
    <r>
      <rPr>
        <sz val="11"/>
        <color rgb="FF000000"/>
        <rFont val="Calibri"/>
        <family val="2"/>
      </rPr>
      <t>orrosion failure due to CP shielding (</t>
    </r>
    <r>
      <rPr>
        <sz val="11"/>
        <color theme="1"/>
        <rFont val="Calibri"/>
        <family val="2"/>
      </rPr>
      <t>b</t>
    </r>
    <r>
      <rPr>
        <sz val="11"/>
        <color rgb="FF000000"/>
        <rFont val="Calibri"/>
        <family val="2"/>
      </rPr>
      <t>end verification)</t>
    </r>
  </si>
  <si>
    <t xml:space="preserve">This project is the first of four projects to convert the Sydney Primary main (SPM) into being piggable. The first being to ensure the SPM is piggable before completing Inline Inspection. The scope includes relaying sharp bends that are not currently piggable. It is needed to reduce the risk of a high pressure gas escape affecting public safety and supply to a reasonable level. </t>
  </si>
  <si>
    <t>SPM corrosion failure due to CP shielding - Options Analysis</t>
  </si>
  <si>
    <t>2-3.15-1-10033694</t>
  </si>
  <si>
    <r>
      <t xml:space="preserve">SPM </t>
    </r>
    <r>
      <rPr>
        <sz val="11"/>
        <color theme="1"/>
        <rFont val="Calibri"/>
        <family val="2"/>
      </rPr>
      <t>c</t>
    </r>
    <r>
      <rPr>
        <sz val="11"/>
        <color rgb="FF000000"/>
        <rFont val="Calibri"/>
        <family val="2"/>
      </rPr>
      <t xml:space="preserve">orrosion failure due to CP shielding (Lidcombe </t>
    </r>
    <r>
      <rPr>
        <sz val="11"/>
        <color theme="1"/>
        <rFont val="Calibri"/>
        <family val="2"/>
      </rPr>
      <t>–</t>
    </r>
    <r>
      <rPr>
        <sz val="11"/>
        <color rgb="FF000000"/>
        <rFont val="Calibri"/>
        <family val="2"/>
      </rPr>
      <t xml:space="preserve"> Mortlake</t>
    </r>
    <r>
      <rPr>
        <sz val="11"/>
        <color theme="1"/>
        <rFont val="Calibri"/>
        <family val="2"/>
      </rPr>
      <t>)</t>
    </r>
  </si>
  <si>
    <t xml:space="preserve">This project is the second of four projects to convert the Sydney Primary main into being piggable. The scope includes installing pigging facilities to convert the section Lidcombe to Mortlake.  This pipelines project is needed to reduce the risk of a high pressure gas escape affecting public safety and supply to a reasonable level. </t>
  </si>
  <si>
    <t>2-3.15-1-10043314</t>
  </si>
  <si>
    <r>
      <t xml:space="preserve">SPM </t>
    </r>
    <r>
      <rPr>
        <sz val="11"/>
        <color theme="1"/>
        <rFont val="Calibri"/>
        <family val="2"/>
      </rPr>
      <t>c</t>
    </r>
    <r>
      <rPr>
        <sz val="11"/>
        <color rgb="FF000000"/>
        <rFont val="Calibri"/>
        <family val="2"/>
      </rPr>
      <t xml:space="preserve">orrosion failure due to CP shielding (Lidcombe </t>
    </r>
    <r>
      <rPr>
        <sz val="11"/>
        <color theme="1"/>
        <rFont val="Calibri"/>
        <family val="2"/>
      </rPr>
      <t>–</t>
    </r>
    <r>
      <rPr>
        <sz val="11"/>
        <color rgb="FF000000"/>
        <rFont val="Calibri"/>
        <family val="2"/>
      </rPr>
      <t xml:space="preserve"> Mortlake</t>
    </r>
    <r>
      <rPr>
        <sz val="11"/>
        <color theme="1"/>
        <rFont val="Calibri"/>
        <family val="2"/>
      </rPr>
      <t xml:space="preserve"> i</t>
    </r>
    <r>
      <rPr>
        <sz val="11"/>
        <color rgb="FF000000"/>
        <rFont val="Calibri"/>
        <family val="2"/>
      </rPr>
      <t>nline inspection)</t>
    </r>
  </si>
  <si>
    <t>To carry out an In Line Inspection (ILI) on the Sydney Primary Main (Lidcombe to Mortlake). The project is required to verify the integrity to ensure the pipelines can continue to operate at MAOP, meet AS2885 requirements and provide the effective and safe operation of the pipeline At least one emergency repair will be required contingent on the ILI results.</t>
  </si>
  <si>
    <t>2-3.15-1-10043315</t>
  </si>
  <si>
    <r>
      <t xml:space="preserve">SPM </t>
    </r>
    <r>
      <rPr>
        <sz val="11"/>
        <color theme="1"/>
        <rFont val="Calibri"/>
        <family val="2"/>
      </rPr>
      <t>c</t>
    </r>
    <r>
      <rPr>
        <sz val="11"/>
        <color rgb="FF000000"/>
        <rFont val="Calibri"/>
        <family val="2"/>
      </rPr>
      <t xml:space="preserve">orrosion failure due to CP shielding (Lidcombe </t>
    </r>
    <r>
      <rPr>
        <sz val="11"/>
        <color theme="1"/>
        <rFont val="Calibri"/>
        <family val="2"/>
      </rPr>
      <t>–</t>
    </r>
    <r>
      <rPr>
        <sz val="11"/>
        <color rgb="FF000000"/>
        <rFont val="Calibri"/>
        <family val="2"/>
      </rPr>
      <t xml:space="preserve"> Mortlake</t>
    </r>
    <r>
      <rPr>
        <sz val="11"/>
        <color theme="1"/>
        <rFont val="Calibri"/>
        <family val="2"/>
      </rPr>
      <t xml:space="preserve"> v</t>
    </r>
    <r>
      <rPr>
        <sz val="11"/>
        <color rgb="FF000000"/>
        <rFont val="Calibri"/>
        <family val="2"/>
      </rPr>
      <t>alidation digs)</t>
    </r>
  </si>
  <si>
    <t>2-3.15-1-10033695</t>
  </si>
  <si>
    <r>
      <t xml:space="preserve">SPM </t>
    </r>
    <r>
      <rPr>
        <sz val="11"/>
        <color theme="1"/>
        <rFont val="Calibri"/>
        <family val="2"/>
      </rPr>
      <t>c</t>
    </r>
    <r>
      <rPr>
        <sz val="11"/>
        <color rgb="FF000000"/>
        <rFont val="Calibri"/>
        <family val="2"/>
      </rPr>
      <t xml:space="preserve">orrosion failure due to CP shielding (Mortlake </t>
    </r>
    <r>
      <rPr>
        <sz val="11"/>
        <color theme="1"/>
        <rFont val="Calibri"/>
        <family val="2"/>
      </rPr>
      <t>–</t>
    </r>
    <r>
      <rPr>
        <sz val="11"/>
        <color rgb="FF000000"/>
        <rFont val="Calibri"/>
        <family val="2"/>
      </rPr>
      <t xml:space="preserve"> Stringybark)</t>
    </r>
  </si>
  <si>
    <t xml:space="preserve">This project is the third of four projects to convert the Sydney Primary main into being piggable. The scope includes installing pigging facilities to convert the section Mortlake to Stringybark.  This pipelines project is needed to reduce the risk of a high pressure gas escape affecting public safety and supply to a reasonable level. </t>
  </si>
  <si>
    <t>2-3.15-1-10033693</t>
  </si>
  <si>
    <r>
      <t xml:space="preserve">SPM </t>
    </r>
    <r>
      <rPr>
        <sz val="11"/>
        <color theme="1"/>
        <rFont val="Calibri"/>
        <family val="2"/>
      </rPr>
      <t>c</t>
    </r>
    <r>
      <rPr>
        <sz val="11"/>
        <color rgb="FF000000"/>
        <rFont val="Calibri"/>
        <family val="2"/>
      </rPr>
      <t xml:space="preserve">orrosion failure due to CP shielding (Mortlake </t>
    </r>
    <r>
      <rPr>
        <sz val="11"/>
        <color theme="1"/>
        <rFont val="Calibri"/>
        <family val="2"/>
      </rPr>
      <t>-</t>
    </r>
    <r>
      <rPr>
        <sz val="11"/>
        <color rgb="FF000000"/>
        <rFont val="Calibri"/>
        <family val="2"/>
      </rPr>
      <t xml:space="preserve"> Botany Bus Depot)</t>
    </r>
  </si>
  <si>
    <t xml:space="preserve">This project is the last of four projects to convert the Sydney Primary main into being piggable. The scope includes installing pigging facilities to convert the section Mortlake to Botany Depot.  This pipelines project is needed to reduce the risk of a high pressure gas escape affecting public safety and supply to a reasonable level. </t>
  </si>
  <si>
    <t>2-3.15-2-10033168</t>
  </si>
  <si>
    <t>Cecil Park (Elizabeth Dr) CDP</t>
  </si>
  <si>
    <t xml:space="preserve">This is required to maintain supply to customers in Cecil Park, West Hoxton and Middle Grange . Lay 310m of 150mm ST, install one cocon and lay 480m of 160mm PE main. </t>
  </si>
  <si>
    <t>Capacity Augmentation Development Plan</t>
  </si>
  <si>
    <t>2-3.15-2-10022578</t>
  </si>
  <si>
    <t>Edmondson Park Soldiers Parade Steel</t>
  </si>
  <si>
    <t>This project is one of the last stages of the Edmondson Park steel extension project to supply  capacity to new estate lots. Lay ~500m of 150mm ST along Soldiers Parade, from Campbelltown Road to railway crossing. Install 150mm ST valve south of railway, for isolation of railway line.</t>
  </si>
  <si>
    <t>2-3.15-2-10022577</t>
  </si>
  <si>
    <t>Largs Low CDP</t>
  </si>
  <si>
    <t xml:space="preserve">There are customers at risk of poor supply and loss of supply. Lay ~ 1900m of secondary main from the existing main in Church St Maitland to Belmore Rd Lorn (near Melrose St). Selected route requires a rail crossing and river crossing. </t>
  </si>
  <si>
    <t>2-3.15-2-10034717</t>
  </si>
  <si>
    <t>Bankstown CDP</t>
  </si>
  <si>
    <t xml:space="preserve">This project is required due to significant development in the medium/high density dwellings and future expected growth in the area. Lay ~ 150m of 160mm PE in Cross St, Bankstown. </t>
  </si>
  <si>
    <t>2-3.15-2-10035819</t>
  </si>
  <si>
    <t>Bathurst CDP (Eglinton Rd - Stage 2)</t>
  </si>
  <si>
    <t xml:space="preserve">To ensure reliability of supply for customers in Eglinton, Abercrombie and Lanarth areas. Lay 600m of 160mm PE from the 160mm PE main laid as part of Bathurst CDP (Eglinton Rd - Stage 1) to the cnr of Bradwardine Rd and Eglinton Rd. </t>
  </si>
  <si>
    <t>2-3.15-2-13033926</t>
  </si>
  <si>
    <t>Lidcombe CBD (Sydney West)</t>
  </si>
  <si>
    <t>To supply the high rise development in Lidcombe. The network is a low 7kPa system that needs augmentation to supply 1,000 new units. Lay 2km x160mm PE and install cocon.</t>
  </si>
  <si>
    <t>2-3.15-2-13033933</t>
  </si>
  <si>
    <t>Aerotropolis Core</t>
  </si>
  <si>
    <t>The aerotropolis core will be a 24 hour global centre  and require gas supply for 8,000 new dwellings and a mix of commercial services. This project requires 4km of 250mm Secondary Steel.</t>
  </si>
  <si>
    <t>2-3.15-2-13033940</t>
  </si>
  <si>
    <t>Sydney Science Park (near WSA)</t>
  </si>
  <si>
    <t>The Sydney science park is part of the Northern Gateway precinct of the Aerotropolis and the first stage requires 3,500 dwellings. This project requires 5.5km of 150mm Secondary Steel and a cocon.</t>
  </si>
  <si>
    <t>2-3.15-2-13033925</t>
  </si>
  <si>
    <t>Sydney South West Development</t>
  </si>
  <si>
    <t>To supply 4000 new residential homes lay 6km x Secondary steel and a cocon</t>
  </si>
  <si>
    <t>2-3.15-2-13033945</t>
  </si>
  <si>
    <t>Wilton North (Sth Highlands)</t>
  </si>
  <si>
    <t>This project is required to address the capacity constraint in Wilton North growth area. Lay ~3.2km of 160PE from the intersection of Pembroke Parade and Oxenbridge Avenue to Wilton North.</t>
  </si>
  <si>
    <t>2-3.15-2-13033942</t>
  </si>
  <si>
    <t>Western Sydney Airport (itself)</t>
  </si>
  <si>
    <t>To supply the Western Sydney Airport with gas the following is required 2.5km of 250mm Secondary Steel.</t>
  </si>
  <si>
    <t>2-3.15-2-13033943</t>
  </si>
  <si>
    <t>Box Hill (Sydney North West)</t>
  </si>
  <si>
    <t>To supply new residential homes a cocon regulator and 2.7km of 160PE plastic main is required.</t>
  </si>
  <si>
    <t>2-3.15-2-13033949</t>
  </si>
  <si>
    <t>Campsie (Sydney West)</t>
  </si>
  <si>
    <t>To ensure supply to the Campsie growth area, install DRS and rehab ~750m of cast iron, to 210kPa. (Brighton Ave)</t>
  </si>
  <si>
    <t>R-RAKV</t>
  </si>
  <si>
    <t>2-3.15-2-R-RAKV</t>
  </si>
  <si>
    <t>Path Valves - Low, Medium and Secondary Pressure</t>
  </si>
  <si>
    <t>A number of operational issues have been found with a series of path valves. These operational issues pose a safety risk and has instigated a replacement/repair program on approx. 10 valves (low and medium pressure) and 2 valves (secondary) per annum.</t>
  </si>
  <si>
    <t>Program</t>
  </si>
  <si>
    <t>R-RFSB</t>
  </si>
  <si>
    <t>2-3.15-2-R-RFSB</t>
  </si>
  <si>
    <t>Boundary Regulators</t>
  </si>
  <si>
    <t>Program to address integrity &amp; operational issues associated with boundary regulators. These issues include; over pressurisation. access issues, gas leakages and physical damage</t>
  </si>
  <si>
    <t>R-RAKS</t>
  </si>
  <si>
    <t>2-3.15-2-R-RAKS</t>
  </si>
  <si>
    <t>Installation of Secondary Isolation Valves</t>
  </si>
  <si>
    <t xml:space="preserve">There is a need to install new secondary valves in Sydney CBD to enable isolation during emergency response, highlighted by the incident at Martin Place. This project involves identifying suitable locations and installation of valves for isolating secondary mains in Sydney CBD </t>
  </si>
  <si>
    <t>2021-2023</t>
  </si>
  <si>
    <t>2-3.15-2-10022512</t>
  </si>
  <si>
    <t>DRS Relocation - Holson Street Casula</t>
  </si>
  <si>
    <t>The DRS requires replacing due to the bypass containing no regulator. Currently, the technicians have to manual throttle a valve to obtain the correct pressure during maintenance. The project is to mitigate damage to the network and loss of supply to customers</t>
  </si>
  <si>
    <t>2-3.15-2-10022019</t>
  </si>
  <si>
    <t>DRS Relocation - Five Dock</t>
  </si>
  <si>
    <t>The DRS is located on the corner island of an intersection between Great North Rd and Lyons Rd, Five Dock, making it very difficult for technicians to access and carry out maintenance. The DRS is recommended to be relocated for technician access to mitigate damage to the network and loss of supply to customers</t>
  </si>
  <si>
    <t>10022507</t>
  </si>
  <si>
    <t>2-3.15-2-10022507</t>
  </si>
  <si>
    <t>Cocon bypass</t>
  </si>
  <si>
    <t xml:space="preserve">This allocation is to review ~50 cocons that's include above ground pipework. This is to remove the risk of being struck by a third party. The works are a results of a vehicle incident in Leppington where 400 customers lost supply. </t>
  </si>
  <si>
    <t>2-3.15-2-10022504</t>
  </si>
  <si>
    <t>Mittagong Rehab</t>
  </si>
  <si>
    <t xml:space="preserve">This rehabilitation project is required to improve safety and integrity in the Mittagong 210kPa network by eliminating the last remaining cast iron and steel mains. Scope is to insert 6.7km of main </t>
  </si>
  <si>
    <t>2-3.15-2-10043030</t>
  </si>
  <si>
    <t>Shallow Secondary Mains Investigation and Rectification</t>
  </si>
  <si>
    <t>Rectification of shallow mains in high density areas is needed to prevent future damage to the network, improve safety to the public and reliability of supply. Rectification will involve either installing PE protection plates or relocation assets</t>
  </si>
  <si>
    <t>2-3.15-2-10022734</t>
  </si>
  <si>
    <t>Bankstown / Chullora / Greenacre 7kPa</t>
  </si>
  <si>
    <t>The project is required to improve safety, integrity, and provide an equivalent level of service to other areas by eliminating the corroded cast iron and steel mains. Scope is to insert 22km of main</t>
  </si>
  <si>
    <t>2027</t>
  </si>
  <si>
    <t>2-3.15-2-10022731</t>
  </si>
  <si>
    <t>Kurri Kurri Rehabilitation (100kPa)</t>
  </si>
  <si>
    <t xml:space="preserve">The project is required to improve safety and integrity by eliminating the unprotected and corroded steel mains. Scope is to insert 35km of main and transfer 985 customers </t>
  </si>
  <si>
    <t>2-3.15-2-10022510</t>
  </si>
  <si>
    <t>Matraville 2kPa and 7kPa</t>
  </si>
  <si>
    <t>The project is required to improve safety, integrity, and provide an equivalent level of service to other areas by eliminating the corroded cast iron and steel mains. Scope is to insert 44km of main</t>
  </si>
  <si>
    <t>2-3.15-2-10022511</t>
  </si>
  <si>
    <t>Newcastle MP1 (30kPa) Rehabilitation</t>
  </si>
  <si>
    <t>The project is required to improve safety and integrity by eliminating the unprotected and corroded cast iron mains. Scope is to rehabilitate cast iron mains is 136km and upgrade the area from 30 kPa to 210 kPa</t>
  </si>
  <si>
    <t>2-3.15-2-10022499</t>
  </si>
  <si>
    <t>Haberfield / Strathfield / Campsie 7kPa</t>
  </si>
  <si>
    <t>The rehabilitation project is required to improve safety and integrity in the 7kPa network in Haberfield/Strathfield/Campsie by eliminating the older generation High Density Polyethylene ( HDPE ) plastic and cast iron mains. Scope is insert insert/lay 22km of main</t>
  </si>
  <si>
    <t>2028</t>
  </si>
  <si>
    <t>R-RAZ-20</t>
  </si>
  <si>
    <t>2-3.15-2-R-RAZ-20</t>
  </si>
  <si>
    <t>Planned quality assurance testing of new gas &amp; water meters &amp; regulators</t>
  </si>
  <si>
    <t xml:space="preserve">To perform quality assurance testing of new and premature failed metering products. The program identifies poor performing product, that is but not limited to: accuracy and leakages. </t>
  </si>
  <si>
    <t>Connection and metering forecasting methodology</t>
  </si>
  <si>
    <t xml:space="preserve">Meter Replacement Volume Forecast Model
</t>
  </si>
  <si>
    <t xml:space="preserve">
Meter Replacement Capex Forecast Model</t>
  </si>
  <si>
    <t>R-RAZ-30</t>
  </si>
  <si>
    <t>2-3.15-2-R-RAZ-30</t>
  </si>
  <si>
    <t>Planned replacement of Residential aged gas meters</t>
  </si>
  <si>
    <t>Program to replace aged residential gas metering to improve the accuracy and comply with the requirements of the NSW Gas Supply (Consumer Safety)</t>
  </si>
  <si>
    <t>Planned replacement of aged residential gas meters - Options Analysis</t>
  </si>
  <si>
    <t>R-RAS</t>
  </si>
  <si>
    <t>2-3.15-2-R-RAS</t>
  </si>
  <si>
    <t>Planned statistical sampling of Residential aged gas meters (FY+2yrs) &amp; Compliance testing</t>
  </si>
  <si>
    <t xml:space="preserve">To perform residential sampling to reduce age replacement volumes . The aim of the tests is to determine whether the life of the gas meters can be extended by 5 years. </t>
  </si>
  <si>
    <t>R-RAQ</t>
  </si>
  <si>
    <t>2-3.15-2-R-RAQ</t>
  </si>
  <si>
    <t>Planned replacement of Residential aged hot water meters - Aged</t>
  </si>
  <si>
    <t>Program to replace aged hot water gas meters to improve the accuracy and comply with the requirements of the NSW Gas Supply (Consumer Safety)</t>
  </si>
  <si>
    <t>R-RA5</t>
  </si>
  <si>
    <t>2-3.15-2-R-RA5</t>
  </si>
  <si>
    <t>Upgrade of MDL modems due to NBN rollout</t>
  </si>
  <si>
    <t xml:space="preserve">To ensure continuity of remote meter reading capability from MDLs. The roll out of NBN will adversely impact the communications of the existing MDLs. This project is to upgrade the MDL modems </t>
  </si>
  <si>
    <t>2020, 2021</t>
  </si>
  <si>
    <t>R-RAF-20</t>
  </si>
  <si>
    <t>2-3.15-2-R-RAF-20</t>
  </si>
  <si>
    <t>Planned FEED for Meter Kit Changeout of I&amp;C MP &amp; LP Sites &lt;15kPa (FY+2yrs)</t>
  </si>
  <si>
    <t xml:space="preserve">Inspection and review of I&amp;C meters and regulators to determine the extent of required replacement (for planned programs) in the following year in order to facilitate efficient program delivery. </t>
  </si>
  <si>
    <t>R-RAF-30</t>
  </si>
  <si>
    <t>2-3.15-2-R-RAF-30</t>
  </si>
  <si>
    <t>Planned replacement of aged I&amp;C Diaphragm gas meters &amp; regulator sets and FEED</t>
  </si>
  <si>
    <t>Regulatory requirement for the replacement (and refurbishment) of I&amp;C Diaphragm meters where meter families at the end of their life can no longer be economically life extended as per AS 4944</t>
  </si>
  <si>
    <t>Planned replacement of aged I&amp;C gas meters- Options Analysis</t>
  </si>
  <si>
    <t>R-RAM</t>
  </si>
  <si>
    <t>2-3.15-2-R-RAM</t>
  </si>
  <si>
    <t>Planned replacement &amp; testing of aged I&amp;C Rotary gas meters &amp; regulator sets and FEED</t>
  </si>
  <si>
    <t>I&amp;C rotary replacement program to replace that are &gt;10years old. The aim of the program is to ensure compliance to provide accurate metering.</t>
  </si>
  <si>
    <t>R-RA7</t>
  </si>
  <si>
    <t>2-3.15-2-R-RA7</t>
  </si>
  <si>
    <t>Planned replacement of aged I&amp;C Turbine gas meters (like for like)</t>
  </si>
  <si>
    <t>Planned replacement, testing and refurbishment of I&amp;C Turbine meters at 5 year intervals to maintain minimum standards of accuracy, maintain levels of service for customers and manage UAG.</t>
  </si>
  <si>
    <t>R-RA2</t>
  </si>
  <si>
    <t>2-3.15-2-R-RA2</t>
  </si>
  <si>
    <t>Planned statistical sampling of aged I&amp;C Diaphragm gas meters (FY+2yr) &amp; Compliance testing</t>
  </si>
  <si>
    <t xml:space="preserve">To perform I&amp;C statistical sampling to reduce age replacement volumes of AL425 and AL1000 gas meters. The aim of the tests is to determine whether the life of the diaphragms can be extended by 5 years or longer. </t>
  </si>
  <si>
    <t>R-RA6</t>
  </si>
  <si>
    <t>2-3.15-2-R-RA6</t>
  </si>
  <si>
    <t>Planned replacement of Metreteks -  NBN rollout</t>
  </si>
  <si>
    <t>To ensure continuity of remote meter reading capability from Metreteks. The roll out of NBN will adversely impact the communications of the existing Metreteks. This project is to upgrade the Metreteks</t>
  </si>
  <si>
    <t>R-RA1</t>
  </si>
  <si>
    <t>2-3.15-2-R-RA1</t>
  </si>
  <si>
    <t>Planned replacement of MDL batteries (52H)</t>
  </si>
  <si>
    <t>To replace the batteries before failure through a scheduled maintenance plan. This will ensure the MDL continues to collect meter data when the 240 volt power supply fails.</t>
  </si>
  <si>
    <t>R-RA9</t>
  </si>
  <si>
    <t>2-3.15-2-R-RA9</t>
  </si>
  <si>
    <t>Installation of RF equipment to residential gas meters and hot water meters (MD/HR)</t>
  </si>
  <si>
    <t xml:space="preserve">To provide remote billing to residential customers using radio frequency technology where residential gas and hot water meters are located in difficult access and inaccessible locations. </t>
  </si>
  <si>
    <t>R-RAV-20</t>
  </si>
  <si>
    <t>2-3.15-2-R-RAV-20</t>
  </si>
  <si>
    <t>Defective (Field Failure) Testing</t>
  </si>
  <si>
    <t>Perform field failure testing and assessment on metering assets that have failed. This is to provide benefits of reducing defective rates, potential extension in the life of metering assets, reducing procurement and total life cycle costs</t>
  </si>
  <si>
    <t>Replacement of defective metering program - Options Analysis</t>
  </si>
  <si>
    <t>R-RAV-30</t>
  </si>
  <si>
    <t>2-3.15-2-R-RAV-30</t>
  </si>
  <si>
    <t>Defective replacement of Residential gas meters</t>
  </si>
  <si>
    <t xml:space="preserve">Program to replace residential gas meters that have been found to be defective to ensure accurate metering. </t>
  </si>
  <si>
    <t>R-RAN</t>
  </si>
  <si>
    <t>2-3.15-2-R-RAN</t>
  </si>
  <si>
    <t>Defective replacement of I&amp;C Turbine</t>
  </si>
  <si>
    <t xml:space="preserve">Program to replace I&amp;C turbine that have been found to be defective to ensure accurate metering. 
</t>
  </si>
  <si>
    <t>R-RAO</t>
  </si>
  <si>
    <t>2-3.15-2-R-RAO</t>
  </si>
  <si>
    <t>Defective replacement of I&amp;C Rotary</t>
  </si>
  <si>
    <t xml:space="preserve">Program to replace I&amp;C Rotary that have been found to be defective to ensure accurate metering. 
</t>
  </si>
  <si>
    <t>R-RAP</t>
  </si>
  <si>
    <t>2-3.15-2-R-RAP</t>
  </si>
  <si>
    <t>Defective replacement of Diaphragm</t>
  </si>
  <si>
    <t>Program to replace diaphragm meters that have been found to be defective to ensure accurate metering</t>
  </si>
  <si>
    <t>R-RA4</t>
  </si>
  <si>
    <t>2-3.15-2-R-RA4</t>
  </si>
  <si>
    <t>Defective replacement of Residential hot water meters</t>
  </si>
  <si>
    <t>Defective hot water meter replacement program  to maintain level of service for customers and ensure accurate metering</t>
  </si>
  <si>
    <t>R-RAJ</t>
  </si>
  <si>
    <t>2-3.15-2-R-RAJ</t>
  </si>
  <si>
    <t>Defective replacement of Regulators</t>
  </si>
  <si>
    <t>To replace defective and obsolete residential and I&amp;C gas regulators. This program is to provide reliable and safe gas supply to consumers.</t>
  </si>
  <si>
    <t>R-RAG</t>
  </si>
  <si>
    <t>2-3.15-2-R-RAG</t>
  </si>
  <si>
    <t>Defective replacement of Mercury/Metretek equipment</t>
  </si>
  <si>
    <t>Replacement of Metretek equipment where found to be defective to maintain levels of service for customers and manage efficient billing practices.</t>
  </si>
  <si>
    <t>R-RAI</t>
  </si>
  <si>
    <t>2-3.15-2-R-RAI</t>
  </si>
  <si>
    <t>Defective replacement of MDL (52A)</t>
  </si>
  <si>
    <t>Program to replace defective Meter Data Loggers (MDL) to ensure accurate meter reads.</t>
  </si>
  <si>
    <t>R-RAX</t>
  </si>
  <si>
    <t>2-3.15-2-R-RAX</t>
  </si>
  <si>
    <t>Planned replacement &amp; warranty testing of gas and water meters at 5 yrs.</t>
  </si>
  <si>
    <t>Program to carry out warranty statistical testing of gas and hot water meters at five years. This testing ensures the metrological and other performance characteristics, meet the applicable Australian Standard and other meter specifications</t>
  </si>
  <si>
    <t>2-3.15-2-10043677</t>
  </si>
  <si>
    <t>Planned replacement of Dew Point Analysers at 10 years</t>
  </si>
  <si>
    <t>Project to replace 1 hydrocarbon dew point analyser at Wilton TRS and replace 1 water dew point analyser in 2022. This is to mitigate the risk of loss of supply, regulatory breach, negative reputational impact and prevent damage to the compressor station</t>
  </si>
  <si>
    <t>2021, 2022, 2023</t>
  </si>
  <si>
    <t>R-CGF</t>
  </si>
  <si>
    <t>2-3.15-2-R-CGF</t>
  </si>
  <si>
    <t>Connections - E-G - Mains extension</t>
  </si>
  <si>
    <t xml:space="preserve">Connections for customer connecting from electricity to gas </t>
  </si>
  <si>
    <t>Connections Capex Forecast Model</t>
  </si>
  <si>
    <t>Connections capex forecast - NPV Model</t>
  </si>
  <si>
    <t>Core Energy - Demand forecast report - (see AA proposal)</t>
  </si>
  <si>
    <t>R-CGA</t>
  </si>
  <si>
    <t>2-3.15-2-R-CGA</t>
  </si>
  <si>
    <t>Connections - E-G - Service connection</t>
  </si>
  <si>
    <t>R-CGK</t>
  </si>
  <si>
    <t>2-3.15-2-R-CGK</t>
  </si>
  <si>
    <t>Connections - E-G - Meter installation</t>
  </si>
  <si>
    <t>R-CGG</t>
  </si>
  <si>
    <t>2-3.15-2-R-CGG</t>
  </si>
  <si>
    <t>Connections - New Homes - Mains extension</t>
  </si>
  <si>
    <t>Connections for new homes in undeveloped sites</t>
  </si>
  <si>
    <t>R-CGB</t>
  </si>
  <si>
    <t>2-3.15-2-R-CGB</t>
  </si>
  <si>
    <t>Connections - New Homes - Service connection</t>
  </si>
  <si>
    <t>R-CGL</t>
  </si>
  <si>
    <t>2-3.15-2-R-CGL</t>
  </si>
  <si>
    <t>Connections - New Homes - Meter installation</t>
  </si>
  <si>
    <t>R-CGJ</t>
  </si>
  <si>
    <t>2-3.15-2-R-CGJ</t>
  </si>
  <si>
    <t>Connections - MD/HR - Mains extension</t>
  </si>
  <si>
    <t>Connections for medium density and high rise developments</t>
  </si>
  <si>
    <t>R-CGE</t>
  </si>
  <si>
    <t>2-3.15-2-R-CGE</t>
  </si>
  <si>
    <t>Connections - MD/HR - Service connection</t>
  </si>
  <si>
    <t>R-CGO</t>
  </si>
  <si>
    <t>2-3.15-2-R-CGO</t>
  </si>
  <si>
    <t>Connections - MD/HR - Meter installation</t>
  </si>
  <si>
    <t>R-CGI</t>
  </si>
  <si>
    <t>2-3.15-2-R-CGI</t>
  </si>
  <si>
    <t>Connections - I&amp;C Vol - Mains extension</t>
  </si>
  <si>
    <t>Connections for Industrial and Commercial volume customers</t>
  </si>
  <si>
    <t>R-CGD</t>
  </si>
  <si>
    <t>2-3.15-2-R-CGD</t>
  </si>
  <si>
    <t>Connections - I&amp;C Vol - Service connection</t>
  </si>
  <si>
    <t>R-CGN</t>
  </si>
  <si>
    <t>2-3.15-2-R-CGN</t>
  </si>
  <si>
    <t>Connections - I&amp;C Vol - Meter installation</t>
  </si>
  <si>
    <t>R-CGH</t>
  </si>
  <si>
    <t>2-3.15-2-R-CGH</t>
  </si>
  <si>
    <t>Connections - I&amp;C Demand - Mains extension</t>
  </si>
  <si>
    <t>Connections for Industrial and Commercial demand customers</t>
  </si>
  <si>
    <t>R-CGC</t>
  </si>
  <si>
    <t>2-3.15-2-R-CGC</t>
  </si>
  <si>
    <t>Connections - I&amp;C Demand - Service connection</t>
  </si>
  <si>
    <t>R-CGM</t>
  </si>
  <si>
    <t>2-3.15-2-R-CGM</t>
  </si>
  <si>
    <t>Connections - I&amp;C Demand - Meter installation</t>
  </si>
  <si>
    <t>R-RFT</t>
  </si>
  <si>
    <t>2-3.15-3-R-RFT</t>
  </si>
  <si>
    <t>Minor Capital: TRS</t>
  </si>
  <si>
    <t>Aged component replacement due to end of life of individual components rather than entire Trunk Receiving Station (TRS) &amp; Packaged Off-take Stations (POTs).  Triggered by field investigations, generally undertaken to correct an issue or risk, concerning operability or safety.</t>
  </si>
  <si>
    <t>Allocation</t>
  </si>
  <si>
    <t>Minor Capital Budgeting and Project Approval - Methodology</t>
  </si>
  <si>
    <t>R-RFP</t>
  </si>
  <si>
    <t>2-3.15-3-R-RFP</t>
  </si>
  <si>
    <t>Minor Capital: PRS</t>
  </si>
  <si>
    <t>This is an asset replacement allocation for the aged component replacement due to end of life of individual components rather than entire Primary Receiving Station (PRS).  Triggered by field investigations, generally undertaken to correct an issue or risk, concerning operability or safety.</t>
  </si>
  <si>
    <t>R-RAC</t>
  </si>
  <si>
    <t>2-3.15-3-R-RAC</t>
  </si>
  <si>
    <t>Minor Capital: Mains Renewal</t>
  </si>
  <si>
    <t xml:space="preserve">Localised renewal of sections of main and associated services that pose unacceptable risk or have reached their economic life. Generally identified from field investigations of high leakage or customer complaints and includes smaller areas (&gt;12 m) of no more than several streets. 
</t>
  </si>
  <si>
    <t>R-RAB</t>
  </si>
  <si>
    <t>2-3.15-3-R-RAB</t>
  </si>
  <si>
    <t>Minor Capital: Connection Renewals</t>
  </si>
  <si>
    <t xml:space="preserve">This activity involves renewals or upgrades of customer’s service connections. This is a service order driven activity to renew services as identified by Jemena field staff required to mitigate the risk. Generally identified in response to, and investigation of, customer complaints.
</t>
  </si>
  <si>
    <t>R-RFS</t>
  </si>
  <si>
    <t>2-3.15-3-R-RFS</t>
  </si>
  <si>
    <t>Minor Capital: SRS</t>
  </si>
  <si>
    <t>Minor capital for aged replacement of receiving stations, and meter sets, with an inlet pressure of secondary (1050kPa) and below, generally triggered by field investigations and undertaken to correct an issue or risk, concerning operability or safety.</t>
  </si>
  <si>
    <t>R-GAW</t>
  </si>
  <si>
    <t>2-3.15-3-R-GAW</t>
  </si>
  <si>
    <t>Minor Capital: GAW</t>
  </si>
  <si>
    <t>JGN funded relocations of its own assets, e.g. relocation of gas mains, which were laid within customer’s property and without an easement.</t>
  </si>
  <si>
    <t>R-DAA</t>
  </si>
  <si>
    <t>2-3.15-3-R-DAA</t>
  </si>
  <si>
    <t>Minor Capital: ME and CD Projects</t>
  </si>
  <si>
    <t>This is an augmentation minor capital allocation for small capacity development projects (CDP) identified during the year (e.g.: through winter gauging / incidents, etc.).  These include interconnections for reliability, back feeds, etc.  found to be required at the time to ensure on-going supply reliability.</t>
  </si>
  <si>
    <t>R-RAKP</t>
  </si>
  <si>
    <t>2-3.15-3-R-RAKP</t>
  </si>
  <si>
    <t>Minor Capital: Pipeworks</t>
  </si>
  <si>
    <t xml:space="preserve">Minor capital allocation for asset classes of both pipelines and networks mains. This includes installation/replacement of Cathodic Protection (CP) and High Risk Valves (HRVs). The CP work includes replacement of existing cathodic protection systems and equipment , and installation of new CP equipment to continue to maintain compliance with technical regulations as a result of identified changes in the operating environment. High risk valves are installed in high risk areas, that is where there is a high presence of people (shopping mall/centres, public transport hubs, sport venues and business centres). 
</t>
  </si>
  <si>
    <t>R-RAKW</t>
  </si>
  <si>
    <t>2-3.15-3-R-RAKW</t>
  </si>
  <si>
    <t>Minor Capital: Washaways works</t>
  </si>
  <si>
    <t>Minor capital works to rectify exposed pipeline assets to ensure the long term integrity of asset. Depth cover can be reduced by heavy rainfalls causing erosion or illegal 4WD activities. Once the depth of cover is reduced and/or removed the pipeline is exposed to various types of damage.</t>
  </si>
  <si>
    <t>R-RAE</t>
  </si>
  <si>
    <t>2-3.15-3-R-RAE</t>
  </si>
  <si>
    <t>Meter capacity upgrades</t>
  </si>
  <si>
    <t>Meter Capacity upgrades, as determined by Jemena capacity assessment, in response to customer’s request to change metering pressure or load.</t>
  </si>
  <si>
    <t>EQP - 1</t>
  </si>
  <si>
    <t>2-3.15-3-EQP - 1</t>
  </si>
  <si>
    <t>Plt &amp; Equip Assets JGN</t>
  </si>
  <si>
    <t>Plant and equipment covers tools necessary to operate the gas network, such as tools, gas masks, gas detectors, bench grinders, heavy duty battery drills, road drillers, wet and dry vacuums, safety equipment, purge burners, temperature probes and Drager gauges</t>
  </si>
  <si>
    <t>MV - 1</t>
  </si>
  <si>
    <t>2-3.15-3-MV - 1</t>
  </si>
  <si>
    <t>Vehicles - Material Handling</t>
  </si>
  <si>
    <t>Fleet program to replace material handling equipment (forklifts) based on age to ensure the safe and efficient operation of vehicles</t>
  </si>
  <si>
    <t>Fleet Model</t>
  </si>
  <si>
    <t>MV - 2</t>
  </si>
  <si>
    <t>2-3.15-3-MV - 2</t>
  </si>
  <si>
    <t>Vehicles - Heavy Commercial</t>
  </si>
  <si>
    <t>Fleet program to replace heavy commercial vehicles based on age to ensure the safe and efficient operation of vehicles</t>
  </si>
  <si>
    <t>MV - 3</t>
  </si>
  <si>
    <t>2-3.15-3-MV - 3</t>
  </si>
  <si>
    <t>Vehicles - Light Commercial</t>
  </si>
  <si>
    <t>Fleet program to replace light commercial vehicles based on mileage to ensure the safe and efficient operation of vehicles</t>
  </si>
  <si>
    <t>MV - 4</t>
  </si>
  <si>
    <t>2-3.15-3-MV - 4</t>
  </si>
  <si>
    <t>Vehicles - Passenger</t>
  </si>
  <si>
    <t>Fleet program to replace passenger vehicles based on mileage to ensure the safe and efficient operation of vehicles</t>
  </si>
  <si>
    <t>MV - 5</t>
  </si>
  <si>
    <t>2-3.15-3-MV - 5</t>
  </si>
  <si>
    <t>Vehicles - Plant</t>
  </si>
  <si>
    <t>Fleet program to replace plant (trailers) based on age to ensure the safe and efficient operation of vehicles</t>
  </si>
  <si>
    <t>PRTY - 10B</t>
  </si>
  <si>
    <t>2-3.15-3-PRTY - 10B</t>
  </si>
  <si>
    <t>Bathurst Depot</t>
  </si>
  <si>
    <t>Purchase land and construct a purpose built depot and training facility, similar to a smaller Greystanes Depot, which will be used as a training and meeting hub for the wider regions of the Central West encompassing Dubbo, Orange, Parkes, Forbes and Lithgow</t>
  </si>
  <si>
    <t>Property Justification - Paper</t>
  </si>
  <si>
    <t>PRTY - 11B</t>
  </si>
  <si>
    <t>2-3.15-3-PRTY - 11B</t>
  </si>
  <si>
    <t>Cardiff Workplace Strategy</t>
  </si>
  <si>
    <t>Compliance and safety based refurbishments, including: upgrade to fire systems; extension of roofline, roof replacement and re-guttering; construction of compound for trucks and excavators, construction of storage space.</t>
  </si>
  <si>
    <t>PRTY - 12B</t>
  </si>
  <si>
    <t>2-3.15-3-PRTY - 12B</t>
  </si>
  <si>
    <t>Old Guildford Refurbishment</t>
  </si>
  <si>
    <t xml:space="preserve">Compliance and safety based refurbishments, including: upgrade to fire systems; roof replacement and re-guttering; services contingency;  generator installation
</t>
  </si>
  <si>
    <t>PRTY - 14B</t>
  </si>
  <si>
    <t>2-3.15-3-PRTY - 14B</t>
  </si>
  <si>
    <t>Greystanes Refurbishment</t>
  </si>
  <si>
    <t xml:space="preserve">Compliance based refurbishments, including:  end of life replacements for mechanical, electrical, fire and hydraulics systems;  replacement of building security systems due to end of life; training pits, compressors and pressure vessels; and maintaining office accommodation standards and environments
</t>
  </si>
  <si>
    <t>PRTY - 15B</t>
  </si>
  <si>
    <t>2-3.15-3-PRTY - 15B</t>
  </si>
  <si>
    <t>99 Walker Refurbishment</t>
  </si>
  <si>
    <t xml:space="preserve">Compliance based refurbishments, including:  end of life replacements for mechanical, electrical, fire and hydraulics systems;  replacement of building security systems due to end of life;  and maintaining office accommodation standards and environments
</t>
  </si>
  <si>
    <t>PRTY - 16B</t>
  </si>
  <si>
    <t>2-3.15-3-PRTY - 16B</t>
  </si>
  <si>
    <t>567 Collins Refurbishment</t>
  </si>
  <si>
    <t>PRTY - 1B</t>
  </si>
  <si>
    <t>2-3.15-3-PRTY - 1B</t>
  </si>
  <si>
    <t>Minor Capital: Property Project</t>
  </si>
  <si>
    <t>Minor capital allocation for property. Any low value ad-hoc project identified during the year, such as minor property refurbishments.</t>
  </si>
  <si>
    <t>SCADA - 1</t>
  </si>
  <si>
    <t>2-3.15-3-SCADA - 1</t>
  </si>
  <si>
    <t>RTU's End of Life Replacement</t>
  </si>
  <si>
    <t>Installation of additional RTUs to ensure that the SCADA assets as a whole will have the required capacity to continue to support network growth of the gas business. The project ensures continual availability of a comprehensive system for gas network operation monitoring and controls that protects JGN against looses from gas transportation/operational risks, ensuring accurate gas delivery reporting and compliance with regulatory.</t>
  </si>
  <si>
    <t>SCADA - 2</t>
  </si>
  <si>
    <t>2-3.15-3-SCADA - 2</t>
  </si>
  <si>
    <t>OSI SCADA OMS DMS Upgrade</t>
  </si>
  <si>
    <t>To implement an upgrade of OSI Pi Hardware to ensure systems are supported and not exposed to failure or cyber-attack.</t>
  </si>
  <si>
    <t>Operational Technology - Investment Brief</t>
  </si>
  <si>
    <t>SCADA - 5</t>
  </si>
  <si>
    <t>2-3.15-3-SCADA - 5</t>
  </si>
  <si>
    <t>Scada Security Infrastructure</t>
  </si>
  <si>
    <t xml:space="preserve">As part of a security strategy to support encrypted communication a program is in place to replace the current remote terminal unity (RTU's). This will ensure the availability, integrity and confidentiality are maintained. </t>
  </si>
  <si>
    <t>SCADA - 9</t>
  </si>
  <si>
    <t>2-3.15-3-SCADA - 9</t>
  </si>
  <si>
    <t>Metretek Server Software Upgrade</t>
  </si>
  <si>
    <t>To upgrade an aging on-demand metretek application, its database and operation system. An upgrade is needed to mitigate cyber security arising from operation out of support operating systems.</t>
  </si>
  <si>
    <t>2022,2023</t>
  </si>
  <si>
    <t>SCADA - 10</t>
  </si>
  <si>
    <t>2-3.15-3-SCADA - 10</t>
  </si>
  <si>
    <t>Network BA Data Historian</t>
  </si>
  <si>
    <t xml:space="preserve">There is an opportunity to consolidate two Data Historians for JGN SCADA Data. Consolidation will allow SCADA users to analyse gas networks performances and integrity more effectively, reduce maintenance and licensing cost. </t>
  </si>
  <si>
    <t>2020-2022</t>
  </si>
  <si>
    <t>ITGG03</t>
  </si>
  <si>
    <t>2-3.15-3-ITGG03</t>
  </si>
  <si>
    <t>Asset Data Structures &amp; Data Optimisation</t>
  </si>
  <si>
    <t>The implementation of JGN GIS has highlighted deficiencies in the management of asset data and pseudo-location data in SAP (e.g. SAP Functional Location Hierarchy, Streets, Suburbs, Connection point addresses).  This was due to legacy GASS+ manual data management based upon Street / Suburb. 
This project is to verify best practice for management of Data Hierarchy in SAP ERP and ISU (e.g. Functional locations), and ongoing management through GIS.</t>
  </si>
  <si>
    <t xml:space="preserve"> Asset &amp; GIS Systems Enhancements - Investment Brief</t>
  </si>
  <si>
    <t>ITGG09</t>
  </si>
  <si>
    <t>2-3.15-3-ITGG09</t>
  </si>
  <si>
    <t>GIS Data Asset Reporting &amp; Dashboard - Service Improvement Requests</t>
  </si>
  <si>
    <t>Ongoing and recurring development of capabilities to quantify asset data quality, including the development of reports and dashboards, and exploration of data relationships across asset data systems.
Leverage valuable asset data by providing insights into asset data quality and the impacts on related data user cases.
Includes analytics to detect data patterns and anomalies to prioritise investment in data improvement activities where there are strong correlations to the reduction of asset and public safety risk, improvement in asset performance, reduction in maintenance activity or customer benefits.
The capability will provide "self-service" reporting, maximising the benefit across data consumers.</t>
  </si>
  <si>
    <t>ITGG10</t>
  </si>
  <si>
    <t>2-3.15-3-ITGG10</t>
  </si>
  <si>
    <t>GIS Automate Generation of Schematics</t>
  </si>
  <si>
    <t>Developing an industry standard simplified view of Network Connectivity and offers several operational advantages over a complex geospatial view.
The automated generation of a schematic view of Gas Network will support efficient incident management (Gas Leakage) and the determination of appropriate network isolation. 
Automates the generation of schematics from the source-of-truth and not held and maintained separately in CAD drawings and folders on the field vehicles.</t>
  </si>
  <si>
    <t>ITGG11</t>
  </si>
  <si>
    <t>2-3.15-3-ITGG11</t>
  </si>
  <si>
    <t>GIS Data Sharing Capability (e.g. iWorks - Customer Portal)</t>
  </si>
  <si>
    <t>Leverage the core capabilities of GIS systems and asset data to provide timely information to 3rd parties with a focus on the customer and self-service. (e.g. Emergency services, Council, Customers).
Customer Portal to facilitate access to key functions like - Street opening - iWork's, outages.
	This initiative will publish spatial information on the web (outside of the Jemena Firewall) such as 
- Planned outages - affected customers, 
- Locations of current or future planned work (Iworks)</t>
  </si>
  <si>
    <t>ITGG12</t>
  </si>
  <si>
    <t>2-3.15-3-ITGG12</t>
  </si>
  <si>
    <t>GIS Data Warehouse Trend Analysis</t>
  </si>
  <si>
    <t>Establishment / Extension of Geospatial Analysis and Data Warehouse capability for key Asset Data. includes Common Information Model (Reporting and Analytics, annual data historian and snapshots) to facilitate location based analytics for Assets and related spatial and non-spatial data.
Provision of super-user analytics tools, heat maps, demographic and statistical analysis with a geographic context to unlock the potential of asset data.</t>
  </si>
  <si>
    <t>ITGG13</t>
  </si>
  <si>
    <t>2-3.15-3-ITGG13</t>
  </si>
  <si>
    <t>GIS Field Capability</t>
  </si>
  <si>
    <t>Replacing paper based construction, inspections and maintenance activities utilising asset and location focussed mobility to facilitate the viewing,  collection / inspection or update of asset data in the field. 
Project would extend ME GIS field clients, and is complementary to the more process orientated redlining/blacklining applications that would be used for the Construction Process.</t>
  </si>
  <si>
    <t>ITGG14</t>
  </si>
  <si>
    <t>2-3.15-3-ITGG14</t>
  </si>
  <si>
    <t>GIS High Definition Data Sources (New Capability)</t>
  </si>
  <si>
    <t>Establishment of an appropriate technology  / capability (and associated tools) as a central repository to cater for data sources beyond the currently utilised traditional 2D, relational database or file based GIS vector/raster data sources.
It is anticipated that significant storage and computing capability will be required.
Potential Data Types include : 3D city scapes and the built environment, LIDAR, remote sensing, drone patrols/data, aerial photography and satellite imagery, terrestrial scanning of facilities</t>
  </si>
  <si>
    <t>ITGG15</t>
  </si>
  <si>
    <t>2-3.15-3-ITGG15</t>
  </si>
  <si>
    <t>Land Management System</t>
  </si>
  <si>
    <t>JGN currently uses spreadsheets and paper based processes, with no locational context for tracking easements, leases and the like.
This project leverages the existing LMS in the pipes business to provide a new capability that brings together process and data consistency across Jemena's networks.
JGN High Pressure Assets are operated to AS 2885, and utilisation of an LMS would support regulatory compliance.
The project will require a significant data migration and data cleanse.</t>
  </si>
  <si>
    <t>ITGG17</t>
  </si>
  <si>
    <t>2-3.15-3-ITGG17</t>
  </si>
  <si>
    <t>GIS Service Improvement Requests (Across all GIS, Drawing &amp; DBYD tools)</t>
  </si>
  <si>
    <t>Recurrent activity for business-requested enhancements which are performed as small projects. 
Includes GIS integrations - OMS, SAP, SCADA, Mobility, DMS, DBYD, ECMS, Drawbridge, etc.
Usually a combination of regulatory changes, customer initiated and safety related requests typically &lt;$10k.  Requests are prioritised and delivered through agile development with low overhead costs.</t>
  </si>
  <si>
    <t>ITSE05</t>
  </si>
  <si>
    <t>2-3.15-3-ITSE05</t>
  </si>
  <si>
    <t>Integrated Project Portfolio Management - New System</t>
  </si>
  <si>
    <t>Implementation of a PPM capability across Jemena. 
Core functions include:
• 	Planning and Control incl PMO, reporting, Inventory Mgt
• Resource Planning 
•	 Commercial Mgt of service providers (e.g. Zinfra, Select Solns), SP procurement.
Reporting:
• 	Portfolio reporting data 
• Customer performance data 
• Control and process data</t>
  </si>
  <si>
    <t>ITS2022</t>
  </si>
  <si>
    <t>2-3.15-3-ITS2022</t>
  </si>
  <si>
    <t>GIS DBYD System Consolidation</t>
  </si>
  <si>
    <t>Commencement of the consolidated DBYD Platform.</t>
  </si>
  <si>
    <t>Asset &amp; GIS Systems Lifecycle - Investment Brief</t>
  </si>
  <si>
    <t>ITSD29</t>
  </si>
  <si>
    <t>2-3.15-3-ITSD29</t>
  </si>
  <si>
    <t>AutoCAD &amp; Drawbridge Intray Lifecycle Upgrade</t>
  </si>
  <si>
    <t>Cyclic upgrade of AutoCAD and dependant In-Tray (Drawbridge).
AutoCAD is the CAD Software used in construction and maintenance.  Drawings are completed by internal and 3rd party providers, and supplied in CAD format.  Drawbridge In-Tray is the CAD/Repository integration, and any lifecycle upgrade of AutoCAD is dependant upon an In-Tray integration compatibility.  Core use is drawing provision for DBYD.</t>
  </si>
  <si>
    <t>ITSD30</t>
  </si>
  <si>
    <t>2-3.15-3-ITSD30</t>
  </si>
  <si>
    <t>DrawBridge Major Lifecycle Upgrade (or new product)</t>
  </si>
  <si>
    <t>Major upgrade or replacement of the CAD Drawing Management system to re-platform / upgrade.  Will provide a consolidated platform across Jemena for provision of drawing information to a mobile and digital workforce.
Jemena's drawing management system provides secure access for managing engineering drawings, photos, engineering specifications and construction manuals to over 800 office and field-based users  and is tightly integrated to GIS, SAP, AutoCAD, DBYD and the FieldSmart Inspection software.</t>
  </si>
  <si>
    <t>ITSD31</t>
  </si>
  <si>
    <t>2-3.15-3-ITSD31</t>
  </si>
  <si>
    <t>DrawBridge Minor Lifecycle Upgrade</t>
  </si>
  <si>
    <t>Mid-life cyclic upgrade of Drawing Management system.</t>
  </si>
  <si>
    <t>ITGF03</t>
  </si>
  <si>
    <t>2-3.15-3-ITGF03</t>
  </si>
  <si>
    <t>GIS Data Sharing Capability (C&amp;I Customers) Lifecycle Upgrade</t>
  </si>
  <si>
    <t>Leverage the core capabilities of the newly deployed GAS Geospatial Information System and asset data to provide timely information to 3rd parties with a focus on the customer and self-service. (e.g. Emergency Services, Councils, Developers, Customers, Other utilities).  There is currently no capability beyond manual data handling to share or consume this data.</t>
  </si>
  <si>
    <t>ITGF04</t>
  </si>
  <si>
    <t>2-3.15-3-ITGF04</t>
  </si>
  <si>
    <t>Drawing Management Vault Separation</t>
  </si>
  <si>
    <t>Drawbridge is the central Drawing register at Jemena. 
This project provides a separate Drawing Vault for JGN Drawing's.  A tactical solution (urgent requirement following Martin Place incident) was to add drawings to the JEN Vault.  This has created performance issues for JEN (volume).  The requirement also allows for discrete user access control and business rules appropriate for JGN.</t>
  </si>
  <si>
    <t>ITGF05</t>
  </si>
  <si>
    <t>2-3.15-3-ITGF05</t>
  </si>
  <si>
    <t>GIS Engineering Analysis Lifecycle Upgrade</t>
  </si>
  <si>
    <t>Cyclic upgrade - Synergi Model Builder Engineering Analysis desktop package application.
This is the Gas Engineering Analysis system.  The upgrade is to maintain vendor support, and access product improvements to an agreed refresh cycle.</t>
  </si>
  <si>
    <t>ITGF06</t>
  </si>
  <si>
    <t>2-3.15-3-ITGF06</t>
  </si>
  <si>
    <t>GIS Mobile Enterprise Server Major Lifecycle Upgrade</t>
  </si>
  <si>
    <t>Large, cyclic upgrade of GIS focussed mobility clients, and is complementary to the more process orientated redlining/blacklining applications that would be used for the Construction Process.
This suite of solutions extends critical back office functions to the field, enabling office and field personnel to visualize and share network data and work tasks in real-time, agnostic of the mobile device or operating system in use.</t>
  </si>
  <si>
    <t>ITGF07</t>
  </si>
  <si>
    <t>2-3.15-3-ITGF07</t>
  </si>
  <si>
    <t>GIS Mobile Enterprise Server Minor Lifecycle Upgrade</t>
  </si>
  <si>
    <t>Smaller, cyclic upgrade of GIS focussed mobility clients.</t>
  </si>
  <si>
    <t>ITGF08</t>
  </si>
  <si>
    <t>2-3.15-3-ITGF08</t>
  </si>
  <si>
    <t>GIS Gas Office Major Lifecycle Upgrade</t>
  </si>
  <si>
    <t>Expected larger scale, cyclic upgrade of GE Smallworld - Geographic information systems (GIS) as critical management tool for the development, operation and maintenance of its networks.  The spatial context of Assets support integrated services for ADMS (SCADA) , Asset Management Systems (SAP) for Works, DBYD for Regulatory responses to underground assets Management.</t>
  </si>
  <si>
    <t>ITGF09</t>
  </si>
  <si>
    <t>2-3.15-3-ITGF09</t>
  </si>
  <si>
    <t>GIS Gas Office Minor Lifecycle Upgrade</t>
  </si>
  <si>
    <t>Expected smaller scale, cyclic upgrade of GE Smallworld - NB: timing to be reviewed.</t>
  </si>
  <si>
    <t>ITGF10</t>
  </si>
  <si>
    <t>2-3.15-3-ITGF10</t>
  </si>
  <si>
    <t>GIS Web Viewer Lifecycle Upgrade</t>
  </si>
  <si>
    <t>Cyclic upgrade of GE Smallworld Web Client - Network Viewer.</t>
  </si>
  <si>
    <t>ITSE06</t>
  </si>
  <si>
    <t>2-3.15-3-ITSE06</t>
  </si>
  <si>
    <t>Integrated Project Portfolio Management - Lifecycle</t>
  </si>
  <si>
    <t>Cyclic upgrade of PPM capability once implemented (ITSE05).</t>
  </si>
  <si>
    <t>ITS2006</t>
  </si>
  <si>
    <t>2-3.15-3-ITS2006</t>
  </si>
  <si>
    <t>Customer Systems Lifecycle Program</t>
  </si>
  <si>
    <t>Upgrade of Jemena’s complaint and feedback capturing solution to provide integration into core Connection Point  and work order system.  This enables call centre front line staff to be better respond to customer feedback and complain in a more efficiency and responsive manner.</t>
  </si>
  <si>
    <t>Customer Experience - Investment Brief</t>
  </si>
  <si>
    <t>ITS2021</t>
  </si>
  <si>
    <t>2-3.15-3-ITS2021</t>
  </si>
  <si>
    <t>Digital Customer Strategy</t>
  </si>
  <si>
    <t>Deploying additional capabilities in our customer facing systems.</t>
  </si>
  <si>
    <t>ITSD27</t>
  </si>
  <si>
    <t>2-3.15-3-ITSD27</t>
  </si>
  <si>
    <t>External Website Lifecycle Refresh - PK2</t>
  </si>
  <si>
    <t>Jemena's website requires periodic refreshes to ensure the design and content are relevant to the market needs.</t>
  </si>
  <si>
    <t>ITSD34</t>
  </si>
  <si>
    <t>2-3.15-3-ITSD34</t>
  </si>
  <si>
    <t>Web Content Management Lifecycle (Kentico) - PK2</t>
  </si>
  <si>
    <t xml:space="preserve">Lifecycle upgrade of underlying website technology.  The Content Management Suite requires periodic version upgrades to ensure stability and security are up to date. </t>
  </si>
  <si>
    <t>ITGF02</t>
  </si>
  <si>
    <t>2-3.15-3-ITGF02</t>
  </si>
  <si>
    <t>Gas Distribution Portal CX Hub Integration &amp; Lifecycle Upgrade</t>
  </si>
  <si>
    <t>Integrate our existing customer portals into the newly created customer interaction hub to provide a seamless interaction with our customers. The intent is to componentise our existing services and functions so that we can reuse these through different customer experiences.</t>
  </si>
  <si>
    <t>ITGG01</t>
  </si>
  <si>
    <t>2-3.15-3-ITGG01</t>
  </si>
  <si>
    <t>Ancillary Services Optimisation Part 1</t>
  </si>
  <si>
    <t>A project to deliver process improvements in these areas: 
- Appointment services
- Hourly Charge (non standard user)
- Disconnection and reconnection (small and large user)
- abolishment (steel is negotiated)
- knockdown rebuild
- wasted truck visit (disco and special)
- Expedited after hours reconnection</t>
  </si>
  <si>
    <t>ITGG02</t>
  </si>
  <si>
    <t>2-3.15-3-ITGG02</t>
  </si>
  <si>
    <t>Ancillary Services Optimisation Part 2</t>
  </si>
  <si>
    <t>A project to deliver process improvements in these areas: 
- Temporary disconnections
- Special Reads
- Meter Exchanges</t>
  </si>
  <si>
    <t>ITGG16</t>
  </si>
  <si>
    <t>2-3.15-3-ITGG16</t>
  </si>
  <si>
    <t>Outage Portal</t>
  </si>
  <si>
    <t xml:space="preserve">To provide JGN customers the ability to view their consumption and outage information through a digital platform (similar to JEN's Electricity Outlook Portal).  Gas currently does not have this ability and this project will ensure customers are being provided with the most current status. </t>
  </si>
  <si>
    <t>ITGG21</t>
  </si>
  <si>
    <t>2-3.15-3-ITGG21</t>
  </si>
  <si>
    <t>Outage Notification Automation</t>
  </si>
  <si>
    <t xml:space="preserve">To integrate with our core network management system (OMS) to capture gas outage details and provide real-time update/notification on outages and restoration time.  Currently Jemena provides this through manual processes which does not meet customer expectations. </t>
  </si>
  <si>
    <t>ITSD01</t>
  </si>
  <si>
    <t>2-3.15-3-ITSD01</t>
  </si>
  <si>
    <t>GIS DBYD Consolidated System Lifecycle - PK1</t>
  </si>
  <si>
    <t>Lifecycle upgrade to the consolidated (JGN &amp; JEN) DBYD platform.  Upgrades are provided by vendors regularly and versions need to be kept current to access the proper support channels and maintain security.</t>
  </si>
  <si>
    <t>ITSE01</t>
  </si>
  <si>
    <t>2-3.15-3-ITSE01</t>
  </si>
  <si>
    <t>Customer Data Quality Management - PK3</t>
  </si>
  <si>
    <t>Create a data quality management platform for creating, maintaining and managing the customer data through newly created customer hub.</t>
  </si>
  <si>
    <t>ITSE02</t>
  </si>
  <si>
    <t>2-3.15-3-ITSE02</t>
  </si>
  <si>
    <t>Customer Experience Hub Establishment (CRM/IS-U Integration) - PK1</t>
  </si>
  <si>
    <t>Establishment of platform / hub to enable single view of customer and ability to integrate in other applications allowing us to leverage the platform to allow interactions with customers through a range of channels.</t>
  </si>
  <si>
    <t>ITSE03</t>
  </si>
  <si>
    <t>2-3.15-3-ITSE03</t>
  </si>
  <si>
    <t>Customer Experience Hub Enhancement - PK2</t>
  </si>
  <si>
    <t>Ongoing enhancement and feature drops to enable better customer experiences and services, e.g. webchat, chat bots, better notifications etc.</t>
  </si>
  <si>
    <t>ITSE04</t>
  </si>
  <si>
    <t>2-3.15-3-ITSE04</t>
  </si>
  <si>
    <t>DBYD System Consolidation - PK1</t>
  </si>
  <si>
    <t>Consolidation of Dial Before You Dig platform across JGN and JEN.  This function is critical for the capturing, delivery and reporting of regulatory obligations for the DBYD response time, and artefacts provided in response to customer / developer requests.</t>
  </si>
  <si>
    <t>ITSE22</t>
  </si>
  <si>
    <t>2-3.15-3-ITSE22</t>
  </si>
  <si>
    <t>Application Whitelisting</t>
  </si>
  <si>
    <t>Protecting the integrity of our systems by only allowing safe files to run and checking if files have been modified.  Part of the ASD's "Essential 8" security protections.</t>
  </si>
  <si>
    <t>Cyber  Security Enhancement - Investment Brief</t>
  </si>
  <si>
    <t>ITSE23</t>
  </si>
  <si>
    <t>2-3.15-3-ITSE23</t>
  </si>
  <si>
    <t>Automatic Vulnerability Management Scanning</t>
  </si>
  <si>
    <t>Introducing tools scanning our systems to identify vulnerabilities for remediation in real time.</t>
  </si>
  <si>
    <t>ITSE25</t>
  </si>
  <si>
    <t>2-3.15-3-ITSE25</t>
  </si>
  <si>
    <t>Cloud Access Security Broker (CASB)</t>
  </si>
  <si>
    <t>A management tool to provide visibility on which cloud services are being used and apply security policies to them.</t>
  </si>
  <si>
    <t>ITSE26</t>
  </si>
  <si>
    <t>2-3.15-3-ITSE26</t>
  </si>
  <si>
    <t>Container Security</t>
  </si>
  <si>
    <t>Introducing the ability to secure the integrity and confidentiality of applications that run in cloud native environments</t>
  </si>
  <si>
    <t>ITSE27</t>
  </si>
  <si>
    <t>2-3.15-3-ITSE27</t>
  </si>
  <si>
    <t>Information Rights Management/Data Loss Prevention</t>
  </si>
  <si>
    <t>Preventing important information from leaving the control of Jemena and detecting if information does leave our control.</t>
  </si>
  <si>
    <t>ITSE28</t>
  </si>
  <si>
    <t>2-3.15-3-ITSE28</t>
  </si>
  <si>
    <t>Endpoint Detection &amp; Response</t>
  </si>
  <si>
    <t>Protecting end user devices from being attacked through malicious code, such as viruses.</t>
  </si>
  <si>
    <t>ITSE29</t>
  </si>
  <si>
    <t>2-3.15-3-ITSE29</t>
  </si>
  <si>
    <t>Establish Dark Disaster Recovery Capability</t>
  </si>
  <si>
    <t>Establishing an offline copy of data that is protected from incidents that affect production systems through the malicious destruction of data.</t>
  </si>
  <si>
    <t>ITSE30</t>
  </si>
  <si>
    <t>2-3.15-3-ITSE30</t>
  </si>
  <si>
    <t>File Integrity Monitoring &amp; Response (OT &amp; IT)</t>
  </si>
  <si>
    <t>Detecting potential malicious code or changes in files that are on systems.  This project will improve the ability to detect anomalies, broaden the systems that are protected and improve the response once an anomaly is detected.</t>
  </si>
  <si>
    <t>ITSE32</t>
  </si>
  <si>
    <t>2-3.15-3-ITSE32</t>
  </si>
  <si>
    <t xml:space="preserve">Intrusion Detection/Prevention Uplift </t>
  </si>
  <si>
    <t>Introducing intrusion detection devices looking for anomalies on the network as indicators of an attack in progress.</t>
  </si>
  <si>
    <t>ITSE33</t>
  </si>
  <si>
    <t>2-3.15-3-ITSE33</t>
  </si>
  <si>
    <t>IOT Security Capability</t>
  </si>
  <si>
    <t>Investigate and introduce security controls for Internet of Things devices which are expected to be deployed in the distribution network.</t>
  </si>
  <si>
    <t>ITSE34</t>
  </si>
  <si>
    <t>2-3.15-3-ITSE34</t>
  </si>
  <si>
    <t>Network Segmentation &amp; Access Control Review &amp; Uplift (IT/OT)</t>
  </si>
  <si>
    <t>Network segmentation restricts systems to just communicate to those systems that they need to.  This project will also improve the segregation for support services between our SCADA systems and our corporate IT systems.</t>
  </si>
  <si>
    <t>ITSE35</t>
  </si>
  <si>
    <t>2-3.15-3-ITSE35</t>
  </si>
  <si>
    <t>Multi Factor Authentication (MFA) (IT/OT)</t>
  </si>
  <si>
    <t>Multi factor improves our ability to verify a computer or a person. This project will improve our MFA from devices and users to help protect our systems from being accessed by unauthorised systems or people.</t>
  </si>
  <si>
    <t>ITSE36</t>
  </si>
  <si>
    <t>2-3.15-3-ITSE36</t>
  </si>
  <si>
    <t>Penetration Testing (associated with project change)</t>
  </si>
  <si>
    <t>Penetration testing looks for flaws or vulnerabilities in our security controls that may allow for unauthorised access to our systems. This will be completed as a regular risk management process.</t>
  </si>
  <si>
    <t>ITSE37</t>
  </si>
  <si>
    <t>2-3.15-3-ITSE37</t>
  </si>
  <si>
    <t>Perimeter Security Uplift (Cloud Firewalls, Secure Web Gateway)</t>
  </si>
  <si>
    <t>Firewalls protect our boundaries from unwanted system communications.  This project will lifecycle these devices and provide increased capabilities to protect and detect.</t>
  </si>
  <si>
    <t>ITSE38</t>
  </si>
  <si>
    <t>2-3.15-3-ITSE38</t>
  </si>
  <si>
    <t>Remote Access Controls (Support, 3rd parties, Partners, etc. for FIRB/CIC)</t>
  </si>
  <si>
    <t>This project will provide the ability to have context aware remote access.  For example, this will prevent staff from accessing some elements when travelling overseas.</t>
  </si>
  <si>
    <t>ITSE39</t>
  </si>
  <si>
    <t>2-3.15-3-ITSE39</t>
  </si>
  <si>
    <t>Security Reporting &amp; Auditing</t>
  </si>
  <si>
    <t>Regular review and updates of the tools providing visibility into security risks, incidents, vulnerabilities, threats and other key areas of concern to leading to informed decisions on cyber-threats.</t>
  </si>
  <si>
    <t>ITSE41</t>
  </si>
  <si>
    <t>2-3.15-3-ITSE41</t>
  </si>
  <si>
    <t>Web Based Attack (DDoS) Prevention</t>
  </si>
  <si>
    <t>Denial of service attacks can stop or slow some of our systems to the point of not providing the service required for day to day operations.  This project will assess and update our DDoS protections.</t>
  </si>
  <si>
    <t>ITS2004</t>
  </si>
  <si>
    <t>2-3.15-3-ITS2004</t>
  </si>
  <si>
    <t>Security Life Cycle - Deception Tools/IoT Controls</t>
  </si>
  <si>
    <t>Deception tools are used as indicators of possible compromise. This project will introduce deception tool technologies.</t>
  </si>
  <si>
    <t>Cyber Security Lifecycle - Investment Brief</t>
  </si>
  <si>
    <t>ITS2010</t>
  </si>
  <si>
    <t>2-3.15-3-ITS2010</t>
  </si>
  <si>
    <t>Security Life Cycle Program 2020</t>
  </si>
  <si>
    <t>This program is a collection of security upgrade and lifecycle activities forecast for the 2020 calendar year.</t>
  </si>
  <si>
    <t>ITSA20</t>
  </si>
  <si>
    <t>2-3.15-3-ITSA20</t>
  </si>
  <si>
    <t>Data Centre Firewall Replacements</t>
  </si>
  <si>
    <t>End of support/warranty replacement of firewalls which protect our boundaries from unwanted system communications and separate the various internal security zones of the network.</t>
  </si>
  <si>
    <t>ITSD11</t>
  </si>
  <si>
    <t>2-3.15-3-ITSD11</t>
  </si>
  <si>
    <t>Active Directory Lifecycle Upgrade</t>
  </si>
  <si>
    <t>Lifecycle upgrades to the Active Directory central identity and authentication system.</t>
  </si>
  <si>
    <t>ITSD14</t>
  </si>
  <si>
    <t>2-3.15-3-ITSD14</t>
  </si>
  <si>
    <t>Azure (cloud) Active Directory Lifecycle Upgrade</t>
  </si>
  <si>
    <t>Azure Active Directory is the central identity and authentication system for federating our identities with cloud providers.  This project will lifecycle the integration technologies between this and our on premise Active Directory.</t>
  </si>
  <si>
    <t>ITSD19</t>
  </si>
  <si>
    <t>2-3.15-3-ITSD19</t>
  </si>
  <si>
    <t>Checkpoint Mobile Lifecycle Upgrade</t>
  </si>
  <si>
    <t>Upgrade to CheckPoint Mobile network traffic management tool.</t>
  </si>
  <si>
    <t>ITSD20</t>
  </si>
  <si>
    <t>2-3.15-3-ITSD20</t>
  </si>
  <si>
    <t>Checkpoint Smartconsole Lifecycle Upgrade</t>
  </si>
  <si>
    <t>Lifecycle upgrade of the Smartconsole tool which is used to manages firewalls.</t>
  </si>
  <si>
    <t>ITSD21</t>
  </si>
  <si>
    <t>2-3.15-3-ITSD21</t>
  </si>
  <si>
    <t>Clearpass Network (WiFi) Access Controller Lifecycle Upgrade</t>
  </si>
  <si>
    <t>Lifecycle upgrade of management tool for WiFi access points.</t>
  </si>
  <si>
    <t>ITSD24</t>
  </si>
  <si>
    <t>2-3.15-3-ITSD24</t>
  </si>
  <si>
    <t>Identity Management Lifecycle Upgrade (Dell One)</t>
  </si>
  <si>
    <t>lifecycle upgrade of Identity Management tool which provides assurance that a user or device is the who or what it claims to be.  It prevents unauthorised access to systems, enables on-boarding and reporting on access to systems.</t>
  </si>
  <si>
    <t>ITSD28</t>
  </si>
  <si>
    <t>2-3.15-3-ITSD28</t>
  </si>
  <si>
    <t>File Integrity Monitoring &amp; Response (OT &amp; IT) Lifecycle</t>
  </si>
  <si>
    <t>Lifecycle upgrade of tool which detect potential malicious code or changes in files that are on systems.</t>
  </si>
  <si>
    <t>ITSD32</t>
  </si>
  <si>
    <t>2-3.15-3-ITSD32</t>
  </si>
  <si>
    <t>HP Intelligent Management Console Lifecyle Upgrade</t>
  </si>
  <si>
    <t>Lifecycle upgrade to console software managing all the HP network equipment, including configurations, patches and reporting.</t>
  </si>
  <si>
    <t>ITSD36</t>
  </si>
  <si>
    <t>2-3.15-3-ITSD36</t>
  </si>
  <si>
    <t>McAfee EPO Lifecycle Upgrade</t>
  </si>
  <si>
    <t>Lifecycle upgrade of management and reporting tool for anti-virus products.</t>
  </si>
  <si>
    <t>ITSD38</t>
  </si>
  <si>
    <t>2-3.15-3-ITSD38</t>
  </si>
  <si>
    <t>Microsoft AD Federation Services Lifecycle Upgrade</t>
  </si>
  <si>
    <t>Azure Active directory is the central identity and authentication system for federating our identities with cloud providers.  This project will lifecycle the integration technologies between this and our on premise Active Directory.</t>
  </si>
  <si>
    <t>ITSD40</t>
  </si>
  <si>
    <t>2-3.15-3-ITSD40</t>
  </si>
  <si>
    <t>Microsoft SCCM Migration to Cloud Solution</t>
  </si>
  <si>
    <t>System Centre and Configuration Manager installs applications, updates systems and applies patches to Microsoft systems and applications.  This project will lifecycle to the next generation of management tools, likely to be provided by a cloud service.</t>
  </si>
  <si>
    <t>ITSD63</t>
  </si>
  <si>
    <t>2-3.15-3-ITSD63</t>
  </si>
  <si>
    <t>SIEM (Huntsman) Lifecycle Upgrade</t>
  </si>
  <si>
    <t>Lifecycle upgrade to Security Information and Event Management (SIEM) tool which correlates events and information from many security systems and looks for anomalies and alerts if there are suspected security events.</t>
  </si>
  <si>
    <t>ITSD67</t>
  </si>
  <si>
    <t>2-3.15-3-ITSD67</t>
  </si>
  <si>
    <t>Visitor Registration Lifecycle Upgrade</t>
  </si>
  <si>
    <t>Upgrade to the visitor registration system allowing visitors to self-register and have a guest wifi password provided automatically.  This project will assess the value of the current system and lifecycle or replace as necessary.</t>
  </si>
  <si>
    <t>ITSE21</t>
  </si>
  <si>
    <t>2-3.15-3-ITSE21</t>
  </si>
  <si>
    <t>Active Directory Migration (cloud)</t>
  </si>
  <si>
    <t>Currently we have two Active Directory capabilities - one on-premise and another in the cloud.  This project will simplify the capabilities to a single capability and transition primary authentication to the cloud version.</t>
  </si>
  <si>
    <t>ITSE24</t>
  </si>
  <si>
    <t>2-3.15-3-ITSE24</t>
  </si>
  <si>
    <t>Certificate Services Migration</t>
  </si>
  <si>
    <t>Certificates are a way of uniquely identifying devices, systems and users.  This project will migrate this service to a cloud based service.</t>
  </si>
  <si>
    <t>ITSE31</t>
  </si>
  <si>
    <t>2-3.15-3-ITSE31</t>
  </si>
  <si>
    <t>Identity Access Management Migration</t>
  </si>
  <si>
    <t>Identity management provides assurance that a user or device is who or what it claims to be.  It prevents unauthorised access to systems, enables on-boarding and reporting on access provided to systems. This project will migrate the identity system to a cloud provided service over time.</t>
  </si>
  <si>
    <t>ITSE40</t>
  </si>
  <si>
    <t>2-3.15-3-ITSE40</t>
  </si>
  <si>
    <t>SIEM (Corporate Zone) Replacement</t>
  </si>
  <si>
    <t>Replacement or major upgrade of Security Information and Event Management tool correlating events and information from many systems, looking for anomalies and alerts if there are suspected security events.  This project will assess our SIEM against the market and replace or upgrade as necessary.</t>
  </si>
  <si>
    <t>ITSB09</t>
  </si>
  <si>
    <t>2-3.15-3-ITSB09</t>
  </si>
  <si>
    <t>SCADA/RTS Data Centre Firewall Replacements</t>
  </si>
  <si>
    <t>The Supervisory Control &amp; Data Acquisition/Real Time Systems environment is within a separate security zone from the corporate environment.
This project is the SCADA equivalent of the corporate zone project list separately.</t>
  </si>
  <si>
    <t>ITSC01</t>
  </si>
  <si>
    <t>2-3.15-3-ITSC01</t>
  </si>
  <si>
    <t>SCADA/RTS Checkpoint Smartconsole Lifecycle Upgrade</t>
  </si>
  <si>
    <t>ITSC02</t>
  </si>
  <si>
    <t>2-3.15-3-ITSC02</t>
  </si>
  <si>
    <t>SCADA/RTS McAfee EPO Lifecycle Upgrade</t>
  </si>
  <si>
    <t>ITSC03</t>
  </si>
  <si>
    <t>2-3.15-3-ITSC03</t>
  </si>
  <si>
    <t>SCADA/RTS Microsoft SCCM Lifecycle Upgrade</t>
  </si>
  <si>
    <t>ITSC04</t>
  </si>
  <si>
    <t>2-3.15-3-ITSC04</t>
  </si>
  <si>
    <t>SCADA/RTS SIEM (Huntsman) Lifecycle Upgrade</t>
  </si>
  <si>
    <t>ITSD22</t>
  </si>
  <si>
    <t>2-3.15-3-ITSD22</t>
  </si>
  <si>
    <t>Meeting Room Scheduling &amp; Management (Condeco) Lifecycle Upgrade</t>
  </si>
  <si>
    <t>Lifecycle of meeting room booking and management solution.</t>
  </si>
  <si>
    <t>End User Services Facilities - Investment Brief</t>
  </si>
  <si>
    <t>ITSD26</t>
  </si>
  <si>
    <t>2-3.15-3-ITSD26</t>
  </si>
  <si>
    <t xml:space="preserve">Follow-Me Print Lifecycle Upgrade (Equitrac) </t>
  </si>
  <si>
    <t>Lifecycle of Follow Me printing solution (infrastructure and backend server software).   Follow Me printing enables secure printing of documents by requiring staff to scan their access card before printing.  This also reduces wastage from documents being printed and not collected.</t>
  </si>
  <si>
    <t>ITSD37</t>
  </si>
  <si>
    <t>2-3.15-3-ITSD37</t>
  </si>
  <si>
    <t>Meeting Room Equipment Lifecycle Upgrade</t>
  </si>
  <si>
    <t>Lifecycle of existing touch screens outside each meeting room (required to display and interact with room bookings), meeting room phones, TV screens, air-media software (allows steaming of laptop screen content to meeting room wall screen).   These meeting room facilities allow staff to interact, communicate and collaborate from remote sites.</t>
  </si>
  <si>
    <t>ITSD73</t>
  </si>
  <si>
    <t>2-3.15-3-ITSD73</t>
  </si>
  <si>
    <t>Conference Room Equipment Lifecycle Replacement</t>
  </si>
  <si>
    <t>Lifecycle of Video Conferencing hardware (Polycom hardware units, microphones, cameras, audio controllers).  Video Conferencing (compared to meeting room equipment) is required for higher quality conferencing where larger groups are involved and basic meeting room technology is insufficient (i.e. boardroom meetings, meetings with over 10 participants, instances where participants do not have personal devices to connect into 'meeting room' conferences).</t>
  </si>
  <si>
    <t>ITSD74</t>
  </si>
  <si>
    <t>2-3.15-3-ITSD74</t>
  </si>
  <si>
    <t>Digital Signage (Common Area Screens) Lifecycle Replacement</t>
  </si>
  <si>
    <t>Lifecycle of TV screens mounted in corporate office common spaces.  Digital signage screen are used to communicate high importance messages to large volumes of staff.</t>
  </si>
  <si>
    <t>ITS2001</t>
  </si>
  <si>
    <t>2-3.15-3-ITS2001</t>
  </si>
  <si>
    <t>Mobility Lifecycle - Device Refresh</t>
  </si>
  <si>
    <t>Standard 2-year lifecycle replacement of digital tablet devices for gas field workforce (next calendar year).  Includes device costs.</t>
  </si>
  <si>
    <t>End User Services Personal Devices - Investment Brief</t>
  </si>
  <si>
    <t>ITS2012</t>
  </si>
  <si>
    <t>2-3.15-3-ITS2012</t>
  </si>
  <si>
    <t>Desktop\Laptop Life Cycle Upgrades (OS &amp; HW)</t>
  </si>
  <si>
    <t>Lifecycle of laptops, control room desktops (hardware replacement at 4-year interval), and major Windows PC Operating System version update.</t>
  </si>
  <si>
    <t>ITSA13</t>
  </si>
  <si>
    <t>2-3.15-3-ITSA13</t>
  </si>
  <si>
    <t>Desktop/Laptop Replacements</t>
  </si>
  <si>
    <t>4-yearly replacement of laptops and control room desktops as they reach the end of their support/warranty periods.  Lifecycle of base End User hardware is required to maintain security and business productivity.</t>
  </si>
  <si>
    <t>ITSA14</t>
  </si>
  <si>
    <t>2-3.15-3-ITSA14</t>
  </si>
  <si>
    <t>Desktop/Laptop OS Upgrades (Release Testing)</t>
  </si>
  <si>
    <t>Recurring major releases of Windows Operating System.  Required to maintain security, enable new productivity functionality and retain vendor support and patching capability.</t>
  </si>
  <si>
    <t>ITSA23</t>
  </si>
  <si>
    <t>2-3.15-3-ITSA23</t>
  </si>
  <si>
    <t>Mobile Phone Replacement Program (rolling)</t>
  </si>
  <si>
    <t>Standard 2-year lifecycle of mobile phone devices.  Replacement of mobile phone hardware is required to maintain security, enable communications and underpin business productivity.</t>
  </si>
  <si>
    <t>ITGE54</t>
  </si>
  <si>
    <t>2-3.15-3-ITGE54</t>
  </si>
  <si>
    <t>Standard 2-year lifecycle of digital tablet devices deployed for gas field workforce.  Digital tablets have replaced legacy paper based solutions.</t>
  </si>
  <si>
    <t>ITS2020</t>
  </si>
  <si>
    <t>2-3.15-3-ITS2020</t>
  </si>
  <si>
    <t>Jemena IT Shop / Software Purchases 2019</t>
  </si>
  <si>
    <t>Provisions for all Jemena IT Portal end user software purchases in 2020.</t>
  </si>
  <si>
    <t>End User Services Productivity Tools - Investment Brief</t>
  </si>
  <si>
    <t>ITSD39</t>
  </si>
  <si>
    <t>2-3.15-3-ITSD39</t>
  </si>
  <si>
    <t>Microsoft Office Products Lifecycle Upgrade &amp; Testing</t>
  </si>
  <si>
    <t>Lifecycle of Microsoft Office Application Suite.  Required to maintain company security, enable new productivity functionality and vendor support.</t>
  </si>
  <si>
    <t>ITSD42</t>
  </si>
  <si>
    <t>2-3.15-3-ITSD42</t>
  </si>
  <si>
    <t>Microsoft Skype for Business Lifecycle Upgrade</t>
  </si>
  <si>
    <t>Lifecycle of Skype For Business solution (infrastructure and back end software) which is the core communication and collaboration solution enabling phone calls, Instant Messaging, Conferencing and Screensharing.</t>
  </si>
  <si>
    <t>ITSE11</t>
  </si>
  <si>
    <t>2-3.15-3-ITSE11</t>
  </si>
  <si>
    <t>Provision for Additional Licences (Growth &amp; Vendor Audit "True-Ups")</t>
  </si>
  <si>
    <t>Recurring cost of annual software license true-up process, procurement of any shortfall in licensing and management of common ad-hoc end user software.</t>
  </si>
  <si>
    <t>ITS2008</t>
  </si>
  <si>
    <t>2-3.15-3-ITS2008</t>
  </si>
  <si>
    <t>SuccessFactors OrgPlus Lifecycle Upgrades</t>
  </si>
  <si>
    <t>Lifecycle upgrade of OrgPlus application for managing and publishing company wide organisation structure (inc. personnel names, position, cost centre, departments, etc.) accessible by staff via intranet and linked to the SuccessFactors HR system.</t>
  </si>
  <si>
    <t>Enterprise Systems ERP Lifecycle - Investment Brief</t>
  </si>
  <si>
    <t>ITSD13</t>
  </si>
  <si>
    <t>2-3.15-3-ITSD13</t>
  </si>
  <si>
    <t>ARIS Lifecycle Upgrade</t>
  </si>
  <si>
    <t>Lifecycle the ARIS system which is a software service for Jemena's repository for the mapping of all key processes including construction, maintenance, faults etc.  Process Architects use it to develop and publish new processes, analyse and model changes to existing processes organisation wide, with company wide viewing access.</t>
  </si>
  <si>
    <t>ITSD15</t>
  </si>
  <si>
    <t>2-3.15-3-ITSD15</t>
  </si>
  <si>
    <t>Budgeting &amp; Planning Migration (to SAP Analytic Cloud)</t>
  </si>
  <si>
    <t>Migrate Jemena’s current budgeting and planning suite across to a new platform aligned with Jemena's core financial platform.  The existing system is restricted and inefficient and lacks an in-depth analytic capability resulting in restriction in fine-tuning our budgeting and planning capability.</t>
  </si>
  <si>
    <t>ITSD46</t>
  </si>
  <si>
    <t>2-3.15-3-ITSD46</t>
  </si>
  <si>
    <t>OrgPlus Lifecycle Upgrade</t>
  </si>
  <si>
    <t>Lifecycle upgrade of OrgPlus application for managing and publishing company wide organisation structure (inc. personnel names, position, cost centre, departments, etc.) accessible by staff via intranet.</t>
  </si>
  <si>
    <t>ITSD65</t>
  </si>
  <si>
    <t>2-3.15-3-ITSD65</t>
  </si>
  <si>
    <t>SuccessFactors Lifecycle Integration Testing</t>
  </si>
  <si>
    <t>Regular cloud to on-premise integration maintenance &amp; testing of SuccessFactors (Employee &amp; Human Resource Information &amp; Management System) and SAP ERP HR &amp; Payroll modules.</t>
  </si>
  <si>
    <t>ITSD66</t>
  </si>
  <si>
    <t>2-3.15-3-ITSD66</t>
  </si>
  <si>
    <t>Treasury System Lifecycle Integration Testing</t>
  </si>
  <si>
    <t>Regular cloud to on-premise integration maintenance &amp; testing of Treasury Management System and SAP ERP</t>
  </si>
  <si>
    <t>ITGG04</t>
  </si>
  <si>
    <t>2-3.15-3-ITGG04</t>
  </si>
  <si>
    <t>Billing Exception &amp; Enquiry Optimisation</t>
  </si>
  <si>
    <t>Customise the SAP system to make the billing exception &amp; enquiry process for residential and high-rise sites more robust, such as to reduce implausible bills, reduce estimated readings and increase automation and efficiency.</t>
  </si>
  <si>
    <t>ITGE51</t>
  </si>
  <si>
    <t>2-3.15-3-ITGE51</t>
  </si>
  <si>
    <t>Mobility Lifecycle - Workforce Management (WOM, MRS)</t>
  </si>
  <si>
    <t>Lifecycle upgrade to the Multi Resource Scheduling and Mobile Work Order Management applications for JGN Field workforce to enable resource scheduling (labour and non-labour) and receipt of work orders via mobile devices.</t>
  </si>
  <si>
    <t>ITGE55</t>
  </si>
  <si>
    <t>2-3.15-3-ITGE55</t>
  </si>
  <si>
    <t>Mobility Lifecycle - Employee Mobility</t>
  </si>
  <si>
    <t>Lifecycle upgrade of mobile applications (such as Fiori) for JGN to continue enablement of employee mobility such as time sheeting and leave requests and approvals of Purchase Orders, contracts and timesheets.</t>
  </si>
  <si>
    <t>ITGF51</t>
  </si>
  <si>
    <t>2-3.15-3-ITGF51</t>
  </si>
  <si>
    <t>Mobility Rollout - Workforce Management (WOM, MRS)</t>
  </si>
  <si>
    <t>Extension of functionality in Multi Resource Scheduling and Mobile Work Order Management applications for JEN Field workforce to improve / extend / enhance resource scheduling (labour and non-labour) and receipt of work orders via mobile devices.</t>
  </si>
  <si>
    <t>ITS2003</t>
  </si>
  <si>
    <t>2-3.15-3-ITS2003</t>
  </si>
  <si>
    <t>SAP ERP Enhancement Packs Lifecycle</t>
  </si>
  <si>
    <t>Major release / version update from the vendor to enhance, fix and to deploy security patches to the SAP landscape.</t>
  </si>
  <si>
    <t>ITS2005</t>
  </si>
  <si>
    <t>2-3.15-3-ITS2005</t>
  </si>
  <si>
    <t>SAP LC Program 2020 (Corp Systems &amp; Finance)</t>
  </si>
  <si>
    <t>Lifecycle upgrade of Corporate Systems &amp; Finance applications.</t>
  </si>
  <si>
    <t>ITSD47</t>
  </si>
  <si>
    <t>2-3.15-3-ITSD47</t>
  </si>
  <si>
    <t>SAP Environment, Health &amp; Safety Module Lifecycle Upgrade</t>
  </si>
  <si>
    <t>Lifecycle upgrade of Environment, Health &amp; Safety module in SAP ERP, enabling items such as reporting and management of hazards, incidents, near misses and also catering for health safety, environment audits &amp; inspections etc.</t>
  </si>
  <si>
    <t>ITSD48</t>
  </si>
  <si>
    <t>2-3.15-3-ITSD48</t>
  </si>
  <si>
    <t>SAP ERP Annual HR/Legal Support Packs Lifecycle</t>
  </si>
  <si>
    <t>Annual updates of mandatory HR &amp; Payroll (Finance) to implement legislative and regulatory changes on SAP ERP applications.</t>
  </si>
  <si>
    <t>ITSD49</t>
  </si>
  <si>
    <t>2-3.15-3-ITSD49</t>
  </si>
  <si>
    <t>SAP ERP Desktop Client Upgrades Lifecycle</t>
  </si>
  <si>
    <t>Lifecycle upgrade of SAP Desktop client application to access SAP ERP / ISU (Industry Solutions for Utilities).</t>
  </si>
  <si>
    <t>ITSD51</t>
  </si>
  <si>
    <t>2-3.15-3-ITSD51</t>
  </si>
  <si>
    <t>SAP ERP Gateway Patches Lifecycle</t>
  </si>
  <si>
    <t>Updates from the vendor to deploy fixes and security patches to the SAP ERP Gateway.</t>
  </si>
  <si>
    <t>ITSD52</t>
  </si>
  <si>
    <t>2-3.15-3-ITSD52</t>
  </si>
  <si>
    <t>SAP ERP Gateway Support Packs Lifecycle</t>
  </si>
  <si>
    <t>Regular updates from vendor to deploy enhancements to the SAP ERP landscape.</t>
  </si>
  <si>
    <t>ITSD53</t>
  </si>
  <si>
    <t>2-3.15-3-ITSD53</t>
  </si>
  <si>
    <t>SAP ERP Minor Support Packs Lifecycle</t>
  </si>
  <si>
    <t>Regular updates from the vendor to deploy technical (inc. security) support packs to the SAP landscape.</t>
  </si>
  <si>
    <t>ITSD54</t>
  </si>
  <si>
    <t>2-3.15-3-ITSD54</t>
  </si>
  <si>
    <t>SAP ERP Support Packs Lifecycle</t>
  </si>
  <si>
    <t>Regular updates from the vendor to deploy support (including technical and functional) packs to the SAP landscape.</t>
  </si>
  <si>
    <t>ITSD55</t>
  </si>
  <si>
    <t>2-3.15-3-ITSD55</t>
  </si>
  <si>
    <t>SAP GRC Enhancement Packs Lifecycle</t>
  </si>
  <si>
    <t>Major release / version update from the vendor to enhance, fix and to deploy security patches to the SAP Governance, Risk and Compliance landscape.</t>
  </si>
  <si>
    <t>ITSD56</t>
  </si>
  <si>
    <t>2-3.15-3-ITSD56</t>
  </si>
  <si>
    <t>SAP GRC Support Packs Lifecycle</t>
  </si>
  <si>
    <t>Regular update from the vendor to enhance, fix and to deploy security patches to the SAP Governance, Risk and Compliance landscape.</t>
  </si>
  <si>
    <t>ITSD59</t>
  </si>
  <si>
    <t>2-3.15-3-ITSD59</t>
  </si>
  <si>
    <t>SAP Portal Major Release Lifecycle</t>
  </si>
  <si>
    <t>Major lifecycle upgrade of internal SAP Web Portal to access various SAP modules, e.g. business intelligence.</t>
  </si>
  <si>
    <t>ITSD60</t>
  </si>
  <si>
    <t>2-3.15-3-ITSD60</t>
  </si>
  <si>
    <t>SAP Portal Support Packs Lifecycle</t>
  </si>
  <si>
    <t>Regular update of internal SAP Web Portal to access various SAP modules, e.g. Business Intelligence.</t>
  </si>
  <si>
    <t>ITSE12</t>
  </si>
  <si>
    <t>2-3.15-3-ITSE12</t>
  </si>
  <si>
    <t>SAP S/4HANA Cloud Migration (Finance, Procurement, HR/Payroll)</t>
  </si>
  <si>
    <t>Step change migration of various SAP modules (Finance, Procurement, HR/Payroll) to cloud in line with strategy and options work completed.</t>
  </si>
  <si>
    <t>Enterprise Systems ERP Migration - Investment Brief</t>
  </si>
  <si>
    <t xml:space="preserve">ERP Corporate White Paper </t>
  </si>
  <si>
    <t>ITSE13</t>
  </si>
  <si>
    <t>2-3.15-3-ITSE13</t>
  </si>
  <si>
    <t>SAP S/4HANA Migration Business Case (Asset Mgt, Works Mgt, ISU, et al.)</t>
  </si>
  <si>
    <t>Business case preparation for expected following period step-change migration of remaining SAP modules (Asset Mgt, Works Mgt, ISU, et al.) to cloud.</t>
  </si>
  <si>
    <t>ITS2002</t>
  </si>
  <si>
    <t>2-3.15-3-ITS2002</t>
  </si>
  <si>
    <t>ECMS Lifecycle Upgrade</t>
  </si>
  <si>
    <t>Minor Lifecycle upgrade of OpenText Enterprise Content Management System, Jemena's key document management capability.  ECMS provides a document repository to track and manage corporate material throughout its lifecycle.  It is a business-critical application with a “Gold” rating for recovery in a Disaster Recovery scenario.</t>
  </si>
  <si>
    <t>Enterprise Systems Records &amp; Document Management - Investment Brief</t>
  </si>
  <si>
    <t>ITS2011</t>
  </si>
  <si>
    <t>2-3.15-3-ITS2011</t>
  </si>
  <si>
    <t>Mobility LC - Employee Mobility &amp; Documentation</t>
  </si>
  <si>
    <t>Lifecycle upgrade &amp; update to the functional and associated work instructions / documentation for mobility.</t>
  </si>
  <si>
    <t>ITSD25</t>
  </si>
  <si>
    <t>2-3.15-3-ITSD25</t>
  </si>
  <si>
    <t>Document Mgt System Lifecycle Upgrade (ECMS)</t>
  </si>
  <si>
    <t>Lifecycle upgrade of OpenText Enterprise Content Management System, Jemena's key records management capability.  ECMS is a business-critical application with a “Gold” rating for recovery in a Disaster Recovery scenario.</t>
  </si>
  <si>
    <t>ITSD35</t>
  </si>
  <si>
    <t>2-3.15-3-ITSD35</t>
  </si>
  <si>
    <t>Kofax Replacement</t>
  </si>
  <si>
    <t>Full replacement of the fax interface solution, cost estimate based on an assumption of using the SAP product to replace current stand-alone solution.</t>
  </si>
  <si>
    <t>ITSD62</t>
  </si>
  <si>
    <t>2-3.15-3-ITSD62</t>
  </si>
  <si>
    <t>SharePoint 2013 Upgrade</t>
  </si>
  <si>
    <t>Migration of remaining legacy, on-premise Microsoft SharePoint platform to SharePoint online so that Jemena is operating on a standard cloud platform reducing process and maintenance duplication.</t>
  </si>
  <si>
    <t>ITS2007</t>
  </si>
  <si>
    <t>2-3.15-3-ITS2007</t>
  </si>
  <si>
    <t>BW\BO Lifecycle Upgrades</t>
  </si>
  <si>
    <t>Inflight Business Warehouse upgrade.</t>
  </si>
  <si>
    <t>Enterprise Systems Recording &amp; Analysis - Investment Brief</t>
  </si>
  <si>
    <t>ITSD16</t>
  </si>
  <si>
    <t>2-3.15-3-ITSD16</t>
  </si>
  <si>
    <t>Business Objects/Cloud Analytics Lifecycle</t>
  </si>
  <si>
    <t>Periodic upgrade to ensure our reporting platform remains vendor supported and we are able to maintain the reports that have been created in the system.</t>
  </si>
  <si>
    <t>ITSD17</t>
  </si>
  <si>
    <t>2-3.15-3-ITSD17</t>
  </si>
  <si>
    <t>Data Warehouse Lifecycle (SAP BW/4HANA)</t>
  </si>
  <si>
    <t>lifecycle upgrade for SAP BW/4HANA (business data warehouse).  This is Jemena's core repository hosting all data to be used across multiple key insights and KPI measures.  Upgrade is required to ensure the platform/product continues to be vendor supported.</t>
  </si>
  <si>
    <t>ITSD57</t>
  </si>
  <si>
    <t>2-3.15-3-ITSD57</t>
  </si>
  <si>
    <t>SAP HANA SDI Life Cycle (SLT, ESP, Data Services)</t>
  </si>
  <si>
    <t>Major lifecycle version upgrade for Jemena's data migration/integration toolset.  This tool is used to shift data from multiple sources into Jemena's data warehouse.</t>
  </si>
  <si>
    <t>ITSD58</t>
  </si>
  <si>
    <t>2-3.15-3-ITSD58</t>
  </si>
  <si>
    <t>SAP HANA SDI Minor Patches (SLT, ESP, Data Services)</t>
  </si>
  <si>
    <t>Smaller patch upgrades for minor fixes for Jemena's data migration/integration toolset (refer to "SAP HANA SDI Life Cycle").</t>
  </si>
  <si>
    <t>ITGG06</t>
  </si>
  <si>
    <t>2-3.15-3-ITGG06</t>
  </si>
  <si>
    <t>Credit Management &amp; Billing Reporting &amp; Analysis</t>
  </si>
  <si>
    <t>Upgrade to gas credit management and billing reporting and analytics to provide better insights that supports accurate billing.</t>
  </si>
  <si>
    <t>ITGG27</t>
  </si>
  <si>
    <t>2-3.15-3-ITGG27</t>
  </si>
  <si>
    <t>Corporate Works KPI Reporting &amp; Dashboards Enhancements</t>
  </si>
  <si>
    <t>Ongoing enhancements to Gas Reporting and Dashboards on Corporate works KPIs that provides insights to support actions required to improve these measures.</t>
  </si>
  <si>
    <t>ITS2019</t>
  </si>
  <si>
    <t>2-3.15-3-ITS2019</t>
  </si>
  <si>
    <t>Network  &amp; Comms Lifecycle Upgrades 2020</t>
  </si>
  <si>
    <t>End of support/warranty replacement of network Hardware that connects all the devices in remote offices, depots and terminal stations to the primary and secondary Data Centre facilities to enable communications to critical information systems.</t>
  </si>
  <si>
    <t>Infrastructure Communications &amp; Network Services - Investment Brief</t>
  </si>
  <si>
    <t>ITSA01</t>
  </si>
  <si>
    <t>2-3.15-3-ITSA01</t>
  </si>
  <si>
    <t>Branch Network Replacement</t>
  </si>
  <si>
    <t>ITSA02</t>
  </si>
  <si>
    <t>2-3.15-3-ITSA02</t>
  </si>
  <si>
    <t>Data Centre Network Replacement</t>
  </si>
  <si>
    <t>End of support/warranty replacement of network hardware that connects all the devices within the Data Centre facilities to enable communications between critical information systems and applications.</t>
  </si>
  <si>
    <t>ITSA03</t>
  </si>
  <si>
    <t>2-3.15-3-ITSA03</t>
  </si>
  <si>
    <t>Data Centre DWDM Replacement</t>
  </si>
  <si>
    <t>End of support/warranty replacement of network hardware that connects the primary Data Centre facility to the secondary Data Centre to enable data to be copied between the two Facilities. This ensures that in the event of a Disaster that impacts one of the Physical Data Centre Facilities, access to information systems and applications required to manage the delivery of energy services to our customers can be maintained.</t>
  </si>
  <si>
    <t>ITSA04</t>
  </si>
  <si>
    <t>2-3.15-3-ITSA04</t>
  </si>
  <si>
    <t>Wireless Access Point Replacements</t>
  </si>
  <si>
    <t>Wireless Access Points hardware replacement as they reach the end of their warranty/support periods.  These platforms provide the WIFI connectivity to Jemena staff to enable them to utilise all the IT applications.</t>
  </si>
  <si>
    <t>ITSA21</t>
  </si>
  <si>
    <t>2-3.15-3-ITSA21</t>
  </si>
  <si>
    <t>Software Defined Wide Area Networking Lifecycle Upgrade</t>
  </si>
  <si>
    <t>Updates to Jemena's Wide Area Network that is now software controllable — including connections to branch offices and data centres.  Upgrades are provided by the vendors regularly and versions need to be kept current to access the proper support channels and maintain security through patching.</t>
  </si>
  <si>
    <t>ITSA22</t>
  </si>
  <si>
    <t>2-3.15-3-ITSA22</t>
  </si>
  <si>
    <t>Network Load Balancing Lifecyle Upgrade (includes licences)</t>
  </si>
  <si>
    <t>The upgrade of Network Load Balancing Hardware that distributes network traffic to avoid overloading and balance performance.  This is critical in ensuring Jemena's network can provide the performance to information systems and applications that is required in order for them to be able to support operations. Upgrades are provided by the vendors regularly and versions need to be kept current to access the proper support channels and maintain security through patching.</t>
  </si>
  <si>
    <t>ITSB01</t>
  </si>
  <si>
    <t>2-3.15-3-ITSB01</t>
  </si>
  <si>
    <t>SCADA/RTS Branch Network Replacement</t>
  </si>
  <si>
    <t>ITSB02</t>
  </si>
  <si>
    <t>2-3.15-3-ITSB02</t>
  </si>
  <si>
    <t>SCADA/RTS Data Centre Network Replacement</t>
  </si>
  <si>
    <t>ITSB03</t>
  </si>
  <si>
    <t>2-3.15-3-ITSB03</t>
  </si>
  <si>
    <t>SCADA/RTS Data Centre DWDM Replacement</t>
  </si>
  <si>
    <t>ITS2016</t>
  </si>
  <si>
    <t>2-3.15-3-ITS2016</t>
  </si>
  <si>
    <t>Database Life Cycle Upgrades (CY2020)</t>
  </si>
  <si>
    <t>Database Life Cycle, covering both Microsoft SQL and Oracle databases, to ensure data contained within them can continue to be accessed by IT Systems and Applications.  Upgrades are provided by the vendors regularly and versions need to be kept current to access the proper support channels and maintain security.</t>
  </si>
  <si>
    <t>Infrastructure Data Storage &amp; Management - Investment Brief</t>
  </si>
  <si>
    <t>ITS2017</t>
  </si>
  <si>
    <t>2-3.15-3-ITS2017</t>
  </si>
  <si>
    <t>Backup Capacity Management &amp; Upgrades</t>
  </si>
  <si>
    <t>Catering for growth in Jemena’s enterprise data storage requirements as additional data is collected, new applications are deployed that require data storage and as the network and the customer base increases in size.  As enterprise data grows, additional capacity is added across Jemena's enterprise data protection (Backup) hardware to enable data to continue to be protected.</t>
  </si>
  <si>
    <t>ITS2018</t>
  </si>
  <si>
    <t>2-3.15-3-ITS2018</t>
  </si>
  <si>
    <t>Storage Capacity Management</t>
  </si>
  <si>
    <t>Catering for growth in Jemena’s enterprise data storage requirements as additional data is collected, new applications are deployed that require data storage and as the network and the customer base increases in size.  As enterprise data grows, additional capacity is added across Jemena's enterprise data storage systems.</t>
  </si>
  <si>
    <t>ITSA05</t>
  </si>
  <si>
    <t>2-3.15-3-ITSA05</t>
  </si>
  <si>
    <t>HANA Database Upgrades</t>
  </si>
  <si>
    <t>SAP HANA database upgrade required to ensure that data stored within SAP HANA can continue to be accessed by IT Systems and Applications.  Upgrades are provided by the vendors regularly and versions need to be kept current to access the proper support channels and maintain security.</t>
  </si>
  <si>
    <t>ITSA06</t>
  </si>
  <si>
    <t>2-3.15-3-ITSA06</t>
  </si>
  <si>
    <t>Oracle Database Upgrades</t>
  </si>
  <si>
    <t>Oracle database upgrades are required to ensure that data stored within Oracle Databases can continue to be accessed by IT Systems and Applications.  Upgrades are provided by the vendors regularly and versions need to be kept current to access the proper support channels and maintain security.</t>
  </si>
  <si>
    <t>ITSA07</t>
  </si>
  <si>
    <t>2-3.15-3-ITSA07</t>
  </si>
  <si>
    <t>SQL Database Upgrades</t>
  </si>
  <si>
    <t>Microsoft SQL database upgrades are required to ensure that data stored within SQL databases can continue to be accessed by IT Systems and Applications.  Upgrades are provided by the vendors regularly and versions need to be kept current to access the proper support channels and maintain security.</t>
  </si>
  <si>
    <t>ITSA08</t>
  </si>
  <si>
    <t>2-3.15-3-ITSA08</t>
  </si>
  <si>
    <t>Backup Infrastructure Replacement</t>
  </si>
  <si>
    <t xml:space="preserve">Replacement of Jemena's enterprise wide data protection (Backup) hardware platform as they reach the end of their warranty/support periods. These platforms store secure copies of all the digital data for Jemena's information systems including customer, meter, and asset related data.
Backup Infrastructure enables the business to recover data, that might have been affected by hardware failure, deletion or malware infection (such as ransomware) as well as in allowing Jemena to meet regulatory obligations for data retention. </t>
  </si>
  <si>
    <t>ITSA09</t>
  </si>
  <si>
    <t>2-3.15-3-ITSA09</t>
  </si>
  <si>
    <t>Storage Replacement</t>
  </si>
  <si>
    <t>Replacement of Jemena’s enterprise wide data storage hardware platforms as they reach the end of their warranty/support periods. These platforms store all the digital data for Jemena’s information systems including customer, meter and asset related data and are critical in underpinning the IT systems which enable the business to function and serve its customers.
The cost of retaining the products with higher maintenance agreements costs becomes uneconomic in terms of total cost of ownership.  Hardware maintenance agreements are increased after 4 years, at renewal time by the vendor, as the newer technologies consistently improve and can be offered at a lower cost of ownership per unit of storage.</t>
  </si>
  <si>
    <t>ITSA10</t>
  </si>
  <si>
    <t>2-3.15-3-ITSA10</t>
  </si>
  <si>
    <t>Brocade Storage Switch Replacement</t>
  </si>
  <si>
    <t>Replacement of the hardware enabling the connectivity and communication of Jemena's enterprise wide data storage hardware platforms with the application systems.</t>
  </si>
  <si>
    <t>ITSA11</t>
  </si>
  <si>
    <t>2-3.15-3-ITSA11</t>
  </si>
  <si>
    <t>Backup Hardware Growth/Capacity</t>
  </si>
  <si>
    <t>ITSA12</t>
  </si>
  <si>
    <t>2-3.15-3-ITSA12</t>
  </si>
  <si>
    <t>Storage Hardware Growth/Capacity</t>
  </si>
  <si>
    <t>ITSB04</t>
  </si>
  <si>
    <t>2-3.15-3-ITSB04</t>
  </si>
  <si>
    <t>SCADA/RTS Backup Infrastructure Replacement</t>
  </si>
  <si>
    <t>ITSB05</t>
  </si>
  <si>
    <t>2-3.15-3-ITSB05</t>
  </si>
  <si>
    <t>SCADA/RTS Storage Replacement</t>
  </si>
  <si>
    <t>ITS2013</t>
  </si>
  <si>
    <t>2-3.15-3-ITS2013</t>
  </si>
  <si>
    <t>VMWare Platform Life Cycle (OS &amp; HW)</t>
  </si>
  <si>
    <t>Updates to the virtualization software that allows Jemena to run multiple servers and applications on single physical hardware.  Upgrades are provided by the vendors regularly and versions need to be kept current to access the proper support channels and maintain security patch levels.</t>
  </si>
  <si>
    <t>Infrastructure Platforms &amp; Processing - Investment Brief</t>
  </si>
  <si>
    <t>ITS2014</t>
  </si>
  <si>
    <t>2-3.15-3-ITS2014</t>
  </si>
  <si>
    <t>Midrange Platform Life Cycle (OS &amp; HW)</t>
  </si>
  <si>
    <t xml:space="preserve">Replacement of server hardware as they reach the end of their warranty/support periods.  Support for this equipment is critical to ensure uptime of critical applications. </t>
  </si>
  <si>
    <t>ITS2015</t>
  </si>
  <si>
    <t>2-3.15-3-ITS2015</t>
  </si>
  <si>
    <t>HANA &amp; Standalone Platform Life Cycle (OS &amp; HW)</t>
  </si>
  <si>
    <t>Replacement of the SAP HANA Tailored Data Integration hardware and Operating System replacement as they reach the end of their warranty/support periods.  The cost of retaining the products with higher maintenance agreement costs becomes uneconomic in compared to replacement with new.</t>
  </si>
  <si>
    <t>ITSA15</t>
  </si>
  <si>
    <t>2-3.15-3-ITSA15</t>
  </si>
  <si>
    <t>HANA TDI (Hardware &amp; OS) Replacements</t>
  </si>
  <si>
    <t>Replacement of the SAP HANA Tailored Data Integration hardware and Operating System replacement as they reach the end of their warranty/support periods.  The cost of retaining the products with higher maintenance agreement costs becomes uneconomic compared to replacement with new.</t>
  </si>
  <si>
    <t>ITSA16</t>
  </si>
  <si>
    <t>2-3.15-3-ITSA16</t>
  </si>
  <si>
    <t>Hypervisor Upgrades</t>
  </si>
  <si>
    <t>Upgrades to virtualization software that allows Jemena to run multiple servers and applications on single physical hardware.  Upgrades are provided by the vendors regularly and versions need to be kept current to access the proper support channels and maintain security.</t>
  </si>
  <si>
    <t>ITSA17</t>
  </si>
  <si>
    <t>2-3.15-3-ITSA17</t>
  </si>
  <si>
    <t>LINUX/Windows OS Upgrades</t>
  </si>
  <si>
    <t>Upgrades to server Operating Systems.  Jemena has consolidated onto Operating Systems from RedHat Linux and Microsoft Windows. 
Upgrades are provided by the vendors regularly and versions need to be kept current to access the proper support channels and maintain security.</t>
  </si>
  <si>
    <t>ITSA18</t>
  </si>
  <si>
    <t>2-3.15-3-ITSA18</t>
  </si>
  <si>
    <t>Server Host Hardware Replacements</t>
  </si>
  <si>
    <t>Replacement of server hardware platforms as they reach the end of their warranty/support periods.  These platforms underpin all of the critical Information Systems.  The cost of retaining the products with higher maintenance agreement costs becomes uneconomic compared to replacement with new.</t>
  </si>
  <si>
    <t>ITSA19</t>
  </si>
  <si>
    <t>2-3.15-3-ITSA19</t>
  </si>
  <si>
    <t>Server Hardware Growth/Capacity</t>
  </si>
  <si>
    <t>Catering for growth in Jemena’s enterprise server hardware compute requirements as additional data is collected, new applications are deployed that require data processing resources.  As the network and the customer base increases in size, additional computational power is added to support the growth.</t>
  </si>
  <si>
    <t>ITSB06</t>
  </si>
  <si>
    <t>2-3.15-3-ITSB06</t>
  </si>
  <si>
    <t>SCADA/RTS Hypervisor Upgrades</t>
  </si>
  <si>
    <t>ITSB07</t>
  </si>
  <si>
    <t>2-3.15-3-ITSB07</t>
  </si>
  <si>
    <t>SCADA/RTS Server Host Hardware Replacements</t>
  </si>
  <si>
    <t>ITSB08</t>
  </si>
  <si>
    <t>2-3.15-3-ITSB08</t>
  </si>
  <si>
    <t>SCADA/RTS Server Hardware Growth/Capacity</t>
  </si>
  <si>
    <t>ITS2009</t>
  </si>
  <si>
    <t>2-3.15-3-ITS2009</t>
  </si>
  <si>
    <t>Infrastructure Systems Mgmt Lifecycle</t>
  </si>
  <si>
    <t>Infrastructure lifecycle updates planned for the 2020 calendar year.</t>
  </si>
  <si>
    <t>Infrastructure System Management - Investment Brief</t>
  </si>
  <si>
    <t>ITSD18</t>
  </si>
  <si>
    <t>2-3.15-3-ITSD18</t>
  </si>
  <si>
    <t>CAPTEL Capacity Management Lifecycle Replacement</t>
  </si>
  <si>
    <t>Replacement of CAPTEL Capacity Management System.  This system is at end of life and no longer supported.  A new tool will be procured which will track processing and storage capacity requirements for the infrastructure.</t>
  </si>
  <si>
    <t>ITSD23</t>
  </si>
  <si>
    <t>2-3.15-3-ITSD23</t>
  </si>
  <si>
    <t>Batch Scheduling Lifecycle Upgrade (Control-M)</t>
  </si>
  <si>
    <t>Lifecycle upgrade of Control-M - a workload automation and job scheduling tool that allows Jemena to integrate and manage automated processes running on the systems from a single view.  Upgrades are provided by the vendors regularly and versions need to be kept current to access the proper support channels and maintain security</t>
  </si>
  <si>
    <t>ITSD33</t>
  </si>
  <si>
    <t>2-3.15-3-ITSD33</t>
  </si>
  <si>
    <t>Testing Automation Lifecycle Upgrade (HP Quality Centre)</t>
  </si>
  <si>
    <t>Lifecycle upgrade to HP Quality Centre which provides software quality assurance including requirements management, test management and business process testing for application environments.  Upgrades are provided by the vendors regularly and versions need to be kept current to access the proper support channels and maintain security.</t>
  </si>
  <si>
    <t>ITSD41</t>
  </si>
  <si>
    <t>2-3.15-3-ITSD41</t>
  </si>
  <si>
    <t>Microsoft SCOM Migration to Cloud Solution</t>
  </si>
  <si>
    <t>Lifecycle upgrade to Microsoft System Centre Operations Manager which is a cross-platform data centre monitoring tool for operating systems and virtualisation software.  Upgrades are provided by Microsoft regularly and versions need to be kept current to access the proper support channels and maintain security.</t>
  </si>
  <si>
    <t>ITSD43</t>
  </si>
  <si>
    <t>2-3.15-3-ITSD43</t>
  </si>
  <si>
    <t>NetBackup Software Lifecycle Upgrade</t>
  </si>
  <si>
    <t>Lifecycle upgrade of software suite that enables operators to manage the enterprise environment performing backups of IT systems, restores of data and ensuring data is kept for required periods of time to meet compliance needs.  Upgrades are provided by the vendors regularly and versions need to be kept current to access the proper support channels and maintain security.</t>
  </si>
  <si>
    <t>ITSD44</t>
  </si>
  <si>
    <t>2-3.15-3-ITSD44</t>
  </si>
  <si>
    <t>Netflow Lifecycle Upgrade</t>
  </si>
  <si>
    <t>Lifecycle upgrade of the network monitoring software that allows network engineers and administrators to track faults and monitor traffic in data networks.  Upgrades are provided by the vendors regularly and versions need to be kept current to access the proper support channels and maintain security.</t>
  </si>
  <si>
    <t>ITSD45</t>
  </si>
  <si>
    <t>2-3.15-3-ITSD45</t>
  </si>
  <si>
    <t>Oracle Enterprise Manager Lifecycle Upgrade</t>
  </si>
  <si>
    <t>Lifecycle upgrade to tool managing Oracle products utilized by administrators to manage the health of Oracle databases.  Upgrades are provided by the vendors regularly and versions need to be kept current to access the proper support channels and maintain security.</t>
  </si>
  <si>
    <t>ITSD61</t>
  </si>
  <si>
    <t>2-3.15-3-ITSD61</t>
  </si>
  <si>
    <t>ServiceNow Annual Update Testing/New Functionality</t>
  </si>
  <si>
    <t>Recurring upgrades/testing of Jemena's IT Service Management capability which is the solution that manages all interactions between end users (incidents, requests, changes) and IT support personnel.  It also acts as the Configuration Management DataBase (CMDB) for all IT hardware, software and applications to enable IT to support and manage the enterprise IT Systems.</t>
  </si>
  <si>
    <t>ITSD64</t>
  </si>
  <si>
    <t>2-3.15-3-ITSD64</t>
  </si>
  <si>
    <t>Solarwinds Lifecycle Upgrade</t>
  </si>
  <si>
    <t>Lifecycle upgrade to the monitoring and management tool used by System Administrators &amp; Network Engineers to control network and server hardware across the network.  Upgrades are provided by the vendors regularly and versions need to be kept current to access the proper support channels and maintain security.</t>
  </si>
  <si>
    <t>ITSD68</t>
  </si>
  <si>
    <t>2-3.15-3-ITSD68</t>
  </si>
  <si>
    <t>vRealize Suite Lifecycle Upgrade</t>
  </si>
  <si>
    <t>Lifecycle upgrades to the suite of software products that enables System Administrators to automate the installation, configuration, upgrades, and patching of virtualized IT systems.  Upgrades are provided by the vendors regularly and versions need to be kept current to access the proper support channels and maintain security.</t>
  </si>
  <si>
    <t>ITSD69</t>
  </si>
  <si>
    <t>2-3.15-3-ITSD69</t>
  </si>
  <si>
    <t>Flexera Management System Lifecycle Replacement</t>
  </si>
  <si>
    <t>Lifecycle upgrade to the software used to provide IT Asset Management across the enterprise.  It allows Jemena IT to better manage commercial licenses and compliance as well as to enable license optimisation to drive value from vendor contracts.  Upgrades are provided by the vendors regularly and versions need to be kept current to access the proper support channels and maintain security.</t>
  </si>
  <si>
    <t>ITSD70</t>
  </si>
  <si>
    <t>2-3.15-3-ITSD70</t>
  </si>
  <si>
    <t>Mobile Device Management System (Cloud Service)</t>
  </si>
  <si>
    <t>Migration of mobile device management tool for management of configuration, updates, access policies, remote wipe, reporting and other management functions for mobile devices.  An on=premise tool is currently used, this will migrate the capability to a cloud based service.</t>
  </si>
  <si>
    <t>ITSD71</t>
  </si>
  <si>
    <t>2-3.15-3-ITSD71</t>
  </si>
  <si>
    <t>IMC HP Data Centre Core Management System Lifecycle Replacement</t>
  </si>
  <si>
    <t>Lifecycle upgrades to HP Intelligent Management Centre which enables the management of wireless access devices providing connectivity across the Jemena Enterprise.  Upgrades are provided by the vendors regularly and versions need to be kept current to access the proper support channels and maintain security.</t>
  </si>
  <si>
    <t>ITSD72</t>
  </si>
  <si>
    <t>2-3.15-3-ITSD72</t>
  </si>
  <si>
    <t>InfoBlox (IP Management) System Lifecycle Replacement</t>
  </si>
  <si>
    <t>Lifecycle upgrade of the management toll for controlling Network Addresses (IP) across Jemena's enterprise IT network.  Upgrades are provided by the vendors regularly and versions need to be kept current to access the proper support channels and maintain security.</t>
  </si>
  <si>
    <t>ITSC05</t>
  </si>
  <si>
    <t>2-3.15-3-ITSC05</t>
  </si>
  <si>
    <t>SCADA/RTS Solarwinds Lifecycle Upgrade</t>
  </si>
  <si>
    <t>ITSD12</t>
  </si>
  <si>
    <t>2-3.15-3-ITSD12</t>
  </si>
  <si>
    <t>Agile Development Support Suite Lifecycle Upgrade</t>
  </si>
  <si>
    <t xml:space="preserve">Lifecycle upgrade of our Continuous Integration and Continuous Delivery (CI/CD) suite, currently utilising the Atlassian product suite.  This suite is key to Jemena's Agile delivery process which allows custom development to be performed more rapidly and cost-effectively. </t>
  </si>
  <si>
    <t>Integration technologies - Investment Brief</t>
  </si>
  <si>
    <t>ITGF13</t>
  </si>
  <si>
    <t>2-3.15-3-ITGF13</t>
  </si>
  <si>
    <t>MSI Java Lifecycle Upgrade</t>
  </si>
  <si>
    <t>Life cycle upgrade (java version) for Market System integration application.  MSI is a critical component in gas meter to market process.  It supports the validation and orchestration of B2B and CATS transactions in the gas market.</t>
  </si>
  <si>
    <t>ITGF15</t>
  </si>
  <si>
    <t>2-3.15-3-ITGF15</t>
  </si>
  <si>
    <t>Webmethods Lifecycle Upgrade</t>
  </si>
  <si>
    <t>lifecycle upgrade to webMethods which is Jemena's main market integration platform.  The vendor has a 3-year major version upgrade cycle.  To remain vendor supported, the software must be upgraded prior to its end of maintenance period.</t>
  </si>
  <si>
    <t>ITGF01</t>
  </si>
  <si>
    <t>2-3.15-3-ITGF01</t>
  </si>
  <si>
    <t>CABS/ELMS Lifecycle Upgrade (Separation from STTM)</t>
  </si>
  <si>
    <t>Separation of Emergency Load Management, Customer &amp; Billing and Short Term Trading Market systems so they can be addressed independently.  The code base for these systems is now unsupportable.</t>
  </si>
  <si>
    <t>Meter Management - Investment Brief</t>
  </si>
  <si>
    <t>ITGF11</t>
  </si>
  <si>
    <t>2-3.15-3-ITGF11</t>
  </si>
  <si>
    <t>Metretek Replacement Lifecycle Upgrade</t>
  </si>
  <si>
    <t xml:space="preserve">Replace the Metretek system with an alternative strategic technology solution in accordance with the enterprise metering strategy </t>
  </si>
  <si>
    <t>ITGF14</t>
  </si>
  <si>
    <t>2-3.15-3-ITGF14</t>
  </si>
  <si>
    <t>MVRS Lifecycle Upgrade</t>
  </si>
  <si>
    <t>This is to upgrade/replace the MVRS system including the handheld devices and its associated platform to manage the onsite collection of meter readings for the gas volume market.  The MVRS handheld devices currently run out of vendor support by end of 2020.</t>
  </si>
  <si>
    <t>ITGG18</t>
  </si>
  <si>
    <t>2-3.15-3-ITGG18</t>
  </si>
  <si>
    <t>Mass-Market No-Access Solution</t>
  </si>
  <si>
    <t>To enable a digital, automated solution for JGN residential and high-rise metering (potentially smart metering solution) where there is no meter reader access possible.  Currently, due to loosely coupled processes, this leads to business process exceptions, estimations and poor customer experience.</t>
  </si>
  <si>
    <t>ITGG19</t>
  </si>
  <si>
    <t>2-3.15-3-ITGG19</t>
  </si>
  <si>
    <t>MDL Back-End Replacement</t>
  </si>
  <si>
    <t>Replace or re-platform the back-end system for Meter Data Loggers in accordance with the enterprise metering strategy.</t>
  </si>
  <si>
    <t>ITGG20</t>
  </si>
  <si>
    <t>2-3.15-3-ITGG20</t>
  </si>
  <si>
    <t>MVRS Replacement</t>
  </si>
  <si>
    <t>The MVRS system is due to be decommissioned and no further updates to current technologies are planned.  By the end of the next period, due to unsupported hardware / software, Jemena will be required to investigate, source and implement a new meter reading solution or develop internal resources to bespoke build and support an alternate meter reading system.</t>
  </si>
  <si>
    <t>ITGG23</t>
  </si>
  <si>
    <t>2-3.15-3-ITGG23</t>
  </si>
  <si>
    <t>Replace / Upgrade Powerspring/Metretek</t>
  </si>
  <si>
    <t>Replace / upgrade the existing Powerspring system and its associated infrastructure which collects interval readings from ~500 demand customers accounting for ~10% of gas revenue and provides gas pressure alerting mechanism to the SCADA/Control Room.</t>
  </si>
  <si>
    <t>ITGG24</t>
  </si>
  <si>
    <t>2-3.15-3-ITGG24</t>
  </si>
  <si>
    <t>Replace MDL 3G Comms</t>
  </si>
  <si>
    <t>Provide a remedial solution to the current MDL comms system due to telco changes relating to the NBN roll-outs and public 3G mobile decommissioning.</t>
  </si>
  <si>
    <t>ITGG05</t>
  </si>
  <si>
    <t>2-3.15-3-ITGG05</t>
  </si>
  <si>
    <t>STTM Migration And Re-platforming</t>
  </si>
  <si>
    <t>Rebuilding the Short Term Trading Market functions which are obligatory requirements performed on behalf of the market.  This will involve a custom in-house solution and establishing a long-term support structure to enable effective management of future life cycle upgrades and be able to respond to changing market demands.</t>
  </si>
  <si>
    <t>Short Term Trading Market - Investment Brief</t>
  </si>
  <si>
    <t>Author</t>
  </si>
  <si>
    <t>Sch. Clause</t>
  </si>
  <si>
    <t>Folder number</t>
  </si>
  <si>
    <t>Project ID</t>
  </si>
  <si>
    <t>Project name/Document name</t>
  </si>
  <si>
    <t>Abbreviation</t>
  </si>
  <si>
    <t>Pub/Conf.</t>
  </si>
  <si>
    <t>File Names</t>
  </si>
  <si>
    <t xml:space="preserve">2020 Plan </t>
  </si>
  <si>
    <t>JGN</t>
  </si>
  <si>
    <t>Chapter</t>
  </si>
  <si>
    <t>1.0</t>
  </si>
  <si>
    <t xml:space="preserve">Attachment </t>
  </si>
  <si>
    <t>20190630</t>
  </si>
  <si>
    <t>public</t>
  </si>
  <si>
    <t>JGN-Attachment 1.4 - Confidentiality claims - 20190630 - PUBLIC</t>
  </si>
  <si>
    <t>2.0</t>
  </si>
  <si>
    <t>3.0</t>
  </si>
  <si>
    <t>4.0</t>
  </si>
  <si>
    <t>confidential</t>
  </si>
  <si>
    <t>5.0</t>
  </si>
  <si>
    <t>JGN-Attachment 5.1 - Capital expenditure  - 20190630 - PUBLIC</t>
  </si>
  <si>
    <t>JGN-Attachment 5.2 - Capital expenditure forecast model - 20190630 - CONFIDENTIAL</t>
  </si>
  <si>
    <t>6.0</t>
  </si>
  <si>
    <t>7.0</t>
  </si>
  <si>
    <t>JGN-Attachment 7.10 - Proposed changes to asset lives for new investments - 20190630 - PUBLIC</t>
  </si>
  <si>
    <t>7.11</t>
  </si>
  <si>
    <t>7.12</t>
  </si>
  <si>
    <t>8.0</t>
  </si>
  <si>
    <t>RIN Attachments</t>
  </si>
  <si>
    <t>Confidential</t>
  </si>
  <si>
    <t>JGN - Attachment 1 - Written response - 20190630 - Confidential.pdf</t>
  </si>
  <si>
    <t>JGN - Attachment 2 - Basis of preparation - 20190630 - Confidential.pdf</t>
  </si>
  <si>
    <t>JGN - Attachment 3 - Workbook 1 - Reset (forecast) data - Consolidated - 20190630 - Confidential.xlsm</t>
  </si>
  <si>
    <t>JGN - Attachment 4 - Workbook 1 - Reset (forecast) data - Actual Information - 20190630 - Confidential.xlsm</t>
  </si>
  <si>
    <t>JGN - Attachment 5 - Workbook 1 - Reset (forecast) data - Estimated Information - 20190630 - Confidential.xlsm</t>
  </si>
  <si>
    <t>JGN - Attachment 6 - Workbook 2 - Historical data - Consolidated - 20190630 - Confidential.xlsm</t>
  </si>
  <si>
    <t>JGN - Attachment 7 - Workbook 2 - Historical data - Actual Information - 20190630 - Confidential.xlsm</t>
  </si>
  <si>
    <t>JGN - Attachment 8 - Workbook 2 - Historical data - Estimated Information - 20190630 - Confidential.xlsm</t>
  </si>
  <si>
    <t>JGN - Attachment 9 - Workbook 3 - Opex incentive mechanism - Consolidated - 20190630 - Confidential.xlsm</t>
  </si>
  <si>
    <t>JGN - Attachment 10 - Workbook 3 - Opex incentive mechanism - Actual Information - 20190630 - Confidential.xlsm</t>
  </si>
  <si>
    <t>JGN - Attachment 11 - Workbook 3 - Opex incentive mechanism - Estimated Information - 20190630 - Confidential.xlsm</t>
  </si>
  <si>
    <t>JGN - Attachment 12 - Workbook 4 - Indicative bill impact  - 20190630 - Confidential.xlsm</t>
  </si>
  <si>
    <t>Public</t>
  </si>
  <si>
    <t>JGN - Attachment 13 - Confidentiality claims - 20190630 - Public.pdf</t>
  </si>
  <si>
    <t>JGN - Attachment 14 - KPMG - Audit opinions - 20190630 - Public.pdf</t>
  </si>
  <si>
    <t>JGN - Attachment 15 - Statutory Declaration - 20190624 - Public.pdf</t>
  </si>
  <si>
    <t>JGN - Attachment 16 - Document Index - 20190630 - Public.pdf</t>
  </si>
  <si>
    <t>RIN Supporting Documents</t>
  </si>
  <si>
    <t>Jemena</t>
  </si>
  <si>
    <t>20190205</t>
  </si>
  <si>
    <t>20190621</t>
  </si>
  <si>
    <t>20190401</t>
  </si>
  <si>
    <t>19000100</t>
  </si>
  <si>
    <t>JGN-2-6.2(b)-2-Jemena Gas and Water Enterprise Agreement 2018-19000100-Public.pdf</t>
  </si>
  <si>
    <t>Related party outsourcing</t>
  </si>
  <si>
    <t>JGN-2-20.4-1-Related party outsourcing-20190630-Confidential.pdf</t>
  </si>
  <si>
    <t>20090824</t>
  </si>
  <si>
    <t>JGN-2-20.4-2-Asset Management Agreement-20090824-Confidential.pdf</t>
  </si>
  <si>
    <t>JGN-2-20.4-3-Asset Management Agreement-AMA change notice-20090824-Confidential.pdf</t>
  </si>
  <si>
    <t>20110506</t>
  </si>
  <si>
    <t>JGN-2-20.4-4-Asset Management Agreement-Internal memo change notice-20110506-Confidential.pdf</t>
  </si>
  <si>
    <t>20130607</t>
  </si>
  <si>
    <t>JGN-2-20.4-5-Asset Management Agreement-First extension-20130607-Confidential.pdf</t>
  </si>
  <si>
    <t>20131218</t>
  </si>
  <si>
    <t>JGN-2-20.4-6-Asset Management Agreement-Amendments-20131218-Confidential.pdf</t>
  </si>
  <si>
    <t>20190410</t>
  </si>
  <si>
    <t>JGN-2-20.4-7-Asset Management Agreement-second extension-20190410-Confidential.pdf</t>
  </si>
  <si>
    <t>JAM</t>
  </si>
  <si>
    <t>20170706</t>
  </si>
  <si>
    <t>JGN-2-20.4-8-JAM-Northern Services Agreement-20170706-Confidential.pdf</t>
  </si>
  <si>
    <t>20170630</t>
  </si>
  <si>
    <t>JGN-2-20.4-9-JAM-NSA Approval-20170630-Confidential.pdf</t>
  </si>
  <si>
    <t>20170509</t>
  </si>
  <si>
    <t>JGN-2-20.4-10-JAM-NSA Approval-Tender evaluation report-20170509-Confidential.pdf</t>
  </si>
  <si>
    <t>Pitcher Partners</t>
  </si>
  <si>
    <t>20170608</t>
  </si>
  <si>
    <t>JGN-2-20.4-11-Pitcher Partners-NSA Approval-Probity advisor report-20170608-Confidential.pdf</t>
  </si>
  <si>
    <t>20170606</t>
  </si>
  <si>
    <t>JGN-2-20.4-12-JAM-NSA Approval-Zinfra negotiation mandate-20170606-Confidential.pdf</t>
  </si>
  <si>
    <t>20131217</t>
  </si>
  <si>
    <t>JGN-2-20.4-13-JAM-Field Services Agreement-Contract-20131217-Confidential.pdf</t>
  </si>
  <si>
    <t>20130819</t>
  </si>
  <si>
    <t>JGN-2-20.4-14-JAM-Field Services Agreement-Approval-20130819-Confidential.pdf</t>
  </si>
  <si>
    <t>20140614</t>
  </si>
  <si>
    <t>JGN-2-20.4-15-Field Services Agreement-Board paper-20140614-Confidential.pdf</t>
  </si>
  <si>
    <t>20180628</t>
  </si>
  <si>
    <t>JGN-2-20.4-16-JAM-Field Services Agreement-Contract changes-20180628-Confidential.pdf</t>
  </si>
  <si>
    <t>Cutler Merz</t>
  </si>
  <si>
    <t>20190328</t>
  </si>
  <si>
    <t>JGN-2-20.4-17-Cutler Merz-Field Services Agreement-Benchmarking-20190328-Confidential.pdf</t>
  </si>
  <si>
    <t>20150203</t>
  </si>
  <si>
    <t>JGN-2-20.4-18-JAM-Capital Works Framework Agreement Part 1-20150203-Confidential.pdf</t>
  </si>
  <si>
    <t>JGN-2-20.4-19-JAM-Capital Works Framework Agreement Part 2-20150203-Confidential.pdf</t>
  </si>
  <si>
    <t>20141218</t>
  </si>
  <si>
    <t>JGN-2-20.4-20-JAM-Capital Works Framework Agreement-Management endorsement-20141218-Confidential.pdf</t>
  </si>
  <si>
    <t>20170922</t>
  </si>
  <si>
    <t>JGN-2-20.4-21-Metering Services Agreement-20170922-Confidential.pdf</t>
  </si>
  <si>
    <t>20170808</t>
  </si>
  <si>
    <t>JGN-2-20.4-22-JAM-Metering Services Agreement-Approval-20170808-Confidential.pdf</t>
  </si>
  <si>
    <t>20181123</t>
  </si>
  <si>
    <t>JGN-E.B-1.1(a)-1-RIN Reconciliation model- Part A-20190630-Confidential</t>
  </si>
  <si>
    <t>JGN-E.B-1.4-1-RIN Reconciliation model- Part B-20190630-Confidential</t>
  </si>
  <si>
    <t>Capex supporting documents</t>
  </si>
  <si>
    <t>JGN-2-3.15-1-Facilities Asset Class Strategy-20190617-public</t>
  </si>
  <si>
    <t>JGN-2-3.15-1-Pipelines Asset Class Strategy-20190606-public</t>
  </si>
  <si>
    <t>Facilities Risk Based Safety EI Upgrades</t>
  </si>
  <si>
    <t>20190330</t>
  </si>
  <si>
    <t>JGN-2-3.15-1-Facilities Risk Based Safety EI Upgrades-OA-20190330-public</t>
  </si>
  <si>
    <t>GPA</t>
  </si>
  <si>
    <t>Risk Cost and Assessment Reports</t>
  </si>
  <si>
    <t>JGN-GPA-2-3.15-1-Risk Cost and Assessment Reports-20190625-public</t>
  </si>
  <si>
    <t>Feasability Assessment</t>
  </si>
  <si>
    <t>20170329</t>
  </si>
  <si>
    <t>JGN-2-3.15-1-10014644-Canada Bay Primary Main Relocation-FA-20170329-public</t>
  </si>
  <si>
    <t>Process change request</t>
  </si>
  <si>
    <t>20190516</t>
  </si>
  <si>
    <t>JGN-2-3.15-1-10014644-Canada Bay Primary Main Relocation-PCR-20190516-public</t>
  </si>
  <si>
    <t>Projest estimation model</t>
  </si>
  <si>
    <t>20190219</t>
  </si>
  <si>
    <t>JGN-2-3.15-1-10014644-Canada Bay Primary Main Relocation-PEM-20190219-public</t>
  </si>
  <si>
    <t>Net present value model</t>
  </si>
  <si>
    <t>NPV Model (3)-Expansion joint</t>
  </si>
  <si>
    <t>20190308</t>
  </si>
  <si>
    <t>JGN-2-3.15-1-10018572-Banksmeadow PRS Upgrade-NPV Model (3)-Expansion joint-20190308-public</t>
  </si>
  <si>
    <t>NPV Model (2)-Safe Isolation</t>
  </si>
  <si>
    <t>JGN-2-3.15-1-10018572-Banksmeadow PRS Upgrade-NPV Model (2)-Safe Isolation-20190308-public</t>
  </si>
  <si>
    <t>NPV Model (1)-Integrity failure</t>
  </si>
  <si>
    <t>JGN-2-3.15-1-10018572-Banksmeadow PRS Upgrade-NPV Model (1)-Integrity failure-20190308-public</t>
  </si>
  <si>
    <t>JGN-2-3.15-1-10018572-Banksmeadow PRS Upgrade-OA-20190308-public</t>
  </si>
  <si>
    <t>20190207</t>
  </si>
  <si>
    <t>JGN-2-3.15-1-10018572-Banksmeadow PRS Upgrade-PEM-20190207-public</t>
  </si>
  <si>
    <t>JGN-2-3.15-1-10018699-Facilities Risk Based Safety EI Upgr - Wilton CTS-NPV Model-20190328-public</t>
  </si>
  <si>
    <t>20190312</t>
  </si>
  <si>
    <t>JGN-2-3.15-1-10018699-Facilities Risk Based Safety EI Upgr - Wilton CTS-PEM-20190312-public</t>
  </si>
  <si>
    <t>JGN-2-3.15-1-10018708-Facilities Risk Based Safety EI Upgr - Kooragang Island-NPV Model-20190328-public</t>
  </si>
  <si>
    <t>JGN-2-3.15-1-10018708-Facilities Risk Based Safety EI Upgr - Kooragang Island-PEM-20190312-public</t>
  </si>
  <si>
    <t>JGN-2-3.15-1-10018717-Facilities Risk Based Safety EI Upgr - Mascot PRS-NPV Model-20190328-public</t>
  </si>
  <si>
    <t>JGN-2-3.15-1-10018717-Facilities Risk Based Safety EI Upgr - Mascot PRS-PEM-20190312-public</t>
  </si>
  <si>
    <t>JGN-2-3.15-1-10020148-Facilities Risk Based Safety EI Upgr - Flemington PRS-PEM-20190312-public</t>
  </si>
  <si>
    <t>JGN-2-3.15-1-10020148-Facilities Risk Based Safety EI Upgr - Flemington PRS-NPV Model-20190328-public</t>
  </si>
  <si>
    <t>JGN-2-3.15-1-10020149-Facilities Risk Based Safety EI Upgr - Tempe PRS-NPV Model-20190328-public</t>
  </si>
  <si>
    <t>JGN-2-3.15-1-10020149-Facilities Risk Based Safety EI Upgr - Tempe PRS-PEM-20190312-public</t>
  </si>
  <si>
    <t>JGN-2-3.15-1-10020150-Facilities Risk Based Safety EI Upgr - Auburn PRS-NPV Model-20190328-public</t>
  </si>
  <si>
    <t>JGN-2-3.15-1-10020150-Facilities Risk Based Safety EI Upgr - Auburn PRS-PEM-20190312-public</t>
  </si>
  <si>
    <t>JGN-2-3.15-1-10020151-Facilities Risk Based Safety EI Upgr - Plumpton TRS-NPV Model-20190328-public</t>
  </si>
  <si>
    <t>JGN-2-3.15-1-10020151-Facilities Risk Based Safety EI Upgr - Plumpton TRS-PEM-20190312-public</t>
  </si>
  <si>
    <t>JGN-2-3.15-1-10020152-Facilities Risk Based Safety EI Upgr - Mortlake ALBV-NPV Model-20190328-public</t>
  </si>
  <si>
    <t>JGN-2-3.15-1-10020152-Facilities Risk Based Safety EI Upgr - Mortlake ALBV-PEM-20190312-public</t>
  </si>
  <si>
    <t>JGN-2-3.15-1-10020153-Facilities Risk Based Safety EI Upgr - Penrith PRS-NPV Model-20190328-public</t>
  </si>
  <si>
    <t>JGN-2-3.15-1-10020153-Facilities Risk Based Safety EI Upgr - Penrith PRS-PEM-20190312-public</t>
  </si>
  <si>
    <t>JGN-2-3.15-1-10020157-Facilities Risk Based Safety EI Upgr - Bowral TRS-NPV Model-20190328-public</t>
  </si>
  <si>
    <t>JGN-2-3.15-1-10020157-Facilities Risk Based Safety EI Upgr - Bowral TRS-PEM-20190312-public</t>
  </si>
  <si>
    <t>JGN-2-3.15-1-10020159-Facilities Risk Based Safety EI Upgr - Moss Vale TRS-NPV Model-20190328-public</t>
  </si>
  <si>
    <t>JGN-2-3.15-1-10020159-Facilities Risk Based Safety EI Upgr - Moss Vale TRS-PEM-20190312-public</t>
  </si>
  <si>
    <t>JGN-2-3.15-1-10020161-Facilities Risk Based Safety EI Upgr - Mt Keira TRS-NPV Model-20190328-public</t>
  </si>
  <si>
    <t>JGN-2-3.15-1-10020161-Facilities Risk Based Safety EI Upgr - Mt Keira TRS-PEM-20190312-public</t>
  </si>
  <si>
    <t>JGN-2-3.15-1-10020162-Facilities Risk Based Safety EI Upgr - Sally's Corner POTs-PEM-20190312-public</t>
  </si>
  <si>
    <t>JGN-2-3.15-1-10020162-Facilities Risk Based Safety EI Upgr - Sally's Corner POTs-NPV Model-20190328-public</t>
  </si>
  <si>
    <t>JGN-2-3.15-1-10020170-Facilities Risk Based Safety EI Upgr - Lane Cove PRS-NPV Model-20190328-public</t>
  </si>
  <si>
    <t>JGN-2-3.15-1-10020170-Facilities Risk Based Safety EI Upgr - Lane Cove PRS-PEM-20190312-public</t>
  </si>
  <si>
    <t>JGN-2-3.15-1-10020175-Facilities Risk Based Safety EI Upgr - Riverwood PRS-PEM-20190312-public</t>
  </si>
  <si>
    <t>JGN-2-3.15-1-10020175-Facilities Risk Based Safety EI Upgr - Riverwood PRS-NPV Model-20190328-public</t>
  </si>
  <si>
    <t>JGN-2-3.15-1-10020176-Facilities Risk Based Safety EI Upgr - Moorebank PRS-PEM-20190312-public</t>
  </si>
  <si>
    <t>JGN-2-3.15-1-10020176-Facilities Risk Based Safety EI Upgr - Moorebank PRS-NPV Model-20190328-public</t>
  </si>
  <si>
    <t>JGN-2-3.15-1-10020177-Facilities Risk Based Safety EI Upgr - West Hoxton TRS ( all runs)-NPV Model-20190328-public</t>
  </si>
  <si>
    <t>JGN-2-3.15-1-10020177-Facilities Risk Based Safety EI Upgr - West Hoxton TRS ( all runs)-PEM-20190312-public</t>
  </si>
  <si>
    <t>JGN-2-3.15-1-10020179-Facilities Risk Based Safety EI Upgr - Goulburn TRS-NPV Model-20190328-public</t>
  </si>
  <si>
    <t>JGN-2-3.15-1-10020179-Facilities Risk Based Safety EI Upgr - Goulburn TRS-PEM-20190312-public</t>
  </si>
  <si>
    <t>JGN-2-3.15-1-10020180-Facilities Risk Based Safety EI Upgr - Marulan TRS-NPV Model-20190328-public</t>
  </si>
  <si>
    <t>JGN-2-3.15-1-10020180-Facilities Risk Based Safety EI Upgr - Marulan TRS-PEM-20190312-public</t>
  </si>
  <si>
    <t>JGN-2-3.15-1-10020181-Facilities Risk Based Safety EI Upgr - Bathurst TRS-NPV Model-20190328-public</t>
  </si>
  <si>
    <t>JGN-2-3.15-1-10020181-Facilities Risk Based Safety EI Upgr - Bathurst TRS-PEM-20190312-public</t>
  </si>
  <si>
    <t>JGN-2-3.15-1-10020188-Facilities Risk Based Safety EI Upgr - Blayney TRS-NPV Model-20190328-public</t>
  </si>
  <si>
    <t>JGN-2-3.15-1-10020188-Facilities Risk Based Safety EI Upgr - Blayney TRS-PEM-20190312-public</t>
  </si>
  <si>
    <t>JGN-2-3.15-1-10020189-Facilities Risk Based Safety EI Upgr - Cowra TRS-PEM-20190312-public</t>
  </si>
  <si>
    <t>JGN-2-3.15-1-10020189-Facilities Risk Based Safety EI Upgr - Cowra TRS-NPV Model-20190328-public</t>
  </si>
  <si>
    <t>20180809</t>
  </si>
  <si>
    <t>JGN-2-3.15-1-10022601-Facility Security Upgrade - Hexham TRS-OB-20180809-public</t>
  </si>
  <si>
    <t>JGN-2-3.15-1-10022601-Facility Security Upgrade - Hexham TRS-PEM-20190207-public</t>
  </si>
  <si>
    <t>20180403</t>
  </si>
  <si>
    <t>JGN-2-3.15-1-10022604-Facility Security Upgrade - Wyong TRS-OB-20180403-public</t>
  </si>
  <si>
    <t>JGN-2-3.15-1-10022604-Facility Security Upgrade - Wyong TRS-PEM-20190207-public</t>
  </si>
  <si>
    <t>20180328</t>
  </si>
  <si>
    <t>JGN-2-3.15-1-10022605-Facility Security Upgrade - Plumpton TRS-OB-20180328-public</t>
  </si>
  <si>
    <t>JGN-2-3.15-1-10022605-Facility Security Upgrade - Plumpton TRS-PEM-20190207-public</t>
  </si>
  <si>
    <t>NPV Model (4)-Blowdown</t>
  </si>
  <si>
    <t>20190223</t>
  </si>
  <si>
    <t>JGN-2-3.15-1-10022444-Refurbishment of AS2885 pipework’s in pits -Flemington PRS-NPV Model (4)-Blowdown-20190223-public</t>
  </si>
  <si>
    <t>NPV Model (3)-Huber Yale</t>
  </si>
  <si>
    <t>JGN-2-3.15-1-10022444-Refurbishment of AS2885 pipework’s in pits -Flemington PRS-NPV Model (3)-Huber Yale-20190223-public</t>
  </si>
  <si>
    <t>NPV Model (2)-Purge Points</t>
  </si>
  <si>
    <t>JGN-2-3.15-1-10022444-Refurbishment of AS2885 pipework’s in pits -Flemington PRS-NPV Model (2)-Purge Points-20190223-public</t>
  </si>
  <si>
    <t>NPV Model (1)-Valve Risers</t>
  </si>
  <si>
    <t>JGN-2-3.15-1-10022444-Refurbishment of AS2885 pipework’s in pits -Flemington PRS-NPV Model (1)-Valve Risers-20190223-public</t>
  </si>
  <si>
    <t>JGN-2-3.15-1-10022444-Refurbishment of AS2885 pipework’s in pits -Flemington PRS-OA-20190223-public</t>
  </si>
  <si>
    <t>JGN-2-3.15-1-10022444-Refurbishment of AS2885 pipework’s in pits -Flemington PRS-PEM-20190207-public</t>
  </si>
  <si>
    <t>NPV Model (5)-Blowdown</t>
  </si>
  <si>
    <t>20190305</t>
  </si>
  <si>
    <t>JGN-2-3.15-1-10022454-Refurbishment of AS2885 pipework’s in pits - Mascot PRS-NPV Model (5)-Blowdown-20190305-public</t>
  </si>
  <si>
    <t>NPV Model (4)-Huber Yale</t>
  </si>
  <si>
    <t>JGN-2-3.15-1-10022454-Refurbishment of AS2885 pipework’s in pits - Mascot PRS-NPV Model (4)-Huber Yale-20190305-public</t>
  </si>
  <si>
    <t>NPV Model (2)-Gearbox</t>
  </si>
  <si>
    <t>JGN-2-3.15-1-10022454-Refurbishment of AS2885 pipework’s in pits - Mascot PRS-NPV Model (2)-Gearbox-20190305-public</t>
  </si>
  <si>
    <t>NPV Model (3)-Purge Points</t>
  </si>
  <si>
    <t>JGN-2-3.15-1-10022454-Refurbishment of AS2885 pipework’s in pits - Mascot PRS-NPV Model (3)-Purge Points-20190305-public</t>
  </si>
  <si>
    <t>NPV Model (1)-Spindle</t>
  </si>
  <si>
    <t>JGN-2-3.15-1-10022454-Refurbishment of AS2885 pipework’s in pits - Mascot PRS-NPV Model (1)-Spindle-20190305-public</t>
  </si>
  <si>
    <t>JGN-2-3.15-1-10022454-Refurbishment of AS2885 pipework’s in pits - Mascot PRS-PEM-20190207-public</t>
  </si>
  <si>
    <t>JGN-2-3.15-1-10022454-Refurbishment of AS2885 pipework’s in pits - Mascot PRS-OA-20190305-public</t>
  </si>
  <si>
    <t>20190306</t>
  </si>
  <si>
    <t>JGN-2-3.15-1-10022455-Refurbishment of AS2885 pipework’s in pits - Tempe PRS-NPV Model (4)-Blowdown-20190306-public</t>
  </si>
  <si>
    <t>JGN-2-3.15-1-10022455-Refurbishment of AS2885 pipework’s in pits - Tempe PRS-NPV Model (3)-Huber Yale-20190306-public</t>
  </si>
  <si>
    <t>JGN-2-3.15-1-10022455-Refurbishment of AS2885 pipework’s in pits - Tempe PRS-NPV Model (2)-Purge Points-20190306-public</t>
  </si>
  <si>
    <t>JGN-2-3.15-1-10022455-Refurbishment of AS2885 pipework’s in pits - Tempe PRS-NPV Model (1)-Valve Risers-20190306-public</t>
  </si>
  <si>
    <t>JGN-2-3.15-1-10022455-Refurbishment of AS2885 pipework’s in pits - Tempe PRS-OA-20190306-public</t>
  </si>
  <si>
    <t>JGN-2-3.15-1-10022455-Refurbishment of AS2885 pipework’s in pits - Tempe PRS-PEM-20190207-public</t>
  </si>
  <si>
    <t>20190325</t>
  </si>
  <si>
    <t>JGN-2-3.15-1-10035435-Overall coating rehabilitation program of exposed mains on SPM-PEM-20190325-public</t>
  </si>
  <si>
    <t>JGN-2-3.15-1-10035435-Overall coating rehabilitation program of exposed mains on SPM-PM-20190305-public</t>
  </si>
  <si>
    <t>20190412</t>
  </si>
  <si>
    <t>JGN-2-3.15-1-10038202-Integrity Assessment of Sydney Primary Loop using inline inspection-NPV Model-20190412-public</t>
  </si>
  <si>
    <t>20190408</t>
  </si>
  <si>
    <t>JGN-2-3.15-1-10038202-Integrity Assessment of Sydney Primary Loop using inline inspection-OA-20190408-public</t>
  </si>
  <si>
    <t>JGN-2-3.15-1-10038202-Integrity Assessment of Sydney Primary Loop using inline inspection-PEM-20190207-public</t>
  </si>
  <si>
    <t>JGN-2-3.15-1-10038206-Integrity Assessment of the Central Trunk using In Line Inspection (ILI)-PEM-20190312-public</t>
  </si>
  <si>
    <t>JGN-2-3.15-1-10038206-Integrity Assessment of the Central Trunk using In Line Inspection (ILI)-NPV Model-20190630-public</t>
  </si>
  <si>
    <t>JGN-2-3.15-1-10038206-Integrity Assessment of the Central Trunk using In Line Inspection (ILI)-OA-20190630-public</t>
  </si>
  <si>
    <t>JGN-2-3.15-1-10043332-Validation of anomalies identified by Inline-inspection on the Sydney Primary Main (HP to Lid)-OB-20180316-public</t>
  </si>
  <si>
    <t>JGN-2-3.15-1-10043332-Validation of anomalies identified by Inline-inspection on the Sydney Primary Main (HP to Lid)-PEM-20190207-public</t>
  </si>
  <si>
    <t>20180325</t>
  </si>
  <si>
    <t>JGN-2-3.15-1-10043335-Validation of anomalies identified by inline-inspection on the Central Trunk-OB-20180325-public</t>
  </si>
  <si>
    <t>JGN-2-3.15-1-10043335-Validation of anomalies identified by inline-inspection on the Central Trunk-PEM-20190312-public</t>
  </si>
  <si>
    <t>JGN-2-3.15-1-10042233-Air Compressor Replacement Program-PEM-20190308-public</t>
  </si>
  <si>
    <t>20190318</t>
  </si>
  <si>
    <t>JGN-2-3.15-1-10042233-Air Compressor Replacement Program-PM-20190318-public</t>
  </si>
  <si>
    <t>20190214</t>
  </si>
  <si>
    <t>JGN-2-3.15-1-10042545-Direct Examination of JGN Unpiggable Pipelines-OB-20190214-public</t>
  </si>
  <si>
    <t>20190319</t>
  </si>
  <si>
    <t>JGN-2-3.15-1-10042545-Direct Examination of JGN Unpiggable Pipelines-PEM-20190319-public</t>
  </si>
  <si>
    <t>JGN-2-3.15-1-10043034-Refurbishment of Stringybark Creek MLV Pit-PM-20190308-public</t>
  </si>
  <si>
    <t>20190304</t>
  </si>
  <si>
    <t>JGN-2-3.15-1-10043034-Refurbishment of Stringybark Creek MLV Pit-PEM-20190304-public</t>
  </si>
  <si>
    <t>SPM corrosion failure due to CP shielding</t>
  </si>
  <si>
    <t>JGN-2-3.15-1-SPM corrosion failure due to CP shielding-OA-20190624-public</t>
  </si>
  <si>
    <t>JGN-2-3.15-1-SPM corrosion failure due to CP shielding-OA-20190624-confidential</t>
  </si>
  <si>
    <t>NPV Model (1)-without risk</t>
  </si>
  <si>
    <t>JGN-2-3.15-1-SPM corrosion failure due to CP shielding-NPV Model (1)-without risk-20190624-public</t>
  </si>
  <si>
    <t>NPV Model (2)-with risk</t>
  </si>
  <si>
    <t>JGN-2-3.15-1-SPM corrosion failure due to CP shielding-NPV Model (2)-with risk-20190624-public</t>
  </si>
  <si>
    <t>JGN-2-3.15-1-10043057-SPM corrosion failure due to CP shielding (bend verification)-PEM-20190302-public</t>
  </si>
  <si>
    <t>JGN-2-3.15-1-10043314-SPM corrosion failure due to CP shielding (Lidcombe – Mortlake inline inspection)-PEM-20190304-public</t>
  </si>
  <si>
    <t>JGN-2-3.15-1-10043315-SPM corrosion failure due to CP shielding (Lidcombe – Mortlake validation digs)-PEM-20190302-public</t>
  </si>
  <si>
    <t>JGN-2-3.15-1-10033693-SPM corrosion failure due to CP shielding (Mortlake - Botany Bus Depot)-PEM-20190302-public</t>
  </si>
  <si>
    <t>JGN-2-3.15-1-10033694-SPM corrosion failure due to CP shielding (Lidcombe – Mortlake)-PEM-20190302-public</t>
  </si>
  <si>
    <t>JGN-2-3.15-1-10033695-SPM corrosion failure due to CP shielding (Mortlake – Stringybark)-PEM-20190302-public</t>
  </si>
  <si>
    <t>Life Cycle Management SPM  (Lane Cove to Willoughby)</t>
  </si>
  <si>
    <t>JGN-2-3.15-1-Life Cycle Management SPM  (Lane Cove to Willoughby)-OA-20190624-public</t>
  </si>
  <si>
    <t>JGN-2-3.15-1-Life Cycle Management SPM  (Lane Cove to Willoughby)-NPV Model (1)-without risk-20190624-public</t>
  </si>
  <si>
    <t>JGN-2-3.15-1-Life Cycle Management SPM  (Lane Cove to Willoughby)-NPV Model (2)-with risk-20190624-public</t>
  </si>
  <si>
    <t>JGN-2-3.15-1-10014424-Sydney Primary Main Integrity Management (Lane Cove to Willoughby) – Stage 1-PEM-20190204-public</t>
  </si>
  <si>
    <t>JGN-2-3.15-1-10043035-Sydney Primary Main Integrity Management (Lane Cove to Willoughby) – Stage 2-PEM-20190204-public</t>
  </si>
  <si>
    <t>SPM Risk Mitigation Project Category 1,2,3</t>
  </si>
  <si>
    <t>JGN-2-3.15-1-SPM Risk Mitigation Project Category 1,2,3-OA-20190630-public</t>
  </si>
  <si>
    <t>JGN-2-3.15-1-10014642-SPM Risk Mitigation Project Category 1-NPV Model-20190627-public</t>
  </si>
  <si>
    <t>JGN-2-3.15-1-10043511-SPM Risk Mitigation Project Category 2-NPV Model-20190627-public</t>
  </si>
  <si>
    <t>JGN-2-3.15-1-10043514-SPM Risk Mitigation Project Category 3-NPV Model-20190627-public</t>
  </si>
  <si>
    <t>JGN-2-3.15-1-10014642-SPM Risk Mitigation Project Category 1-PEM-20190215-public</t>
  </si>
  <si>
    <t>JGN-2-3.15-1-10043511-SPM Risk Mitigation Project Category 2-PEM-20190215-public</t>
  </si>
  <si>
    <t>JGN-2-3.15-1-10043514-SPM Risk Mitigation Project Category 3-PEM-20190215-public</t>
  </si>
  <si>
    <t>JGN-2-3.15-2-Measurement Asset Class Strategy-20190614-confidential</t>
  </si>
  <si>
    <t>JGN-2-3.15-2-Measurement Asset Class Strategy-20190614-public</t>
  </si>
  <si>
    <t>JGN-2-3.15-2-Networks Asset Class Strategy-20190611-public</t>
  </si>
  <si>
    <t>Meter replacement capex forecast model</t>
  </si>
  <si>
    <t>JGN-2-3.15-2-Meter replacement capex forecast model-20190630-confidential</t>
  </si>
  <si>
    <t>Meter replacement volume forecast model</t>
  </si>
  <si>
    <t>JGN-2-3.15-2-Meter replacement volume forecast model-20190630-confidential</t>
  </si>
  <si>
    <t>Connections capex forecast model</t>
  </si>
  <si>
    <t>JGN-2-3.15-2-Connections capex forecast model-20190630-confidential</t>
  </si>
  <si>
    <t xml:space="preserve">Connections capex forecast </t>
  </si>
  <si>
    <t>JGN-2-3.15-2-Connections capex forecast -NPV Model-20190630-public</t>
  </si>
  <si>
    <t>Replacement of defective metering program</t>
  </si>
  <si>
    <t>20190411</t>
  </si>
  <si>
    <t>JGN-2-3.15-2-Replacement of defective metering program-OA-20190411-public</t>
  </si>
  <si>
    <t>Planned replacement of aged residential gas meters</t>
  </si>
  <si>
    <t>JGN-2-3.15-2-Planned replacement of aged residential gas meters-OA-20190412-public</t>
  </si>
  <si>
    <t>Planned Replacement of defective residential I&amp;C meter sets</t>
  </si>
  <si>
    <t>20190415</t>
  </si>
  <si>
    <t>JGN-2-3.15-2-Planned Replacement of defective residential I&amp;C meter sets-OA-20190415-public</t>
  </si>
  <si>
    <t>JGN-2-3.15-2-R-RAQ-Planned replacement of Residential aged hot water meters - Aged-OA-20190411-public</t>
  </si>
  <si>
    <t>JGN-2-3.15-2-Capacity Augmentation Development Plan-20190630-public</t>
  </si>
  <si>
    <t>NPV Model (1) -50 years</t>
  </si>
  <si>
    <t>JGN-2-3.15-2-Capacity Augmentation Development Plan-NPV Model (1) -50 years-20190630-public</t>
  </si>
  <si>
    <t>JGN-2-3.15-2-Capacity Augmentation Development Plan-NPV Model (1) -50 years-20190630-confidential</t>
  </si>
  <si>
    <t>NPV Model (2) -70 years</t>
  </si>
  <si>
    <t>JGN-2-3.15-2-Capacity Augmentation Development Plan-NPV Model (2) -70 years-20190630-public</t>
  </si>
  <si>
    <t>JGN-2-3.15-2-Capacity Augmentation Development Plan-NPV Model (2) -70 years-20190630-confidential</t>
  </si>
  <si>
    <t>20190428</t>
  </si>
  <si>
    <t>JGN-2-3.15-2-R-RA1-Planned replacement of MDL batteries (52H)-OB-20190428-public</t>
  </si>
  <si>
    <t>JGN-2-3.15-2-R-RA5-Upgrade of MDL modems due to NBN rollout-OB-20190428-public</t>
  </si>
  <si>
    <t>JGN-2-3.15-2-R-RA6-Planned replacement of Metreteks -  NBN rollout-OB-20190428-public</t>
  </si>
  <si>
    <t>JGN-2-3.15-2-R-RA9-Installation of RF equipment to residential gas meters and hot water meters (MD/HR)-OB-20190428-public</t>
  </si>
  <si>
    <t>20180905</t>
  </si>
  <si>
    <t>JGN-2-3.15-2-R-RAF-20-Planned FEED for Meter Kit Changeout of I&amp;C MP &amp; LP Sites &lt;15kPa (FY+2yrs)-PM-20180905-public</t>
  </si>
  <si>
    <t>JGN-2-3.15-2-R-RAG-Defective replacement of Mercury/Metretek equipment-OB-20190428-public</t>
  </si>
  <si>
    <t>JGN-2-3.15-2-R-RAI-Defective replacement of MDL (52A)-OB-20190610-public</t>
  </si>
  <si>
    <t>20190322</t>
  </si>
  <si>
    <t>JGN-2-3.15-2-R-RAKS-Installation of Secondary Isolation Valves-PM-20190322-public</t>
  </si>
  <si>
    <t>20190512</t>
  </si>
  <si>
    <t>JGN-2-3.15-2-R-RAKV-Path Valves - Low, Medium and Secondary Pressure-OB-20190512-public</t>
  </si>
  <si>
    <t>JGN-2-3.15-2-R-RAX-Planned replacement &amp; warranty testing of gas and water meters at 5 yrs.-OB-20190428-public</t>
  </si>
  <si>
    <t>JGN-2-3.15-2-R-RAZ-20-Planned quality assurance testing of new gas &amp; water meters &amp; regulators-OB-20190610-public</t>
  </si>
  <si>
    <t>JGN-2-3.15-2-10043677-Planned replacement of Dew Point Analysers at 10 years-OB-20190428-public</t>
  </si>
  <si>
    <t>JGN-2-3.15-2-10022019-DRS Relocation - Five Dock-PEM-20190207-public</t>
  </si>
  <si>
    <t>JGN-2-3.15-2-10022019-DRS Relocation - Five Dock-PM-20190207-public</t>
  </si>
  <si>
    <t>20190329</t>
  </si>
  <si>
    <t>JGN-2-3.15-2-10022499-Haberfield / Strathfield / Campsie 7kPa-NPV Model-20190329-public</t>
  </si>
  <si>
    <t>JGN-2-3.15-2-10022499-Haberfield / Strathfield / Campsie 7kPa-OA-20190329-confidential</t>
  </si>
  <si>
    <t>JGN-2-3.15-2-10022499-Haberfield / Strathfield / Campsie 7kPa-OA-20190329-public</t>
  </si>
  <si>
    <t>JGN-2-3.15-2-10022499-Haberfield / Strathfield / Campsie 7kPa-PEM-20190329-public</t>
  </si>
  <si>
    <t>20180904</t>
  </si>
  <si>
    <t>JGN-2-3.15-2-10022504-Mittagong Rehab-Gate 1-20180904-public</t>
  </si>
  <si>
    <t>JGN-2-3.15-2-10022504-Mittagong Rehab-PEM-20190312-public</t>
  </si>
  <si>
    <t>JGN-2-3.15-2-10022510-Matraville 2kPa and 7kPa-OA-20190322-confidential</t>
  </si>
  <si>
    <t>JGN-2-3.15-2-10022510-Matraville 2kPa and 7kPa-OA-20190322-public</t>
  </si>
  <si>
    <t>JGN-2-3.15-2-10022510-Matraville 2kPa and 7kPa-NPV Model-20190322-public</t>
  </si>
  <si>
    <t>20190226</t>
  </si>
  <si>
    <t>JGN-2-3.15-2-10022510-Matraville 2kPa and 7kPa-PEM-20190226-public</t>
  </si>
  <si>
    <t>20190315</t>
  </si>
  <si>
    <t>JGN-2-3.15-2-10022511-Newcastle MP1 (30kPa) Rehabilitation-NPV Model-20190315-public</t>
  </si>
  <si>
    <t>20190326</t>
  </si>
  <si>
    <t>JGN-2-3.15-2-10022511-Newcastle MP1 (30kPa) Rehabilitation-PEM-20190326-public</t>
  </si>
  <si>
    <t>JGN-2-3.15-2-10022511-Newcastle MP1 (30kPa) Rehabilitation-OA-20190325-confidential</t>
  </si>
  <si>
    <t>JGN-2-3.15-2-10022511-Newcastle MP1 (30kPa) Rehabilitation-OA-20190325-public</t>
  </si>
  <si>
    <t>20190515</t>
  </si>
  <si>
    <t>JGN-2-3.15-2-10022512-DRS Relocation - Holson Street Casula-OB-20190515-public</t>
  </si>
  <si>
    <t>JGN-2-3.15-2-10022512-DRS Relocation - Holson Street Casula-PEM-20190207-public</t>
  </si>
  <si>
    <t>JGN-2-3.15-2-10022577-Largs Low CDP-PEM-20190307-public</t>
  </si>
  <si>
    <t>JGN-2-3.15-2-10022578-Edmondson Park Soldiers Parade Steel-PEM-20190312-public</t>
  </si>
  <si>
    <t>JGN-2-3.15-2-10022731-Kurri Kurri Rehabilitation (100kPa)-NPV Model-20190326-public</t>
  </si>
  <si>
    <t>JGN-2-3.15-2-10022731-Kurri Kurri Rehabilitation (100kPa)-OA-20190326-confidential</t>
  </si>
  <si>
    <t>JGN-2-3.15-2-10022731-Kurri Kurri Rehabilitation (100kPa)-OA-20190326-public</t>
  </si>
  <si>
    <t>JGN-2-3.15-2-10022731-Kurri Kurri Rehabilitation (100kPa)-PEM-20190207-public</t>
  </si>
  <si>
    <t>20190327</t>
  </si>
  <si>
    <t>JGN-2-3.15-2-10022734-Bankstown / Chullora / Greenacre 7kPa-NPV Model-20190327-public</t>
  </si>
  <si>
    <t>JGN-2-3.15-2-10022734-Bankstown / Chullora / Greenacre 7kPa-OA-20190327-confidential</t>
  </si>
  <si>
    <t>JGN-2-3.15-2-10022734-Bankstown / Chullora / Greenacre 7kPa-OA-20190327-public</t>
  </si>
  <si>
    <t>JGN-2-3.15-2-10022734-Bankstown / Chullora / Greenacre 7kPa-PEM-20190329-public</t>
  </si>
  <si>
    <t>JGN-2-3.15-2-10033168-Cecil Park (Elizabeth Dr) CDP-PEM-20190207-public</t>
  </si>
  <si>
    <t>JGN-2-3.15-2-10034717-Bankstown CDP-PEM-20190312-public</t>
  </si>
  <si>
    <t>JGN-2-3.15-2-10035819-Bathurst CDP (Eglinton Rd - Stage 2)-PEM-20190312-public</t>
  </si>
  <si>
    <t>JGN-2-3.15-2-10043030-Shallow Secondary Mains Investigation and Rectification-NPV Model-20190318-public</t>
  </si>
  <si>
    <t>JGN-2-3.15-2-10043030-Shallow Secondary Mains Investigation and Rectification-OA-20190318-public</t>
  </si>
  <si>
    <t>20190215</t>
  </si>
  <si>
    <t>JGN-2-3.15-2-10043030-Shallow Secondary Mains Investigation and Rectification-PEM-20190215-public</t>
  </si>
  <si>
    <t>20180318</t>
  </si>
  <si>
    <t>JGN-2-3.15-2-R-RFSB-Boundary Regulators-PM-20180318-public</t>
  </si>
  <si>
    <t>Asset Class Strategy</t>
  </si>
  <si>
    <t>ACS</t>
  </si>
  <si>
    <t>JGN-2-3.15-3-Fleet Model-30190630-public</t>
  </si>
  <si>
    <t>JGN-2-3.15-3-Jemena Infrastructure Cost Estimation Methodology-20190630-public</t>
  </si>
  <si>
    <t>JGN-2-3.15-3-Minor Capital Budgeting and Project Approval-20190630-public</t>
  </si>
  <si>
    <t>JGN-2-3.15-3-Property Asset Class Strategy-20190617-public</t>
  </si>
  <si>
    <t>Property Justification Paper</t>
  </si>
  <si>
    <t>JGN-2-3.15-3-Property Justification Paper-20190630-public</t>
  </si>
  <si>
    <t>JGN-2-3.15-3-IT Capex forecast model-20190630-public.xlsb</t>
  </si>
  <si>
    <t>IT Capex forecasting and Governance Guide</t>
  </si>
  <si>
    <t>JGN-2-3.15-3-IT Capex Forecasting and Governance Guide-20190612-public.pdf</t>
  </si>
  <si>
    <t>20180329</t>
  </si>
  <si>
    <t>JGN-2-3.15-3-SCADA - 1-RTU's End of Life Replacement-OB-20180329-public</t>
  </si>
  <si>
    <t>20190530</t>
  </si>
  <si>
    <t>JGN-2-3.15-3-SCADA - 10-Network BA Data Historian-OB-20190530-public</t>
  </si>
  <si>
    <t>JGN-2-3.15-3-SCADA - 2-OSI SCADA OMS DMS Upgrade-PM-20190304-public</t>
  </si>
  <si>
    <t>20180924</t>
  </si>
  <si>
    <t>JGN-2-3.15-3-SCADA - 5-Scada Security Infrastructure-OB-20180924-public</t>
  </si>
  <si>
    <t>20190521</t>
  </si>
  <si>
    <t>JGN-2-3.15-3-SCADA - 9-Metretek Server Software Upgrade-OB-20190521-public</t>
  </si>
  <si>
    <t>Asset &amp; GIS Systems Enhancement</t>
  </si>
  <si>
    <t>JGN-2-3.15-3-Asset &amp; GIS Systems Enhancement-IB-20190412-public</t>
  </si>
  <si>
    <t>Asset &amp; GIS Systems Lifecycle</t>
  </si>
  <si>
    <t>JGN-2-3.15-3-Asset &amp; GIS Systems Lifecycle-IB-20190412-public</t>
  </si>
  <si>
    <t>Customer Experience</t>
  </si>
  <si>
    <t>JGN-2-3.15-3-Customer Experience-IB-20190412-public</t>
  </si>
  <si>
    <t>Cyber Security Enhancement</t>
  </si>
  <si>
    <t>JGN-2-3.15-3-Cyber Security Enhancement-IB-20190412-public</t>
  </si>
  <si>
    <t>Cyber Security Lifecycle</t>
  </si>
  <si>
    <t>JGN-2-3.15-3-Cyber Security Lifecycle-IB-20190412-public</t>
  </si>
  <si>
    <t>End User Services Facilities</t>
  </si>
  <si>
    <t>JGN-2-3.15-3-End User Services Facilities-IB-20190415-public</t>
  </si>
  <si>
    <t>End User Services Personal Devices</t>
  </si>
  <si>
    <t>JGN-2-3.15-3-End User Services Personal Devices-IB-20190412-public</t>
  </si>
  <si>
    <t>End User Services Productivity Tools</t>
  </si>
  <si>
    <t>JGN-2-3.15-3-End User Services Productivity Tools-IB-20190412-public</t>
  </si>
  <si>
    <t>Enterprise Systems ERP Lifecycle</t>
  </si>
  <si>
    <t>JGN-2-3.15-3-Enterprise Systems ERP Lifecycle-IB-20190412-public</t>
  </si>
  <si>
    <t>Enterprise Systems ERP Migration</t>
  </si>
  <si>
    <t>JGN-2-3.15-3-Enterprise Systems ERP Migration-IB-20190412-public</t>
  </si>
  <si>
    <t>Enterprise Systems Recording &amp; Analysis</t>
  </si>
  <si>
    <t>JGN-2-3.15-3-Enterprise Systems Recording &amp; Analysis-IB-20190410-public</t>
  </si>
  <si>
    <t>Enterprise Systems Records &amp; Document Management</t>
  </si>
  <si>
    <t>JGN-2-3.15-3-Enterprise Systems Records &amp; Document Management-IB-20190412-public</t>
  </si>
  <si>
    <t>ERP Corporate White Paper</t>
  </si>
  <si>
    <t>JGN-2-3.15-3-ERP Corporate White Paper-OA-20190604-public</t>
  </si>
  <si>
    <t>Infrastructure Communications &amp; Network Services</t>
  </si>
  <si>
    <t>JGN-2-3.15-3-Infrastructure Communications &amp; Network Services-IB-20190410-public</t>
  </si>
  <si>
    <t>Infrastructure Data Storage &amp; Management</t>
  </si>
  <si>
    <t>JGN-2-3.15-3-Infrastructure Data Storage &amp; Management-IB-20190410-public</t>
  </si>
  <si>
    <t>Infrastructure Platforms &amp; Processing</t>
  </si>
  <si>
    <t>JGN-2-3.15-3-Infrastructure Platforms &amp; Processing-IB-20190411-public</t>
  </si>
  <si>
    <t>Infrastructure System Management</t>
  </si>
  <si>
    <t>JGN-2-3.15-3-Infrastructure System Management-IB-20190411-public</t>
  </si>
  <si>
    <t>Integration technologies</t>
  </si>
  <si>
    <t>JGN-2-3.15-3-Integration technologies-IB-20190412-public</t>
  </si>
  <si>
    <t>Short Term Trading Market</t>
  </si>
  <si>
    <t>JGN-2-3.15-3-ITGG05-Short Term Trading Market-IB-20190411-public</t>
  </si>
  <si>
    <t>Meter Management</t>
  </si>
  <si>
    <t>JGN-2-3.15-3-Meter Management-IB-20190412-public</t>
  </si>
  <si>
    <t>Operational Technology</t>
  </si>
  <si>
    <t>JGN-2-3.15-3-Operational Technology-IB-20190411-public</t>
  </si>
  <si>
    <t>JGN-Attachment 16-Document Index-20190630-Public.xlsx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</si>
</sst>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u/>
      <sz val="11"/>
      <color theme="1"/>
      <name val="Calibri"/>
      <family val="2"/>
      <scheme val="minor"/>
    </font>
    <font>
      <b/>
      <sz val="12"/>
      <color theme="1"/>
      <name val="Calibri"/>
      <family val="2"/>
      <scheme val="minor"/>
    </font>
    <font>
      <b/>
      <sz val="11"/>
      <name val="Calibri"/>
      <family val="2"/>
      <scheme val="minor"/>
    </font>
    <font>
      <i/>
      <sz val="11"/>
      <color theme="1"/>
      <name val="Calibri"/>
      <family val="2"/>
      <scheme val="minor"/>
    </font>
    <font>
      <b/>
      <sz val="10"/>
      <color theme="1"/>
      <name val="Calibri"/>
      <family val="2"/>
      <scheme val="minor"/>
    </font>
    <font>
      <sz val="11"/>
      <color theme="1"/>
      <name val="Calibri"/>
      <family val="2"/>
    </font>
    <font>
      <sz val="11"/>
      <color rgb="FF000000"/>
      <name val="Calibri"/>
      <family val="2"/>
    </font>
    <font>
      <sz val="10"/>
      <color theme="1"/>
      <name val="Arial"/>
      <family val="2"/>
    </font>
    <font>
      <sz val="9"/>
      <color indexed="81"/>
      <name val="Tahoma"/>
      <family val="2"/>
    </font>
    <font>
      <b/>
      <sz val="16"/>
      <color theme="1"/>
      <name val="Calibri"/>
      <family val="2"/>
      <scheme val="minor"/>
    </font>
    <font>
      <sz val="10"/>
      <color theme="1"/>
      <name val="Calibri"/>
      <family val="2"/>
      <scheme val="minor"/>
    </font>
    <font>
      <sz val="11"/>
      <color rgb="FF00B050"/>
      <name val="Calibri"/>
      <family val="2"/>
      <scheme val="minor"/>
    </font>
    <font>
      <sz val="12"/>
      <color theme="1"/>
      <name val="Calibri"/>
      <family val="2"/>
      <scheme val="minor"/>
    </font>
    <font>
      <sz val="14"/>
      <color theme="1"/>
      <name val="Calibri"/>
      <family val="2"/>
      <scheme val="minor"/>
    </font>
    <font>
      <sz val="9"/>
      <color theme="1"/>
      <name val="Calibri"/>
      <family val="2"/>
      <scheme val="minor"/>
    </font>
    <font>
      <b/>
      <sz val="11"/>
      <color theme="0"/>
      <name val="Calibri"/>
      <family val="2"/>
      <scheme val="minor"/>
    </font>
    <font>
      <b/>
      <sz val="18"/>
      <color theme="1"/>
      <name val="Calibri"/>
      <family val="2"/>
      <scheme val="minor"/>
    </font>
    <font>
      <u/>
      <sz val="11"/>
      <color theme="10"/>
      <name val="Calibri"/>
      <family val="2"/>
      <scheme val="minor"/>
    </font>
    <font>
      <b/>
      <sz val="12"/>
      <color theme="0"/>
      <name val="Calibri"/>
      <family val="2"/>
      <scheme val="minor"/>
    </font>
    <font>
      <b/>
      <sz val="14"/>
      <color theme="0"/>
      <name val="Calibri"/>
      <family val="2"/>
      <scheme val="minor"/>
    </font>
    <font>
      <b/>
      <sz val="9"/>
      <color theme="1"/>
      <name val="Calibri"/>
      <family val="2"/>
      <scheme val="minor"/>
    </font>
    <font>
      <b/>
      <sz val="14"/>
      <name val="Calibri"/>
      <family val="2"/>
      <scheme val="minor"/>
    </font>
    <font>
      <b/>
      <sz val="1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6600"/>
        <bgColor indexed="64"/>
      </patternFill>
    </fill>
    <fill>
      <patternFill patternType="solid">
        <fgColor rgb="FFFFFFFF"/>
        <bgColor indexed="64"/>
      </patternFill>
    </fill>
    <fill>
      <patternFill patternType="solid">
        <fgColor theme="5" tint="0.79998168889431442"/>
        <bgColor theme="5" tint="0.79998168889431442"/>
      </patternFill>
    </fill>
  </fills>
  <borders count="109">
    <border>
      <left/>
      <right/>
      <top/>
      <bottom/>
      <diagonal/>
    </border>
    <border>
      <left/>
      <right style="thin">
        <color theme="2"/>
      </right>
      <top style="medium">
        <color indexed="64"/>
      </top>
      <bottom/>
      <diagonal/>
    </border>
    <border>
      <left/>
      <right style="dashed">
        <color auto="1"/>
      </right>
      <top/>
      <bottom style="dashed">
        <color auto="1"/>
      </bottom>
      <diagonal/>
    </border>
    <border>
      <left style="dashed">
        <color auto="1"/>
      </left>
      <right/>
      <top/>
      <bottom style="dashed">
        <color auto="1"/>
      </bottom>
      <diagonal/>
    </border>
    <border>
      <left/>
      <right style="dashed">
        <color auto="1"/>
      </right>
      <top style="dashed">
        <color auto="1"/>
      </top>
      <bottom style="dashed">
        <color auto="1"/>
      </bottom>
      <diagonal/>
    </border>
    <border>
      <left style="dashed">
        <color auto="1"/>
      </left>
      <right/>
      <top style="dashed">
        <color auto="1"/>
      </top>
      <bottom style="dashed">
        <color auto="1"/>
      </bottom>
      <diagonal/>
    </border>
    <border>
      <left style="thin">
        <color theme="2"/>
      </left>
      <right style="thin">
        <color theme="2"/>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style="medium">
        <color indexed="64"/>
      </top>
      <bottom style="medium">
        <color indexed="64"/>
      </bottom>
      <diagonal/>
    </border>
    <border>
      <left style="medium">
        <color auto="1"/>
      </left>
      <right style="dotted">
        <color auto="1"/>
      </right>
      <top style="medium">
        <color indexed="64"/>
      </top>
      <bottom style="medium">
        <color indexed="64"/>
      </bottom>
      <diagonal/>
    </border>
    <border>
      <left style="medium">
        <color indexed="64"/>
      </left>
      <right style="thin">
        <color theme="2"/>
      </right>
      <top style="medium">
        <color indexed="64"/>
      </top>
      <bottom style="medium">
        <color indexed="64"/>
      </bottom>
      <diagonal/>
    </border>
    <border>
      <left style="thin">
        <color theme="2"/>
      </left>
      <right style="thin">
        <color theme="2"/>
      </right>
      <top style="medium">
        <color indexed="64"/>
      </top>
      <bottom style="medium">
        <color indexed="64"/>
      </bottom>
      <diagonal/>
    </border>
    <border>
      <left style="thin">
        <color theme="2"/>
      </left>
      <right style="medium">
        <color auto="1"/>
      </right>
      <top style="medium">
        <color indexed="64"/>
      </top>
      <bottom style="medium">
        <color indexed="64"/>
      </bottom>
      <diagonal/>
    </border>
    <border>
      <left style="thin">
        <color theme="2"/>
      </left>
      <right/>
      <top style="medium">
        <color indexed="64"/>
      </top>
      <bottom/>
      <diagonal/>
    </border>
    <border>
      <left/>
      <right style="dotted">
        <color auto="1"/>
      </right>
      <top style="medium">
        <color indexed="64"/>
      </top>
      <bottom/>
      <diagonal/>
    </border>
    <border>
      <left style="dotted">
        <color auto="1"/>
      </left>
      <right style="dotted">
        <color auto="1"/>
      </right>
      <top style="medium">
        <color indexed="64"/>
      </top>
      <bottom style="medium">
        <color indexed="64"/>
      </bottom>
      <diagonal/>
    </border>
    <border>
      <left style="dotted">
        <color auto="1"/>
      </left>
      <right style="medium">
        <color auto="1"/>
      </right>
      <top style="medium">
        <color indexed="64"/>
      </top>
      <bottom style="medium">
        <color indexed="64"/>
      </bottom>
      <diagonal/>
    </border>
    <border>
      <left style="medium">
        <color indexed="64"/>
      </left>
      <right style="thin">
        <color indexed="64"/>
      </right>
      <top style="medium">
        <color indexed="64"/>
      </top>
      <bottom/>
      <diagonal/>
    </border>
    <border>
      <left/>
      <right style="thin">
        <color theme="2"/>
      </right>
      <top style="medium">
        <color indexed="64"/>
      </top>
      <bottom style="dotted">
        <color indexed="64"/>
      </bottom>
      <diagonal/>
    </border>
    <border>
      <left/>
      <right/>
      <top style="medium">
        <color indexed="64"/>
      </top>
      <bottom style="dotted">
        <color indexed="64"/>
      </bottom>
      <diagonal/>
    </border>
    <border>
      <left style="dashed">
        <color indexed="64"/>
      </left>
      <right style="dotted">
        <color auto="1"/>
      </right>
      <top style="medium">
        <color indexed="64"/>
      </top>
      <bottom style="dotted">
        <color indexed="64"/>
      </bottom>
      <diagonal/>
    </border>
    <border>
      <left style="dotted">
        <color auto="1"/>
      </left>
      <right style="medium">
        <color auto="1"/>
      </right>
      <top style="medium">
        <color indexed="64"/>
      </top>
      <bottom style="dotted">
        <color indexed="64"/>
      </bottom>
      <diagonal/>
    </border>
    <border>
      <left style="medium">
        <color indexed="64"/>
      </left>
      <right style="thin">
        <color theme="2"/>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thin">
        <color theme="2"/>
      </right>
      <top style="dotted">
        <color indexed="64"/>
      </top>
      <bottom style="dotted">
        <color indexed="64"/>
      </bottom>
      <diagonal/>
    </border>
    <border>
      <left/>
      <right style="thin">
        <color theme="2"/>
      </right>
      <top style="hair">
        <color indexed="64"/>
      </top>
      <bottom style="dotted">
        <color indexed="64"/>
      </bottom>
      <diagonal/>
    </border>
    <border>
      <left/>
      <right/>
      <top style="dotted">
        <color indexed="64"/>
      </top>
      <bottom style="dotted">
        <color indexed="64"/>
      </bottom>
      <diagonal/>
    </border>
    <border>
      <left style="dashed">
        <color indexed="64"/>
      </left>
      <right style="dotted">
        <color auto="1"/>
      </right>
      <top style="dotted">
        <color indexed="64"/>
      </top>
      <bottom style="dotted">
        <color indexed="64"/>
      </bottom>
      <diagonal/>
    </border>
    <border>
      <left style="dotted">
        <color auto="1"/>
      </left>
      <right style="medium">
        <color auto="1"/>
      </right>
      <top style="dotted">
        <color indexed="64"/>
      </top>
      <bottom style="dotted">
        <color indexed="64"/>
      </bottom>
      <diagonal/>
    </border>
    <border>
      <left style="medium">
        <color indexed="64"/>
      </left>
      <right style="thin">
        <color theme="2"/>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diagonal/>
    </border>
    <border>
      <left style="medium">
        <color indexed="64"/>
      </left>
      <right style="thin">
        <color theme="2"/>
      </right>
      <top style="dotted">
        <color indexed="64"/>
      </top>
      <bottom/>
      <diagonal/>
    </border>
    <border>
      <left style="medium">
        <color indexed="64"/>
      </left>
      <right style="thin">
        <color theme="2"/>
      </right>
      <top/>
      <bottom/>
      <diagonal/>
    </border>
    <border>
      <left/>
      <right style="thin">
        <color theme="2"/>
      </right>
      <top style="dotted">
        <color indexed="64"/>
      </top>
      <bottom/>
      <diagonal/>
    </border>
    <border>
      <left style="thin">
        <color theme="2"/>
      </left>
      <right style="thin">
        <color theme="2"/>
      </right>
      <top style="dotted">
        <color indexed="64"/>
      </top>
      <bottom/>
      <diagonal/>
    </border>
    <border>
      <left style="dashed">
        <color indexed="64"/>
      </left>
      <right style="dotted">
        <color auto="1"/>
      </right>
      <top style="dotted">
        <color indexed="64"/>
      </top>
      <bottom/>
      <diagonal/>
    </border>
    <border>
      <left style="dashed">
        <color indexed="64"/>
      </left>
      <right style="medium">
        <color indexed="64"/>
      </right>
      <top style="dotted">
        <color indexed="64"/>
      </top>
      <bottom/>
      <diagonal/>
    </border>
    <border>
      <left/>
      <right style="medium">
        <color indexed="64"/>
      </right>
      <top style="dotted">
        <color indexed="64"/>
      </top>
      <bottom/>
      <diagonal/>
    </border>
    <border>
      <left style="dashed">
        <color indexed="64"/>
      </left>
      <right/>
      <top style="hair">
        <color indexed="64"/>
      </top>
      <bottom style="dotted">
        <color indexed="64"/>
      </bottom>
      <diagonal/>
    </border>
    <border>
      <left style="dotted">
        <color indexed="64"/>
      </left>
      <right style="dashed">
        <color indexed="64"/>
      </right>
      <top style="hair">
        <color indexed="64"/>
      </top>
      <bottom style="dotted">
        <color indexed="64"/>
      </bottom>
      <diagonal/>
    </border>
    <border>
      <left/>
      <right style="medium">
        <color indexed="64"/>
      </right>
      <top style="hair">
        <color indexed="64"/>
      </top>
      <bottom style="dotted">
        <color indexed="64"/>
      </bottom>
      <diagonal/>
    </border>
    <border>
      <left/>
      <right/>
      <top style="hair">
        <color indexed="64"/>
      </top>
      <bottom style="dotted">
        <color indexed="64"/>
      </bottom>
      <diagonal/>
    </border>
    <border>
      <left style="medium">
        <color indexed="64"/>
      </left>
      <right style="thin">
        <color theme="2"/>
      </right>
      <top style="hair">
        <color indexed="64"/>
      </top>
      <bottom style="dotted">
        <color indexed="64"/>
      </bottom>
      <diagonal/>
    </border>
    <border>
      <left style="dashed">
        <color indexed="64"/>
      </left>
      <right/>
      <top style="dotted">
        <color indexed="64"/>
      </top>
      <bottom style="dotted">
        <color indexed="64"/>
      </bottom>
      <diagonal/>
    </border>
    <border>
      <left style="dotted">
        <color auto="1"/>
      </left>
      <right style="dotted">
        <color auto="1"/>
      </right>
      <top style="dotted">
        <color indexed="64"/>
      </top>
      <bottom style="dotted">
        <color indexed="64"/>
      </bottom>
      <diagonal/>
    </border>
    <border>
      <left/>
      <right style="thin">
        <color theme="2"/>
      </right>
      <top/>
      <bottom style="dotted">
        <color indexed="64"/>
      </bottom>
      <diagonal/>
    </border>
    <border>
      <left/>
      <right style="thin">
        <color theme="2"/>
      </right>
      <top/>
      <bottom/>
      <diagonal/>
    </border>
    <border>
      <left/>
      <right/>
      <top/>
      <bottom style="dotted">
        <color indexed="64"/>
      </bottom>
      <diagonal/>
    </border>
    <border>
      <left/>
      <right style="thin">
        <color theme="2"/>
      </right>
      <top style="dotted">
        <color indexed="64"/>
      </top>
      <bottom style="medium">
        <color indexed="64"/>
      </bottom>
      <diagonal/>
    </border>
    <border>
      <left style="dashed">
        <color indexed="64"/>
      </left>
      <right/>
      <top style="dotted">
        <color indexed="64"/>
      </top>
      <bottom style="medium">
        <color indexed="64"/>
      </bottom>
      <diagonal/>
    </border>
    <border>
      <left style="dotted">
        <color auto="1"/>
      </left>
      <right style="dotted">
        <color auto="1"/>
      </right>
      <top style="dotted">
        <color indexed="64"/>
      </top>
      <bottom style="medium">
        <color indexed="64"/>
      </bottom>
      <diagonal/>
    </border>
    <border>
      <left style="dotted">
        <color auto="1"/>
      </left>
      <right style="medium">
        <color auto="1"/>
      </right>
      <top style="dotted">
        <color indexed="64"/>
      </top>
      <bottom style="medium">
        <color indexed="64"/>
      </bottom>
      <diagonal/>
    </border>
    <border>
      <left/>
      <right/>
      <top/>
      <bottom style="medium">
        <color indexed="64"/>
      </bottom>
      <diagonal/>
    </border>
    <border>
      <left/>
      <right style="thin">
        <color theme="2"/>
      </right>
      <top/>
      <bottom style="medium">
        <color indexed="64"/>
      </bottom>
      <diagonal/>
    </border>
    <border>
      <left style="medium">
        <color indexed="64"/>
      </left>
      <right style="thin">
        <color theme="2"/>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dashed">
        <color indexed="64"/>
      </left>
      <right style="medium">
        <color indexed="64"/>
      </right>
      <top style="medium">
        <color indexed="64"/>
      </top>
      <bottom style="dotted">
        <color indexed="64"/>
      </bottom>
      <diagonal/>
    </border>
    <border>
      <left style="dotted">
        <color auto="1"/>
      </left>
      <right style="medium">
        <color auto="1"/>
      </right>
      <top style="dotted">
        <color indexed="64"/>
      </top>
      <bottom/>
      <diagonal/>
    </border>
    <border>
      <left/>
      <right style="thin">
        <color theme="2"/>
      </right>
      <top style="hair">
        <color indexed="64"/>
      </top>
      <bottom/>
      <diagonal/>
    </border>
    <border>
      <left style="thin">
        <color theme="2"/>
      </left>
      <right style="thin">
        <color theme="2"/>
      </right>
      <top style="hair">
        <color indexed="64"/>
      </top>
      <bottom/>
      <diagonal/>
    </border>
    <border>
      <left style="dashed">
        <color indexed="64"/>
      </left>
      <right style="dotted">
        <color auto="1"/>
      </right>
      <top style="hair">
        <color indexed="64"/>
      </top>
      <bottom/>
      <diagonal/>
    </border>
    <border>
      <left style="dotted">
        <color auto="1"/>
      </left>
      <right style="dotted">
        <color auto="1"/>
      </right>
      <top style="hair">
        <color indexed="64"/>
      </top>
      <bottom/>
      <diagonal/>
    </border>
    <border>
      <left/>
      <right style="medium">
        <color indexed="64"/>
      </right>
      <top style="hair">
        <color indexed="64"/>
      </top>
      <bottom/>
      <diagonal/>
    </border>
    <border>
      <left style="medium">
        <color indexed="64"/>
      </left>
      <right style="thin">
        <color theme="2"/>
      </right>
      <top style="hair">
        <color indexed="64"/>
      </top>
      <bottom/>
      <diagonal/>
    </border>
    <border>
      <left style="thin">
        <color theme="2"/>
      </left>
      <right style="thin">
        <color theme="2"/>
      </right>
      <top/>
      <bottom/>
      <diagonal/>
    </border>
    <border>
      <left style="dashed">
        <color indexed="64"/>
      </left>
      <right/>
      <top style="dotted">
        <color indexed="64"/>
      </top>
      <bottom/>
      <diagonal/>
    </border>
    <border>
      <left style="thin">
        <color theme="2"/>
      </left>
      <right style="thin">
        <color theme="2"/>
      </right>
      <top/>
      <bottom style="dotted">
        <color indexed="64"/>
      </bottom>
      <diagonal/>
    </border>
    <border>
      <left style="thin">
        <color theme="2"/>
      </left>
      <right style="thin">
        <color theme="2"/>
      </right>
      <top/>
      <bottom style="medium">
        <color indexed="64"/>
      </bottom>
      <diagonal/>
    </border>
    <border>
      <left style="thin">
        <color indexed="64"/>
      </left>
      <right style="thin">
        <color theme="2"/>
      </right>
      <top style="dotted">
        <color indexed="64"/>
      </top>
      <bottom style="dotted">
        <color indexed="64"/>
      </bottom>
      <diagonal/>
    </border>
    <border>
      <left style="thin">
        <color indexed="64"/>
      </left>
      <right style="thin">
        <color theme="2"/>
      </right>
      <top/>
      <bottom style="dotted">
        <color indexed="64"/>
      </bottom>
      <diagonal/>
    </border>
    <border>
      <left style="dashed">
        <color indexed="64"/>
      </left>
      <right/>
      <top/>
      <bottom style="dotted">
        <color indexed="64"/>
      </bottom>
      <diagonal/>
    </border>
    <border>
      <left style="dotted">
        <color auto="1"/>
      </left>
      <right style="dotted">
        <color auto="1"/>
      </right>
      <top/>
      <bottom style="dotted">
        <color indexed="64"/>
      </bottom>
      <diagonal/>
    </border>
    <border>
      <left style="dotted">
        <color auto="1"/>
      </left>
      <right style="medium">
        <color auto="1"/>
      </right>
      <top/>
      <bottom style="dotted">
        <color indexed="64"/>
      </bottom>
      <diagonal/>
    </border>
    <border>
      <left style="medium">
        <color indexed="64"/>
      </left>
      <right style="thin">
        <color theme="2"/>
      </right>
      <top/>
      <bottom style="dotted">
        <color indexed="64"/>
      </bottom>
      <diagonal/>
    </border>
    <border>
      <left/>
      <right style="medium">
        <color indexed="64"/>
      </right>
      <top/>
      <bottom style="dotted">
        <color indexed="64"/>
      </bottom>
      <diagonal/>
    </border>
    <border>
      <left style="thin">
        <color indexed="64"/>
      </left>
      <right style="thin">
        <color theme="2"/>
      </right>
      <top style="dotted">
        <color indexed="64"/>
      </top>
      <bottom/>
      <diagonal/>
    </border>
    <border>
      <left style="dashed">
        <color indexed="64"/>
      </left>
      <right style="thin">
        <color theme="2"/>
      </right>
      <top style="dotted">
        <color indexed="64"/>
      </top>
      <bottom style="dotted">
        <color indexed="64"/>
      </bottom>
      <diagonal/>
    </border>
    <border>
      <left/>
      <right/>
      <top style="dotted">
        <color indexed="64"/>
      </top>
      <bottom style="medium">
        <color indexed="64"/>
      </bottom>
      <diagonal/>
    </border>
    <border>
      <left style="dashed">
        <color indexed="64"/>
      </left>
      <right style="dotted">
        <color auto="1"/>
      </right>
      <top/>
      <bottom style="dotted">
        <color indexed="64"/>
      </bottom>
      <diagonal/>
    </border>
    <border>
      <left style="medium">
        <color indexed="64"/>
      </left>
      <right style="thin">
        <color indexed="64"/>
      </right>
      <top/>
      <bottom style="medium">
        <color indexed="64"/>
      </bottom>
      <diagonal/>
    </border>
    <border>
      <left/>
      <right style="thin">
        <color theme="2"/>
      </right>
      <top style="hair">
        <color indexed="64"/>
      </top>
      <bottom style="medium">
        <color indexed="64"/>
      </bottom>
      <diagonal/>
    </border>
    <border>
      <left style="thin">
        <color theme="2"/>
      </left>
      <right/>
      <top style="dotted">
        <color indexed="64"/>
      </top>
      <bottom/>
      <diagonal/>
    </border>
    <border>
      <left style="thin">
        <color theme="2"/>
      </left>
      <right/>
      <top/>
      <bottom style="dotted">
        <color indexed="64"/>
      </bottom>
      <diagonal/>
    </border>
    <border>
      <left style="thin">
        <color theme="2"/>
      </left>
      <right/>
      <top/>
      <bottom/>
      <diagonal/>
    </border>
    <border>
      <left style="thin">
        <color theme="2"/>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theme="2"/>
      </right>
      <top style="medium">
        <color indexed="64"/>
      </top>
      <bottom style="medium">
        <color indexed="64"/>
      </bottom>
      <diagonal/>
    </border>
    <border>
      <left style="medium">
        <color auto="1"/>
      </left>
      <right/>
      <top style="dotted">
        <color indexed="64"/>
      </top>
      <bottom/>
      <diagonal/>
    </border>
    <border>
      <left style="medium">
        <color auto="1"/>
      </left>
      <right/>
      <top/>
      <bottom/>
      <diagonal/>
    </border>
    <border>
      <left style="medium">
        <color auto="1"/>
      </left>
      <right/>
      <top/>
      <bottom style="dotted">
        <color auto="1"/>
      </bottom>
      <diagonal/>
    </border>
    <border>
      <left/>
      <right/>
      <top style="thin">
        <color theme="5" tint="0.39997558519241921"/>
      </top>
      <bottom style="thin">
        <color theme="5" tint="0.39997558519241921"/>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auto="1"/>
      </left>
      <right/>
      <top style="medium">
        <color indexed="64"/>
      </top>
      <bottom style="medium">
        <color indexed="64"/>
      </bottom>
      <diagonal/>
    </border>
    <border>
      <left style="medium">
        <color indexed="64"/>
      </left>
      <right/>
      <top style="medium">
        <color indexed="64"/>
      </top>
      <bottom style="thin">
        <color theme="5" tint="0.39997558519241921"/>
      </bottom>
      <diagonal/>
    </border>
    <border>
      <left/>
      <right/>
      <top style="medium">
        <color indexed="64"/>
      </top>
      <bottom style="thin">
        <color theme="5" tint="0.39997558519241921"/>
      </bottom>
      <diagonal/>
    </border>
    <border>
      <left/>
      <right style="medium">
        <color indexed="64"/>
      </right>
      <top style="medium">
        <color indexed="64"/>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410">
    <xf numFmtId="0" fontId="0" fillId="0" borderId="0" xfId="0"/>
    <xf numFmtId="0" fontId="0" fillId="0" borderId="0" xfId="0" applyAlignment="1">
      <alignment wrapText="1"/>
    </xf>
    <xf numFmtId="0" fontId="3" fillId="0" borderId="0" xfId="0" applyFont="1" applyAlignment="1">
      <alignment horizontal="center"/>
    </xf>
    <xf numFmtId="0" fontId="0" fillId="0" borderId="0" xfId="0" applyAlignment="1">
      <alignment vertical="top" wrapText="1"/>
    </xf>
    <xf numFmtId="0" fontId="3" fillId="0" borderId="0" xfId="0" applyFont="1" applyAlignment="1">
      <alignment horizontal="center" vertical="center"/>
    </xf>
    <xf numFmtId="0" fontId="0" fillId="0" borderId="0" xfId="0" applyAlignment="1">
      <alignment horizontal="left" vertical="top" wrapText="1"/>
    </xf>
    <xf numFmtId="0" fontId="4" fillId="0" borderId="0" xfId="0" applyFont="1" applyAlignment="1">
      <alignment wrapText="1"/>
    </xf>
    <xf numFmtId="0" fontId="0" fillId="0" borderId="0" xfId="0"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3" fillId="3" borderId="0" xfId="0" applyFont="1" applyFill="1"/>
    <xf numFmtId="0" fontId="0" fillId="3" borderId="0" xfId="0" applyFill="1"/>
    <xf numFmtId="0" fontId="4" fillId="2" borderId="0" xfId="0" applyFont="1" applyFill="1"/>
    <xf numFmtId="0" fontId="4" fillId="2" borderId="0" xfId="0" applyFont="1" applyFill="1" applyAlignment="1">
      <alignment horizontal="center"/>
    </xf>
    <xf numFmtId="0" fontId="4" fillId="2" borderId="0" xfId="0" applyFont="1" applyFill="1" applyAlignment="1">
      <alignment horizontal="left"/>
    </xf>
    <xf numFmtId="0" fontId="3" fillId="2" borderId="0" xfId="0" applyFont="1" applyFill="1" applyAlignment="1">
      <alignment vertical="center"/>
    </xf>
    <xf numFmtId="0" fontId="0" fillId="2" borderId="0" xfId="0" applyFill="1" applyAlignment="1">
      <alignment vertical="center"/>
    </xf>
    <xf numFmtId="0" fontId="0" fillId="4" borderId="2" xfId="0" applyFill="1" applyBorder="1" applyAlignment="1">
      <alignment horizontal="center"/>
    </xf>
    <xf numFmtId="0" fontId="0" fillId="4" borderId="3" xfId="0" applyFill="1" applyBorder="1"/>
    <xf numFmtId="0" fontId="0" fillId="4" borderId="4" xfId="0" applyFill="1" applyBorder="1" applyAlignment="1">
      <alignment horizontal="center"/>
    </xf>
    <xf numFmtId="0" fontId="0" fillId="4" borderId="5" xfId="0" applyFill="1" applyBorder="1"/>
    <xf numFmtId="0" fontId="0" fillId="5" borderId="4" xfId="0" applyFill="1" applyBorder="1" applyAlignment="1">
      <alignment horizontal="center"/>
    </xf>
    <xf numFmtId="0" fontId="0" fillId="5" borderId="5" xfId="0" applyFill="1" applyBorder="1"/>
    <xf numFmtId="0" fontId="0" fillId="6" borderId="4" xfId="0" applyFill="1" applyBorder="1" applyAlignment="1">
      <alignment horizontal="center"/>
    </xf>
    <xf numFmtId="0" fontId="0" fillId="6" borderId="5" xfId="0" applyFill="1" applyBorder="1"/>
    <xf numFmtId="0" fontId="0" fillId="7" borderId="4" xfId="0" applyFill="1" applyBorder="1" applyAlignment="1">
      <alignment horizontal="center"/>
    </xf>
    <xf numFmtId="0" fontId="0" fillId="7" borderId="5" xfId="0" applyFill="1" applyBorder="1"/>
    <xf numFmtId="0" fontId="8" fillId="7" borderId="4" xfId="0" applyFont="1" applyFill="1" applyBorder="1" applyAlignment="1">
      <alignment horizontal="center"/>
    </xf>
    <xf numFmtId="0" fontId="0" fillId="2" borderId="0" xfId="0" applyFill="1" applyAlignment="1">
      <alignment horizontal="left" vertical="center"/>
    </xf>
    <xf numFmtId="0" fontId="0" fillId="2" borderId="0" xfId="0" applyFill="1" applyAlignment="1">
      <alignment vertical="center" wrapText="1"/>
    </xf>
    <xf numFmtId="164" fontId="0" fillId="2" borderId="0" xfId="0" applyNumberFormat="1" applyFill="1" applyAlignment="1">
      <alignment horizontal="left" vertical="center"/>
    </xf>
    <xf numFmtId="0" fontId="0" fillId="2" borderId="0" xfId="0" applyFill="1" applyAlignment="1">
      <alignment horizontal="center"/>
    </xf>
    <xf numFmtId="164" fontId="0" fillId="2" borderId="0" xfId="0" applyNumberFormat="1" applyFill="1" applyAlignment="1">
      <alignment horizontal="left"/>
    </xf>
    <xf numFmtId="0" fontId="3" fillId="2" borderId="0" xfId="0" applyFont="1" applyFill="1"/>
    <xf numFmtId="0" fontId="2" fillId="2" borderId="0" xfId="0" applyFont="1" applyFill="1" applyAlignment="1">
      <alignment horizontal="left"/>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wrapText="1"/>
    </xf>
    <xf numFmtId="0" fontId="6" fillId="10" borderId="7"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14" xfId="0" applyFont="1" applyFill="1" applyBorder="1" applyAlignment="1">
      <alignment horizontal="center" vertical="center"/>
    </xf>
    <xf numFmtId="0" fontId="3" fillId="0" borderId="16" xfId="0" applyFont="1" applyBorder="1" applyAlignment="1">
      <alignment horizontal="center" vertical="center" wrapText="1"/>
    </xf>
    <xf numFmtId="0" fontId="0" fillId="0" borderId="19" xfId="0" applyBorder="1" applyAlignment="1">
      <alignment horizontal="center" vertical="center"/>
    </xf>
    <xf numFmtId="0" fontId="0" fillId="2" borderId="20" xfId="0" applyFill="1" applyBorder="1" applyAlignment="1">
      <alignment horizontal="left" vertical="center"/>
    </xf>
    <xf numFmtId="0" fontId="0" fillId="0" borderId="20" xfId="0" applyBorder="1" applyAlignment="1">
      <alignment horizontal="left" vertical="center"/>
    </xf>
    <xf numFmtId="164" fontId="0" fillId="2" borderId="21" xfId="2" applyNumberFormat="1" applyFont="1"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left"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0" borderId="26" xfId="0"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0" borderId="27" xfId="0" applyBorder="1" applyAlignment="1">
      <alignment horizontal="left" vertical="center"/>
    </xf>
    <xf numFmtId="164" fontId="0" fillId="2" borderId="29" xfId="2" applyNumberFormat="1" applyFont="1" applyFill="1" applyBorder="1" applyAlignment="1">
      <alignment horizontal="center"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left" vertical="center"/>
    </xf>
    <xf numFmtId="0" fontId="0" fillId="2" borderId="27" xfId="0" applyFill="1" applyBorder="1" applyAlignment="1">
      <alignment horizontal="center" vertical="center"/>
    </xf>
    <xf numFmtId="0" fontId="0" fillId="2" borderId="33" xfId="0" applyFill="1" applyBorder="1" applyAlignment="1">
      <alignment horizontal="left" vertical="center" wrapText="1"/>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8" borderId="32" xfId="0" applyFill="1" applyBorder="1" applyAlignment="1">
      <alignment horizontal="center" vertical="center"/>
    </xf>
    <xf numFmtId="0" fontId="0" fillId="8" borderId="27" xfId="0" applyFill="1" applyBorder="1" applyAlignment="1">
      <alignment horizontal="center" vertical="center"/>
    </xf>
    <xf numFmtId="0" fontId="0" fillId="8" borderId="33" xfId="0" applyFill="1" applyBorder="1" applyAlignment="1">
      <alignment horizontal="center" vertical="center"/>
    </xf>
    <xf numFmtId="0" fontId="0" fillId="8" borderId="27" xfId="0" applyFill="1" applyBorder="1" applyAlignment="1">
      <alignment horizontal="left" vertical="center"/>
    </xf>
    <xf numFmtId="0" fontId="0" fillId="8" borderId="33" xfId="0" applyFill="1" applyBorder="1" applyAlignment="1">
      <alignment horizontal="left" vertical="center" wrapText="1"/>
    </xf>
    <xf numFmtId="0" fontId="0" fillId="2" borderId="37" xfId="0" applyFill="1" applyBorder="1" applyAlignment="1">
      <alignment horizontal="left" vertical="center"/>
    </xf>
    <xf numFmtId="0" fontId="0" fillId="0" borderId="37" xfId="0"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center" vertical="center"/>
    </xf>
    <xf numFmtId="0" fontId="0" fillId="2" borderId="34" xfId="0" applyFill="1" applyBorder="1" applyAlignment="1">
      <alignment horizontal="center" vertical="center"/>
    </xf>
    <xf numFmtId="0" fontId="0" fillId="2" borderId="40" xfId="0" applyFill="1" applyBorder="1" applyAlignment="1">
      <alignment horizontal="center" vertical="center"/>
    </xf>
    <xf numFmtId="0" fontId="0" fillId="2" borderId="35" xfId="0" applyFill="1" applyBorder="1" applyAlignment="1">
      <alignment horizontal="left" vertical="center"/>
    </xf>
    <xf numFmtId="0" fontId="0" fillId="2" borderId="37" xfId="0" applyFill="1" applyBorder="1" applyAlignment="1">
      <alignment horizontal="center" vertical="center"/>
    </xf>
    <xf numFmtId="0" fontId="0" fillId="2" borderId="41" xfId="0" applyFill="1" applyBorder="1" applyAlignment="1">
      <alignment horizontal="center" vertical="center"/>
    </xf>
    <xf numFmtId="0" fontId="0" fillId="0" borderId="28" xfId="0" applyBorder="1" applyAlignment="1">
      <alignment horizontal="lef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left" vertical="center"/>
    </xf>
    <xf numFmtId="0" fontId="0" fillId="2" borderId="28" xfId="0" applyFill="1" applyBorder="1" applyAlignment="1">
      <alignment horizontal="center" vertical="center"/>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7" borderId="29" xfId="0" applyFill="1" applyBorder="1" applyAlignment="1">
      <alignment horizontal="center" vertical="center"/>
    </xf>
    <xf numFmtId="1" fontId="0" fillId="2" borderId="47" xfId="0" applyNumberFormat="1" applyFill="1" applyBorder="1" applyAlignment="1">
      <alignment horizontal="center" vertical="center"/>
    </xf>
    <xf numFmtId="1" fontId="0" fillId="2" borderId="31" xfId="0" applyNumberFormat="1"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58" xfId="0" applyFill="1" applyBorder="1" applyAlignment="1">
      <alignment horizontal="left" vertical="center"/>
    </xf>
    <xf numFmtId="0" fontId="0" fillId="2" borderId="52" xfId="0" applyFill="1" applyBorder="1" applyAlignment="1">
      <alignment horizontal="center" vertical="center"/>
    </xf>
    <xf numFmtId="0" fontId="0" fillId="2" borderId="56" xfId="0" applyFill="1" applyBorder="1" applyAlignment="1">
      <alignment horizontal="center"/>
    </xf>
    <xf numFmtId="0" fontId="0" fillId="2" borderId="60" xfId="0" applyFill="1" applyBorder="1" applyAlignment="1">
      <alignment horizontal="center"/>
    </xf>
    <xf numFmtId="164" fontId="0" fillId="2" borderId="20" xfId="2" applyNumberFormat="1" applyFont="1" applyFill="1" applyBorder="1" applyAlignment="1">
      <alignment horizontal="center" vertical="center"/>
    </xf>
    <xf numFmtId="0" fontId="0" fillId="2" borderId="61" xfId="0" applyFill="1" applyBorder="1" applyAlignment="1">
      <alignment horizontal="center" vertical="center"/>
    </xf>
    <xf numFmtId="0" fontId="0" fillId="2" borderId="36" xfId="0" applyFill="1" applyBorder="1" applyAlignment="1">
      <alignment horizontal="center" vertical="center"/>
    </xf>
    <xf numFmtId="0" fontId="0" fillId="8" borderId="29" xfId="0" applyFill="1" applyBorder="1" applyAlignment="1">
      <alignment horizontal="center" vertical="center"/>
    </xf>
    <xf numFmtId="0" fontId="0" fillId="2" borderId="62" xfId="0" applyFill="1" applyBorder="1" applyAlignment="1">
      <alignment horizontal="center" vertical="center"/>
    </xf>
    <xf numFmtId="0" fontId="0" fillId="0" borderId="63" xfId="0" applyBorder="1" applyAlignment="1">
      <alignment horizontal="left" vertical="center"/>
    </xf>
    <xf numFmtId="0" fontId="0" fillId="2" borderId="64" xfId="0" applyFill="1" applyBorder="1" applyAlignment="1">
      <alignment horizontal="lef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8" xfId="0" applyFill="1" applyBorder="1" applyAlignment="1">
      <alignment horizontal="left" vertical="center"/>
    </xf>
    <xf numFmtId="0" fontId="0" fillId="2" borderId="63" xfId="0" applyFill="1" applyBorder="1" applyAlignment="1">
      <alignment horizontal="center" vertical="center"/>
    </xf>
    <xf numFmtId="0" fontId="0" fillId="2" borderId="33" xfId="0" applyFill="1" applyBorder="1" applyAlignment="1">
      <alignment horizontal="center" vertical="center" wrapText="1"/>
    </xf>
    <xf numFmtId="0" fontId="0" fillId="0" borderId="49" xfId="0" applyBorder="1" applyAlignment="1">
      <alignment horizontal="left" vertical="center"/>
    </xf>
    <xf numFmtId="3" fontId="0" fillId="2" borderId="70" xfId="0" applyNumberFormat="1" applyFill="1" applyBorder="1" applyAlignment="1">
      <alignment horizontal="center" vertical="center"/>
    </xf>
    <xf numFmtId="3" fontId="0" fillId="2" borderId="62" xfId="0" applyNumberFormat="1" applyFill="1" applyBorder="1" applyAlignment="1">
      <alignment horizontal="center" vertical="center"/>
    </xf>
    <xf numFmtId="0" fontId="0" fillId="2" borderId="35" xfId="0" applyFill="1" applyBorder="1" applyAlignment="1">
      <alignment horizontal="center" vertical="center"/>
    </xf>
    <xf numFmtId="0" fontId="0" fillId="2" borderId="41" xfId="0" applyFill="1" applyBorder="1" applyAlignment="1">
      <alignment horizontal="center" vertical="center" wrapText="1"/>
    </xf>
    <xf numFmtId="0" fontId="9" fillId="2" borderId="24" xfId="0"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26" xfId="0" applyBorder="1" applyAlignment="1">
      <alignment horizontal="center"/>
    </xf>
    <xf numFmtId="0" fontId="9" fillId="2" borderId="32" xfId="0" applyFont="1" applyFill="1" applyBorder="1" applyAlignment="1">
      <alignment horizontal="center" vertical="center" wrapText="1"/>
    </xf>
    <xf numFmtId="0" fontId="0" fillId="2" borderId="27" xfId="0" applyFill="1" applyBorder="1" applyAlignment="1">
      <alignment horizontal="left" vertical="center" wrapText="1"/>
    </xf>
    <xf numFmtId="0" fontId="0" fillId="2" borderId="49" xfId="0" applyFill="1" applyBorder="1" applyAlignment="1">
      <alignment horizontal="center" vertical="center"/>
    </xf>
    <xf numFmtId="164" fontId="0" fillId="2" borderId="51" xfId="2" applyNumberFormat="1" applyFont="1" applyFill="1" applyBorder="1" applyAlignment="1">
      <alignment horizontal="lef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9" fillId="2" borderId="78" xfId="0" applyFont="1" applyFill="1" applyBorder="1" applyAlignment="1">
      <alignment horizontal="center" vertical="center" wrapText="1"/>
    </xf>
    <xf numFmtId="0" fontId="0" fillId="2" borderId="79" xfId="0" applyFill="1" applyBorder="1" applyAlignment="1">
      <alignment horizontal="center" vertical="center" wrapText="1"/>
    </xf>
    <xf numFmtId="0" fontId="0" fillId="2" borderId="79" xfId="0" applyFill="1" applyBorder="1" applyAlignment="1">
      <alignment horizontal="center" vertical="center"/>
    </xf>
    <xf numFmtId="0" fontId="0" fillId="0" borderId="34" xfId="0" applyBorder="1" applyAlignment="1">
      <alignment horizontal="left" vertical="center"/>
    </xf>
    <xf numFmtId="0" fontId="12" fillId="0" borderId="34" xfId="0" applyFont="1" applyBorder="1" applyAlignment="1">
      <alignment horizontal="left" vertical="top" wrapText="1"/>
    </xf>
    <xf numFmtId="0" fontId="0" fillId="0" borderId="70" xfId="0" applyBorder="1" applyAlignment="1">
      <alignment horizontal="center"/>
    </xf>
    <xf numFmtId="0" fontId="9" fillId="2" borderId="35" xfId="0" applyFont="1" applyFill="1" applyBorder="1" applyAlignment="1">
      <alignment horizontal="center" vertical="center" wrapText="1"/>
    </xf>
    <xf numFmtId="0" fontId="0" fillId="0" borderId="27" xfId="0" applyBorder="1" applyAlignment="1">
      <alignment horizontal="left" vertical="top" wrapText="1"/>
    </xf>
    <xf numFmtId="0" fontId="0" fillId="2" borderId="81" xfId="0" applyFill="1" applyBorder="1" applyAlignment="1">
      <alignment horizontal="center" vertical="center"/>
    </xf>
    <xf numFmtId="0" fontId="0" fillId="2" borderId="49" xfId="0" applyFill="1" applyBorder="1" applyAlignment="1">
      <alignment horizontal="left" vertical="center"/>
    </xf>
    <xf numFmtId="164" fontId="0" fillId="2" borderId="51" xfId="2" applyNumberFormat="1" applyFont="1" applyFill="1" applyBorder="1" applyAlignment="1">
      <alignment horizontal="center" vertical="center"/>
    </xf>
    <xf numFmtId="0" fontId="0" fillId="2" borderId="58" xfId="0" applyFill="1" applyBorder="1" applyAlignment="1">
      <alignment horizontal="center" vertical="center"/>
    </xf>
    <xf numFmtId="0" fontId="0" fillId="0" borderId="52" xfId="0" applyBorder="1" applyAlignment="1">
      <alignment horizontal="left" vertical="center"/>
    </xf>
    <xf numFmtId="164" fontId="0" fillId="2" borderId="82" xfId="2" applyNumberFormat="1" applyFont="1" applyFill="1" applyBorder="1" applyAlignment="1">
      <alignment horizontal="center" vertical="center"/>
    </xf>
    <xf numFmtId="0" fontId="0" fillId="4" borderId="52"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59" xfId="0" applyFill="1" applyBorder="1" applyAlignment="1">
      <alignment horizontal="center" vertical="center"/>
    </xf>
    <xf numFmtId="0" fontId="0" fillId="0" borderId="0" xfId="0" applyAlignment="1">
      <alignment horizontal="left" vertical="center" indent="1"/>
    </xf>
    <xf numFmtId="1" fontId="0" fillId="0" borderId="0" xfId="0" applyNumberFormat="1"/>
    <xf numFmtId="1" fontId="0" fillId="2" borderId="0" xfId="0" applyNumberFormat="1" applyFill="1"/>
    <xf numFmtId="0" fontId="0" fillId="2" borderId="20" xfId="0" applyNumberFormat="1" applyFill="1" applyBorder="1" applyAlignment="1">
      <alignment horizontal="left" vertical="center"/>
    </xf>
    <xf numFmtId="0" fontId="0" fillId="2" borderId="27" xfId="0" applyNumberFormat="1" applyFill="1" applyBorder="1" applyAlignment="1">
      <alignment horizontal="left" vertical="center"/>
    </xf>
    <xf numFmtId="0" fontId="0" fillId="2" borderId="37" xfId="0" applyNumberFormat="1" applyFill="1" applyBorder="1" applyAlignment="1">
      <alignment horizontal="left" vertical="center"/>
    </xf>
    <xf numFmtId="0" fontId="0" fillId="2" borderId="28" xfId="0" applyNumberFormat="1" applyFill="1" applyBorder="1" applyAlignment="1">
      <alignment horizontal="left" vertical="center"/>
    </xf>
    <xf numFmtId="0" fontId="0" fillId="2" borderId="52" xfId="0" applyNumberFormat="1" applyFill="1" applyBorder="1" applyAlignment="1">
      <alignment horizontal="left" vertical="center"/>
    </xf>
    <xf numFmtId="0" fontId="0" fillId="2" borderId="63" xfId="0" applyNumberFormat="1" applyFill="1" applyBorder="1" applyAlignment="1">
      <alignment horizontal="left" vertical="center"/>
    </xf>
    <xf numFmtId="0" fontId="0" fillId="2" borderId="57" xfId="0" applyNumberFormat="1" applyFill="1" applyBorder="1" applyAlignment="1">
      <alignment horizontal="left" vertical="center"/>
    </xf>
    <xf numFmtId="0" fontId="0" fillId="2" borderId="73" xfId="0" applyNumberFormat="1" applyFill="1" applyBorder="1" applyAlignment="1">
      <alignment horizontal="left" vertical="center"/>
    </xf>
    <xf numFmtId="0" fontId="0" fillId="2" borderId="74" xfId="0" applyNumberFormat="1" applyFill="1" applyBorder="1" applyAlignment="1">
      <alignment horizontal="left" vertical="center"/>
    </xf>
    <xf numFmtId="0" fontId="0" fillId="2" borderId="80" xfId="0" applyNumberFormat="1" applyFill="1" applyBorder="1" applyAlignment="1">
      <alignment horizontal="left" vertical="center"/>
    </xf>
    <xf numFmtId="0" fontId="0" fillId="2" borderId="49" xfId="0" applyNumberFormat="1" applyFill="1" applyBorder="1" applyAlignment="1">
      <alignment horizontal="left" vertical="center"/>
    </xf>
    <xf numFmtId="0" fontId="14" fillId="0" borderId="0" xfId="0" applyFont="1" applyAlignment="1">
      <alignment horizontal="center" vertical="center"/>
    </xf>
    <xf numFmtId="0" fontId="0" fillId="2" borderId="51" xfId="0" applyFill="1" applyBorder="1" applyAlignment="1">
      <alignment horizontal="center" vertical="center"/>
    </xf>
    <xf numFmtId="0" fontId="0" fillId="0" borderId="0" xfId="0" applyAlignment="1">
      <alignment horizontal="left"/>
    </xf>
    <xf numFmtId="0" fontId="0" fillId="4" borderId="24" xfId="0" applyFill="1" applyBorder="1" applyAlignment="1">
      <alignment horizontal="center" vertical="center" wrapText="1"/>
    </xf>
    <xf numFmtId="0" fontId="0" fillId="4" borderId="32" xfId="0" applyFill="1" applyBorder="1" applyAlignment="1">
      <alignment horizontal="center" vertical="center"/>
    </xf>
    <xf numFmtId="0" fontId="0" fillId="5" borderId="32" xfId="0" applyFill="1" applyBorder="1" applyAlignment="1">
      <alignment horizontal="center" vertical="center"/>
    </xf>
    <xf numFmtId="0" fontId="0" fillId="4" borderId="27" xfId="0" applyFill="1" applyBorder="1" applyAlignment="1">
      <alignment horizontal="center" vertical="center"/>
    </xf>
    <xf numFmtId="0" fontId="0" fillId="5" borderId="27"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0" fillId="6" borderId="20" xfId="0" applyFill="1" applyBorder="1" applyAlignment="1">
      <alignment horizontal="center" vertical="center" wrapText="1"/>
    </xf>
    <xf numFmtId="0" fontId="0" fillId="6" borderId="27" xfId="0" applyFill="1" applyBorder="1" applyAlignment="1">
      <alignment horizontal="center" vertical="center"/>
    </xf>
    <xf numFmtId="0" fontId="0" fillId="6" borderId="29" xfId="0" applyFill="1" applyBorder="1" applyAlignment="1">
      <alignment horizontal="center" vertical="center"/>
    </xf>
    <xf numFmtId="0" fontId="0" fillId="0" borderId="27" xfId="0" applyFill="1" applyBorder="1" applyAlignment="1">
      <alignment horizontal="left" vertical="center"/>
    </xf>
    <xf numFmtId="0" fontId="0" fillId="0" borderId="71" xfId="0" applyFill="1" applyBorder="1" applyAlignment="1">
      <alignment horizontal="left" vertical="center"/>
    </xf>
    <xf numFmtId="0" fontId="0" fillId="0" borderId="52" xfId="0" applyFill="1" applyBorder="1" applyAlignment="1">
      <alignment horizontal="left" vertical="center"/>
    </xf>
    <xf numFmtId="164" fontId="0" fillId="2" borderId="49" xfId="2" applyNumberFormat="1" applyFont="1" applyFill="1" applyBorder="1" applyAlignment="1">
      <alignment horizontal="center" vertical="center"/>
    </xf>
    <xf numFmtId="0" fontId="0" fillId="2" borderId="83" xfId="0" applyFill="1" applyBorder="1" applyAlignment="1">
      <alignment horizontal="center" vertical="center"/>
    </xf>
    <xf numFmtId="0" fontId="0" fillId="6" borderId="49" xfId="0" applyFill="1" applyBorder="1" applyAlignment="1">
      <alignment horizontal="center" vertical="center"/>
    </xf>
    <xf numFmtId="0" fontId="0" fillId="0" borderId="84" xfId="0" applyBorder="1" applyAlignment="1">
      <alignment horizontal="center" vertical="center"/>
    </xf>
    <xf numFmtId="0" fontId="0" fillId="2" borderId="85" xfId="0" applyFill="1" applyBorder="1" applyAlignment="1">
      <alignment horizontal="left" vertical="center"/>
    </xf>
    <xf numFmtId="0" fontId="0" fillId="6" borderId="52" xfId="0" applyFill="1" applyBorder="1" applyAlignment="1">
      <alignment horizontal="center" vertical="center"/>
    </xf>
    <xf numFmtId="164" fontId="0" fillId="2" borderId="52" xfId="2" applyNumberFormat="1" applyFont="1" applyFill="1" applyBorder="1" applyAlignment="1">
      <alignment horizontal="center" vertical="center"/>
    </xf>
    <xf numFmtId="0" fontId="0" fillId="0" borderId="37" xfId="0" applyFill="1" applyBorder="1" applyAlignment="1">
      <alignment horizontal="left" vertical="center"/>
    </xf>
    <xf numFmtId="0" fontId="0" fillId="0" borderId="57" xfId="0" applyFill="1" applyBorder="1" applyAlignment="1">
      <alignment horizontal="left" vertical="center"/>
    </xf>
    <xf numFmtId="0" fontId="0" fillId="0" borderId="29" xfId="0" applyBorder="1" applyAlignment="1">
      <alignment horizontal="center" vertical="center"/>
    </xf>
    <xf numFmtId="0" fontId="0" fillId="6" borderId="29" xfId="0" applyFill="1" applyBorder="1" applyAlignment="1">
      <alignment horizontal="center" vertical="center" wrapText="1"/>
    </xf>
    <xf numFmtId="0" fontId="0" fillId="0" borderId="0" xfId="0" applyFill="1" applyAlignment="1">
      <alignment horizontal="center" vertical="center"/>
    </xf>
    <xf numFmtId="0" fontId="0" fillId="0" borderId="29" xfId="0" applyFill="1" applyBorder="1" applyAlignment="1">
      <alignment horizontal="center" vertical="center"/>
    </xf>
    <xf numFmtId="0" fontId="0" fillId="0" borderId="0" xfId="0" applyFill="1" applyBorder="1" applyAlignment="1">
      <alignment horizontal="center" vertical="center" wrapText="1"/>
    </xf>
    <xf numFmtId="0" fontId="0" fillId="0" borderId="20" xfId="0" applyFill="1" applyBorder="1" applyAlignment="1">
      <alignment horizontal="center" vertical="center"/>
    </xf>
    <xf numFmtId="0" fontId="0" fillId="0" borderId="27" xfId="0" applyFill="1" applyBorder="1" applyAlignment="1">
      <alignment horizontal="center" vertical="center"/>
    </xf>
    <xf numFmtId="0" fontId="0" fillId="0" borderId="37" xfId="0" applyFill="1" applyBorder="1" applyAlignment="1">
      <alignment horizontal="center" vertical="center"/>
    </xf>
    <xf numFmtId="0" fontId="0" fillId="0" borderId="49" xfId="0" applyFill="1" applyBorder="1" applyAlignment="1">
      <alignment horizontal="center" vertical="center"/>
    </xf>
    <xf numFmtId="0" fontId="0" fillId="0" borderId="82" xfId="0" applyFill="1" applyBorder="1" applyAlignment="1">
      <alignment horizontal="center" vertical="center"/>
    </xf>
    <xf numFmtId="0" fontId="0" fillId="0" borderId="15" xfId="0" applyBorder="1" applyAlignment="1">
      <alignment horizontal="center" vertical="center" wrapText="1"/>
    </xf>
    <xf numFmtId="0" fontId="0" fillId="0" borderId="90" xfId="0" applyFill="1" applyBorder="1" applyAlignment="1">
      <alignment horizontal="center" vertical="center" wrapText="1"/>
    </xf>
    <xf numFmtId="0" fontId="0" fillId="0" borderId="33" xfId="0" applyFill="1" applyBorder="1" applyAlignment="1">
      <alignment horizontal="center" vertical="center"/>
    </xf>
    <xf numFmtId="0" fontId="0" fillId="0" borderId="33" xfId="0" applyFill="1" applyBorder="1" applyAlignment="1">
      <alignment horizontal="center" vertical="center" wrapText="1"/>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0" fillId="2" borderId="0" xfId="0" applyFill="1" applyAlignment="1">
      <alignment horizontal="center" vertical="top"/>
    </xf>
    <xf numFmtId="0" fontId="2" fillId="2" borderId="0" xfId="0" applyFont="1" applyFill="1"/>
    <xf numFmtId="0" fontId="16" fillId="2" borderId="0" xfId="0" applyFont="1" applyFill="1"/>
    <xf numFmtId="0" fontId="4" fillId="2" borderId="0" xfId="0" applyFont="1" applyFill="1" applyAlignment="1">
      <alignment wrapText="1"/>
    </xf>
    <xf numFmtId="0" fontId="14" fillId="2" borderId="0" xfId="0" applyFont="1" applyFill="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9" fontId="0" fillId="0" borderId="27" xfId="0" applyNumberFormat="1" applyBorder="1" applyAlignment="1">
      <alignment horizontal="left" vertical="center"/>
    </xf>
    <xf numFmtId="9" fontId="0" fillId="0" borderId="33" xfId="0" applyNumberFormat="1" applyBorder="1" applyAlignment="1">
      <alignment horizontal="left" vertical="center"/>
    </xf>
    <xf numFmtId="9" fontId="0" fillId="0" borderId="52" xfId="0" applyNumberFormat="1" applyBorder="1" applyAlignment="1">
      <alignment horizontal="left" vertical="center"/>
    </xf>
    <xf numFmtId="9" fontId="0" fillId="0" borderId="59" xfId="0" applyNumberFormat="1" applyBorder="1" applyAlignment="1">
      <alignment horizontal="left" vertical="center"/>
    </xf>
    <xf numFmtId="0" fontId="0" fillId="0" borderId="35" xfId="0" applyBorder="1" applyAlignment="1">
      <alignment horizontal="left" vertical="center"/>
    </xf>
    <xf numFmtId="0" fontId="0" fillId="0" borderId="41" xfId="0" applyBorder="1" applyAlignment="1">
      <alignment horizontal="left" vertical="center"/>
    </xf>
    <xf numFmtId="0" fontId="0" fillId="2" borderId="0" xfId="0" applyFill="1" applyBorder="1"/>
    <xf numFmtId="0" fontId="0" fillId="2" borderId="0" xfId="0" applyFill="1" applyBorder="1" applyAlignment="1">
      <alignment horizontal="left" vertical="center"/>
    </xf>
    <xf numFmtId="0" fontId="0" fillId="2" borderId="0" xfId="0" applyFill="1" applyBorder="1" applyAlignment="1">
      <alignment horizontal="left"/>
    </xf>
    <xf numFmtId="0" fontId="0" fillId="0" borderId="78" xfId="0" applyBorder="1" applyAlignment="1">
      <alignment horizontal="left" vertical="center"/>
    </xf>
    <xf numFmtId="0" fontId="0" fillId="0" borderId="79" xfId="0" applyBorder="1" applyAlignment="1">
      <alignment horizontal="left" vertical="center"/>
    </xf>
    <xf numFmtId="0" fontId="3" fillId="0" borderId="0" xfId="0" applyFont="1" applyAlignment="1">
      <alignment horizontal="center" wrapText="1"/>
    </xf>
    <xf numFmtId="0" fontId="3" fillId="0" borderId="0" xfId="0" applyFont="1" applyAlignment="1">
      <alignment horizontal="center" vertical="top"/>
    </xf>
    <xf numFmtId="0" fontId="4" fillId="0" borderId="0" xfId="0" applyFont="1" applyFill="1" applyAlignment="1">
      <alignment wrapText="1"/>
    </xf>
    <xf numFmtId="0" fontId="3" fillId="0" borderId="0" xfId="0" applyFont="1" applyFill="1" applyAlignment="1">
      <alignment horizontal="center"/>
    </xf>
    <xf numFmtId="0" fontId="0" fillId="0" borderId="0" xfId="0" applyFill="1"/>
    <xf numFmtId="0" fontId="0" fillId="0" borderId="0" xfId="0" applyFill="1" applyAlignment="1">
      <alignment wrapText="1"/>
    </xf>
    <xf numFmtId="0" fontId="3" fillId="0" borderId="0" xfId="0" applyFont="1" applyFill="1" applyAlignment="1">
      <alignment horizontal="center" vertical="center"/>
    </xf>
    <xf numFmtId="0" fontId="0" fillId="0" borderId="0" xfId="0" applyFill="1" applyAlignment="1">
      <alignment vertical="top" wrapText="1"/>
    </xf>
    <xf numFmtId="0" fontId="0" fillId="0" borderId="0" xfId="0" applyAlignment="1">
      <alignment vertical="top"/>
    </xf>
    <xf numFmtId="0" fontId="0" fillId="0" borderId="24" xfId="0" applyBorder="1" applyAlignment="1">
      <alignment horizontal="left" vertical="center"/>
    </xf>
    <xf numFmtId="0" fontId="0" fillId="0" borderId="25" xfId="0" applyBorder="1" applyAlignment="1">
      <alignment horizontal="left" vertical="center"/>
    </xf>
    <xf numFmtId="0" fontId="0" fillId="7" borderId="86" xfId="0" applyFill="1" applyBorder="1" applyAlignment="1">
      <alignment horizontal="center" vertical="center" wrapText="1"/>
    </xf>
    <xf numFmtId="9" fontId="0" fillId="0" borderId="20" xfId="0" applyNumberFormat="1" applyBorder="1" applyAlignment="1">
      <alignment horizontal="left" vertical="center"/>
    </xf>
    <xf numFmtId="9" fontId="0" fillId="0" borderId="25" xfId="0" applyNumberFormat="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17" fillId="2" borderId="0" xfId="0" applyFont="1" applyFill="1"/>
    <xf numFmtId="0" fontId="17" fillId="4" borderId="7" xfId="0" applyFont="1" applyFill="1" applyBorder="1"/>
    <xf numFmtId="0" fontId="6" fillId="0" borderId="11" xfId="0" applyFont="1" applyBorder="1" applyAlignment="1">
      <alignment horizontal="center" vertical="center" wrapText="1"/>
    </xf>
    <xf numFmtId="0" fontId="6" fillId="0" borderId="10" xfId="0" applyFont="1" applyBorder="1" applyAlignment="1">
      <alignment horizontal="center" vertical="center"/>
    </xf>
    <xf numFmtId="0" fontId="6" fillId="9" borderId="12" xfId="0" applyFont="1" applyFill="1" applyBorder="1" applyAlignment="1">
      <alignment horizontal="center" vertical="center" wrapText="1"/>
    </xf>
    <xf numFmtId="0" fontId="17" fillId="0" borderId="0" xfId="0" applyFont="1"/>
    <xf numFmtId="0" fontId="0" fillId="7" borderId="33" xfId="0" applyFill="1" applyBorder="1" applyAlignment="1">
      <alignment horizontal="center" vertical="center"/>
    </xf>
    <xf numFmtId="165" fontId="0" fillId="0" borderId="27" xfId="0" applyNumberFormat="1" applyBorder="1" applyAlignment="1">
      <alignment horizontal="left" vertical="center"/>
    </xf>
    <xf numFmtId="9" fontId="0" fillId="0" borderId="24" xfId="0" applyNumberFormat="1" applyBorder="1" applyAlignment="1">
      <alignment horizontal="left" vertical="center"/>
    </xf>
    <xf numFmtId="9" fontId="0" fillId="0" borderId="32" xfId="0" applyNumberFormat="1" applyBorder="1" applyAlignment="1">
      <alignment horizontal="left" vertical="center"/>
    </xf>
    <xf numFmtId="9" fontId="0" fillId="0" borderId="58" xfId="0" applyNumberFormat="1" applyBorder="1" applyAlignment="1">
      <alignment horizontal="left" vertical="center"/>
    </xf>
    <xf numFmtId="0" fontId="0" fillId="0" borderId="27" xfId="0" applyNumberFormat="1" applyBorder="1" applyAlignment="1">
      <alignment horizontal="left" vertical="center"/>
    </xf>
    <xf numFmtId="0" fontId="0" fillId="0" borderId="20" xfId="0" applyNumberFormat="1" applyBorder="1" applyAlignment="1">
      <alignment horizontal="left" vertical="center"/>
    </xf>
    <xf numFmtId="0" fontId="0" fillId="0" borderId="52" xfId="0" applyNumberFormat="1" applyBorder="1" applyAlignment="1">
      <alignment horizontal="left" vertical="center"/>
    </xf>
    <xf numFmtId="0" fontId="18" fillId="2" borderId="0" xfId="0" applyFont="1" applyFill="1"/>
    <xf numFmtId="0" fontId="18" fillId="0" borderId="0" xfId="0" applyFont="1"/>
    <xf numFmtId="0" fontId="18" fillId="2" borderId="0" xfId="0" applyFont="1" applyFill="1" applyBorder="1"/>
    <xf numFmtId="0" fontId="19" fillId="10" borderId="7" xfId="0" applyFont="1" applyFill="1" applyBorder="1" applyAlignment="1">
      <alignment horizontal="center" vertical="center" wrapText="1"/>
    </xf>
    <xf numFmtId="0" fontId="19" fillId="10" borderId="17"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0" fillId="2" borderId="33" xfId="0" applyFill="1" applyBorder="1" applyAlignment="1">
      <alignment horizontal="left" vertical="center"/>
    </xf>
    <xf numFmtId="0" fontId="0" fillId="2" borderId="41" xfId="0" applyFill="1" applyBorder="1" applyAlignment="1">
      <alignment horizontal="left" vertical="center"/>
    </xf>
    <xf numFmtId="0" fontId="0" fillId="2" borderId="25" xfId="0" applyFill="1" applyBorder="1" applyAlignment="1">
      <alignment horizontal="left" vertical="center"/>
    </xf>
    <xf numFmtId="0" fontId="0" fillId="2" borderId="78" xfId="0" applyFill="1" applyBorder="1" applyAlignment="1">
      <alignment horizontal="left" vertical="center"/>
    </xf>
    <xf numFmtId="0" fontId="15" fillId="9" borderId="11"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20" fillId="11" borderId="0" xfId="0" applyFont="1" applyFill="1" applyAlignment="1">
      <alignment horizontal="left" vertical="center" indent="1"/>
    </xf>
    <xf numFmtId="0" fontId="22" fillId="3" borderId="0" xfId="3" applyFill="1" applyAlignment="1">
      <alignment horizontal="left" vertical="top" indent="1"/>
    </xf>
    <xf numFmtId="0" fontId="0" fillId="3" borderId="0" xfId="0" applyFill="1" applyAlignment="1">
      <alignment horizontal="left" vertical="top" wrapText="1" indent="1"/>
    </xf>
    <xf numFmtId="0" fontId="22" fillId="0" borderId="0" xfId="3" applyAlignment="1">
      <alignment horizontal="left" vertical="top" indent="1"/>
    </xf>
    <xf numFmtId="0" fontId="0" fillId="0" borderId="0" xfId="0" applyAlignment="1">
      <alignment horizontal="left" vertical="top" wrapText="1" indent="1"/>
    </xf>
    <xf numFmtId="0" fontId="21" fillId="2" borderId="0" xfId="0" quotePrefix="1" applyFont="1" applyFill="1"/>
    <xf numFmtId="0" fontId="4" fillId="2" borderId="0" xfId="0" applyFont="1" applyFill="1" applyAlignment="1">
      <alignment horizontal="center" vertical="center"/>
    </xf>
    <xf numFmtId="0" fontId="20" fillId="11" borderId="0" xfId="0" applyFont="1" applyFill="1" applyAlignment="1">
      <alignment horizontal="center" vertical="center"/>
    </xf>
    <xf numFmtId="0" fontId="3" fillId="2" borderId="0" xfId="0" applyFont="1" applyFill="1" applyAlignment="1">
      <alignment wrapText="1"/>
    </xf>
    <xf numFmtId="9" fontId="0" fillId="2" borderId="0" xfId="1" applyFont="1" applyFill="1" applyAlignment="1">
      <alignment horizontal="center"/>
    </xf>
    <xf numFmtId="0" fontId="6" fillId="2" borderId="0" xfId="0" applyFont="1" applyFill="1" applyAlignment="1">
      <alignment horizontal="center"/>
    </xf>
    <xf numFmtId="10" fontId="6" fillId="2" borderId="0" xfId="1" applyNumberFormat="1" applyFont="1" applyFill="1" applyAlignment="1">
      <alignment horizontal="center"/>
    </xf>
    <xf numFmtId="0" fontId="5" fillId="2" borderId="0" xfId="0" applyFont="1" applyFill="1" applyAlignment="1">
      <alignment horizontal="right" indent="1"/>
    </xf>
    <xf numFmtId="0" fontId="0" fillId="2" borderId="0" xfId="0" applyFill="1" applyAlignment="1"/>
    <xf numFmtId="9" fontId="0" fillId="3" borderId="24" xfId="0" applyNumberFormat="1" applyFill="1" applyBorder="1" applyAlignment="1">
      <alignment horizontal="left" vertical="center"/>
    </xf>
    <xf numFmtId="9" fontId="0" fillId="3" borderId="20" xfId="0" applyNumberFormat="1" applyFill="1" applyBorder="1" applyAlignment="1">
      <alignment horizontal="left" vertical="center"/>
    </xf>
    <xf numFmtId="165" fontId="0" fillId="3" borderId="20" xfId="0" applyNumberFormat="1" applyFill="1" applyBorder="1" applyAlignment="1">
      <alignment horizontal="left" vertical="center"/>
    </xf>
    <xf numFmtId="9" fontId="0" fillId="3" borderId="25" xfId="0" applyNumberFormat="1" applyFill="1" applyBorder="1" applyAlignment="1">
      <alignment horizontal="left" vertical="center"/>
    </xf>
    <xf numFmtId="9" fontId="0" fillId="3" borderId="32" xfId="0" applyNumberFormat="1" applyFill="1" applyBorder="1" applyAlignment="1">
      <alignment horizontal="left" vertical="center"/>
    </xf>
    <xf numFmtId="9" fontId="0" fillId="3" borderId="27" xfId="0" applyNumberFormat="1" applyFill="1" applyBorder="1" applyAlignment="1">
      <alignment horizontal="left" vertical="center"/>
    </xf>
    <xf numFmtId="165" fontId="0" fillId="3" borderId="27" xfId="0" applyNumberFormat="1" applyFill="1" applyBorder="1" applyAlignment="1">
      <alignment horizontal="left" vertical="center"/>
    </xf>
    <xf numFmtId="9" fontId="0" fillId="3" borderId="33" xfId="0" applyNumberFormat="1" applyFill="1" applyBorder="1" applyAlignment="1">
      <alignment horizontal="left" vertical="center"/>
    </xf>
    <xf numFmtId="0" fontId="24" fillId="11" borderId="0" xfId="0" applyFont="1" applyFill="1" applyAlignment="1">
      <alignment horizontal="center" vertical="center"/>
    </xf>
    <xf numFmtId="0" fontId="0" fillId="2" borderId="0" xfId="0" applyFill="1" applyAlignment="1">
      <alignment horizontal="left" vertical="center" indent="1"/>
    </xf>
    <xf numFmtId="0" fontId="24" fillId="11" borderId="96" xfId="0" applyFont="1" applyFill="1" applyBorder="1" applyAlignment="1">
      <alignment horizontal="center" vertical="center"/>
    </xf>
    <xf numFmtId="0" fontId="23" fillId="11" borderId="9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8" xfId="0" applyFont="1" applyFill="1" applyBorder="1" applyAlignment="1">
      <alignment horizontal="center" vertical="center"/>
    </xf>
    <xf numFmtId="0" fontId="23" fillId="11" borderId="97" xfId="0" applyFont="1" applyFill="1" applyBorder="1" applyAlignment="1">
      <alignment horizontal="center" vertical="center" wrapText="1"/>
    </xf>
    <xf numFmtId="0" fontId="23" fillId="11" borderId="98" xfId="0" applyFont="1" applyFill="1" applyBorder="1" applyAlignment="1">
      <alignment horizontal="center" vertical="center" wrapText="1"/>
    </xf>
    <xf numFmtId="0" fontId="23" fillId="11" borderId="99" xfId="0" applyFont="1" applyFill="1" applyBorder="1" applyAlignment="1">
      <alignment horizontal="center" vertical="center" wrapText="1"/>
    </xf>
    <xf numFmtId="0" fontId="6" fillId="2" borderId="100" xfId="0" applyFont="1" applyFill="1" applyBorder="1" applyAlignment="1">
      <alignment horizontal="center" vertical="center"/>
    </xf>
    <xf numFmtId="0" fontId="6" fillId="2" borderId="9" xfId="0" applyFont="1" applyFill="1" applyBorder="1" applyAlignment="1">
      <alignment horizontal="center" vertical="center"/>
    </xf>
    <xf numFmtId="2" fontId="3" fillId="0" borderId="0" xfId="0" quotePrefix="1" applyNumberFormat="1" applyFont="1" applyFill="1" applyAlignment="1">
      <alignment horizont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4" fillId="11" borderId="7" xfId="0" applyFont="1" applyFill="1" applyBorder="1" applyAlignment="1">
      <alignment horizontal="left" vertical="center"/>
    </xf>
    <xf numFmtId="0" fontId="24" fillId="11" borderId="9" xfId="0" applyFont="1" applyFill="1" applyBorder="1" applyAlignment="1">
      <alignment horizontal="center" vertical="center"/>
    </xf>
    <xf numFmtId="0" fontId="24" fillId="11" borderId="101" xfId="0" applyFont="1" applyFill="1" applyBorder="1" applyAlignment="1">
      <alignment horizontal="center" vertical="center"/>
    </xf>
    <xf numFmtId="0" fontId="24" fillId="11" borderId="102" xfId="0" applyFont="1" applyFill="1" applyBorder="1" applyAlignment="1">
      <alignment horizontal="center" vertical="center"/>
    </xf>
    <xf numFmtId="0" fontId="24" fillId="11" borderId="103" xfId="0" applyFont="1" applyFill="1" applyBorder="1" applyAlignment="1">
      <alignment horizontal="center" vertical="center"/>
    </xf>
    <xf numFmtId="0" fontId="24" fillId="11" borderId="101" xfId="0" applyFont="1" applyFill="1" applyBorder="1" applyAlignment="1">
      <alignment horizontal="left" vertical="center"/>
    </xf>
    <xf numFmtId="0" fontId="0" fillId="0" borderId="0" xfId="0" applyFill="1" applyBorder="1"/>
    <xf numFmtId="0" fontId="0" fillId="3" borderId="0" xfId="0" applyFill="1" applyAlignment="1">
      <alignment vertical="top" wrapText="1"/>
    </xf>
    <xf numFmtId="0" fontId="3" fillId="3" borderId="0" xfId="0" applyFont="1" applyFill="1" applyAlignment="1">
      <alignment horizontal="center"/>
    </xf>
    <xf numFmtId="0" fontId="0" fillId="3" borderId="0" xfId="0" applyFill="1" applyAlignment="1">
      <alignment wrapText="1"/>
    </xf>
    <xf numFmtId="0" fontId="3" fillId="3" borderId="0" xfId="0" applyFont="1" applyFill="1" applyAlignment="1">
      <alignment horizontal="center" vertical="top"/>
    </xf>
    <xf numFmtId="0" fontId="0" fillId="3" borderId="0" xfId="0" applyFill="1" applyAlignment="1">
      <alignment horizontal="left" vertical="center" wrapText="1"/>
    </xf>
    <xf numFmtId="0" fontId="3" fillId="3" borderId="0" xfId="0" applyFont="1" applyFill="1" applyAlignment="1">
      <alignment horizontal="center" vertical="center"/>
    </xf>
    <xf numFmtId="0" fontId="0" fillId="0" borderId="0" xfId="0" applyFill="1" applyAlignment="1">
      <alignment horizontal="left" vertical="center" wrapText="1"/>
    </xf>
    <xf numFmtId="0" fontId="0" fillId="3" borderId="0" xfId="0" applyFill="1" applyAlignment="1">
      <alignment horizontal="left" vertical="top" wrapText="1"/>
    </xf>
    <xf numFmtId="0" fontId="3" fillId="3" borderId="0" xfId="0" quotePrefix="1" applyFont="1" applyFill="1" applyAlignment="1">
      <alignment horizontal="center" vertical="center"/>
    </xf>
    <xf numFmtId="0" fontId="4" fillId="3" borderId="0" xfId="0" applyFont="1" applyFill="1" applyAlignment="1">
      <alignment wrapText="1"/>
    </xf>
    <xf numFmtId="0" fontId="3" fillId="3" borderId="0" xfId="0" quotePrefix="1" applyFont="1" applyFill="1" applyAlignment="1">
      <alignment horizontal="center"/>
    </xf>
    <xf numFmtId="0" fontId="3" fillId="3" borderId="0" xfId="0" applyFont="1" applyFill="1" applyAlignment="1">
      <alignment horizontal="center" wrapText="1"/>
    </xf>
    <xf numFmtId="0" fontId="0" fillId="3" borderId="0" xfId="0" applyFill="1" applyAlignment="1">
      <alignment horizontal="left"/>
    </xf>
    <xf numFmtId="0" fontId="0" fillId="3" borderId="0" xfId="0" applyFill="1" applyAlignment="1">
      <alignment horizontal="center"/>
    </xf>
    <xf numFmtId="0" fontId="4" fillId="3" borderId="0" xfId="0" applyFont="1" applyFill="1" applyAlignment="1">
      <alignment horizontal="center"/>
    </xf>
    <xf numFmtId="0" fontId="4" fillId="3" borderId="0" xfId="0" applyFont="1" applyFill="1" applyAlignment="1">
      <alignment horizontal="left"/>
    </xf>
    <xf numFmtId="0" fontId="0" fillId="0" borderId="12" xfId="0" applyBorder="1" applyAlignment="1">
      <alignment horizontal="left" vertical="center"/>
    </xf>
    <xf numFmtId="0" fontId="0" fillId="0" borderId="92" xfId="0" applyBorder="1" applyAlignment="1">
      <alignment horizontal="left" vertical="center"/>
    </xf>
    <xf numFmtId="0" fontId="0" fillId="0" borderId="9" xfId="0" applyBorder="1" applyAlignment="1">
      <alignment horizontal="left" vertical="center"/>
    </xf>
    <xf numFmtId="0" fontId="0" fillId="12" borderId="0" xfId="0" applyFill="1" applyAlignment="1"/>
    <xf numFmtId="0" fontId="0" fillId="12" borderId="0" xfId="0" applyFill="1" applyAlignment="1">
      <alignment horizontal="left" vertical="center" indent="1"/>
    </xf>
    <xf numFmtId="0" fontId="24" fillId="11" borderId="104" xfId="0" applyFont="1" applyFill="1" applyBorder="1" applyAlignment="1">
      <alignment horizontal="center" vertical="center" wrapText="1"/>
    </xf>
    <xf numFmtId="0" fontId="0" fillId="13" borderId="104" xfId="0" applyFont="1" applyFill="1" applyBorder="1" applyAlignment="1">
      <alignment horizontal="center"/>
    </xf>
    <xf numFmtId="0" fontId="0" fillId="0" borderId="104" xfId="0" applyFont="1" applyBorder="1" applyAlignment="1">
      <alignment horizontal="center"/>
    </xf>
    <xf numFmtId="0" fontId="0" fillId="12" borderId="0" xfId="0" applyFill="1"/>
    <xf numFmtId="0" fontId="3" fillId="2" borderId="0" xfId="0" applyFont="1" applyFill="1" applyAlignment="1">
      <alignment horizontal="left"/>
    </xf>
    <xf numFmtId="0" fontId="3" fillId="3" borderId="0" xfId="0" applyFont="1" applyFill="1" applyAlignment="1">
      <alignment horizontal="left"/>
    </xf>
    <xf numFmtId="0" fontId="7" fillId="0" borderId="0" xfId="0" applyFont="1" applyFill="1"/>
    <xf numFmtId="0" fontId="14" fillId="12" borderId="0" xfId="0" applyFont="1" applyFill="1" applyAlignment="1">
      <alignment horizontal="center" vertical="center"/>
    </xf>
    <xf numFmtId="0" fontId="18" fillId="12" borderId="0" xfId="0" applyFont="1" applyFill="1"/>
    <xf numFmtId="0" fontId="0" fillId="12" borderId="0" xfId="0" applyFill="1" applyBorder="1"/>
    <xf numFmtId="0" fontId="18" fillId="12" borderId="0" xfId="0" applyFont="1" applyFill="1" applyBorder="1"/>
    <xf numFmtId="0" fontId="23" fillId="11" borderId="96" xfId="0" applyFont="1" applyFill="1" applyBorder="1" applyAlignment="1">
      <alignment horizontal="left" vertical="center"/>
    </xf>
    <xf numFmtId="0" fontId="4" fillId="3" borderId="0" xfId="0" applyFont="1" applyFill="1" applyAlignment="1">
      <alignment horizontal="left" vertical="top" wrapText="1"/>
    </xf>
    <xf numFmtId="0" fontId="0" fillId="7" borderId="91" xfId="0" applyFill="1" applyBorder="1" applyAlignment="1">
      <alignment horizontal="center" vertical="center"/>
    </xf>
    <xf numFmtId="0" fontId="0" fillId="7" borderId="60" xfId="0" applyFill="1" applyBorder="1" applyAlignment="1">
      <alignment horizontal="center" vertical="center"/>
    </xf>
    <xf numFmtId="0" fontId="0" fillId="5" borderId="37"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0" xfId="0" applyFill="1" applyBorder="1" applyAlignment="1">
      <alignment horizontal="center" vertical="center" wrapText="1"/>
    </xf>
    <xf numFmtId="0" fontId="0" fillId="5" borderId="57" xfId="0" applyFill="1" applyBorder="1" applyAlignment="1">
      <alignment horizontal="center" vertical="center" wrapText="1"/>
    </xf>
    <xf numFmtId="0" fontId="0" fillId="6" borderId="86" xfId="0" applyFill="1" applyBorder="1" applyAlignment="1">
      <alignment horizontal="center" vertical="center"/>
    </xf>
    <xf numFmtId="0" fontId="0" fillId="6" borderId="88" xfId="0" applyFill="1" applyBorder="1" applyAlignment="1">
      <alignment horizontal="center" vertical="center"/>
    </xf>
    <xf numFmtId="0" fontId="0" fillId="6" borderId="89" xfId="0" applyFill="1" applyBorder="1" applyAlignment="1">
      <alignment horizontal="center" vertical="center"/>
    </xf>
    <xf numFmtId="0" fontId="0" fillId="7" borderId="50" xfId="0" applyFill="1" applyBorder="1" applyAlignment="1">
      <alignment horizontal="center" vertical="center" wrapText="1"/>
    </xf>
    <xf numFmtId="0" fontId="0" fillId="7" borderId="49" xfId="0" applyFill="1" applyBorder="1" applyAlignment="1">
      <alignment horizontal="center" vertical="center" wrapText="1"/>
    </xf>
    <xf numFmtId="0" fontId="0" fillId="6" borderId="6" xfId="0" applyFill="1" applyBorder="1" applyAlignment="1">
      <alignment horizontal="center" vertical="center" wrapText="1"/>
    </xf>
    <xf numFmtId="0" fontId="0" fillId="6" borderId="69" xfId="0" applyFill="1" applyBorder="1" applyAlignment="1">
      <alignment horizontal="center" vertical="center"/>
    </xf>
    <xf numFmtId="0" fontId="0" fillId="6" borderId="71" xfId="0" applyFill="1" applyBorder="1" applyAlignment="1">
      <alignment horizontal="center" vertical="center"/>
    </xf>
    <xf numFmtId="0" fontId="0" fillId="5" borderId="35" xfId="0" applyFill="1" applyBorder="1" applyAlignment="1">
      <alignment horizontal="center" vertical="center" wrapText="1"/>
    </xf>
    <xf numFmtId="0" fontId="0" fillId="5" borderId="36" xfId="0" applyFill="1" applyBorder="1" applyAlignment="1">
      <alignment horizontal="center" vertical="center" wrapText="1"/>
    </xf>
    <xf numFmtId="0" fontId="0" fillId="5" borderId="78" xfId="0" applyFill="1" applyBorder="1" applyAlignment="1">
      <alignment horizontal="center" vertical="center" wrapText="1"/>
    </xf>
    <xf numFmtId="0" fontId="0" fillId="5" borderId="93" xfId="0" applyFill="1" applyBorder="1" applyAlignment="1">
      <alignment horizontal="center" vertical="center" wrapText="1"/>
    </xf>
    <xf numFmtId="0" fontId="0" fillId="5" borderId="95" xfId="0" applyFill="1" applyBorder="1" applyAlignment="1">
      <alignment horizontal="center" vertical="center" wrapText="1"/>
    </xf>
    <xf numFmtId="0" fontId="0" fillId="5" borderId="94" xfId="0" applyFill="1" applyBorder="1" applyAlignment="1">
      <alignment horizontal="center" vertical="center" wrapText="1"/>
    </xf>
    <xf numFmtId="0" fontId="0" fillId="6" borderId="87" xfId="0" applyFill="1" applyBorder="1" applyAlignment="1">
      <alignment horizontal="center" vertical="center"/>
    </xf>
    <xf numFmtId="0" fontId="0" fillId="7" borderId="41" xfId="0" applyFill="1" applyBorder="1" applyAlignment="1">
      <alignment horizontal="center" vertical="center"/>
    </xf>
    <xf numFmtId="0" fontId="0" fillId="7" borderId="79" xfId="0" applyFill="1" applyBorder="1" applyAlignment="1">
      <alignment horizontal="center" vertical="center"/>
    </xf>
    <xf numFmtId="0" fontId="0" fillId="4" borderId="37" xfId="0" applyFill="1" applyBorder="1" applyAlignment="1">
      <alignment horizontal="center" vertical="center" wrapText="1"/>
    </xf>
    <xf numFmtId="0" fontId="0" fillId="4" borderId="50" xfId="0" applyFill="1" applyBorder="1" applyAlignment="1">
      <alignment horizontal="center" vertical="center" wrapText="1"/>
    </xf>
    <xf numFmtId="0" fontId="0" fillId="4" borderId="49"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69" xfId="0" applyFill="1" applyBorder="1" applyAlignment="1">
      <alignment horizontal="center" vertical="center" wrapText="1"/>
    </xf>
    <xf numFmtId="0" fontId="0" fillId="4" borderId="7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69" xfId="0" applyFill="1" applyBorder="1" applyAlignment="1">
      <alignment horizontal="center" vertical="center" wrapText="1"/>
    </xf>
    <xf numFmtId="0" fontId="0" fillId="6" borderId="71" xfId="0" applyFill="1" applyBorder="1" applyAlignment="1">
      <alignment horizontal="center" vertical="center" wrapText="1"/>
    </xf>
    <xf numFmtId="0" fontId="4" fillId="6" borderId="38" xfId="0" applyFont="1" applyFill="1" applyBorder="1" applyAlignment="1">
      <alignment horizontal="center" vertical="center" wrapText="1"/>
    </xf>
    <xf numFmtId="0" fontId="4" fillId="6" borderId="69" xfId="0" applyFont="1" applyFill="1" applyBorder="1" applyAlignment="1">
      <alignment horizontal="center" vertical="center" wrapText="1"/>
    </xf>
    <xf numFmtId="0" fontId="4" fillId="6" borderId="72" xfId="0" applyFont="1" applyFill="1" applyBorder="1" applyAlignment="1">
      <alignment horizontal="center" vertical="center" wrapText="1"/>
    </xf>
    <xf numFmtId="0" fontId="0" fillId="6" borderId="37"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57" xfId="0" applyFill="1" applyBorder="1" applyAlignment="1">
      <alignment horizontal="center" vertical="center" wrapText="1"/>
    </xf>
    <xf numFmtId="0" fontId="0" fillId="7" borderId="1" xfId="0" applyFill="1" applyBorder="1" applyAlignment="1">
      <alignment horizontal="center" vertical="center" wrapText="1"/>
    </xf>
    <xf numFmtId="0" fontId="0" fillId="7" borderId="37" xfId="0" applyFill="1" applyBorder="1" applyAlignment="1">
      <alignment horizontal="center" vertical="center" wrapText="1"/>
    </xf>
    <xf numFmtId="0" fontId="0" fillId="6" borderId="0" xfId="0" applyFill="1" applyAlignment="1">
      <alignment horizontal="center" vertical="center" wrapText="1"/>
    </xf>
    <xf numFmtId="0" fontId="0" fillId="6" borderId="51" xfId="0" applyFill="1" applyBorder="1" applyAlignment="1">
      <alignment horizontal="center" vertical="center" wrapText="1"/>
    </xf>
    <xf numFmtId="0" fontId="0" fillId="7" borderId="38" xfId="0" applyFill="1" applyBorder="1" applyAlignment="1">
      <alignment horizontal="center" vertical="center" wrapText="1"/>
    </xf>
    <xf numFmtId="0" fontId="0" fillId="7" borderId="69" xfId="0" applyFill="1" applyBorder="1" applyAlignment="1">
      <alignment horizontal="center" vertical="center" wrapText="1"/>
    </xf>
    <xf numFmtId="0" fontId="0" fillId="7" borderId="72" xfId="0" applyFill="1" applyBorder="1" applyAlignment="1">
      <alignment horizontal="center" vertical="center" wrapText="1"/>
    </xf>
    <xf numFmtId="0" fontId="3" fillId="13" borderId="104" xfId="0" applyFont="1" applyFill="1" applyBorder="1" applyAlignment="1">
      <alignment horizontal="center"/>
    </xf>
    <xf numFmtId="0" fontId="0" fillId="13" borderId="96" xfId="0" applyFont="1" applyFill="1" applyBorder="1" applyAlignment="1"/>
    <xf numFmtId="0" fontId="0" fillId="13" borderId="105" xfId="0" applyFont="1" applyFill="1" applyBorder="1"/>
    <xf numFmtId="0" fontId="3" fillId="0" borderId="104" xfId="0" applyFont="1" applyBorder="1" applyAlignment="1">
      <alignment horizontal="center"/>
    </xf>
    <xf numFmtId="0" fontId="0" fillId="0" borderId="105" xfId="0" applyFont="1" applyBorder="1"/>
    <xf numFmtId="0" fontId="3" fillId="0" borderId="96" xfId="0" applyFont="1" applyBorder="1" applyAlignment="1">
      <alignment horizontal="center"/>
    </xf>
    <xf numFmtId="0" fontId="4" fillId="0" borderId="96" xfId="0" applyFont="1" applyBorder="1"/>
    <xf numFmtId="0" fontId="24" fillId="11" borderId="106" xfId="0" applyFont="1" applyFill="1" applyBorder="1" applyAlignment="1">
      <alignment horizontal="center" vertical="center" wrapText="1"/>
    </xf>
    <xf numFmtId="0" fontId="24" fillId="11" borderId="107" xfId="0" applyFont="1" applyFill="1" applyBorder="1" applyAlignment="1">
      <alignment horizontal="center" vertical="center"/>
    </xf>
    <xf numFmtId="0" fontId="24" fillId="11" borderId="108" xfId="0" applyFont="1" applyFill="1" applyBorder="1" applyAlignment="1">
      <alignment horizontal="center" vertical="center"/>
    </xf>
    <xf numFmtId="0" fontId="3" fillId="13" borderId="106" xfId="0" applyFont="1" applyFill="1" applyBorder="1" applyAlignment="1">
      <alignment horizontal="center"/>
    </xf>
    <xf numFmtId="0" fontId="0" fillId="13" borderId="107" xfId="0" applyFont="1" applyFill="1" applyBorder="1" applyAlignment="1"/>
    <xf numFmtId="0" fontId="0" fillId="13" borderId="108" xfId="0" applyFont="1" applyFill="1" applyBorder="1"/>
    <xf numFmtId="0" fontId="3" fillId="0" borderId="106" xfId="0" applyFont="1" applyBorder="1" applyAlignment="1">
      <alignment horizontal="center"/>
    </xf>
    <xf numFmtId="0" fontId="0" fillId="0" borderId="107" xfId="0" applyFont="1" applyBorder="1"/>
    <xf numFmtId="0" fontId="0" fillId="0" borderId="108" xfId="0" applyFont="1" applyBorder="1"/>
    <xf numFmtId="0" fontId="0" fillId="0" borderId="107" xfId="0" applyFont="1" applyBorder="1" applyAlignment="1"/>
    <xf numFmtId="0" fontId="0" fillId="13" borderId="107" xfId="0" applyFont="1" applyFill="1" applyBorder="1"/>
    <xf numFmtId="0" fontId="24" fillId="11" borderId="106" xfId="0" applyFont="1" applyFill="1" applyBorder="1" applyAlignment="1">
      <alignment horizontal="center" vertical="center"/>
    </xf>
    <xf numFmtId="0" fontId="3" fillId="13" borderId="107" xfId="0" applyFont="1" applyFill="1" applyBorder="1" applyAlignment="1">
      <alignment horizontal="center"/>
    </xf>
    <xf numFmtId="0" fontId="3" fillId="0" borderId="107" xfId="0" applyFont="1" applyBorder="1" applyAlignment="1">
      <alignment horizontal="center"/>
    </xf>
    <xf numFmtId="0" fontId="4" fillId="13" borderId="107" xfId="0" applyFont="1" applyFill="1" applyBorder="1"/>
  </cellXfs>
  <cellStyles count="4">
    <cellStyle name="Comma" xfId="2" builtinId="3"/>
    <cellStyle name="Hyperlink" xfId="3" builtinId="8"/>
    <cellStyle name="Normal" xfId="0" builtinId="0"/>
    <cellStyle name="Percent" xfId="1" builtinId="5"/>
  </cellStyles>
  <dxfs count="322">
    <dxf>
      <fill>
        <patternFill>
          <bgColor theme="6"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6"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6"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6"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7"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6" tint="0.59996337778862885"/>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theme="6" tint="0.59996337778862885"/>
        </patternFill>
      </fill>
    </dxf>
    <dxf>
      <fill>
        <patternFill>
          <bgColor theme="7"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
      <fill>
        <patternFill>
          <bgColor rgb="FF808080"/>
        </patternFill>
      </fill>
    </dxf>
    <dxf>
      <fill>
        <patternFill>
          <bgColor theme="9" tint="0.59996337778862885"/>
        </patternFill>
      </fill>
    </dxf>
    <dxf>
      <fill>
        <patternFill>
          <bgColor theme="4" tint="0.59996337778862885"/>
        </patternFill>
      </fill>
    </dxf>
    <dxf>
      <fill>
        <patternFill>
          <bgColor theme="4" tint="0.59996337778862885"/>
        </patternFill>
      </fill>
    </dxf>
    <dxf>
      <fill>
        <patternFill>
          <bgColor theme="7" tint="0.39994506668294322"/>
        </patternFill>
      </fill>
    </dxf>
    <dxf>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52997-9B1A-47D7-93EC-5C61360013B4}">
  <dimension ref="A1:BI82"/>
  <sheetViews>
    <sheetView zoomScale="120" zoomScaleNormal="120" workbookViewId="0"/>
  </sheetViews>
  <sheetFormatPr defaultRowHeight="15" x14ac:dyDescent="0.25"/>
  <cols>
    <col min="1" max="1" width="9.140625" style="8"/>
    <col min="2" max="2" width="28" customWidth="1"/>
    <col min="3" max="3" width="56.28515625" customWidth="1"/>
    <col min="4" max="61" width="9.140625" style="8"/>
  </cols>
  <sheetData>
    <row r="1" spans="2:3" x14ac:dyDescent="0.25">
      <c r="B1" s="8"/>
      <c r="C1" s="8"/>
    </row>
    <row r="2" spans="2:3" ht="23.25" x14ac:dyDescent="0.35">
      <c r="B2" s="268" t="s">
        <v>0</v>
      </c>
      <c r="C2" s="34"/>
    </row>
    <row r="3" spans="2:3" x14ac:dyDescent="0.25">
      <c r="B3" s="34"/>
      <c r="C3" s="34"/>
    </row>
    <row r="4" spans="2:3" x14ac:dyDescent="0.25">
      <c r="B4" s="263" t="s">
        <v>1</v>
      </c>
      <c r="C4" s="263" t="s">
        <v>2</v>
      </c>
    </row>
    <row r="5" spans="2:3" ht="30" x14ac:dyDescent="0.25">
      <c r="B5" s="264" t="str">
        <f>HYPERLINK("#'AA'!A1","AA")</f>
        <v>AA</v>
      </c>
      <c r="C5" s="265" t="s">
        <v>3</v>
      </c>
    </row>
    <row r="6" spans="2:3" ht="30" x14ac:dyDescent="0.25">
      <c r="B6" s="266" t="str">
        <f>HYPERLINK("#'RIN Attachments'!A1","RIN Attachments")</f>
        <v>RIN Attachments</v>
      </c>
      <c r="C6" s="267" t="s">
        <v>4</v>
      </c>
    </row>
    <row r="7" spans="2:3" ht="60" x14ac:dyDescent="0.25">
      <c r="B7" s="264" t="str">
        <f>HYPERLINK("#'RIN supporting documents'!A1","RIN supporting documents")</f>
        <v>RIN supporting documents</v>
      </c>
      <c r="C7" s="265" t="s">
        <v>5</v>
      </c>
    </row>
    <row r="8" spans="2:3" ht="60" x14ac:dyDescent="0.25">
      <c r="B8" s="266" t="str">
        <f>HYPERLINK("#'Capex reference guide'!B1","Capex reference guide")</f>
        <v>Capex reference guide</v>
      </c>
      <c r="C8" s="267" t="s">
        <v>6</v>
      </c>
    </row>
    <row r="9" spans="2:3" ht="45" x14ac:dyDescent="0.25">
      <c r="B9" s="264" t="str">
        <f>HYPERLINK("#'Capex document matrix'!A1","Capex document matrix")</f>
        <v>Capex document matrix</v>
      </c>
      <c r="C9" s="265" t="s">
        <v>7</v>
      </c>
    </row>
    <row r="10" spans="2:3" ht="30" x14ac:dyDescent="0.25">
      <c r="B10" s="266" t="str">
        <f>HYPERLINK("#'All file names'!A1","All file names")</f>
        <v>All file names</v>
      </c>
      <c r="C10" s="267" t="s">
        <v>8</v>
      </c>
    </row>
    <row r="11" spans="2:3" ht="4.1500000000000004" customHeight="1" x14ac:dyDescent="0.25">
      <c r="B11" s="263"/>
      <c r="C11" s="263"/>
    </row>
    <row r="12" spans="2:3" s="8" customFormat="1" x14ac:dyDescent="0.25"/>
    <row r="13" spans="2:3" s="8" customFormat="1" x14ac:dyDescent="0.25"/>
    <row r="14" spans="2:3" s="8" customFormat="1" x14ac:dyDescent="0.25"/>
    <row r="15" spans="2:3" s="8" customFormat="1" x14ac:dyDescent="0.25"/>
    <row r="16" spans="2:3" s="8" customFormat="1" x14ac:dyDescent="0.25"/>
    <row r="17" s="8" customFormat="1" x14ac:dyDescent="0.25"/>
    <row r="18" s="8" customFormat="1" x14ac:dyDescent="0.25"/>
    <row r="19" s="8" customFormat="1" x14ac:dyDescent="0.25"/>
    <row r="20" s="8" customFormat="1" x14ac:dyDescent="0.25"/>
    <row r="21" s="8" customFormat="1" x14ac:dyDescent="0.25"/>
    <row r="22" s="8" customFormat="1" x14ac:dyDescent="0.25"/>
    <row r="23" s="8" customFormat="1" x14ac:dyDescent="0.25"/>
    <row r="24" s="8" customFormat="1" x14ac:dyDescent="0.25"/>
    <row r="25" s="8" customFormat="1" x14ac:dyDescent="0.25"/>
    <row r="26" s="8" customFormat="1" x14ac:dyDescent="0.25"/>
    <row r="27" s="8" customFormat="1" x14ac:dyDescent="0.25"/>
    <row r="28" s="8" customFormat="1" x14ac:dyDescent="0.25"/>
    <row r="29" s="8" customFormat="1" x14ac:dyDescent="0.25"/>
    <row r="30" s="8" customFormat="1" x14ac:dyDescent="0.25"/>
    <row r="31" s="8" customFormat="1" x14ac:dyDescent="0.25"/>
    <row r="32"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B61F2-9F88-4840-B148-FE709E723232}">
  <sheetPr codeName="Sheet6"/>
  <dimension ref="A1:AF219"/>
  <sheetViews>
    <sheetView workbookViewId="0"/>
  </sheetViews>
  <sheetFormatPr defaultRowHeight="15" x14ac:dyDescent="0.25"/>
  <cols>
    <col min="1" max="1" width="5.5703125" style="8" customWidth="1"/>
    <col min="2" max="2" width="20.42578125" bestFit="1" customWidth="1"/>
    <col min="3" max="3" width="25.42578125" customWidth="1"/>
    <col min="4" max="4" width="61.28515625" customWidth="1"/>
    <col min="5" max="5" width="107.5703125" customWidth="1"/>
    <col min="6" max="6" width="13.5703125" style="8" bestFit="1" customWidth="1"/>
    <col min="7" max="7" width="10" style="8" bestFit="1" customWidth="1"/>
    <col min="8" max="8" width="22.7109375" style="8" bestFit="1" customWidth="1"/>
    <col min="9" max="9" width="24.7109375" style="8" bestFit="1" customWidth="1"/>
    <col min="10" max="10" width="23.7109375" style="8" customWidth="1"/>
    <col min="11" max="11" width="22.7109375" style="8" bestFit="1" customWidth="1"/>
    <col min="12" max="12" width="25.7109375" style="8" bestFit="1" customWidth="1"/>
    <col min="13" max="32" width="9.140625" style="8"/>
  </cols>
  <sheetData>
    <row r="1" spans="2:12" s="8" customFormat="1" ht="16.5" customHeight="1" x14ac:dyDescent="0.25"/>
    <row r="2" spans="2:12" ht="18.75" x14ac:dyDescent="0.25">
      <c r="B2" s="285" t="s">
        <v>9</v>
      </c>
      <c r="C2" s="285" t="s">
        <v>10</v>
      </c>
      <c r="D2" s="285" t="s">
        <v>11</v>
      </c>
      <c r="E2" s="285" t="s">
        <v>12</v>
      </c>
      <c r="G2" s="34"/>
      <c r="H2" s="271"/>
      <c r="I2" s="271"/>
      <c r="J2" s="271"/>
      <c r="K2" s="271"/>
      <c r="L2" s="271"/>
    </row>
    <row r="3" spans="2:12" x14ac:dyDescent="0.25">
      <c r="B3" s="263" t="s">
        <v>13</v>
      </c>
      <c r="C3" s="270">
        <v>1</v>
      </c>
      <c r="D3" s="263" t="s">
        <v>14</v>
      </c>
      <c r="E3" s="263"/>
      <c r="H3" s="32"/>
      <c r="I3" s="32"/>
      <c r="J3" s="32"/>
      <c r="K3" s="32"/>
      <c r="L3" s="32"/>
    </row>
    <row r="4" spans="2:12" x14ac:dyDescent="0.25">
      <c r="B4" s="1" t="s">
        <v>15</v>
      </c>
      <c r="C4" s="2">
        <v>1.1000000000000001</v>
      </c>
      <c r="D4" s="1" t="s">
        <v>16</v>
      </c>
      <c r="E4" t="s">
        <v>17</v>
      </c>
      <c r="F4" s="10"/>
      <c r="H4" s="32"/>
      <c r="I4" s="32"/>
      <c r="J4" s="32"/>
      <c r="K4" s="32"/>
      <c r="L4" s="32"/>
    </row>
    <row r="5" spans="2:12" x14ac:dyDescent="0.25">
      <c r="B5" s="309" t="s">
        <v>15</v>
      </c>
      <c r="C5" s="310">
        <v>1.2</v>
      </c>
      <c r="D5" s="309" t="s">
        <v>18</v>
      </c>
      <c r="E5" s="12" t="s">
        <v>19</v>
      </c>
      <c r="F5" s="10"/>
      <c r="H5" s="32"/>
      <c r="I5" s="32"/>
      <c r="J5" s="32"/>
      <c r="K5" s="272"/>
      <c r="L5" s="272"/>
    </row>
    <row r="6" spans="2:12" x14ac:dyDescent="0.25">
      <c r="B6" s="225" t="s">
        <v>15</v>
      </c>
      <c r="C6" s="223">
        <v>1.3</v>
      </c>
      <c r="D6" s="225" t="s">
        <v>20</v>
      </c>
      <c r="E6" s="224" t="s">
        <v>21</v>
      </c>
      <c r="F6" s="10"/>
      <c r="H6" s="32"/>
      <c r="I6" s="32"/>
      <c r="J6" s="32"/>
      <c r="K6" s="272"/>
      <c r="L6" s="272"/>
    </row>
    <row r="7" spans="2:12" x14ac:dyDescent="0.25">
      <c r="B7" s="311" t="s">
        <v>15</v>
      </c>
      <c r="C7" s="310">
        <v>1.4</v>
      </c>
      <c r="D7" s="311" t="s">
        <v>22</v>
      </c>
      <c r="E7" s="12" t="s">
        <v>23</v>
      </c>
      <c r="F7" s="10"/>
      <c r="H7" s="32"/>
      <c r="I7" s="32"/>
      <c r="J7" s="32"/>
      <c r="K7" s="32"/>
      <c r="L7" s="32"/>
    </row>
    <row r="8" spans="2:12" x14ac:dyDescent="0.25">
      <c r="B8" s="263" t="s">
        <v>13</v>
      </c>
      <c r="C8" s="270">
        <v>2</v>
      </c>
      <c r="D8" s="263" t="s">
        <v>24</v>
      </c>
      <c r="E8" s="263"/>
      <c r="F8" s="10"/>
      <c r="H8" s="32"/>
      <c r="I8" s="32"/>
      <c r="J8" s="32"/>
      <c r="K8" s="32"/>
      <c r="L8" s="32"/>
    </row>
    <row r="9" spans="2:12" x14ac:dyDescent="0.25">
      <c r="B9" s="3" t="s">
        <v>15</v>
      </c>
      <c r="C9" s="221">
        <v>2.1</v>
      </c>
      <c r="D9" s="3" t="s">
        <v>25</v>
      </c>
      <c r="E9" s="228" t="s">
        <v>26</v>
      </c>
      <c r="F9" s="10"/>
      <c r="H9" s="32"/>
      <c r="I9" s="32"/>
      <c r="J9" s="32"/>
      <c r="K9" s="32"/>
      <c r="L9" s="32"/>
    </row>
    <row r="10" spans="2:12" x14ac:dyDescent="0.25">
      <c r="B10" s="309" t="s">
        <v>15</v>
      </c>
      <c r="C10" s="312">
        <v>2.2000000000000002</v>
      </c>
      <c r="D10" s="309" t="s">
        <v>27</v>
      </c>
      <c r="E10" s="12" t="s">
        <v>28</v>
      </c>
      <c r="F10" s="10"/>
      <c r="H10" s="32"/>
      <c r="I10" s="32"/>
      <c r="J10" s="32"/>
      <c r="K10" s="272"/>
      <c r="L10" s="272"/>
    </row>
    <row r="11" spans="2:12" x14ac:dyDescent="0.25">
      <c r="B11" s="227" t="s">
        <v>15</v>
      </c>
      <c r="C11" s="223">
        <v>2.2999999999999998</v>
      </c>
      <c r="D11" s="227" t="s">
        <v>29</v>
      </c>
      <c r="E11" s="224" t="s">
        <v>30</v>
      </c>
      <c r="F11" s="10"/>
      <c r="H11" s="32"/>
      <c r="I11" s="32"/>
      <c r="J11" s="32"/>
      <c r="K11" s="272"/>
      <c r="L11" s="272"/>
    </row>
    <row r="12" spans="2:12" x14ac:dyDescent="0.25">
      <c r="B12" s="311" t="s">
        <v>15</v>
      </c>
      <c r="C12" s="310">
        <v>2.4</v>
      </c>
      <c r="D12" s="311" t="s">
        <v>31</v>
      </c>
      <c r="E12" s="12" t="s">
        <v>32</v>
      </c>
      <c r="F12" s="10"/>
      <c r="H12" s="32"/>
      <c r="I12" s="32"/>
      <c r="J12" s="32"/>
      <c r="K12" s="272"/>
      <c r="L12" s="272"/>
    </row>
    <row r="13" spans="2:12" x14ac:dyDescent="0.25">
      <c r="B13" s="263" t="s">
        <v>13</v>
      </c>
      <c r="C13" s="270">
        <v>3</v>
      </c>
      <c r="D13" s="263" t="s">
        <v>33</v>
      </c>
      <c r="E13" s="263"/>
      <c r="F13" s="10"/>
      <c r="H13" s="32"/>
      <c r="I13" s="32"/>
      <c r="J13" s="32"/>
      <c r="K13" s="32"/>
      <c r="L13" s="32"/>
    </row>
    <row r="14" spans="2:12" x14ac:dyDescent="0.25">
      <c r="B14" s="263" t="s">
        <v>13</v>
      </c>
      <c r="C14" s="270">
        <v>4</v>
      </c>
      <c r="D14" s="263" t="s">
        <v>34</v>
      </c>
      <c r="E14" s="263"/>
      <c r="F14" s="10"/>
      <c r="H14" s="32"/>
      <c r="I14" s="32"/>
      <c r="J14" s="32"/>
      <c r="K14" s="32"/>
      <c r="L14" s="32"/>
    </row>
    <row r="15" spans="2:12" x14ac:dyDescent="0.25">
      <c r="B15" s="1" t="s">
        <v>15</v>
      </c>
      <c r="C15" s="2">
        <v>4.0999999999999996</v>
      </c>
      <c r="D15" s="1" t="s">
        <v>35</v>
      </c>
      <c r="E15" t="s">
        <v>36</v>
      </c>
      <c r="F15" s="10"/>
      <c r="H15" s="32"/>
      <c r="I15" s="32"/>
      <c r="J15" s="32"/>
      <c r="K15" s="32"/>
      <c r="L15" s="32"/>
    </row>
    <row r="16" spans="2:12" x14ac:dyDescent="0.25">
      <c r="B16" s="311" t="s">
        <v>15</v>
      </c>
      <c r="C16" s="310">
        <v>4.0999999999999996</v>
      </c>
      <c r="D16" s="311" t="s">
        <v>35</v>
      </c>
      <c r="E16" s="12" t="s">
        <v>37</v>
      </c>
      <c r="F16" s="10"/>
      <c r="H16" s="32"/>
      <c r="I16" s="32"/>
      <c r="J16" s="32"/>
      <c r="K16" s="32"/>
      <c r="L16" s="32"/>
    </row>
    <row r="17" spans="2:12" x14ac:dyDescent="0.25">
      <c r="B17" s="225" t="s">
        <v>15</v>
      </c>
      <c r="C17" s="223">
        <v>4.2</v>
      </c>
      <c r="D17" s="225" t="s">
        <v>38</v>
      </c>
      <c r="E17" s="224" t="s">
        <v>39</v>
      </c>
      <c r="F17" s="10"/>
      <c r="H17" s="32"/>
      <c r="I17" s="32"/>
      <c r="J17" s="32"/>
      <c r="K17" s="272"/>
      <c r="L17" s="272"/>
    </row>
    <row r="18" spans="2:12" x14ac:dyDescent="0.25">
      <c r="B18" s="263" t="s">
        <v>13</v>
      </c>
      <c r="C18" s="270">
        <v>5</v>
      </c>
      <c r="D18" s="263" t="s">
        <v>40</v>
      </c>
      <c r="E18" s="263"/>
      <c r="F18" s="10"/>
      <c r="H18" s="32"/>
      <c r="I18" s="32"/>
      <c r="J18" s="32"/>
      <c r="K18" s="32"/>
      <c r="L18" s="32"/>
    </row>
    <row r="19" spans="2:12" x14ac:dyDescent="0.25">
      <c r="B19" s="225" t="s">
        <v>15</v>
      </c>
      <c r="C19" s="223">
        <v>5.0999999999999996</v>
      </c>
      <c r="D19" s="225" t="s">
        <v>41</v>
      </c>
      <c r="E19" s="224" t="s">
        <v>42</v>
      </c>
      <c r="F19" s="10"/>
      <c r="H19" s="32"/>
      <c r="I19" s="32"/>
      <c r="J19" s="32"/>
      <c r="K19" s="32"/>
      <c r="L19" s="32"/>
    </row>
    <row r="20" spans="2:12" x14ac:dyDescent="0.25">
      <c r="B20" s="311" t="s">
        <v>15</v>
      </c>
      <c r="C20" s="310">
        <v>5.0999999999999996</v>
      </c>
      <c r="D20" s="311" t="s">
        <v>41</v>
      </c>
      <c r="E20" s="12" t="s">
        <v>43</v>
      </c>
      <c r="F20" s="10"/>
      <c r="H20" s="32"/>
      <c r="I20" s="32"/>
      <c r="J20" s="32"/>
      <c r="K20" s="32"/>
      <c r="L20" s="32"/>
    </row>
    <row r="21" spans="2:12" x14ac:dyDescent="0.25">
      <c r="B21" s="225" t="s">
        <v>15</v>
      </c>
      <c r="C21" s="223">
        <v>5.2</v>
      </c>
      <c r="D21" s="225" t="s">
        <v>44</v>
      </c>
      <c r="E21" s="224" t="s">
        <v>45</v>
      </c>
      <c r="F21" s="10"/>
      <c r="H21" s="32"/>
      <c r="I21" s="32"/>
      <c r="J21" s="32"/>
      <c r="K21" s="32"/>
      <c r="L21" s="32"/>
    </row>
    <row r="22" spans="2:12" x14ac:dyDescent="0.25">
      <c r="B22" s="311" t="s">
        <v>15</v>
      </c>
      <c r="C22" s="310">
        <v>5.3</v>
      </c>
      <c r="D22" s="311" t="s">
        <v>46</v>
      </c>
      <c r="E22" s="12" t="s">
        <v>47</v>
      </c>
      <c r="F22" s="10"/>
      <c r="H22" s="32"/>
      <c r="I22" s="32"/>
      <c r="J22" s="32"/>
      <c r="K22" s="32"/>
      <c r="L22" s="32"/>
    </row>
    <row r="23" spans="2:12" x14ac:dyDescent="0.25">
      <c r="B23" s="225" t="s">
        <v>15</v>
      </c>
      <c r="C23" s="223">
        <v>5.4</v>
      </c>
      <c r="D23" s="225" t="s">
        <v>48</v>
      </c>
      <c r="E23" s="224" t="s">
        <v>49</v>
      </c>
      <c r="F23" s="10"/>
      <c r="H23" s="32"/>
      <c r="I23" s="32"/>
      <c r="J23" s="32"/>
      <c r="K23" s="272"/>
      <c r="L23" s="272"/>
    </row>
    <row r="24" spans="2:12" x14ac:dyDescent="0.25">
      <c r="B24" s="311" t="s">
        <v>15</v>
      </c>
      <c r="C24" s="310">
        <v>5.5</v>
      </c>
      <c r="D24" s="311" t="s">
        <v>50</v>
      </c>
      <c r="E24" s="12" t="s">
        <v>51</v>
      </c>
      <c r="F24" s="10"/>
      <c r="H24" s="32"/>
      <c r="I24" s="32"/>
      <c r="J24" s="32"/>
      <c r="K24" s="32"/>
      <c r="L24" s="32"/>
    </row>
    <row r="25" spans="2:12" x14ac:dyDescent="0.25">
      <c r="B25" s="263" t="s">
        <v>13</v>
      </c>
      <c r="C25" s="270">
        <v>6</v>
      </c>
      <c r="D25" s="263" t="s">
        <v>52</v>
      </c>
      <c r="E25" s="263"/>
      <c r="F25" s="10"/>
      <c r="H25" s="32"/>
      <c r="I25" s="32"/>
      <c r="J25" s="32"/>
      <c r="K25" s="32"/>
      <c r="L25" s="32"/>
    </row>
    <row r="26" spans="2:12" x14ac:dyDescent="0.25">
      <c r="B26" s="315" t="s">
        <v>15</v>
      </c>
      <c r="C26" s="226">
        <v>6.1</v>
      </c>
      <c r="D26" s="315" t="s">
        <v>53</v>
      </c>
      <c r="E26" s="224" t="s">
        <v>54</v>
      </c>
      <c r="F26" s="10"/>
      <c r="H26" s="32"/>
      <c r="I26" s="32"/>
      <c r="J26" s="32"/>
      <c r="K26" s="32"/>
      <c r="L26" s="32"/>
    </row>
    <row r="27" spans="2:12" x14ac:dyDescent="0.25">
      <c r="B27" s="313" t="s">
        <v>15</v>
      </c>
      <c r="C27" s="314">
        <v>6.1</v>
      </c>
      <c r="D27" s="313" t="s">
        <v>53</v>
      </c>
      <c r="E27" s="12" t="s">
        <v>55</v>
      </c>
      <c r="F27" s="10"/>
      <c r="H27" s="32"/>
      <c r="I27" s="32"/>
      <c r="J27" s="32"/>
      <c r="K27" s="32"/>
      <c r="L27" s="32"/>
    </row>
    <row r="28" spans="2:12" x14ac:dyDescent="0.25">
      <c r="B28" s="225" t="s">
        <v>15</v>
      </c>
      <c r="C28" s="226">
        <v>6.2</v>
      </c>
      <c r="D28" s="315" t="s">
        <v>56</v>
      </c>
      <c r="E28" s="224" t="s">
        <v>57</v>
      </c>
      <c r="F28" s="10"/>
      <c r="H28" s="32"/>
      <c r="I28" s="32"/>
      <c r="J28" s="32"/>
      <c r="K28" s="32"/>
      <c r="L28" s="32"/>
    </row>
    <row r="29" spans="2:12" x14ac:dyDescent="0.25">
      <c r="B29" s="311" t="s">
        <v>15</v>
      </c>
      <c r="C29" s="310">
        <v>6.2</v>
      </c>
      <c r="D29" s="311" t="s">
        <v>56</v>
      </c>
      <c r="E29" s="12" t="s">
        <v>58</v>
      </c>
      <c r="F29" s="10"/>
      <c r="H29" s="32"/>
      <c r="I29" s="32"/>
      <c r="J29" s="32"/>
      <c r="K29" s="32"/>
      <c r="L29" s="32"/>
    </row>
    <row r="30" spans="2:12" x14ac:dyDescent="0.25">
      <c r="B30" s="1" t="s">
        <v>15</v>
      </c>
      <c r="C30" s="2">
        <v>6.3</v>
      </c>
      <c r="D30" s="1" t="s">
        <v>59</v>
      </c>
      <c r="E30" t="s">
        <v>60</v>
      </c>
      <c r="F30" s="10"/>
      <c r="H30" s="32"/>
      <c r="I30" s="32"/>
      <c r="J30" s="32"/>
      <c r="K30" s="32"/>
      <c r="L30" s="32"/>
    </row>
    <row r="31" spans="2:12" x14ac:dyDescent="0.25">
      <c r="B31" s="311" t="s">
        <v>15</v>
      </c>
      <c r="C31" s="310">
        <v>6.4</v>
      </c>
      <c r="D31" s="311" t="s">
        <v>61</v>
      </c>
      <c r="E31" s="12" t="s">
        <v>62</v>
      </c>
      <c r="F31" s="10"/>
      <c r="H31" s="32"/>
      <c r="I31" s="32"/>
      <c r="J31" s="32"/>
      <c r="K31" s="32"/>
      <c r="L31" s="32"/>
    </row>
    <row r="32" spans="2:12" x14ac:dyDescent="0.25">
      <c r="B32" s="225" t="s">
        <v>15</v>
      </c>
      <c r="C32" s="226">
        <v>6.5</v>
      </c>
      <c r="D32" s="225" t="s">
        <v>63</v>
      </c>
      <c r="E32" s="224" t="s">
        <v>64</v>
      </c>
      <c r="F32" s="10"/>
      <c r="H32" s="32"/>
      <c r="I32" s="32"/>
      <c r="J32" s="32"/>
      <c r="K32" s="272"/>
      <c r="L32" s="272"/>
    </row>
    <row r="33" spans="2:12" x14ac:dyDescent="0.25">
      <c r="B33" s="311" t="s">
        <v>15</v>
      </c>
      <c r="C33" s="310">
        <v>6.6</v>
      </c>
      <c r="D33" s="311" t="s">
        <v>65</v>
      </c>
      <c r="E33" s="12" t="s">
        <v>66</v>
      </c>
      <c r="F33" s="10"/>
      <c r="H33" s="32"/>
      <c r="I33" s="32"/>
      <c r="J33" s="32"/>
      <c r="K33" s="272"/>
      <c r="L33" s="272"/>
    </row>
    <row r="34" spans="2:12" x14ac:dyDescent="0.25">
      <c r="B34" s="225" t="s">
        <v>15</v>
      </c>
      <c r="C34" s="226">
        <v>6.7</v>
      </c>
      <c r="D34" s="225" t="s">
        <v>67</v>
      </c>
      <c r="E34" s="224" t="s">
        <v>68</v>
      </c>
      <c r="F34" s="10"/>
      <c r="H34" s="32"/>
      <c r="I34" s="32"/>
      <c r="J34" s="32"/>
      <c r="K34" s="272"/>
      <c r="L34" s="272"/>
    </row>
    <row r="35" spans="2:12" x14ac:dyDescent="0.25">
      <c r="B35" s="311" t="s">
        <v>15</v>
      </c>
      <c r="C35" s="314">
        <v>6.8</v>
      </c>
      <c r="D35" s="311" t="s">
        <v>69</v>
      </c>
      <c r="E35" s="12" t="s">
        <v>70</v>
      </c>
      <c r="F35" s="10"/>
      <c r="H35" s="32"/>
      <c r="I35" s="32"/>
      <c r="J35" s="32"/>
      <c r="K35" s="32"/>
      <c r="L35" s="32"/>
    </row>
    <row r="36" spans="2:12" x14ac:dyDescent="0.25">
      <c r="B36" s="5" t="s">
        <v>15</v>
      </c>
      <c r="C36" s="4">
        <v>6.9</v>
      </c>
      <c r="D36" s="1" t="s">
        <v>71</v>
      </c>
      <c r="E36" t="s">
        <v>72</v>
      </c>
      <c r="F36" s="10"/>
      <c r="H36" s="32"/>
      <c r="I36" s="32"/>
      <c r="J36" s="32"/>
      <c r="K36" s="32"/>
      <c r="L36" s="32"/>
    </row>
    <row r="37" spans="2:12" x14ac:dyDescent="0.25">
      <c r="B37" s="316" t="s">
        <v>15</v>
      </c>
      <c r="C37" s="317" t="s">
        <v>73</v>
      </c>
      <c r="D37" s="316" t="s">
        <v>74</v>
      </c>
      <c r="E37" s="12" t="s">
        <v>75</v>
      </c>
      <c r="F37" s="10"/>
      <c r="H37" s="32"/>
      <c r="I37" s="32"/>
      <c r="J37" s="32"/>
      <c r="K37" s="32"/>
      <c r="L37" s="32"/>
    </row>
    <row r="38" spans="2:12" x14ac:dyDescent="0.25">
      <c r="B38" s="1" t="s">
        <v>15</v>
      </c>
      <c r="C38" s="4">
        <v>6.11</v>
      </c>
      <c r="D38" s="1" t="s">
        <v>76</v>
      </c>
      <c r="E38" t="s">
        <v>77</v>
      </c>
      <c r="F38" s="10"/>
      <c r="H38" s="32"/>
      <c r="I38" s="32"/>
      <c r="J38" s="32"/>
      <c r="K38" s="32"/>
      <c r="L38" s="32"/>
    </row>
    <row r="39" spans="2:12" x14ac:dyDescent="0.25">
      <c r="B39" s="263" t="s">
        <v>13</v>
      </c>
      <c r="C39" s="270">
        <v>7</v>
      </c>
      <c r="D39" s="263" t="s">
        <v>78</v>
      </c>
      <c r="E39" s="263"/>
      <c r="F39" s="10"/>
      <c r="H39" s="32"/>
      <c r="I39" s="32"/>
      <c r="J39" s="32"/>
      <c r="K39" s="32"/>
      <c r="L39" s="32"/>
    </row>
    <row r="40" spans="2:12" x14ac:dyDescent="0.25">
      <c r="B40" s="1" t="s">
        <v>15</v>
      </c>
      <c r="C40" s="4">
        <v>7.1</v>
      </c>
      <c r="D40" s="1" t="s">
        <v>79</v>
      </c>
      <c r="E40" t="s">
        <v>80</v>
      </c>
      <c r="F40" s="10"/>
      <c r="H40" s="32"/>
      <c r="I40" s="32"/>
      <c r="J40" s="32"/>
      <c r="K40" s="32"/>
      <c r="L40" s="32"/>
    </row>
    <row r="41" spans="2:12" x14ac:dyDescent="0.25">
      <c r="B41" s="318" t="s">
        <v>15</v>
      </c>
      <c r="C41" s="310">
        <v>7.1</v>
      </c>
      <c r="D41" s="318" t="s">
        <v>79</v>
      </c>
      <c r="E41" s="12" t="s">
        <v>81</v>
      </c>
      <c r="F41" s="10"/>
      <c r="H41" s="32"/>
      <c r="I41" s="32"/>
      <c r="J41" s="32"/>
      <c r="K41" s="32"/>
      <c r="L41" s="32"/>
    </row>
    <row r="42" spans="2:12" x14ac:dyDescent="0.25">
      <c r="B42" s="6" t="s">
        <v>15</v>
      </c>
      <c r="C42" s="2">
        <v>7.2</v>
      </c>
      <c r="D42" s="6" t="s">
        <v>82</v>
      </c>
      <c r="E42" t="s">
        <v>83</v>
      </c>
      <c r="F42" s="10"/>
      <c r="H42" s="32"/>
      <c r="I42" s="32"/>
      <c r="J42" s="32"/>
      <c r="K42" s="32"/>
      <c r="L42" s="32"/>
    </row>
    <row r="43" spans="2:12" x14ac:dyDescent="0.25">
      <c r="B43" s="318" t="s">
        <v>15</v>
      </c>
      <c r="C43" s="310">
        <v>7.2</v>
      </c>
      <c r="D43" s="318" t="s">
        <v>82</v>
      </c>
      <c r="E43" s="12" t="s">
        <v>84</v>
      </c>
      <c r="F43" s="10"/>
      <c r="H43" s="32"/>
      <c r="I43" s="32"/>
      <c r="J43" s="32"/>
      <c r="K43" s="32"/>
      <c r="L43" s="32"/>
    </row>
    <row r="44" spans="2:12" x14ac:dyDescent="0.25">
      <c r="B44" s="1" t="s">
        <v>15</v>
      </c>
      <c r="C44" s="2">
        <v>7.3</v>
      </c>
      <c r="D44" s="1" t="s">
        <v>85</v>
      </c>
      <c r="E44" t="s">
        <v>86</v>
      </c>
      <c r="F44" s="10"/>
      <c r="H44" s="32"/>
      <c r="I44" s="32"/>
      <c r="J44" s="32"/>
      <c r="K44" s="32"/>
      <c r="L44" s="32"/>
    </row>
    <row r="45" spans="2:12" x14ac:dyDescent="0.25">
      <c r="B45" s="311" t="s">
        <v>15</v>
      </c>
      <c r="C45" s="310">
        <v>7.4</v>
      </c>
      <c r="D45" s="311" t="s">
        <v>87</v>
      </c>
      <c r="E45" s="12" t="s">
        <v>88</v>
      </c>
      <c r="F45" s="10"/>
      <c r="H45" s="32"/>
      <c r="I45" s="32"/>
      <c r="J45" s="32"/>
      <c r="K45" s="32"/>
      <c r="L45" s="32"/>
    </row>
    <row r="46" spans="2:12" x14ac:dyDescent="0.25">
      <c r="B46" s="1" t="s">
        <v>15</v>
      </c>
      <c r="C46" s="2">
        <v>7.5</v>
      </c>
      <c r="D46" s="1" t="s">
        <v>89</v>
      </c>
      <c r="E46" t="s">
        <v>90</v>
      </c>
      <c r="F46" s="10"/>
      <c r="H46" s="32"/>
      <c r="I46" s="32"/>
      <c r="J46" s="32"/>
      <c r="K46" s="32"/>
      <c r="L46" s="32"/>
    </row>
    <row r="47" spans="2:12" x14ac:dyDescent="0.25">
      <c r="B47" s="311" t="s">
        <v>15</v>
      </c>
      <c r="C47" s="310">
        <v>7.6</v>
      </c>
      <c r="D47" s="311" t="s">
        <v>91</v>
      </c>
      <c r="E47" s="12" t="s">
        <v>92</v>
      </c>
      <c r="F47" s="10"/>
      <c r="H47" s="32"/>
      <c r="I47" s="32"/>
      <c r="J47" s="32"/>
      <c r="K47" s="32"/>
      <c r="L47" s="32"/>
    </row>
    <row r="48" spans="2:12" x14ac:dyDescent="0.25">
      <c r="B48" s="1" t="s">
        <v>15</v>
      </c>
      <c r="C48" s="2">
        <v>7.7</v>
      </c>
      <c r="D48" s="1" t="s">
        <v>93</v>
      </c>
      <c r="E48" t="s">
        <v>94</v>
      </c>
      <c r="F48" s="10"/>
      <c r="H48" s="32"/>
      <c r="I48" s="32"/>
      <c r="J48" s="32"/>
      <c r="K48" s="32"/>
      <c r="L48" s="32"/>
    </row>
    <row r="49" spans="2:12" x14ac:dyDescent="0.25">
      <c r="B49" s="318" t="s">
        <v>15</v>
      </c>
      <c r="C49" s="310">
        <v>7.8</v>
      </c>
      <c r="D49" s="318" t="s">
        <v>95</v>
      </c>
      <c r="E49" s="12" t="s">
        <v>96</v>
      </c>
      <c r="F49" s="10"/>
      <c r="H49" s="32"/>
      <c r="I49" s="32"/>
      <c r="J49" s="32"/>
      <c r="K49" s="32"/>
      <c r="L49" s="32"/>
    </row>
    <row r="50" spans="2:12" x14ac:dyDescent="0.25">
      <c r="B50" s="222" t="s">
        <v>15</v>
      </c>
      <c r="C50" s="223">
        <v>7.8</v>
      </c>
      <c r="D50" s="222" t="s">
        <v>95</v>
      </c>
      <c r="E50" s="224" t="s">
        <v>97</v>
      </c>
      <c r="F50" s="10"/>
      <c r="H50" s="32"/>
      <c r="I50" s="32"/>
      <c r="J50" s="32"/>
      <c r="K50" s="272"/>
      <c r="L50" s="272"/>
    </row>
    <row r="51" spans="2:12" x14ac:dyDescent="0.25">
      <c r="B51" s="318" t="s">
        <v>15</v>
      </c>
      <c r="C51" s="310">
        <v>7.9</v>
      </c>
      <c r="D51" s="318" t="s">
        <v>98</v>
      </c>
      <c r="E51" s="12" t="s">
        <v>99</v>
      </c>
      <c r="F51" s="10"/>
      <c r="H51" s="32"/>
      <c r="I51" s="32"/>
      <c r="J51" s="32"/>
      <c r="K51" s="32"/>
      <c r="L51" s="32"/>
    </row>
    <row r="52" spans="2:12" x14ac:dyDescent="0.25">
      <c r="B52" s="222" t="s">
        <v>15</v>
      </c>
      <c r="C52" s="297" t="s">
        <v>100</v>
      </c>
      <c r="D52" s="222" t="s">
        <v>101</v>
      </c>
      <c r="E52" s="224" t="s">
        <v>102</v>
      </c>
      <c r="F52" s="10"/>
      <c r="H52" s="32"/>
      <c r="I52" s="32"/>
      <c r="J52" s="32"/>
      <c r="K52" s="32"/>
      <c r="L52" s="32"/>
    </row>
    <row r="53" spans="2:12" x14ac:dyDescent="0.25">
      <c r="B53" s="318" t="s">
        <v>15</v>
      </c>
      <c r="C53" s="319" t="s">
        <v>103</v>
      </c>
      <c r="D53" s="318" t="s">
        <v>104</v>
      </c>
      <c r="E53" s="12" t="s">
        <v>105</v>
      </c>
      <c r="F53" s="10"/>
      <c r="H53" s="32"/>
      <c r="I53" s="32"/>
      <c r="J53" s="32"/>
      <c r="K53" s="32"/>
      <c r="L53" s="32"/>
    </row>
    <row r="54" spans="2:12" x14ac:dyDescent="0.25">
      <c r="B54" s="1" t="s">
        <v>15</v>
      </c>
      <c r="C54" s="220">
        <v>7.11</v>
      </c>
      <c r="D54" s="1" t="s">
        <v>106</v>
      </c>
      <c r="E54" t="s">
        <v>107</v>
      </c>
      <c r="F54" s="10"/>
      <c r="H54" s="32"/>
      <c r="I54" s="32"/>
      <c r="J54" s="32"/>
      <c r="K54" s="32"/>
      <c r="L54" s="32"/>
    </row>
    <row r="55" spans="2:12" x14ac:dyDescent="0.25">
      <c r="B55" s="311" t="s">
        <v>15</v>
      </c>
      <c r="C55" s="320">
        <v>7.12</v>
      </c>
      <c r="D55" s="311" t="s">
        <v>108</v>
      </c>
      <c r="E55" s="12" t="s">
        <v>109</v>
      </c>
      <c r="F55" s="10"/>
      <c r="H55" s="32"/>
      <c r="I55" s="32"/>
      <c r="J55" s="32"/>
      <c r="K55" s="32"/>
      <c r="L55" s="32"/>
    </row>
    <row r="56" spans="2:12" x14ac:dyDescent="0.25">
      <c r="B56" s="263" t="s">
        <v>13</v>
      </c>
      <c r="C56" s="270">
        <v>8</v>
      </c>
      <c r="D56" s="263" t="s">
        <v>110</v>
      </c>
      <c r="E56" s="263"/>
      <c r="F56" s="10"/>
      <c r="H56" s="32"/>
      <c r="I56" s="32"/>
      <c r="J56" s="32"/>
      <c r="K56" s="32"/>
      <c r="L56" s="32"/>
    </row>
    <row r="57" spans="2:12" x14ac:dyDescent="0.25">
      <c r="B57" s="1" t="s">
        <v>15</v>
      </c>
      <c r="C57" s="2">
        <v>8.1</v>
      </c>
      <c r="D57" s="1" t="s">
        <v>111</v>
      </c>
      <c r="E57" t="s">
        <v>112</v>
      </c>
      <c r="F57" s="10"/>
      <c r="H57" s="32"/>
      <c r="I57" s="32"/>
      <c r="J57" s="32"/>
      <c r="K57" s="32"/>
      <c r="L57" s="32"/>
    </row>
    <row r="58" spans="2:12" x14ac:dyDescent="0.25">
      <c r="B58" s="311" t="s">
        <v>15</v>
      </c>
      <c r="C58" s="310">
        <v>8.1999999999999993</v>
      </c>
      <c r="D58" s="311" t="s">
        <v>113</v>
      </c>
      <c r="E58" s="12" t="s">
        <v>114</v>
      </c>
      <c r="F58" s="10"/>
      <c r="H58" s="32"/>
      <c r="I58" s="32"/>
      <c r="J58" s="32"/>
      <c r="K58" s="272"/>
      <c r="L58" s="272"/>
    </row>
    <row r="59" spans="2:12" x14ac:dyDescent="0.25">
      <c r="B59" s="1" t="s">
        <v>15</v>
      </c>
      <c r="C59" s="2">
        <v>8.3000000000000007</v>
      </c>
      <c r="D59" s="1" t="s">
        <v>115</v>
      </c>
      <c r="E59" t="s">
        <v>116</v>
      </c>
      <c r="F59" s="10"/>
      <c r="H59" s="32"/>
      <c r="I59" s="32"/>
      <c r="J59" s="32"/>
      <c r="K59" s="32"/>
      <c r="L59" s="32"/>
    </row>
    <row r="60" spans="2:12" x14ac:dyDescent="0.25">
      <c r="B60" s="263" t="s">
        <v>13</v>
      </c>
      <c r="C60" s="270">
        <v>9</v>
      </c>
      <c r="D60" s="263" t="s">
        <v>117</v>
      </c>
      <c r="E60" s="263"/>
      <c r="F60" s="10"/>
      <c r="H60" s="32"/>
      <c r="I60" s="32"/>
      <c r="J60" s="32"/>
      <c r="K60" s="32"/>
      <c r="L60" s="32"/>
    </row>
    <row r="61" spans="2:12" x14ac:dyDescent="0.25">
      <c r="B61" s="1" t="s">
        <v>15</v>
      </c>
      <c r="C61" s="2">
        <v>9.1</v>
      </c>
      <c r="D61" s="1" t="s">
        <v>118</v>
      </c>
      <c r="E61" t="s">
        <v>119</v>
      </c>
      <c r="F61" s="10"/>
      <c r="H61" s="32"/>
      <c r="I61" s="32"/>
      <c r="J61" s="32"/>
      <c r="K61" s="32"/>
      <c r="L61" s="32"/>
    </row>
    <row r="62" spans="2:12" x14ac:dyDescent="0.25">
      <c r="B62" s="311" t="s">
        <v>15</v>
      </c>
      <c r="C62" s="310">
        <v>9.1999999999999993</v>
      </c>
      <c r="D62" s="311" t="s">
        <v>120</v>
      </c>
      <c r="E62" s="12" t="s">
        <v>121</v>
      </c>
      <c r="F62" s="10"/>
      <c r="H62" s="32"/>
      <c r="I62" s="32"/>
      <c r="J62" s="32"/>
      <c r="K62" s="32"/>
      <c r="L62" s="32"/>
    </row>
    <row r="63" spans="2:12" x14ac:dyDescent="0.25">
      <c r="B63" s="1" t="s">
        <v>15</v>
      </c>
      <c r="C63" s="2">
        <v>9.3000000000000007</v>
      </c>
      <c r="D63" s="1" t="s">
        <v>122</v>
      </c>
      <c r="E63" t="s">
        <v>123</v>
      </c>
      <c r="F63" s="10"/>
      <c r="H63" s="32"/>
      <c r="I63" s="32"/>
      <c r="J63" s="32"/>
      <c r="K63" s="32"/>
      <c r="L63" s="32"/>
    </row>
    <row r="64" spans="2:12" x14ac:dyDescent="0.25">
      <c r="B64" s="311" t="s">
        <v>15</v>
      </c>
      <c r="C64" s="310">
        <v>9.4</v>
      </c>
      <c r="D64" s="311" t="s">
        <v>124</v>
      </c>
      <c r="E64" s="12" t="s">
        <v>125</v>
      </c>
      <c r="F64" s="10"/>
      <c r="H64" s="32"/>
      <c r="I64" s="32"/>
      <c r="J64" s="32"/>
      <c r="K64" s="32"/>
      <c r="L64" s="32"/>
    </row>
    <row r="65" spans="2:12" x14ac:dyDescent="0.25">
      <c r="B65" s="263" t="s">
        <v>126</v>
      </c>
      <c r="C65" s="270" t="s">
        <v>127</v>
      </c>
      <c r="D65" s="263" t="s">
        <v>128</v>
      </c>
      <c r="E65" s="263" t="s">
        <v>129</v>
      </c>
      <c r="H65" s="32"/>
      <c r="I65" s="32"/>
      <c r="J65" s="32"/>
      <c r="K65" s="32"/>
      <c r="L65" s="32"/>
    </row>
    <row r="66" spans="2:12" x14ac:dyDescent="0.25">
      <c r="B66" s="263" t="s">
        <v>130</v>
      </c>
      <c r="C66" s="270" t="s">
        <v>130</v>
      </c>
      <c r="D66" s="263" t="s">
        <v>131</v>
      </c>
      <c r="E66" s="263" t="s">
        <v>132</v>
      </c>
      <c r="H66" s="32"/>
      <c r="I66" s="32"/>
      <c r="J66" s="32"/>
      <c r="K66" s="32"/>
      <c r="L66" s="32"/>
    </row>
    <row r="67" spans="2:12" s="8" customFormat="1" x14ac:dyDescent="0.25"/>
    <row r="68" spans="2:12" s="8" customFormat="1" ht="15.75" x14ac:dyDescent="0.25">
      <c r="E68" s="275"/>
      <c r="H68" s="273"/>
      <c r="I68" s="273"/>
      <c r="J68" s="273"/>
      <c r="K68" s="274"/>
      <c r="L68" s="274"/>
    </row>
    <row r="69" spans="2:12" s="8" customFormat="1" x14ac:dyDescent="0.25"/>
    <row r="70" spans="2:12" s="8" customFormat="1" x14ac:dyDescent="0.25"/>
    <row r="71" spans="2:12" s="8" customFormat="1" x14ac:dyDescent="0.25"/>
    <row r="72" spans="2:12" s="8" customFormat="1" x14ac:dyDescent="0.25"/>
    <row r="73" spans="2:12" s="8" customFormat="1" x14ac:dyDescent="0.25"/>
    <row r="74" spans="2:12" s="8" customFormat="1" x14ac:dyDescent="0.25"/>
    <row r="75" spans="2:12" s="8" customFormat="1" x14ac:dyDescent="0.25"/>
    <row r="76" spans="2:12" s="8" customFormat="1" x14ac:dyDescent="0.25"/>
    <row r="77" spans="2:12" s="8" customFormat="1" x14ac:dyDescent="0.25"/>
    <row r="78" spans="2:12" s="8" customFormat="1" x14ac:dyDescent="0.25"/>
    <row r="79" spans="2:12" s="8" customFormat="1" x14ac:dyDescent="0.25"/>
    <row r="80" spans="2:12"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F8C8-FB68-4103-A6E4-A42B0106D437}">
  <sheetPr codeName="Sheet1"/>
  <dimension ref="A1:AH77"/>
  <sheetViews>
    <sheetView tabSelected="1" workbookViewId="0">
      <selection activeCell="E26" sqref="E26"/>
    </sheetView>
  </sheetViews>
  <sheetFormatPr defaultColWidth="8.85546875" defaultRowHeight="15" x14ac:dyDescent="0.25"/>
  <cols>
    <col min="1" max="1" width="8.85546875" style="276" customWidth="1"/>
    <col min="2" max="2" width="18" style="276" customWidth="1"/>
    <col min="3" max="3" width="18.85546875" style="7" customWidth="1"/>
    <col min="4" max="4" width="66" style="7" customWidth="1"/>
    <col min="5" max="5" width="100.28515625" style="7" bestFit="1" customWidth="1"/>
    <col min="6" max="34" width="8.85546875" style="328"/>
    <col min="35" max="16384" width="8.85546875" style="7"/>
  </cols>
  <sheetData>
    <row r="1" spans="1:34" s="276" customFormat="1" ht="18.75" customHeight="1" x14ac:dyDescent="0.25">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row>
    <row r="2" spans="1:34" s="145" customFormat="1" ht="33.75" customHeight="1" x14ac:dyDescent="0.25">
      <c r="A2" s="286"/>
      <c r="B2" s="330" t="s">
        <v>133</v>
      </c>
      <c r="C2" s="395" t="s">
        <v>10</v>
      </c>
      <c r="D2" s="396" t="s">
        <v>11</v>
      </c>
      <c r="E2" s="397" t="s">
        <v>134</v>
      </c>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29"/>
    </row>
    <row r="3" spans="1:34" x14ac:dyDescent="0.25">
      <c r="B3" s="331" t="s">
        <v>135</v>
      </c>
      <c r="C3" s="398">
        <v>1</v>
      </c>
      <c r="D3" s="399" t="s">
        <v>136</v>
      </c>
      <c r="E3" s="400" t="s">
        <v>137</v>
      </c>
    </row>
    <row r="4" spans="1:34" x14ac:dyDescent="0.25">
      <c r="A4" s="8"/>
      <c r="B4" s="332" t="s">
        <v>135</v>
      </c>
      <c r="C4" s="401">
        <v>1</v>
      </c>
      <c r="D4" s="402" t="s">
        <v>136</v>
      </c>
      <c r="E4" s="403" t="s">
        <v>138</v>
      </c>
    </row>
    <row r="5" spans="1:34" x14ac:dyDescent="0.25">
      <c r="B5" s="331" t="s">
        <v>135</v>
      </c>
      <c r="C5" s="398">
        <v>2</v>
      </c>
      <c r="D5" s="399" t="s">
        <v>139</v>
      </c>
      <c r="E5" s="400" t="s">
        <v>140</v>
      </c>
    </row>
    <row r="6" spans="1:34" x14ac:dyDescent="0.25">
      <c r="B6" s="332" t="s">
        <v>135</v>
      </c>
      <c r="C6" s="401">
        <v>2</v>
      </c>
      <c r="D6" s="404" t="s">
        <v>139</v>
      </c>
      <c r="E6" s="403" t="s">
        <v>141</v>
      </c>
    </row>
    <row r="7" spans="1:34" x14ac:dyDescent="0.25">
      <c r="B7" s="331" t="s">
        <v>135</v>
      </c>
      <c r="C7" s="398">
        <v>3</v>
      </c>
      <c r="D7" s="399" t="s">
        <v>142</v>
      </c>
      <c r="E7" s="400" t="s">
        <v>143</v>
      </c>
    </row>
    <row r="8" spans="1:34" x14ac:dyDescent="0.25">
      <c r="B8" s="332" t="s">
        <v>135</v>
      </c>
      <c r="C8" s="401">
        <v>3</v>
      </c>
      <c r="D8" s="404" t="s">
        <v>142</v>
      </c>
      <c r="E8" s="403" t="s">
        <v>144</v>
      </c>
    </row>
    <row r="9" spans="1:34" x14ac:dyDescent="0.25">
      <c r="B9" s="331" t="s">
        <v>135</v>
      </c>
      <c r="C9" s="398">
        <v>4</v>
      </c>
      <c r="D9" s="399" t="s">
        <v>145</v>
      </c>
      <c r="E9" s="400" t="s">
        <v>146</v>
      </c>
    </row>
    <row r="10" spans="1:34" x14ac:dyDescent="0.25">
      <c r="B10" s="332" t="s">
        <v>135</v>
      </c>
      <c r="C10" s="401">
        <v>5</v>
      </c>
      <c r="D10" s="404" t="s">
        <v>147</v>
      </c>
      <c r="E10" s="403" t="s">
        <v>148</v>
      </c>
    </row>
    <row r="11" spans="1:34" x14ac:dyDescent="0.25">
      <c r="B11" s="331" t="s">
        <v>135</v>
      </c>
      <c r="C11" s="398">
        <v>5</v>
      </c>
      <c r="D11" s="399" t="s">
        <v>147</v>
      </c>
      <c r="E11" s="400" t="s">
        <v>149</v>
      </c>
    </row>
    <row r="12" spans="1:34" x14ac:dyDescent="0.25">
      <c r="B12" s="332" t="s">
        <v>135</v>
      </c>
      <c r="C12" s="401">
        <v>6</v>
      </c>
      <c r="D12" s="404" t="s">
        <v>150</v>
      </c>
      <c r="E12" s="403" t="s">
        <v>151</v>
      </c>
    </row>
    <row r="13" spans="1:34" x14ac:dyDescent="0.25">
      <c r="B13" s="331" t="s">
        <v>135</v>
      </c>
      <c r="C13" s="398">
        <v>6</v>
      </c>
      <c r="D13" s="405" t="s">
        <v>150</v>
      </c>
      <c r="E13" s="400" t="s">
        <v>152</v>
      </c>
    </row>
    <row r="14" spans="1:34" x14ac:dyDescent="0.25">
      <c r="B14" s="332" t="s">
        <v>135</v>
      </c>
      <c r="C14" s="401">
        <v>7</v>
      </c>
      <c r="D14" s="404" t="s">
        <v>153</v>
      </c>
      <c r="E14" s="403" t="s">
        <v>154</v>
      </c>
    </row>
    <row r="15" spans="1:34" x14ac:dyDescent="0.25">
      <c r="B15" s="331" t="s">
        <v>135</v>
      </c>
      <c r="C15" s="398">
        <v>7</v>
      </c>
      <c r="D15" s="405" t="s">
        <v>153</v>
      </c>
      <c r="E15" s="400" t="s">
        <v>155</v>
      </c>
    </row>
    <row r="16" spans="1:34" x14ac:dyDescent="0.25">
      <c r="B16" s="332" t="s">
        <v>135</v>
      </c>
      <c r="C16" s="401">
        <v>8</v>
      </c>
      <c r="D16" s="404" t="s">
        <v>156</v>
      </c>
      <c r="E16" s="403" t="s">
        <v>157</v>
      </c>
    </row>
    <row r="17" spans="2:34" x14ac:dyDescent="0.25">
      <c r="B17" s="331" t="s">
        <v>135</v>
      </c>
      <c r="C17" s="398">
        <v>8</v>
      </c>
      <c r="D17" s="405" t="s">
        <v>156</v>
      </c>
      <c r="E17" s="400" t="s">
        <v>158</v>
      </c>
    </row>
    <row r="18" spans="2:34" x14ac:dyDescent="0.25">
      <c r="B18" s="332" t="s">
        <v>135</v>
      </c>
      <c r="C18" s="401">
        <v>9</v>
      </c>
      <c r="D18" s="404" t="s">
        <v>159</v>
      </c>
      <c r="E18" s="403" t="s">
        <v>160</v>
      </c>
    </row>
    <row r="19" spans="2:34" x14ac:dyDescent="0.25">
      <c r="B19" s="331" t="s">
        <v>135</v>
      </c>
      <c r="C19" s="398">
        <v>10</v>
      </c>
      <c r="D19" s="399" t="s">
        <v>161</v>
      </c>
      <c r="E19" s="400" t="s">
        <v>162</v>
      </c>
    </row>
    <row r="20" spans="2:34" x14ac:dyDescent="0.25">
      <c r="B20" s="332" t="s">
        <v>135</v>
      </c>
      <c r="C20" s="401">
        <v>11</v>
      </c>
      <c r="D20" s="404" t="s">
        <v>163</v>
      </c>
      <c r="E20" s="403" t="s">
        <v>164</v>
      </c>
    </row>
    <row r="21" spans="2:34" x14ac:dyDescent="0.25">
      <c r="B21" s="331" t="s">
        <v>135</v>
      </c>
      <c r="C21" s="398">
        <v>12</v>
      </c>
      <c r="D21" s="399" t="s">
        <v>165</v>
      </c>
      <c r="E21" s="400" t="s">
        <v>166</v>
      </c>
    </row>
    <row r="22" spans="2:34" x14ac:dyDescent="0.25">
      <c r="B22" s="332" t="s">
        <v>135</v>
      </c>
      <c r="C22" s="401">
        <v>13</v>
      </c>
      <c r="D22" s="404" t="s">
        <v>22</v>
      </c>
      <c r="E22" s="403" t="s">
        <v>167</v>
      </c>
    </row>
    <row r="23" spans="2:34" x14ac:dyDescent="0.25">
      <c r="B23" s="331" t="s">
        <v>135</v>
      </c>
      <c r="C23" s="398">
        <v>14</v>
      </c>
      <c r="D23" s="399" t="s">
        <v>168</v>
      </c>
      <c r="E23" s="400" t="s">
        <v>169</v>
      </c>
    </row>
    <row r="24" spans="2:34" x14ac:dyDescent="0.25">
      <c r="B24" s="332" t="s">
        <v>135</v>
      </c>
      <c r="C24" s="401">
        <v>15</v>
      </c>
      <c r="D24" s="404" t="s">
        <v>170</v>
      </c>
      <c r="E24" s="403" t="s">
        <v>171</v>
      </c>
    </row>
    <row r="25" spans="2:34" x14ac:dyDescent="0.25">
      <c r="B25" s="331" t="s">
        <v>135</v>
      </c>
      <c r="C25" s="388">
        <v>16</v>
      </c>
      <c r="D25" s="389" t="s">
        <v>172</v>
      </c>
      <c r="E25" s="390" t="s">
        <v>2084</v>
      </c>
    </row>
    <row r="26" spans="2:34" s="276" customFormat="1" x14ac:dyDescent="0.25">
      <c r="C26" s="8"/>
      <c r="D26" s="8"/>
      <c r="E26" s="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row>
    <row r="27" spans="2:34" s="276" customFormat="1" x14ac:dyDescent="0.25">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row>
    <row r="28" spans="2:34" s="276" customFormat="1" x14ac:dyDescent="0.25">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row>
    <row r="29" spans="2:34" s="276" customFormat="1" x14ac:dyDescent="0.25">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row>
    <row r="30" spans="2:34" s="276" customFormat="1" x14ac:dyDescent="0.25">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row>
    <row r="31" spans="2:34" s="276" customFormat="1" x14ac:dyDescent="0.25">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row>
    <row r="32" spans="2:34" s="276" customFormat="1" x14ac:dyDescent="0.25">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row>
    <row r="33" spans="6:34" s="276" customFormat="1" x14ac:dyDescent="0.25">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row>
    <row r="34" spans="6:34" s="276" customFormat="1" x14ac:dyDescent="0.25">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row>
    <row r="35" spans="6:34" s="276" customFormat="1" x14ac:dyDescent="0.25">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row>
    <row r="36" spans="6:34" s="276" customFormat="1" x14ac:dyDescent="0.25">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row>
    <row r="37" spans="6:34" s="276" customFormat="1" x14ac:dyDescent="0.25">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row>
    <row r="38" spans="6:34" s="276" customFormat="1" x14ac:dyDescent="0.25">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row>
    <row r="39" spans="6:34" s="276" customFormat="1" x14ac:dyDescent="0.25">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row>
    <row r="40" spans="6:34" s="276" customFormat="1" x14ac:dyDescent="0.25">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row>
    <row r="41" spans="6:34" s="276" customFormat="1" x14ac:dyDescent="0.25">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row>
    <row r="42" spans="6:34" s="276" customFormat="1" x14ac:dyDescent="0.25">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row>
    <row r="43" spans="6:34" s="276" customFormat="1" x14ac:dyDescent="0.25">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row r="44" spans="6:34" s="276" customFormat="1" x14ac:dyDescent="0.25">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row>
    <row r="45" spans="6:34" s="276" customFormat="1" x14ac:dyDescent="0.25">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row>
    <row r="46" spans="6:34" s="276" customFormat="1" x14ac:dyDescent="0.25">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row>
    <row r="47" spans="6:34" s="276" customFormat="1" x14ac:dyDescent="0.25">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row>
    <row r="48" spans="6:34" s="276" customFormat="1" x14ac:dyDescent="0.25">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row>
    <row r="49" spans="6:34" s="276" customFormat="1" x14ac:dyDescent="0.25">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row>
    <row r="50" spans="6:34" s="276" customFormat="1" x14ac:dyDescent="0.25">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row>
    <row r="51" spans="6:34" s="276" customFormat="1" x14ac:dyDescent="0.25">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row>
    <row r="52" spans="6:34" s="276" customFormat="1" x14ac:dyDescent="0.25">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row>
    <row r="53" spans="6:34" s="276" customFormat="1" x14ac:dyDescent="0.25">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row>
    <row r="54" spans="6:34" s="276" customFormat="1" x14ac:dyDescent="0.25">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row>
    <row r="55" spans="6:34" s="276" customFormat="1" x14ac:dyDescent="0.25">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row>
    <row r="56" spans="6:34" s="276" customFormat="1" x14ac:dyDescent="0.25">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row>
    <row r="57" spans="6:34" s="276" customFormat="1" x14ac:dyDescent="0.25">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row>
    <row r="58" spans="6:34" s="276" customFormat="1" x14ac:dyDescent="0.25">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row>
    <row r="59" spans="6:34" s="276" customFormat="1" x14ac:dyDescent="0.25">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row>
    <row r="60" spans="6:34" s="276" customFormat="1" x14ac:dyDescent="0.25">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row>
    <row r="61" spans="6:34" s="276" customFormat="1" x14ac:dyDescent="0.25">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row>
    <row r="62" spans="6:34" s="276" customFormat="1" x14ac:dyDescent="0.25">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row>
    <row r="63" spans="6:34" s="276" customFormat="1" x14ac:dyDescent="0.25">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row>
    <row r="64" spans="6:34" s="276" customFormat="1" x14ac:dyDescent="0.25">
      <c r="F64" s="328"/>
      <c r="G64" s="328"/>
      <c r="H64" s="328"/>
      <c r="I64" s="328"/>
      <c r="J64" s="328"/>
      <c r="K64" s="328"/>
      <c r="L64" s="328"/>
      <c r="M64" s="328"/>
      <c r="N64" s="328"/>
      <c r="O64" s="328"/>
      <c r="P64" s="328"/>
      <c r="Q64" s="328"/>
      <c r="R64" s="328"/>
      <c r="S64" s="328"/>
      <c r="T64" s="328"/>
      <c r="U64" s="328"/>
      <c r="V64" s="328"/>
      <c r="W64" s="328"/>
      <c r="X64" s="328"/>
      <c r="Y64" s="328"/>
      <c r="Z64" s="328"/>
      <c r="AA64" s="328"/>
      <c r="AB64" s="328"/>
      <c r="AC64" s="328"/>
      <c r="AD64" s="328"/>
      <c r="AE64" s="328"/>
      <c r="AF64" s="328"/>
      <c r="AG64" s="328"/>
      <c r="AH64" s="328"/>
    </row>
    <row r="65" spans="6:34" s="276" customFormat="1" x14ac:dyDescent="0.25">
      <c r="F65" s="328"/>
      <c r="G65" s="328"/>
      <c r="H65" s="328"/>
      <c r="I65" s="328"/>
      <c r="J65" s="328"/>
      <c r="K65" s="328"/>
      <c r="L65" s="328"/>
      <c r="M65" s="328"/>
      <c r="N65" s="328"/>
      <c r="O65" s="328"/>
      <c r="P65" s="328"/>
      <c r="Q65" s="328"/>
      <c r="R65" s="328"/>
      <c r="S65" s="328"/>
      <c r="T65" s="328"/>
      <c r="U65" s="328"/>
      <c r="V65" s="328"/>
      <c r="W65" s="328"/>
      <c r="X65" s="328"/>
      <c r="Y65" s="328"/>
      <c r="Z65" s="328"/>
      <c r="AA65" s="328"/>
      <c r="AB65" s="328"/>
      <c r="AC65" s="328"/>
      <c r="AD65" s="328"/>
      <c r="AE65" s="328"/>
      <c r="AF65" s="328"/>
      <c r="AG65" s="328"/>
      <c r="AH65" s="328"/>
    </row>
    <row r="66" spans="6:34" s="276" customFormat="1" x14ac:dyDescent="0.25">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row>
    <row r="67" spans="6:34" s="276" customFormat="1" x14ac:dyDescent="0.25">
      <c r="F67" s="328"/>
      <c r="G67" s="328"/>
      <c r="H67" s="328"/>
      <c r="I67" s="328"/>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28"/>
    </row>
    <row r="68" spans="6:34" s="276" customFormat="1" x14ac:dyDescent="0.25">
      <c r="F68" s="328"/>
      <c r="G68" s="328"/>
      <c r="H68" s="328"/>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28"/>
    </row>
    <row r="69" spans="6:34" s="276" customFormat="1" x14ac:dyDescent="0.25">
      <c r="F69" s="328"/>
      <c r="G69" s="328"/>
      <c r="H69" s="328"/>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28"/>
    </row>
    <row r="70" spans="6:34" s="276" customFormat="1" x14ac:dyDescent="0.25">
      <c r="F70" s="328"/>
      <c r="G70" s="328"/>
      <c r="H70" s="328"/>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28"/>
    </row>
    <row r="71" spans="6:34" s="276" customFormat="1" x14ac:dyDescent="0.25">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row>
    <row r="72" spans="6:34" s="276" customFormat="1" x14ac:dyDescent="0.25">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row>
    <row r="73" spans="6:34" s="276" customFormat="1" x14ac:dyDescent="0.25">
      <c r="F73" s="328"/>
      <c r="G73" s="328"/>
      <c r="H73" s="328"/>
      <c r="I73" s="328"/>
      <c r="J73" s="328"/>
      <c r="K73" s="328"/>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row>
    <row r="74" spans="6:34" s="276" customFormat="1" x14ac:dyDescent="0.25">
      <c r="F74" s="328"/>
      <c r="G74" s="328"/>
      <c r="H74" s="328"/>
      <c r="I74" s="328"/>
      <c r="J74" s="328"/>
      <c r="K74" s="328"/>
      <c r="L74" s="328"/>
      <c r="M74" s="328"/>
      <c r="N74" s="328"/>
      <c r="O74" s="328"/>
      <c r="P74" s="328"/>
      <c r="Q74" s="328"/>
      <c r="R74" s="328"/>
      <c r="S74" s="328"/>
      <c r="T74" s="328"/>
      <c r="U74" s="328"/>
      <c r="V74" s="328"/>
      <c r="W74" s="328"/>
      <c r="X74" s="328"/>
      <c r="Y74" s="328"/>
      <c r="Z74" s="328"/>
      <c r="AA74" s="328"/>
      <c r="AB74" s="328"/>
      <c r="AC74" s="328"/>
      <c r="AD74" s="328"/>
      <c r="AE74" s="328"/>
      <c r="AF74" s="328"/>
      <c r="AG74" s="328"/>
      <c r="AH74" s="328"/>
    </row>
    <row r="75" spans="6:34" s="276" customFormat="1" x14ac:dyDescent="0.25">
      <c r="F75" s="328"/>
      <c r="G75" s="328"/>
      <c r="H75" s="328"/>
      <c r="I75" s="328"/>
      <c r="J75" s="328"/>
      <c r="K75" s="328"/>
      <c r="L75" s="328"/>
      <c r="M75" s="328"/>
      <c r="N75" s="328"/>
      <c r="O75" s="328"/>
      <c r="P75" s="328"/>
      <c r="Q75" s="328"/>
      <c r="R75" s="328"/>
      <c r="S75" s="328"/>
      <c r="T75" s="328"/>
      <c r="U75" s="328"/>
      <c r="V75" s="328"/>
      <c r="W75" s="328"/>
      <c r="X75" s="328"/>
      <c r="Y75" s="328"/>
      <c r="Z75" s="328"/>
      <c r="AA75" s="328"/>
      <c r="AB75" s="328"/>
      <c r="AC75" s="328"/>
      <c r="AD75" s="328"/>
      <c r="AE75" s="328"/>
      <c r="AF75" s="328"/>
      <c r="AG75" s="328"/>
      <c r="AH75" s="328"/>
    </row>
    <row r="76" spans="6:34" s="276" customFormat="1" x14ac:dyDescent="0.25">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row>
    <row r="77" spans="6:34" s="276" customFormat="1" x14ac:dyDescent="0.25">
      <c r="F77" s="328"/>
      <c r="G77" s="328"/>
      <c r="H77" s="328"/>
      <c r="I77" s="328"/>
      <c r="J77" s="328"/>
      <c r="K77" s="328"/>
      <c r="L77" s="328"/>
      <c r="M77" s="328"/>
      <c r="N77" s="328"/>
      <c r="O77" s="328"/>
      <c r="P77" s="328"/>
      <c r="Q77" s="328"/>
      <c r="R77" s="328"/>
      <c r="S77" s="328"/>
      <c r="T77" s="328"/>
      <c r="U77" s="328"/>
      <c r="V77" s="328"/>
      <c r="W77" s="328"/>
      <c r="X77" s="328"/>
      <c r="Y77" s="328"/>
      <c r="Z77" s="328"/>
      <c r="AA77" s="328"/>
      <c r="AB77" s="328"/>
      <c r="AC77" s="328"/>
      <c r="AD77" s="328"/>
      <c r="AE77" s="328"/>
      <c r="AF77" s="328"/>
      <c r="AG77" s="328"/>
      <c r="AH77" s="328"/>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4EBC9-072B-4D12-B772-9547B73863FD}">
  <sheetPr codeName="Sheet2"/>
  <dimension ref="A1:AU100"/>
  <sheetViews>
    <sheetView zoomScaleNormal="100" workbookViewId="0"/>
  </sheetViews>
  <sheetFormatPr defaultRowHeight="15" x14ac:dyDescent="0.25"/>
  <cols>
    <col min="1" max="1" width="9.140625" style="8"/>
    <col min="2" max="4" width="16.28515625" customWidth="1"/>
    <col min="5" max="5" width="68.140625" customWidth="1"/>
    <col min="6" max="6" width="117.42578125" customWidth="1"/>
    <col min="7" max="47" width="9.140625" style="333"/>
  </cols>
  <sheetData>
    <row r="1" spans="2:47" s="8" customFormat="1" x14ac:dyDescent="0.25">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row>
    <row r="2" spans="2:47" ht="30.75" customHeight="1" x14ac:dyDescent="0.25">
      <c r="B2" s="406" t="s">
        <v>173</v>
      </c>
      <c r="C2" s="396" t="s">
        <v>174</v>
      </c>
      <c r="D2" s="396" t="s">
        <v>175</v>
      </c>
      <c r="E2" s="396" t="s">
        <v>11</v>
      </c>
      <c r="F2" s="397" t="s">
        <v>134</v>
      </c>
    </row>
    <row r="3" spans="2:47" x14ac:dyDescent="0.25">
      <c r="B3" s="398">
        <v>1</v>
      </c>
      <c r="C3" s="407">
        <v>1.3</v>
      </c>
      <c r="D3" s="407">
        <v>1</v>
      </c>
      <c r="E3" s="405" t="s">
        <v>176</v>
      </c>
      <c r="F3" s="400" t="s">
        <v>177</v>
      </c>
    </row>
    <row r="4" spans="2:47" x14ac:dyDescent="0.25">
      <c r="B4" s="401">
        <v>1</v>
      </c>
      <c r="C4" s="408">
        <v>4</v>
      </c>
      <c r="D4" s="408">
        <v>1</v>
      </c>
      <c r="E4" s="402" t="s">
        <v>178</v>
      </c>
      <c r="F4" s="403" t="s">
        <v>179</v>
      </c>
    </row>
    <row r="5" spans="2:47" x14ac:dyDescent="0.25">
      <c r="B5" s="398">
        <v>2</v>
      </c>
      <c r="C5" s="407">
        <v>3.15</v>
      </c>
      <c r="D5" s="407"/>
      <c r="E5" s="405" t="s">
        <v>180</v>
      </c>
      <c r="F5" s="400"/>
    </row>
    <row r="6" spans="2:47" x14ac:dyDescent="0.25">
      <c r="B6" s="401">
        <v>2</v>
      </c>
      <c r="C6" s="408">
        <v>3.16</v>
      </c>
      <c r="D6" s="408">
        <v>1</v>
      </c>
      <c r="E6" s="402" t="s">
        <v>181</v>
      </c>
      <c r="F6" s="403" t="s">
        <v>182</v>
      </c>
    </row>
    <row r="7" spans="2:47" x14ac:dyDescent="0.25">
      <c r="B7" s="398">
        <v>2</v>
      </c>
      <c r="C7" s="407">
        <v>3.17</v>
      </c>
      <c r="D7" s="407">
        <v>1</v>
      </c>
      <c r="E7" s="405" t="s">
        <v>183</v>
      </c>
      <c r="F7" s="400" t="s">
        <v>184</v>
      </c>
    </row>
    <row r="8" spans="2:47" x14ac:dyDescent="0.25">
      <c r="B8" s="401">
        <v>2</v>
      </c>
      <c r="C8" s="408" t="s">
        <v>185</v>
      </c>
      <c r="D8" s="408">
        <v>2</v>
      </c>
      <c r="E8" s="402" t="s">
        <v>186</v>
      </c>
      <c r="F8" s="403" t="s">
        <v>187</v>
      </c>
    </row>
    <row r="9" spans="2:47" x14ac:dyDescent="0.25">
      <c r="B9" s="398">
        <v>2</v>
      </c>
      <c r="C9" s="407">
        <v>19.100000000000001</v>
      </c>
      <c r="D9" s="407">
        <v>1</v>
      </c>
      <c r="E9" s="405" t="s">
        <v>188</v>
      </c>
      <c r="F9" s="400" t="s">
        <v>189</v>
      </c>
    </row>
    <row r="10" spans="2:47" x14ac:dyDescent="0.25">
      <c r="B10" s="401">
        <v>2</v>
      </c>
      <c r="C10" s="408">
        <v>20.399999999999999</v>
      </c>
      <c r="D10" s="408">
        <v>1</v>
      </c>
      <c r="E10" s="402" t="s">
        <v>190</v>
      </c>
      <c r="F10" s="403" t="s">
        <v>191</v>
      </c>
    </row>
    <row r="11" spans="2:47" x14ac:dyDescent="0.25">
      <c r="B11" s="398">
        <v>2</v>
      </c>
      <c r="C11" s="407">
        <v>20.399999999999999</v>
      </c>
      <c r="D11" s="407">
        <v>2</v>
      </c>
      <c r="E11" s="405" t="s">
        <v>190</v>
      </c>
      <c r="F11" s="400" t="s">
        <v>192</v>
      </c>
    </row>
    <row r="12" spans="2:47" x14ac:dyDescent="0.25">
      <c r="B12" s="401">
        <v>2</v>
      </c>
      <c r="C12" s="408">
        <v>20.399999999999999</v>
      </c>
      <c r="D12" s="408">
        <v>3</v>
      </c>
      <c r="E12" s="402" t="s">
        <v>193</v>
      </c>
      <c r="F12" s="403" t="s">
        <v>194</v>
      </c>
    </row>
    <row r="13" spans="2:47" x14ac:dyDescent="0.25">
      <c r="B13" s="398">
        <v>2</v>
      </c>
      <c r="C13" s="407">
        <v>20.399999999999999</v>
      </c>
      <c r="D13" s="407">
        <v>4</v>
      </c>
      <c r="E13" s="405" t="s">
        <v>195</v>
      </c>
      <c r="F13" s="400" t="s">
        <v>196</v>
      </c>
    </row>
    <row r="14" spans="2:47" x14ac:dyDescent="0.25">
      <c r="B14" s="401">
        <v>2</v>
      </c>
      <c r="C14" s="408">
        <v>20.399999999999999</v>
      </c>
      <c r="D14" s="408">
        <v>5</v>
      </c>
      <c r="E14" s="402" t="s">
        <v>197</v>
      </c>
      <c r="F14" s="403" t="s">
        <v>198</v>
      </c>
    </row>
    <row r="15" spans="2:47" x14ac:dyDescent="0.25">
      <c r="B15" s="398">
        <v>2</v>
      </c>
      <c r="C15" s="407">
        <v>20.399999999999999</v>
      </c>
      <c r="D15" s="407">
        <v>6</v>
      </c>
      <c r="E15" s="405" t="s">
        <v>199</v>
      </c>
      <c r="F15" s="400" t="s">
        <v>200</v>
      </c>
    </row>
    <row r="16" spans="2:47" x14ac:dyDescent="0.25">
      <c r="B16" s="401">
        <v>2</v>
      </c>
      <c r="C16" s="408">
        <v>20.399999999999999</v>
      </c>
      <c r="D16" s="408">
        <v>7</v>
      </c>
      <c r="E16" s="402" t="s">
        <v>201</v>
      </c>
      <c r="F16" s="403" t="s">
        <v>202</v>
      </c>
    </row>
    <row r="17" spans="2:6" x14ac:dyDescent="0.25">
      <c r="B17" s="398">
        <v>2</v>
      </c>
      <c r="C17" s="407">
        <v>20.399999999999999</v>
      </c>
      <c r="D17" s="407">
        <v>8</v>
      </c>
      <c r="E17" s="405" t="s">
        <v>203</v>
      </c>
      <c r="F17" s="400" t="s">
        <v>204</v>
      </c>
    </row>
    <row r="18" spans="2:6" x14ac:dyDescent="0.25">
      <c r="B18" s="401">
        <v>2</v>
      </c>
      <c r="C18" s="408">
        <v>20.399999999999999</v>
      </c>
      <c r="D18" s="408">
        <v>9</v>
      </c>
      <c r="E18" s="402" t="s">
        <v>205</v>
      </c>
      <c r="F18" s="403" t="s">
        <v>206</v>
      </c>
    </row>
    <row r="19" spans="2:6" x14ac:dyDescent="0.25">
      <c r="B19" s="398">
        <v>2</v>
      </c>
      <c r="C19" s="407">
        <v>20.399999999999999</v>
      </c>
      <c r="D19" s="407">
        <v>10</v>
      </c>
      <c r="E19" s="405" t="s">
        <v>207</v>
      </c>
      <c r="F19" s="400" t="s">
        <v>208</v>
      </c>
    </row>
    <row r="20" spans="2:6" x14ac:dyDescent="0.25">
      <c r="B20" s="401">
        <v>2</v>
      </c>
      <c r="C20" s="408">
        <v>20.399999999999999</v>
      </c>
      <c r="D20" s="408">
        <v>11</v>
      </c>
      <c r="E20" s="402" t="s">
        <v>209</v>
      </c>
      <c r="F20" s="403" t="s">
        <v>210</v>
      </c>
    </row>
    <row r="21" spans="2:6" x14ac:dyDescent="0.25">
      <c r="B21" s="398">
        <v>2</v>
      </c>
      <c r="C21" s="407">
        <v>20.399999999999999</v>
      </c>
      <c r="D21" s="407">
        <v>12</v>
      </c>
      <c r="E21" s="405" t="s">
        <v>211</v>
      </c>
      <c r="F21" s="400" t="s">
        <v>212</v>
      </c>
    </row>
    <row r="22" spans="2:6" x14ac:dyDescent="0.25">
      <c r="B22" s="401">
        <v>2</v>
      </c>
      <c r="C22" s="408">
        <v>20.399999999999999</v>
      </c>
      <c r="D22" s="408">
        <v>13</v>
      </c>
      <c r="E22" s="402" t="s">
        <v>213</v>
      </c>
      <c r="F22" s="403" t="s">
        <v>214</v>
      </c>
    </row>
    <row r="23" spans="2:6" x14ac:dyDescent="0.25">
      <c r="B23" s="398">
        <v>2</v>
      </c>
      <c r="C23" s="407">
        <v>20.399999999999999</v>
      </c>
      <c r="D23" s="407">
        <v>14</v>
      </c>
      <c r="E23" s="405" t="s">
        <v>215</v>
      </c>
      <c r="F23" s="400" t="s">
        <v>216</v>
      </c>
    </row>
    <row r="24" spans="2:6" x14ac:dyDescent="0.25">
      <c r="B24" s="401">
        <v>2</v>
      </c>
      <c r="C24" s="408">
        <v>20.399999999999999</v>
      </c>
      <c r="D24" s="408">
        <v>15</v>
      </c>
      <c r="E24" s="402" t="s">
        <v>217</v>
      </c>
      <c r="F24" s="403" t="s">
        <v>218</v>
      </c>
    </row>
    <row r="25" spans="2:6" x14ac:dyDescent="0.25">
      <c r="B25" s="398">
        <v>2</v>
      </c>
      <c r="C25" s="407">
        <v>20.399999999999999</v>
      </c>
      <c r="D25" s="407">
        <v>16</v>
      </c>
      <c r="E25" s="405" t="s">
        <v>219</v>
      </c>
      <c r="F25" s="400" t="s">
        <v>220</v>
      </c>
    </row>
    <row r="26" spans="2:6" x14ac:dyDescent="0.25">
      <c r="B26" s="401">
        <v>2</v>
      </c>
      <c r="C26" s="408">
        <v>20.399999999999999</v>
      </c>
      <c r="D26" s="408">
        <v>17</v>
      </c>
      <c r="E26" s="402" t="s">
        <v>221</v>
      </c>
      <c r="F26" s="403" t="s">
        <v>222</v>
      </c>
    </row>
    <row r="27" spans="2:6" x14ac:dyDescent="0.25">
      <c r="B27" s="398">
        <v>2</v>
      </c>
      <c r="C27" s="407">
        <v>20.399999999999999</v>
      </c>
      <c r="D27" s="407">
        <v>18</v>
      </c>
      <c r="E27" s="405" t="s">
        <v>223</v>
      </c>
      <c r="F27" s="400" t="s">
        <v>224</v>
      </c>
    </row>
    <row r="28" spans="2:6" x14ac:dyDescent="0.25">
      <c r="B28" s="401">
        <v>2</v>
      </c>
      <c r="C28" s="408">
        <v>20.399999999999999</v>
      </c>
      <c r="D28" s="408">
        <v>19</v>
      </c>
      <c r="E28" s="402" t="s">
        <v>225</v>
      </c>
      <c r="F28" s="403" t="s">
        <v>226</v>
      </c>
    </row>
    <row r="29" spans="2:6" x14ac:dyDescent="0.25">
      <c r="B29" s="398">
        <v>2</v>
      </c>
      <c r="C29" s="407">
        <v>20.399999999999999</v>
      </c>
      <c r="D29" s="407">
        <v>20</v>
      </c>
      <c r="E29" s="405" t="s">
        <v>227</v>
      </c>
      <c r="F29" s="400" t="s">
        <v>228</v>
      </c>
    </row>
    <row r="30" spans="2:6" x14ac:dyDescent="0.25">
      <c r="B30" s="401">
        <v>2</v>
      </c>
      <c r="C30" s="408">
        <v>20.399999999999999</v>
      </c>
      <c r="D30" s="408">
        <v>21</v>
      </c>
      <c r="E30" s="402" t="s">
        <v>229</v>
      </c>
      <c r="F30" s="403" t="s">
        <v>230</v>
      </c>
    </row>
    <row r="31" spans="2:6" x14ac:dyDescent="0.25">
      <c r="B31" s="398">
        <v>2</v>
      </c>
      <c r="C31" s="407">
        <v>20.399999999999999</v>
      </c>
      <c r="D31" s="407">
        <v>22</v>
      </c>
      <c r="E31" s="405" t="s">
        <v>231</v>
      </c>
      <c r="F31" s="400" t="s">
        <v>232</v>
      </c>
    </row>
    <row r="32" spans="2:6" x14ac:dyDescent="0.25">
      <c r="B32" s="401">
        <v>2</v>
      </c>
      <c r="C32" s="408">
        <v>20.399999999999999</v>
      </c>
      <c r="D32" s="408">
        <v>23</v>
      </c>
      <c r="E32" s="402" t="s">
        <v>233</v>
      </c>
      <c r="F32" s="403" t="s">
        <v>234</v>
      </c>
    </row>
    <row r="33" spans="2:47" x14ac:dyDescent="0.25">
      <c r="B33" s="398">
        <v>3</v>
      </c>
      <c r="C33" s="407" t="s">
        <v>235</v>
      </c>
      <c r="D33" s="407">
        <v>1</v>
      </c>
      <c r="E33" s="405" t="s">
        <v>236</v>
      </c>
      <c r="F33" s="400" t="s">
        <v>237</v>
      </c>
    </row>
    <row r="34" spans="2:47" x14ac:dyDescent="0.25">
      <c r="B34" s="401">
        <v>3</v>
      </c>
      <c r="C34" s="408" t="s">
        <v>235</v>
      </c>
      <c r="D34" s="408">
        <v>2</v>
      </c>
      <c r="E34" s="402" t="s">
        <v>238</v>
      </c>
      <c r="F34" s="403" t="s">
        <v>239</v>
      </c>
    </row>
    <row r="35" spans="2:47" x14ac:dyDescent="0.25">
      <c r="B35" s="398">
        <v>3</v>
      </c>
      <c r="C35" s="407" t="s">
        <v>235</v>
      </c>
      <c r="D35" s="407">
        <v>3</v>
      </c>
      <c r="E35" s="405" t="s">
        <v>240</v>
      </c>
      <c r="F35" s="400" t="s">
        <v>241</v>
      </c>
    </row>
    <row r="36" spans="2:47" x14ac:dyDescent="0.25">
      <c r="B36" s="401" t="s">
        <v>242</v>
      </c>
      <c r="C36" s="408">
        <v>1.1000000000000001</v>
      </c>
      <c r="D36" s="408">
        <v>1</v>
      </c>
      <c r="E36" s="402" t="s">
        <v>243</v>
      </c>
      <c r="F36" s="403" t="s">
        <v>244</v>
      </c>
    </row>
    <row r="37" spans="2:47" x14ac:dyDescent="0.25">
      <c r="B37" s="398" t="s">
        <v>245</v>
      </c>
      <c r="C37" s="407" t="s">
        <v>246</v>
      </c>
      <c r="D37" s="407">
        <v>1</v>
      </c>
      <c r="E37" s="409" t="s">
        <v>247</v>
      </c>
      <c r="F37" s="400" t="s">
        <v>248</v>
      </c>
    </row>
    <row r="38" spans="2:47" x14ac:dyDescent="0.25">
      <c r="B38" s="391" t="s">
        <v>245</v>
      </c>
      <c r="C38" s="393">
        <v>1.4</v>
      </c>
      <c r="D38" s="393">
        <v>1</v>
      </c>
      <c r="E38" s="394" t="s">
        <v>249</v>
      </c>
      <c r="F38" s="392" t="s">
        <v>250</v>
      </c>
    </row>
    <row r="39" spans="2:47" s="8" customFormat="1" x14ac:dyDescent="0.25">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row>
    <row r="40" spans="2:47" s="8" customFormat="1" x14ac:dyDescent="0.25">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row>
    <row r="41" spans="2:47" s="8" customFormat="1" x14ac:dyDescent="0.25">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row>
    <row r="42" spans="2:47" s="8" customFormat="1" x14ac:dyDescent="0.25">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row>
    <row r="43" spans="2:47" s="8" customFormat="1" x14ac:dyDescent="0.25">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row>
    <row r="44" spans="2:47" s="8" customFormat="1" x14ac:dyDescent="0.25">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row>
    <row r="45" spans="2:47" s="8" customFormat="1" x14ac:dyDescent="0.25">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row>
    <row r="46" spans="2:47" s="8" customFormat="1" x14ac:dyDescent="0.25">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3"/>
      <c r="AM46" s="333"/>
      <c r="AN46" s="333"/>
      <c r="AO46" s="333"/>
      <c r="AP46" s="333"/>
      <c r="AQ46" s="333"/>
      <c r="AR46" s="333"/>
      <c r="AS46" s="333"/>
      <c r="AT46" s="333"/>
      <c r="AU46" s="333"/>
    </row>
    <row r="47" spans="2:47" s="8" customFormat="1" x14ac:dyDescent="0.25">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c r="AP47" s="333"/>
      <c r="AQ47" s="333"/>
      <c r="AR47" s="333"/>
      <c r="AS47" s="333"/>
      <c r="AT47" s="333"/>
      <c r="AU47" s="333"/>
    </row>
    <row r="48" spans="2:47" s="8" customFormat="1" x14ac:dyDescent="0.25">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3"/>
      <c r="AM48" s="333"/>
      <c r="AN48" s="333"/>
      <c r="AO48" s="333"/>
      <c r="AP48" s="333"/>
      <c r="AQ48" s="333"/>
      <c r="AR48" s="333"/>
      <c r="AS48" s="333"/>
      <c r="AT48" s="333"/>
      <c r="AU48" s="333"/>
    </row>
    <row r="49" spans="7:47" s="8" customFormat="1" x14ac:dyDescent="0.25">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3"/>
      <c r="AL49" s="333"/>
      <c r="AM49" s="333"/>
      <c r="AN49" s="333"/>
      <c r="AO49" s="333"/>
      <c r="AP49" s="333"/>
      <c r="AQ49" s="333"/>
      <c r="AR49" s="333"/>
      <c r="AS49" s="333"/>
      <c r="AT49" s="333"/>
      <c r="AU49" s="333"/>
    </row>
    <row r="50" spans="7:47" s="8" customFormat="1" x14ac:dyDescent="0.25">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L50" s="333"/>
      <c r="AM50" s="333"/>
      <c r="AN50" s="333"/>
      <c r="AO50" s="333"/>
      <c r="AP50" s="333"/>
      <c r="AQ50" s="333"/>
      <c r="AR50" s="333"/>
      <c r="AS50" s="333"/>
      <c r="AT50" s="333"/>
      <c r="AU50" s="333"/>
    </row>
    <row r="51" spans="7:47" s="8" customFormat="1" x14ac:dyDescent="0.25">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row>
    <row r="52" spans="7:47" s="8" customFormat="1" x14ac:dyDescent="0.25">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row>
    <row r="53" spans="7:47" s="8" customFormat="1" x14ac:dyDescent="0.25">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row>
    <row r="54" spans="7:47" s="8" customFormat="1" x14ac:dyDescent="0.25">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row>
    <row r="55" spans="7:47" s="8" customFormat="1" x14ac:dyDescent="0.25">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row>
    <row r="56" spans="7:47" s="8" customFormat="1" x14ac:dyDescent="0.25">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row>
    <row r="57" spans="7:47" s="8" customFormat="1" x14ac:dyDescent="0.25">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row>
    <row r="58" spans="7:47" s="8" customFormat="1" x14ac:dyDescent="0.25">
      <c r="G58" s="333"/>
      <c r="H58" s="333"/>
      <c r="I58" s="333"/>
      <c r="J58" s="333"/>
      <c r="K58" s="333"/>
      <c r="L58" s="333"/>
      <c r="M58" s="333"/>
      <c r="N58" s="333"/>
      <c r="O58" s="333"/>
      <c r="P58" s="333"/>
      <c r="Q58" s="333"/>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row>
    <row r="59" spans="7:47" s="8" customFormat="1" x14ac:dyDescent="0.25">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row>
    <row r="60" spans="7:47" s="8" customFormat="1" x14ac:dyDescent="0.25">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row>
    <row r="61" spans="7:47" s="8" customFormat="1" x14ac:dyDescent="0.25">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3"/>
      <c r="AP61" s="333"/>
      <c r="AQ61" s="333"/>
      <c r="AR61" s="333"/>
      <c r="AS61" s="333"/>
      <c r="AT61" s="333"/>
      <c r="AU61" s="333"/>
    </row>
    <row r="62" spans="7:47" s="8" customFormat="1" x14ac:dyDescent="0.25">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row>
    <row r="63" spans="7:47" s="8" customFormat="1" x14ac:dyDescent="0.25">
      <c r="G63" s="333"/>
      <c r="H63" s="333"/>
      <c r="I63" s="333"/>
      <c r="J63" s="333"/>
      <c r="K63" s="333"/>
      <c r="L63" s="333"/>
      <c r="M63" s="333"/>
      <c r="N63" s="333"/>
      <c r="O63" s="333"/>
      <c r="P63" s="333"/>
      <c r="Q63" s="333"/>
      <c r="R63" s="333"/>
      <c r="S63" s="333"/>
      <c r="T63" s="333"/>
      <c r="U63" s="333"/>
      <c r="V63" s="333"/>
      <c r="W63" s="333"/>
      <c r="X63" s="333"/>
      <c r="Y63" s="333"/>
      <c r="Z63" s="333"/>
      <c r="AA63" s="333"/>
      <c r="AB63" s="333"/>
      <c r="AC63" s="333"/>
      <c r="AD63" s="333"/>
      <c r="AE63" s="333"/>
      <c r="AF63" s="333"/>
      <c r="AG63" s="333"/>
      <c r="AH63" s="333"/>
      <c r="AI63" s="333"/>
      <c r="AJ63" s="333"/>
      <c r="AK63" s="333"/>
      <c r="AL63" s="333"/>
      <c r="AM63" s="333"/>
      <c r="AN63" s="333"/>
      <c r="AO63" s="333"/>
      <c r="AP63" s="333"/>
      <c r="AQ63" s="333"/>
      <c r="AR63" s="333"/>
      <c r="AS63" s="333"/>
      <c r="AT63" s="333"/>
      <c r="AU63" s="333"/>
    </row>
    <row r="64" spans="7:47" s="8" customFormat="1" x14ac:dyDescent="0.25">
      <c r="G64" s="333"/>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row>
    <row r="65" spans="7:47" s="8" customFormat="1" x14ac:dyDescent="0.25">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row>
    <row r="66" spans="7:47" s="8" customFormat="1" x14ac:dyDescent="0.25">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row>
    <row r="67" spans="7:47" s="8" customFormat="1" x14ac:dyDescent="0.25">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row>
    <row r="68" spans="7:47" s="8" customFormat="1" x14ac:dyDescent="0.25">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c r="AU68" s="333"/>
    </row>
    <row r="69" spans="7:47" s="8" customFormat="1" x14ac:dyDescent="0.25">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row>
    <row r="70" spans="7:47" s="8" customFormat="1" x14ac:dyDescent="0.25">
      <c r="G70" s="333"/>
      <c r="H70" s="333"/>
      <c r="I70" s="333"/>
      <c r="J70" s="333"/>
      <c r="K70" s="333"/>
      <c r="L70" s="333"/>
      <c r="M70" s="333"/>
      <c r="N70" s="333"/>
      <c r="O70" s="333"/>
      <c r="P70" s="333"/>
      <c r="Q70" s="333"/>
      <c r="R70" s="333"/>
      <c r="S70" s="333"/>
      <c r="T70" s="333"/>
      <c r="U70" s="333"/>
      <c r="V70" s="333"/>
      <c r="W70" s="333"/>
      <c r="X70" s="333"/>
      <c r="Y70" s="333"/>
      <c r="Z70" s="333"/>
      <c r="AA70" s="333"/>
      <c r="AB70" s="333"/>
      <c r="AC70" s="333"/>
      <c r="AD70" s="333"/>
      <c r="AE70" s="333"/>
      <c r="AF70" s="333"/>
      <c r="AG70" s="333"/>
      <c r="AH70" s="333"/>
      <c r="AI70" s="333"/>
      <c r="AJ70" s="333"/>
      <c r="AK70" s="333"/>
      <c r="AL70" s="333"/>
      <c r="AM70" s="333"/>
      <c r="AN70" s="333"/>
      <c r="AO70" s="333"/>
      <c r="AP70" s="333"/>
      <c r="AQ70" s="333"/>
      <c r="AR70" s="333"/>
      <c r="AS70" s="333"/>
      <c r="AT70" s="333"/>
      <c r="AU70" s="333"/>
    </row>
    <row r="71" spans="7:47" s="8" customFormat="1" x14ac:dyDescent="0.25">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row>
    <row r="72" spans="7:47" s="8" customFormat="1" x14ac:dyDescent="0.25">
      <c r="G72" s="333"/>
      <c r="H72" s="333"/>
      <c r="I72" s="333"/>
      <c r="J72" s="333"/>
      <c r="K72" s="333"/>
      <c r="L72" s="333"/>
      <c r="M72" s="333"/>
      <c r="N72" s="333"/>
      <c r="O72" s="333"/>
      <c r="P72" s="333"/>
      <c r="Q72" s="333"/>
      <c r="R72" s="333"/>
      <c r="S72" s="333"/>
      <c r="T72" s="333"/>
      <c r="U72" s="333"/>
      <c r="V72" s="333"/>
      <c r="W72" s="333"/>
      <c r="X72" s="333"/>
      <c r="Y72" s="333"/>
      <c r="Z72" s="333"/>
      <c r="AA72" s="333"/>
      <c r="AB72" s="333"/>
      <c r="AC72" s="333"/>
      <c r="AD72" s="333"/>
      <c r="AE72" s="333"/>
      <c r="AF72" s="333"/>
      <c r="AG72" s="333"/>
      <c r="AH72" s="333"/>
      <c r="AI72" s="333"/>
      <c r="AJ72" s="333"/>
      <c r="AK72" s="333"/>
      <c r="AL72" s="333"/>
      <c r="AM72" s="333"/>
      <c r="AN72" s="333"/>
      <c r="AO72" s="333"/>
      <c r="AP72" s="333"/>
      <c r="AQ72" s="333"/>
      <c r="AR72" s="333"/>
      <c r="AS72" s="333"/>
      <c r="AT72" s="333"/>
      <c r="AU72" s="333"/>
    </row>
    <row r="73" spans="7:47" s="8" customFormat="1" x14ac:dyDescent="0.25">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3"/>
      <c r="AN73" s="333"/>
      <c r="AO73" s="333"/>
      <c r="AP73" s="333"/>
      <c r="AQ73" s="333"/>
      <c r="AR73" s="333"/>
      <c r="AS73" s="333"/>
      <c r="AT73" s="333"/>
      <c r="AU73" s="333"/>
    </row>
    <row r="74" spans="7:47" s="8" customFormat="1" x14ac:dyDescent="0.25">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3"/>
      <c r="AK74" s="333"/>
      <c r="AL74" s="333"/>
      <c r="AM74" s="333"/>
      <c r="AN74" s="333"/>
      <c r="AO74" s="333"/>
      <c r="AP74" s="333"/>
      <c r="AQ74" s="333"/>
      <c r="AR74" s="333"/>
      <c r="AS74" s="333"/>
      <c r="AT74" s="333"/>
      <c r="AU74" s="333"/>
    </row>
    <row r="75" spans="7:47" s="8" customFormat="1" x14ac:dyDescent="0.25">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c r="AH75" s="333"/>
      <c r="AI75" s="333"/>
      <c r="AJ75" s="333"/>
      <c r="AK75" s="333"/>
      <c r="AL75" s="333"/>
      <c r="AM75" s="333"/>
      <c r="AN75" s="333"/>
      <c r="AO75" s="333"/>
      <c r="AP75" s="333"/>
      <c r="AQ75" s="333"/>
      <c r="AR75" s="333"/>
      <c r="AS75" s="333"/>
      <c r="AT75" s="333"/>
      <c r="AU75" s="333"/>
    </row>
    <row r="76" spans="7:47" s="8" customFormat="1" x14ac:dyDescent="0.25">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row>
    <row r="77" spans="7:47" s="8" customFormat="1" x14ac:dyDescent="0.25">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row>
    <row r="78" spans="7:47" s="8" customFormat="1" x14ac:dyDescent="0.25">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row>
    <row r="79" spans="7:47" s="8" customFormat="1" x14ac:dyDescent="0.25">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c r="AH79" s="333"/>
      <c r="AI79" s="333"/>
      <c r="AJ79" s="333"/>
      <c r="AK79" s="333"/>
      <c r="AL79" s="333"/>
      <c r="AM79" s="333"/>
      <c r="AN79" s="333"/>
      <c r="AO79" s="333"/>
      <c r="AP79" s="333"/>
      <c r="AQ79" s="333"/>
      <c r="AR79" s="333"/>
      <c r="AS79" s="333"/>
      <c r="AT79" s="333"/>
      <c r="AU79" s="333"/>
    </row>
    <row r="80" spans="7:47" s="8" customFormat="1" x14ac:dyDescent="0.25">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row>
    <row r="81" spans="7:47" s="8" customFormat="1" x14ac:dyDescent="0.25">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c r="AH81" s="333"/>
      <c r="AI81" s="333"/>
      <c r="AJ81" s="333"/>
      <c r="AK81" s="333"/>
      <c r="AL81" s="333"/>
      <c r="AM81" s="333"/>
      <c r="AN81" s="333"/>
      <c r="AO81" s="333"/>
      <c r="AP81" s="333"/>
      <c r="AQ81" s="333"/>
      <c r="AR81" s="333"/>
      <c r="AS81" s="333"/>
      <c r="AT81" s="333"/>
      <c r="AU81" s="333"/>
    </row>
    <row r="82" spans="7:47" s="8" customFormat="1" x14ac:dyDescent="0.25">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3"/>
      <c r="AL82" s="333"/>
      <c r="AM82" s="333"/>
      <c r="AN82" s="333"/>
      <c r="AO82" s="333"/>
      <c r="AP82" s="333"/>
      <c r="AQ82" s="333"/>
      <c r="AR82" s="333"/>
      <c r="AS82" s="333"/>
      <c r="AT82" s="333"/>
      <c r="AU82" s="333"/>
    </row>
    <row r="83" spans="7:47" s="8" customFormat="1" x14ac:dyDescent="0.25">
      <c r="G83" s="333"/>
      <c r="H83" s="333"/>
      <c r="I83" s="333"/>
      <c r="J83" s="333"/>
      <c r="K83" s="333"/>
      <c r="L83" s="333"/>
      <c r="M83" s="333"/>
      <c r="N83" s="333"/>
      <c r="O83" s="333"/>
      <c r="P83" s="333"/>
      <c r="Q83" s="333"/>
      <c r="R83" s="333"/>
      <c r="S83" s="333"/>
      <c r="T83" s="333"/>
      <c r="U83" s="333"/>
      <c r="V83" s="333"/>
      <c r="W83" s="333"/>
      <c r="X83" s="333"/>
      <c r="Y83" s="333"/>
      <c r="Z83" s="333"/>
      <c r="AA83" s="333"/>
      <c r="AB83" s="333"/>
      <c r="AC83" s="333"/>
      <c r="AD83" s="333"/>
      <c r="AE83" s="333"/>
      <c r="AF83" s="333"/>
      <c r="AG83" s="333"/>
      <c r="AH83" s="333"/>
      <c r="AI83" s="333"/>
      <c r="AJ83" s="333"/>
      <c r="AK83" s="333"/>
      <c r="AL83" s="333"/>
      <c r="AM83" s="333"/>
      <c r="AN83" s="333"/>
      <c r="AO83" s="333"/>
      <c r="AP83" s="333"/>
      <c r="AQ83" s="333"/>
      <c r="AR83" s="333"/>
      <c r="AS83" s="333"/>
      <c r="AT83" s="333"/>
      <c r="AU83" s="333"/>
    </row>
    <row r="84" spans="7:47" s="8" customFormat="1" x14ac:dyDescent="0.25">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3"/>
      <c r="AE84" s="333"/>
      <c r="AF84" s="333"/>
      <c r="AG84" s="333"/>
      <c r="AH84" s="333"/>
      <c r="AI84" s="333"/>
      <c r="AJ84" s="333"/>
      <c r="AK84" s="333"/>
      <c r="AL84" s="333"/>
      <c r="AM84" s="333"/>
      <c r="AN84" s="333"/>
      <c r="AO84" s="333"/>
      <c r="AP84" s="333"/>
      <c r="AQ84" s="333"/>
      <c r="AR84" s="333"/>
      <c r="AS84" s="333"/>
      <c r="AT84" s="333"/>
      <c r="AU84" s="333"/>
    </row>
    <row r="85" spans="7:47" s="8" customFormat="1" x14ac:dyDescent="0.25">
      <c r="G85" s="333"/>
      <c r="H85" s="333"/>
      <c r="I85" s="333"/>
      <c r="J85" s="333"/>
      <c r="K85" s="333"/>
      <c r="L85" s="333"/>
      <c r="M85" s="333"/>
      <c r="N85" s="333"/>
      <c r="O85" s="333"/>
      <c r="P85" s="333"/>
      <c r="Q85" s="333"/>
      <c r="R85" s="333"/>
      <c r="S85" s="333"/>
      <c r="T85" s="333"/>
      <c r="U85" s="333"/>
      <c r="V85" s="333"/>
      <c r="W85" s="333"/>
      <c r="X85" s="333"/>
      <c r="Y85" s="333"/>
      <c r="Z85" s="333"/>
      <c r="AA85" s="333"/>
      <c r="AB85" s="333"/>
      <c r="AC85" s="333"/>
      <c r="AD85" s="333"/>
      <c r="AE85" s="333"/>
      <c r="AF85" s="333"/>
      <c r="AG85" s="333"/>
      <c r="AH85" s="333"/>
      <c r="AI85" s="333"/>
      <c r="AJ85" s="333"/>
      <c r="AK85" s="333"/>
      <c r="AL85" s="333"/>
      <c r="AM85" s="333"/>
      <c r="AN85" s="333"/>
      <c r="AO85" s="333"/>
      <c r="AP85" s="333"/>
      <c r="AQ85" s="333"/>
      <c r="AR85" s="333"/>
      <c r="AS85" s="333"/>
      <c r="AT85" s="333"/>
      <c r="AU85" s="333"/>
    </row>
    <row r="86" spans="7:47" s="8" customFormat="1" x14ac:dyDescent="0.25">
      <c r="G86" s="333"/>
      <c r="H86" s="333"/>
      <c r="I86" s="333"/>
      <c r="J86" s="333"/>
      <c r="K86" s="333"/>
      <c r="L86" s="333"/>
      <c r="M86" s="333"/>
      <c r="N86" s="333"/>
      <c r="O86" s="333"/>
      <c r="P86" s="333"/>
      <c r="Q86" s="333"/>
      <c r="R86" s="333"/>
      <c r="S86" s="333"/>
      <c r="T86" s="333"/>
      <c r="U86" s="333"/>
      <c r="V86" s="333"/>
      <c r="W86" s="333"/>
      <c r="X86" s="333"/>
      <c r="Y86" s="333"/>
      <c r="Z86" s="333"/>
      <c r="AA86" s="333"/>
      <c r="AB86" s="333"/>
      <c r="AC86" s="333"/>
      <c r="AD86" s="333"/>
      <c r="AE86" s="333"/>
      <c r="AF86" s="333"/>
      <c r="AG86" s="333"/>
      <c r="AH86" s="333"/>
      <c r="AI86" s="333"/>
      <c r="AJ86" s="333"/>
      <c r="AK86" s="333"/>
      <c r="AL86" s="333"/>
      <c r="AM86" s="333"/>
      <c r="AN86" s="333"/>
      <c r="AO86" s="333"/>
      <c r="AP86" s="333"/>
      <c r="AQ86" s="333"/>
      <c r="AR86" s="333"/>
      <c r="AS86" s="333"/>
      <c r="AT86" s="333"/>
      <c r="AU86" s="333"/>
    </row>
    <row r="87" spans="7:47" s="8" customFormat="1" x14ac:dyDescent="0.25">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row>
    <row r="88" spans="7:47" s="8" customFormat="1" x14ac:dyDescent="0.25">
      <c r="G88" s="333"/>
      <c r="H88" s="333"/>
      <c r="I88" s="333"/>
      <c r="J88" s="333"/>
      <c r="K88" s="333"/>
      <c r="L88" s="333"/>
      <c r="M88" s="333"/>
      <c r="N88" s="333"/>
      <c r="O88" s="333"/>
      <c r="P88" s="333"/>
      <c r="Q88" s="333"/>
      <c r="R88" s="333"/>
      <c r="S88" s="333"/>
      <c r="T88" s="333"/>
      <c r="U88" s="333"/>
      <c r="V88" s="333"/>
      <c r="W88" s="333"/>
      <c r="X88" s="333"/>
      <c r="Y88" s="333"/>
      <c r="Z88" s="333"/>
      <c r="AA88" s="333"/>
      <c r="AB88" s="333"/>
      <c r="AC88" s="333"/>
      <c r="AD88" s="333"/>
      <c r="AE88" s="333"/>
      <c r="AF88" s="333"/>
      <c r="AG88" s="333"/>
      <c r="AH88" s="333"/>
      <c r="AI88" s="333"/>
      <c r="AJ88" s="333"/>
      <c r="AK88" s="333"/>
      <c r="AL88" s="333"/>
      <c r="AM88" s="333"/>
      <c r="AN88" s="333"/>
      <c r="AO88" s="333"/>
      <c r="AP88" s="333"/>
      <c r="AQ88" s="333"/>
      <c r="AR88" s="333"/>
      <c r="AS88" s="333"/>
      <c r="AT88" s="333"/>
      <c r="AU88" s="333"/>
    </row>
    <row r="89" spans="7:47" s="8" customFormat="1" x14ac:dyDescent="0.25">
      <c r="G89" s="333"/>
      <c r="H89" s="333"/>
      <c r="I89" s="333"/>
      <c r="J89" s="333"/>
      <c r="K89" s="333"/>
      <c r="L89" s="333"/>
      <c r="M89" s="333"/>
      <c r="N89" s="333"/>
      <c r="O89" s="333"/>
      <c r="P89" s="333"/>
      <c r="Q89" s="333"/>
      <c r="R89" s="333"/>
      <c r="S89" s="333"/>
      <c r="T89" s="333"/>
      <c r="U89" s="333"/>
      <c r="V89" s="333"/>
      <c r="W89" s="333"/>
      <c r="X89" s="333"/>
      <c r="Y89" s="333"/>
      <c r="Z89" s="333"/>
      <c r="AA89" s="333"/>
      <c r="AB89" s="333"/>
      <c r="AC89" s="333"/>
      <c r="AD89" s="333"/>
      <c r="AE89" s="333"/>
      <c r="AF89" s="333"/>
      <c r="AG89" s="333"/>
      <c r="AH89" s="333"/>
      <c r="AI89" s="333"/>
      <c r="AJ89" s="333"/>
      <c r="AK89" s="333"/>
      <c r="AL89" s="333"/>
      <c r="AM89" s="333"/>
      <c r="AN89" s="333"/>
      <c r="AO89" s="333"/>
      <c r="AP89" s="333"/>
      <c r="AQ89" s="333"/>
      <c r="AR89" s="333"/>
      <c r="AS89" s="333"/>
      <c r="AT89" s="333"/>
      <c r="AU89" s="333"/>
    </row>
    <row r="90" spans="7:47" s="8" customFormat="1" x14ac:dyDescent="0.25">
      <c r="G90" s="333"/>
      <c r="H90" s="333"/>
      <c r="I90" s="333"/>
      <c r="J90" s="333"/>
      <c r="K90" s="333"/>
      <c r="L90" s="333"/>
      <c r="M90" s="333"/>
      <c r="N90" s="333"/>
      <c r="O90" s="333"/>
      <c r="P90" s="333"/>
      <c r="Q90" s="333"/>
      <c r="R90" s="333"/>
      <c r="S90" s="333"/>
      <c r="T90" s="333"/>
      <c r="U90" s="333"/>
      <c r="V90" s="333"/>
      <c r="W90" s="333"/>
      <c r="X90" s="333"/>
      <c r="Y90" s="333"/>
      <c r="Z90" s="333"/>
      <c r="AA90" s="333"/>
      <c r="AB90" s="333"/>
      <c r="AC90" s="333"/>
      <c r="AD90" s="333"/>
      <c r="AE90" s="333"/>
      <c r="AF90" s="333"/>
      <c r="AG90" s="333"/>
      <c r="AH90" s="333"/>
      <c r="AI90" s="333"/>
      <c r="AJ90" s="333"/>
      <c r="AK90" s="333"/>
      <c r="AL90" s="333"/>
      <c r="AM90" s="333"/>
      <c r="AN90" s="333"/>
      <c r="AO90" s="333"/>
      <c r="AP90" s="333"/>
      <c r="AQ90" s="333"/>
      <c r="AR90" s="333"/>
      <c r="AS90" s="333"/>
      <c r="AT90" s="333"/>
      <c r="AU90" s="333"/>
    </row>
    <row r="91" spans="7:47" s="8" customFormat="1" x14ac:dyDescent="0.25">
      <c r="G91" s="333"/>
      <c r="H91" s="333"/>
      <c r="I91" s="333"/>
      <c r="J91" s="333"/>
      <c r="K91" s="333"/>
      <c r="L91" s="333"/>
      <c r="M91" s="333"/>
      <c r="N91" s="333"/>
      <c r="O91" s="333"/>
      <c r="P91" s="333"/>
      <c r="Q91" s="333"/>
      <c r="R91" s="333"/>
      <c r="S91" s="333"/>
      <c r="T91" s="333"/>
      <c r="U91" s="333"/>
      <c r="V91" s="333"/>
      <c r="W91" s="333"/>
      <c r="X91" s="333"/>
      <c r="Y91" s="333"/>
      <c r="Z91" s="333"/>
      <c r="AA91" s="333"/>
      <c r="AB91" s="333"/>
      <c r="AC91" s="333"/>
      <c r="AD91" s="333"/>
      <c r="AE91" s="333"/>
      <c r="AF91" s="333"/>
      <c r="AG91" s="333"/>
      <c r="AH91" s="333"/>
      <c r="AI91" s="333"/>
      <c r="AJ91" s="333"/>
      <c r="AK91" s="333"/>
      <c r="AL91" s="333"/>
      <c r="AM91" s="333"/>
      <c r="AN91" s="333"/>
      <c r="AO91" s="333"/>
      <c r="AP91" s="333"/>
      <c r="AQ91" s="333"/>
      <c r="AR91" s="333"/>
      <c r="AS91" s="333"/>
      <c r="AT91" s="333"/>
      <c r="AU91" s="333"/>
    </row>
    <row r="92" spans="7:47" s="8" customFormat="1" x14ac:dyDescent="0.25">
      <c r="G92" s="333"/>
      <c r="H92" s="333"/>
      <c r="I92" s="333"/>
      <c r="J92" s="333"/>
      <c r="K92" s="333"/>
      <c r="L92" s="333"/>
      <c r="M92" s="333"/>
      <c r="N92" s="333"/>
      <c r="O92" s="333"/>
      <c r="P92" s="333"/>
      <c r="Q92" s="333"/>
      <c r="R92" s="333"/>
      <c r="S92" s="333"/>
      <c r="T92" s="333"/>
      <c r="U92" s="333"/>
      <c r="V92" s="333"/>
      <c r="W92" s="333"/>
      <c r="X92" s="333"/>
      <c r="Y92" s="333"/>
      <c r="Z92" s="333"/>
      <c r="AA92" s="333"/>
      <c r="AB92" s="333"/>
      <c r="AC92" s="333"/>
      <c r="AD92" s="333"/>
      <c r="AE92" s="333"/>
      <c r="AF92" s="333"/>
      <c r="AG92" s="333"/>
      <c r="AH92" s="333"/>
      <c r="AI92" s="333"/>
      <c r="AJ92" s="333"/>
      <c r="AK92" s="333"/>
      <c r="AL92" s="333"/>
      <c r="AM92" s="333"/>
      <c r="AN92" s="333"/>
      <c r="AO92" s="333"/>
      <c r="AP92" s="333"/>
      <c r="AQ92" s="333"/>
      <c r="AR92" s="333"/>
      <c r="AS92" s="333"/>
      <c r="AT92" s="333"/>
      <c r="AU92" s="333"/>
    </row>
    <row r="93" spans="7:47" s="8" customFormat="1" x14ac:dyDescent="0.25">
      <c r="G93" s="333"/>
      <c r="H93" s="333"/>
      <c r="I93" s="333"/>
      <c r="J93" s="333"/>
      <c r="K93" s="333"/>
      <c r="L93" s="333"/>
      <c r="M93" s="333"/>
      <c r="N93" s="333"/>
      <c r="O93" s="333"/>
      <c r="P93" s="333"/>
      <c r="Q93" s="333"/>
      <c r="R93" s="333"/>
      <c r="S93" s="333"/>
      <c r="T93" s="333"/>
      <c r="U93" s="333"/>
      <c r="V93" s="333"/>
      <c r="W93" s="333"/>
      <c r="X93" s="333"/>
      <c r="Y93" s="333"/>
      <c r="Z93" s="333"/>
      <c r="AA93" s="333"/>
      <c r="AB93" s="333"/>
      <c r="AC93" s="333"/>
      <c r="AD93" s="333"/>
      <c r="AE93" s="333"/>
      <c r="AF93" s="333"/>
      <c r="AG93" s="333"/>
      <c r="AH93" s="333"/>
      <c r="AI93" s="333"/>
      <c r="AJ93" s="333"/>
      <c r="AK93" s="333"/>
      <c r="AL93" s="333"/>
      <c r="AM93" s="333"/>
      <c r="AN93" s="333"/>
      <c r="AO93" s="333"/>
      <c r="AP93" s="333"/>
      <c r="AQ93" s="333"/>
      <c r="AR93" s="333"/>
      <c r="AS93" s="333"/>
      <c r="AT93" s="333"/>
      <c r="AU93" s="333"/>
    </row>
    <row r="94" spans="7:47" s="8" customFormat="1" x14ac:dyDescent="0.25">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row>
    <row r="95" spans="7:47" s="8" customFormat="1" x14ac:dyDescent="0.25">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333"/>
      <c r="AS95" s="333"/>
      <c r="AT95" s="333"/>
      <c r="AU95" s="333"/>
    </row>
    <row r="96" spans="7:47" s="8" customFormat="1" x14ac:dyDescent="0.25">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row>
    <row r="97" spans="7:47" s="8" customFormat="1" x14ac:dyDescent="0.25">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333"/>
      <c r="AS97" s="333"/>
      <c r="AT97" s="333"/>
      <c r="AU97" s="333"/>
    </row>
    <row r="98" spans="7:47" s="8" customFormat="1" x14ac:dyDescent="0.25">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333"/>
      <c r="AS98" s="333"/>
      <c r="AT98" s="333"/>
      <c r="AU98" s="333"/>
    </row>
    <row r="99" spans="7:47" s="8" customFormat="1" x14ac:dyDescent="0.25">
      <c r="G99" s="333"/>
      <c r="H99" s="333"/>
      <c r="I99" s="333"/>
      <c r="J99" s="333"/>
      <c r="K99" s="333"/>
      <c r="L99" s="333"/>
      <c r="M99" s="333"/>
      <c r="N99" s="333"/>
      <c r="O99" s="333"/>
      <c r="P99" s="333"/>
      <c r="Q99" s="333"/>
      <c r="R99" s="333"/>
      <c r="S99" s="333"/>
      <c r="T99" s="333"/>
      <c r="U99" s="333"/>
      <c r="V99" s="333"/>
      <c r="W99" s="333"/>
      <c r="X99" s="333"/>
      <c r="Y99" s="333"/>
      <c r="Z99" s="333"/>
      <c r="AA99" s="333"/>
      <c r="AB99" s="333"/>
      <c r="AC99" s="333"/>
      <c r="AD99" s="333"/>
      <c r="AE99" s="333"/>
      <c r="AF99" s="333"/>
      <c r="AG99" s="333"/>
      <c r="AH99" s="333"/>
      <c r="AI99" s="333"/>
      <c r="AJ99" s="333"/>
      <c r="AK99" s="333"/>
      <c r="AL99" s="333"/>
      <c r="AM99" s="333"/>
      <c r="AN99" s="333"/>
      <c r="AO99" s="333"/>
      <c r="AP99" s="333"/>
      <c r="AQ99" s="333"/>
      <c r="AR99" s="333"/>
      <c r="AS99" s="333"/>
      <c r="AT99" s="333"/>
      <c r="AU99" s="333"/>
    </row>
    <row r="100" spans="7:47" s="8" customFormat="1" x14ac:dyDescent="0.25">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3"/>
      <c r="AE100" s="333"/>
      <c r="AF100" s="333"/>
      <c r="AG100" s="333"/>
      <c r="AH100" s="333"/>
      <c r="AI100" s="333"/>
      <c r="AJ100" s="333"/>
      <c r="AK100" s="333"/>
      <c r="AL100" s="333"/>
      <c r="AM100" s="333"/>
      <c r="AN100" s="333"/>
      <c r="AO100" s="333"/>
      <c r="AP100" s="333"/>
      <c r="AQ100" s="333"/>
      <c r="AR100" s="333"/>
      <c r="AS100" s="333"/>
      <c r="AT100" s="333"/>
      <c r="AU100" s="333"/>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A8638-B80F-420A-B0CC-99F81E743FB3}">
  <sheetPr codeName="Sheet3"/>
  <dimension ref="B1:AA123"/>
  <sheetViews>
    <sheetView zoomScale="90" zoomScaleNormal="90" workbookViewId="0"/>
  </sheetViews>
  <sheetFormatPr defaultRowHeight="15" x14ac:dyDescent="0.25"/>
  <cols>
    <col min="1" max="1" width="1.85546875" customWidth="1"/>
    <col min="4" max="5" width="14.85546875" customWidth="1"/>
    <col min="6" max="6" width="42.42578125" customWidth="1"/>
    <col min="7" max="7" width="77.7109375" customWidth="1"/>
    <col min="8" max="8" width="107" customWidth="1"/>
    <col min="9" max="20" width="3.5703125" customWidth="1"/>
  </cols>
  <sheetData>
    <row r="1" spans="2:27" s="8" customFormat="1" ht="8.25" customHeight="1" x14ac:dyDescent="0.25">
      <c r="I1" s="9"/>
      <c r="J1" s="9"/>
      <c r="AA1" s="10"/>
    </row>
    <row r="2" spans="2:27" s="8" customFormat="1" ht="105" customHeight="1" x14ac:dyDescent="0.25">
      <c r="B2" s="342" t="s">
        <v>251</v>
      </c>
      <c r="C2" s="342"/>
      <c r="D2" s="342"/>
      <c r="E2" s="342"/>
      <c r="F2" s="342"/>
      <c r="G2" s="342"/>
      <c r="H2" s="342"/>
      <c r="I2" s="9"/>
      <c r="J2" s="9"/>
      <c r="AA2" s="10"/>
    </row>
    <row r="3" spans="2:27" s="8" customFormat="1" x14ac:dyDescent="0.25">
      <c r="B3" s="11" t="s">
        <v>252</v>
      </c>
      <c r="C3" s="11"/>
      <c r="D3" s="11" t="s">
        <v>253</v>
      </c>
      <c r="E3" s="11"/>
      <c r="F3" s="12"/>
      <c r="G3" s="12"/>
      <c r="H3" s="12"/>
      <c r="I3" s="9"/>
      <c r="J3" s="9"/>
      <c r="AA3" s="10"/>
    </row>
    <row r="4" spans="2:27" s="8" customFormat="1" x14ac:dyDescent="0.25">
      <c r="B4" s="12">
        <v>1</v>
      </c>
      <c r="C4" s="12"/>
      <c r="D4" s="12" t="s">
        <v>254</v>
      </c>
      <c r="E4" s="12"/>
      <c r="F4" s="12"/>
      <c r="G4" s="12"/>
      <c r="H4" s="12"/>
      <c r="I4" s="9"/>
      <c r="J4" s="9"/>
      <c r="AA4" s="10"/>
    </row>
    <row r="5" spans="2:27" s="8" customFormat="1" x14ac:dyDescent="0.25">
      <c r="B5" s="12">
        <v>2</v>
      </c>
      <c r="C5" s="12"/>
      <c r="D5" s="12" t="s">
        <v>255</v>
      </c>
      <c r="E5" s="12"/>
      <c r="F5" s="12"/>
      <c r="G5" s="12"/>
      <c r="H5" s="12"/>
      <c r="I5" s="9"/>
      <c r="J5" s="9"/>
      <c r="AA5" s="10"/>
    </row>
    <row r="6" spans="2:27" s="8" customFormat="1" x14ac:dyDescent="0.25">
      <c r="B6" s="12">
        <v>3</v>
      </c>
      <c r="C6" s="12"/>
      <c r="D6" s="12" t="s">
        <v>256</v>
      </c>
      <c r="E6" s="12"/>
      <c r="F6" s="12"/>
      <c r="G6" s="12"/>
      <c r="H6" s="12"/>
      <c r="I6" s="9"/>
      <c r="J6" s="9"/>
      <c r="AA6" s="10"/>
    </row>
    <row r="7" spans="2:27" s="8" customFormat="1" ht="8.25" customHeight="1" x14ac:dyDescent="0.25">
      <c r="B7" s="12"/>
      <c r="C7" s="12"/>
      <c r="D7" s="12"/>
      <c r="E7" s="12"/>
      <c r="F7" s="12"/>
      <c r="G7" s="12"/>
      <c r="H7" s="12"/>
      <c r="I7" s="9"/>
      <c r="J7" s="9"/>
      <c r="AA7" s="10"/>
    </row>
    <row r="8" spans="2:27" s="8" customFormat="1" ht="6.75" customHeight="1" x14ac:dyDescent="0.25">
      <c r="B8" s="13"/>
      <c r="C8" s="14"/>
      <c r="D8" s="13"/>
      <c r="E8" s="13"/>
      <c r="F8" s="15"/>
      <c r="G8" s="10"/>
      <c r="H8" s="9"/>
    </row>
    <row r="9" spans="2:27" s="17" customFormat="1" ht="15.75" customHeight="1" x14ac:dyDescent="0.25">
      <c r="B9" s="16" t="s">
        <v>257</v>
      </c>
    </row>
    <row r="10" spans="2:27" s="8" customFormat="1" ht="15.75" customHeight="1" x14ac:dyDescent="0.25">
      <c r="B10" s="287"/>
      <c r="C10" s="287"/>
      <c r="D10" s="287"/>
      <c r="E10" s="287"/>
      <c r="F10" s="287" t="s">
        <v>258</v>
      </c>
      <c r="G10" s="287" t="s">
        <v>259</v>
      </c>
      <c r="H10" s="287" t="s">
        <v>260</v>
      </c>
    </row>
    <row r="11" spans="2:27" s="8" customFormat="1" ht="18" customHeight="1" x14ac:dyDescent="0.25">
      <c r="F11" s="18" t="s">
        <v>261</v>
      </c>
      <c r="G11" s="19" t="s">
        <v>262</v>
      </c>
      <c r="H11" s="9" t="s">
        <v>263</v>
      </c>
    </row>
    <row r="12" spans="2:27" s="8" customFormat="1" x14ac:dyDescent="0.25">
      <c r="F12" s="20" t="s">
        <v>264</v>
      </c>
      <c r="G12" s="21" t="s">
        <v>265</v>
      </c>
      <c r="H12" s="9" t="s">
        <v>266</v>
      </c>
    </row>
    <row r="13" spans="2:27" s="8" customFormat="1" x14ac:dyDescent="0.25">
      <c r="F13" s="20" t="s">
        <v>267</v>
      </c>
      <c r="G13" s="21" t="s">
        <v>267</v>
      </c>
      <c r="H13" s="9" t="s">
        <v>268</v>
      </c>
    </row>
    <row r="14" spans="2:27" s="8" customFormat="1" x14ac:dyDescent="0.25">
      <c r="F14" s="20" t="s">
        <v>269</v>
      </c>
      <c r="G14" s="21" t="s">
        <v>270</v>
      </c>
      <c r="H14" s="9" t="s">
        <v>271</v>
      </c>
    </row>
    <row r="15" spans="2:27" s="8" customFormat="1" x14ac:dyDescent="0.25">
      <c r="F15" s="22" t="s">
        <v>272</v>
      </c>
      <c r="G15" s="23" t="s">
        <v>273</v>
      </c>
      <c r="H15" s="9" t="s">
        <v>274</v>
      </c>
    </row>
    <row r="16" spans="2:27" s="8" customFormat="1" x14ac:dyDescent="0.25">
      <c r="F16" s="22" t="s">
        <v>275</v>
      </c>
      <c r="G16" s="23" t="s">
        <v>276</v>
      </c>
      <c r="H16" s="9" t="s">
        <v>277</v>
      </c>
    </row>
    <row r="17" spans="2:27" s="8" customFormat="1" x14ac:dyDescent="0.25">
      <c r="F17" s="24" t="s">
        <v>278</v>
      </c>
      <c r="G17" s="25" t="s">
        <v>279</v>
      </c>
      <c r="H17" s="9" t="s">
        <v>280</v>
      </c>
    </row>
    <row r="18" spans="2:27" s="8" customFormat="1" x14ac:dyDescent="0.25">
      <c r="F18" s="24" t="s">
        <v>281</v>
      </c>
      <c r="G18" s="25" t="s">
        <v>282</v>
      </c>
      <c r="H18" s="9" t="s">
        <v>283</v>
      </c>
    </row>
    <row r="19" spans="2:27" s="8" customFormat="1" x14ac:dyDescent="0.25">
      <c r="F19" s="26" t="s">
        <v>284</v>
      </c>
      <c r="G19" s="27" t="s">
        <v>285</v>
      </c>
      <c r="H19" s="9" t="s">
        <v>286</v>
      </c>
    </row>
    <row r="20" spans="2:27" s="8" customFormat="1" x14ac:dyDescent="0.25">
      <c r="F20" s="28" t="s">
        <v>287</v>
      </c>
      <c r="G20" s="27" t="s">
        <v>288</v>
      </c>
      <c r="H20" s="9" t="s">
        <v>289</v>
      </c>
    </row>
    <row r="21" spans="2:27" s="8" customFormat="1" ht="6.75" customHeight="1" x14ac:dyDescent="0.25"/>
    <row r="22" spans="2:27" s="17" customFormat="1" ht="17.25" customHeight="1" x14ac:dyDescent="0.25">
      <c r="B22" s="16" t="s">
        <v>290</v>
      </c>
      <c r="F22" s="29"/>
      <c r="G22" s="29"/>
      <c r="H22" s="29"/>
      <c r="I22" s="29"/>
      <c r="J22" s="29"/>
      <c r="K22" s="29"/>
      <c r="L22" s="29"/>
      <c r="M22" s="29"/>
      <c r="AA22" s="30"/>
    </row>
    <row r="23" spans="2:27" s="8" customFormat="1" ht="27" customHeight="1" x14ac:dyDescent="0.25">
      <c r="B23" s="287"/>
      <c r="C23" s="341" t="s">
        <v>291</v>
      </c>
      <c r="D23" s="288"/>
      <c r="E23" s="287" t="s">
        <v>292</v>
      </c>
      <c r="F23" s="287" t="s">
        <v>11</v>
      </c>
      <c r="G23" s="287" t="s">
        <v>12</v>
      </c>
      <c r="H23" s="287" t="s">
        <v>260</v>
      </c>
      <c r="AA23" s="10"/>
    </row>
    <row r="24" spans="2:27" s="8" customFormat="1" x14ac:dyDescent="0.25">
      <c r="D24" s="334">
        <v>5.0999999999999996</v>
      </c>
      <c r="E24" s="9">
        <v>20190630</v>
      </c>
      <c r="F24" s="10" t="s">
        <v>41</v>
      </c>
      <c r="G24" s="10" t="str">
        <f>CONCATENATE("JGN - Attachment "&amp;D24&amp;" - "&amp;F24&amp;" - 20190630 - public")</f>
        <v>JGN - Attachment 5.1 - Capital expenditure  - 20190630 - public</v>
      </c>
      <c r="AA24" s="10"/>
    </row>
    <row r="25" spans="2:27" s="8" customFormat="1" x14ac:dyDescent="0.25">
      <c r="B25" s="12"/>
      <c r="C25" s="12"/>
      <c r="D25" s="335">
        <v>5.2</v>
      </c>
      <c r="E25" s="321">
        <v>20190630</v>
      </c>
      <c r="F25" s="311" t="s">
        <v>44</v>
      </c>
      <c r="G25" s="311" t="str">
        <f t="shared" ref="G25:G28" si="0">CONCATENATE("JGN - Attachment "&amp;D25&amp;" - "&amp;F25&amp;" - 20190630 - public")</f>
        <v>JGN - Attachment 5.2 - Capital expenditure forecast model - 20190630 - public</v>
      </c>
      <c r="H25" s="12"/>
      <c r="AA25" s="10"/>
    </row>
    <row r="26" spans="2:27" s="8" customFormat="1" ht="15" customHeight="1" x14ac:dyDescent="0.25">
      <c r="D26" s="334">
        <v>5.3</v>
      </c>
      <c r="E26" s="9">
        <v>20190630</v>
      </c>
      <c r="F26" s="10" t="s">
        <v>46</v>
      </c>
      <c r="G26" s="10" t="str">
        <f t="shared" si="0"/>
        <v>JGN - Attachment 5.3 - Network Asset Management Plan - 20190630 - public</v>
      </c>
      <c r="AA26" s="10"/>
    </row>
    <row r="27" spans="2:27" s="8" customFormat="1" ht="15" customHeight="1" x14ac:dyDescent="0.25">
      <c r="B27" s="12"/>
      <c r="C27" s="12"/>
      <c r="D27" s="335">
        <v>5.4</v>
      </c>
      <c r="E27" s="321">
        <v>20190630</v>
      </c>
      <c r="F27" s="311" t="s">
        <v>48</v>
      </c>
      <c r="G27" s="311" t="str">
        <f t="shared" si="0"/>
        <v>JGN - Attachment 5.4 - JGN Information Technology Plan  - 20190630 - public</v>
      </c>
      <c r="H27" s="12"/>
      <c r="AA27" s="10"/>
    </row>
    <row r="28" spans="2:27" s="8" customFormat="1" ht="15" customHeight="1" x14ac:dyDescent="0.25">
      <c r="D28" s="334">
        <v>5.5</v>
      </c>
      <c r="E28" s="9">
        <v>20190630</v>
      </c>
      <c r="F28" s="10" t="s">
        <v>50</v>
      </c>
      <c r="G28" s="10" t="str">
        <f t="shared" si="0"/>
        <v>JGN - Attachment 5.5 - Input cost escalation - 20190630 - public</v>
      </c>
      <c r="AA28" s="10"/>
    </row>
    <row r="29" spans="2:27" s="17" customFormat="1" ht="18.75" customHeight="1" x14ac:dyDescent="0.25">
      <c r="B29" s="16" t="s">
        <v>293</v>
      </c>
      <c r="I29" s="29"/>
      <c r="J29" s="31"/>
      <c r="AA29" s="30"/>
    </row>
    <row r="30" spans="2:27" s="8" customFormat="1" ht="33" customHeight="1" x14ac:dyDescent="0.25">
      <c r="B30" s="288" t="s">
        <v>294</v>
      </c>
      <c r="C30" s="288" t="s">
        <v>295</v>
      </c>
      <c r="D30" s="288" t="s">
        <v>296</v>
      </c>
      <c r="E30" s="288" t="s">
        <v>292</v>
      </c>
      <c r="F30" s="288" t="s">
        <v>297</v>
      </c>
      <c r="G30" s="288" t="s">
        <v>12</v>
      </c>
      <c r="H30" s="288" t="s">
        <v>260</v>
      </c>
      <c r="I30" s="9"/>
      <c r="J30" s="9"/>
      <c r="AA30" s="10"/>
    </row>
    <row r="31" spans="2:27" s="8" customFormat="1" ht="18" customHeight="1" x14ac:dyDescent="0.25">
      <c r="B31" s="13" t="s">
        <v>298</v>
      </c>
      <c r="C31" s="14"/>
      <c r="D31" s="336" t="str">
        <f>CONCATENATE(B31)</f>
        <v>2-3.16</v>
      </c>
      <c r="E31" s="8">
        <v>20190606</v>
      </c>
      <c r="F31" s="15" t="s">
        <v>299</v>
      </c>
      <c r="G31" s="10" t="str">
        <f>CONCATENATE("JGN-"&amp;D31&amp;"-"&amp;F31&amp;"-20190606-public")</f>
        <v>JGN-2-3.16-Delivery Plan-20190606-public</v>
      </c>
      <c r="H31" s="9" t="s">
        <v>300</v>
      </c>
    </row>
    <row r="32" spans="2:27" s="8" customFormat="1" x14ac:dyDescent="0.25">
      <c r="B32" s="12" t="s">
        <v>301</v>
      </c>
      <c r="C32" s="322">
        <v>1</v>
      </c>
      <c r="D32" s="11" t="str">
        <f>CONCATENATE(B32&amp;"-"&amp;C32)</f>
        <v>2-3.15-1</v>
      </c>
      <c r="E32" s="12">
        <v>20190617</v>
      </c>
      <c r="F32" s="12" t="s">
        <v>302</v>
      </c>
      <c r="G32" s="311" t="s">
        <v>303</v>
      </c>
      <c r="H32" s="321" t="s">
        <v>304</v>
      </c>
      <c r="I32" s="33"/>
      <c r="J32" s="9"/>
      <c r="AA32" s="10"/>
    </row>
    <row r="33" spans="2:27" s="8" customFormat="1" ht="16.5" customHeight="1" x14ac:dyDescent="0.25">
      <c r="B33" s="8" t="s">
        <v>301</v>
      </c>
      <c r="C33" s="32">
        <v>1</v>
      </c>
      <c r="D33" s="34" t="str">
        <f t="shared" ref="D33:D44" si="1">CONCATENATE(B33&amp;"-"&amp;C33)</f>
        <v>2-3.15-1</v>
      </c>
      <c r="E33" s="8">
        <v>20190606</v>
      </c>
      <c r="F33" s="8" t="s">
        <v>305</v>
      </c>
      <c r="G33" s="10" t="s">
        <v>306</v>
      </c>
      <c r="H33" s="9" t="s">
        <v>307</v>
      </c>
      <c r="I33" s="9"/>
      <c r="J33" s="9"/>
      <c r="AA33" s="10"/>
    </row>
    <row r="34" spans="2:27" s="8" customFormat="1" x14ac:dyDescent="0.25">
      <c r="B34" s="12" t="s">
        <v>301</v>
      </c>
      <c r="C34" s="322">
        <v>2</v>
      </c>
      <c r="D34" s="11" t="str">
        <f t="shared" si="1"/>
        <v>2-3.15-2</v>
      </c>
      <c r="E34" s="12">
        <v>20190611</v>
      </c>
      <c r="F34" s="12" t="s">
        <v>308</v>
      </c>
      <c r="G34" s="311" t="s">
        <v>309</v>
      </c>
      <c r="H34" s="321" t="s">
        <v>310</v>
      </c>
      <c r="I34" s="9"/>
      <c r="J34" s="9"/>
      <c r="AA34" s="10"/>
    </row>
    <row r="35" spans="2:27" s="8" customFormat="1" x14ac:dyDescent="0.25">
      <c r="B35" s="8" t="s">
        <v>301</v>
      </c>
      <c r="C35" s="32">
        <v>2</v>
      </c>
      <c r="D35" s="34" t="str">
        <f t="shared" si="1"/>
        <v>2-3.15-2</v>
      </c>
      <c r="E35" s="8">
        <v>20190614</v>
      </c>
      <c r="F35" s="8" t="s">
        <v>311</v>
      </c>
      <c r="G35" s="10" t="s">
        <v>312</v>
      </c>
      <c r="H35" s="9" t="s">
        <v>313</v>
      </c>
      <c r="I35" s="9"/>
      <c r="J35" s="9"/>
      <c r="R35" s="9"/>
    </row>
    <row r="36" spans="2:27" s="8" customFormat="1" x14ac:dyDescent="0.25">
      <c r="B36" s="12" t="s">
        <v>301</v>
      </c>
      <c r="C36" s="322">
        <v>2</v>
      </c>
      <c r="D36" s="11" t="str">
        <f t="shared" ref="D36" si="2">CONCATENATE(B36&amp;"-"&amp;C36)</f>
        <v>2-3.15-2</v>
      </c>
      <c r="E36" s="12">
        <v>20190614</v>
      </c>
      <c r="F36" s="12" t="s">
        <v>311</v>
      </c>
      <c r="G36" s="311" t="s">
        <v>314</v>
      </c>
      <c r="H36" s="321"/>
      <c r="I36" s="9"/>
      <c r="J36" s="9"/>
      <c r="R36" s="9"/>
    </row>
    <row r="37" spans="2:27" s="8" customFormat="1" x14ac:dyDescent="0.25">
      <c r="B37" s="8" t="s">
        <v>301</v>
      </c>
      <c r="C37" s="32">
        <v>2</v>
      </c>
      <c r="D37" s="34" t="str">
        <f t="shared" ref="D37" si="3">CONCATENATE(B37&amp;"-"&amp;C37)</f>
        <v>2-3.15-2</v>
      </c>
      <c r="E37" s="8">
        <v>20190630</v>
      </c>
      <c r="F37" s="8" t="s">
        <v>315</v>
      </c>
      <c r="G37" s="8" t="s">
        <v>316</v>
      </c>
      <c r="H37" s="9" t="s">
        <v>317</v>
      </c>
      <c r="I37" s="9"/>
      <c r="J37" s="9"/>
      <c r="R37" s="9"/>
    </row>
    <row r="38" spans="2:27" s="8" customFormat="1" x14ac:dyDescent="0.25">
      <c r="B38" s="12" t="s">
        <v>301</v>
      </c>
      <c r="C38" s="322">
        <v>2</v>
      </c>
      <c r="D38" s="11" t="str">
        <f t="shared" ref="D38" si="4">CONCATENATE(B38&amp;"-"&amp;C38)</f>
        <v>2-3.15-2</v>
      </c>
      <c r="E38" s="12">
        <v>20190630</v>
      </c>
      <c r="F38" s="12" t="s">
        <v>315</v>
      </c>
      <c r="G38" s="12" t="s">
        <v>318</v>
      </c>
      <c r="H38" s="321"/>
      <c r="I38" s="9"/>
      <c r="J38" s="9"/>
      <c r="R38" s="9"/>
    </row>
    <row r="39" spans="2:27" s="8" customFormat="1" x14ac:dyDescent="0.25">
      <c r="B39" s="8" t="s">
        <v>301</v>
      </c>
      <c r="C39" s="32">
        <v>3</v>
      </c>
      <c r="D39" s="34" t="str">
        <f t="shared" si="1"/>
        <v>2-3.15-3</v>
      </c>
      <c r="E39" s="8">
        <v>20190630</v>
      </c>
      <c r="F39" s="9" t="s">
        <v>319</v>
      </c>
      <c r="G39" s="10" t="str">
        <f t="shared" ref="G39:G43" si="5">CONCATENATE("JGN-"&amp;D39&amp;"-"&amp;F39&amp;"-20190630-public")</f>
        <v>JGN-2-3.15-3-Minor Capital Budgeting and Project Approval-20190630-public</v>
      </c>
      <c r="H39" s="9" t="s">
        <v>320</v>
      </c>
      <c r="I39" s="9"/>
      <c r="J39" s="9"/>
      <c r="K39" s="9"/>
      <c r="L39" s="9"/>
      <c r="M39" s="9"/>
      <c r="P39" s="9"/>
      <c r="Q39" s="9"/>
      <c r="R39" s="9"/>
    </row>
    <row r="40" spans="2:27" s="8" customFormat="1" x14ac:dyDescent="0.25">
      <c r="B40" s="12" t="s">
        <v>301</v>
      </c>
      <c r="C40" s="322">
        <v>3</v>
      </c>
      <c r="D40" s="11" t="str">
        <f t="shared" si="1"/>
        <v>2-3.15-3</v>
      </c>
      <c r="E40" s="12">
        <v>20190607</v>
      </c>
      <c r="F40" s="321" t="s">
        <v>321</v>
      </c>
      <c r="G40" s="311" t="s">
        <v>322</v>
      </c>
      <c r="H40" s="321" t="s">
        <v>323</v>
      </c>
      <c r="I40" s="9"/>
      <c r="J40" s="9"/>
      <c r="K40" s="9"/>
      <c r="L40" s="9"/>
      <c r="M40" s="9"/>
      <c r="P40" s="9"/>
      <c r="Q40" s="9"/>
      <c r="R40" s="9"/>
    </row>
    <row r="41" spans="2:27" s="8" customFormat="1" x14ac:dyDescent="0.25">
      <c r="B41" s="8" t="s">
        <v>301</v>
      </c>
      <c r="C41" s="32">
        <v>3</v>
      </c>
      <c r="D41" s="34" t="str">
        <f t="shared" si="1"/>
        <v>2-3.15-3</v>
      </c>
      <c r="E41" s="8">
        <v>20190617</v>
      </c>
      <c r="F41" s="9" t="s">
        <v>324</v>
      </c>
      <c r="G41" s="10" t="str">
        <f>CONCATENATE("JGN-"&amp;D41&amp;"-"&amp;F41&amp;"-20190617-public")</f>
        <v>JGN-2-3.15-3-Property Asset Class Strategy-20190617-public</v>
      </c>
      <c r="H41" s="9" t="s">
        <v>325</v>
      </c>
    </row>
    <row r="42" spans="2:27" s="8" customFormat="1" x14ac:dyDescent="0.25">
      <c r="B42" s="12" t="s">
        <v>301</v>
      </c>
      <c r="C42" s="322">
        <v>3</v>
      </c>
      <c r="D42" s="11" t="str">
        <f t="shared" si="1"/>
        <v>2-3.15-3</v>
      </c>
      <c r="E42" s="12">
        <v>20190614</v>
      </c>
      <c r="F42" s="12" t="s">
        <v>326</v>
      </c>
      <c r="G42" s="311" t="s">
        <v>327</v>
      </c>
      <c r="H42" s="321" t="s">
        <v>328</v>
      </c>
    </row>
    <row r="43" spans="2:27" s="8" customFormat="1" ht="18" customHeight="1" x14ac:dyDescent="0.25">
      <c r="B43" s="8" t="s">
        <v>301</v>
      </c>
      <c r="C43" s="14">
        <v>3</v>
      </c>
      <c r="D43" s="34" t="str">
        <f t="shared" si="1"/>
        <v>2-3.15-3</v>
      </c>
      <c r="E43" s="8">
        <v>20190630</v>
      </c>
      <c r="F43" s="15" t="s">
        <v>329</v>
      </c>
      <c r="G43" s="10" t="str">
        <f t="shared" si="5"/>
        <v>JGN-2-3.15-3-Jemena Infrastructure Cost Estimation Methodology-20190630-public</v>
      </c>
      <c r="H43" s="9" t="s">
        <v>330</v>
      </c>
    </row>
    <row r="44" spans="2:27" s="8" customFormat="1" ht="18" customHeight="1" x14ac:dyDescent="0.25">
      <c r="B44" s="12" t="s">
        <v>301</v>
      </c>
      <c r="C44" s="323">
        <v>3</v>
      </c>
      <c r="D44" s="11" t="str">
        <f t="shared" si="1"/>
        <v>2-3.15-3</v>
      </c>
      <c r="E44" s="12">
        <v>20190612</v>
      </c>
      <c r="F44" s="324" t="s">
        <v>331</v>
      </c>
      <c r="G44" s="318" t="str">
        <f>CONCATENATE("JGN-"&amp;D44&amp;"-"&amp;F44&amp;"-20190612-public")</f>
        <v>JGN-2-3.15-3-IT Capex Forecasting and Governance Guide-20190612-public</v>
      </c>
      <c r="H44" s="321" t="s">
        <v>332</v>
      </c>
    </row>
    <row r="45" spans="2:27" s="8" customFormat="1" ht="18" customHeight="1" x14ac:dyDescent="0.25">
      <c r="B45" s="8" t="s">
        <v>301</v>
      </c>
      <c r="C45" s="14">
        <v>3</v>
      </c>
      <c r="D45" s="34" t="str">
        <f t="shared" ref="D45" si="6">CONCATENATE(B45&amp;"-"&amp;C45)</f>
        <v>2-3.15-3</v>
      </c>
      <c r="E45" s="8">
        <v>20190630</v>
      </c>
      <c r="F45" s="15" t="s">
        <v>333</v>
      </c>
      <c r="G45" s="203" t="str">
        <f>CONCATENATE("JGN-"&amp;D45&amp;"-"&amp;F45&amp;"-20190630-public")</f>
        <v>JGN-2-3.15-3-IT Capex forecast model-20190630-public</v>
      </c>
      <c r="H45" s="9" t="s">
        <v>334</v>
      </c>
    </row>
    <row r="46" spans="2:27" s="8" customFormat="1" ht="17.25" customHeight="1" x14ac:dyDescent="0.25"/>
    <row r="47" spans="2:27" s="8" customFormat="1" x14ac:dyDescent="0.25"/>
    <row r="48" spans="2:27" s="8" customFormat="1" x14ac:dyDescent="0.25"/>
    <row r="49" spans="5:6" s="8" customFormat="1" x14ac:dyDescent="0.25"/>
    <row r="50" spans="5:6" s="8" customFormat="1" x14ac:dyDescent="0.25">
      <c r="E50" s="202"/>
      <c r="F50" s="201"/>
    </row>
    <row r="51" spans="5:6" s="8" customFormat="1" x14ac:dyDescent="0.25">
      <c r="F51" s="201"/>
    </row>
    <row r="52" spans="5:6" s="8" customFormat="1" x14ac:dyDescent="0.25"/>
    <row r="53" spans="5:6" s="8" customFormat="1" x14ac:dyDescent="0.25"/>
    <row r="54" spans="5:6" s="8" customFormat="1" x14ac:dyDescent="0.25"/>
    <row r="55" spans="5:6" s="8" customFormat="1" x14ac:dyDescent="0.25"/>
    <row r="56" spans="5:6" s="8" customFormat="1" x14ac:dyDescent="0.25"/>
    <row r="57" spans="5:6" s="8" customFormat="1" x14ac:dyDescent="0.25"/>
    <row r="58" spans="5:6" s="8" customFormat="1" x14ac:dyDescent="0.25"/>
    <row r="59" spans="5:6" s="8" customFormat="1" x14ac:dyDescent="0.25"/>
    <row r="60" spans="5:6" s="8" customFormat="1" x14ac:dyDescent="0.25"/>
    <row r="61" spans="5:6" s="8" customFormat="1" x14ac:dyDescent="0.25"/>
    <row r="62" spans="5:6" s="8" customFormat="1" x14ac:dyDescent="0.25"/>
    <row r="63" spans="5:6" s="8" customFormat="1" x14ac:dyDescent="0.25"/>
    <row r="64" spans="5:6"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pans="2:8" s="8" customFormat="1" x14ac:dyDescent="0.25"/>
    <row r="114" spans="2:8" s="8" customFormat="1" x14ac:dyDescent="0.25"/>
    <row r="115" spans="2:8" s="8" customFormat="1" x14ac:dyDescent="0.25"/>
    <row r="116" spans="2:8" s="8" customFormat="1" x14ac:dyDescent="0.25"/>
    <row r="117" spans="2:8" s="8" customFormat="1" x14ac:dyDescent="0.25"/>
    <row r="118" spans="2:8" s="8" customFormat="1" x14ac:dyDescent="0.25"/>
    <row r="119" spans="2:8" s="8" customFormat="1" x14ac:dyDescent="0.25"/>
    <row r="120" spans="2:8" x14ac:dyDescent="0.25">
      <c r="B120" s="8"/>
      <c r="C120" s="8"/>
      <c r="D120" s="8"/>
      <c r="E120" s="8"/>
      <c r="F120" s="8"/>
      <c r="G120" s="8"/>
      <c r="H120" s="8"/>
    </row>
    <row r="121" spans="2:8" x14ac:dyDescent="0.25">
      <c r="B121" s="8"/>
      <c r="C121" s="8"/>
      <c r="D121" s="8"/>
      <c r="E121" s="8"/>
      <c r="F121" s="8"/>
      <c r="G121" s="8"/>
      <c r="H121" s="8"/>
    </row>
    <row r="122" spans="2:8" x14ac:dyDescent="0.25">
      <c r="B122" s="8"/>
      <c r="C122" s="8"/>
      <c r="D122" s="8"/>
      <c r="E122" s="8"/>
      <c r="F122" s="8"/>
      <c r="G122" s="8"/>
      <c r="H122" s="8"/>
    </row>
    <row r="123" spans="2:8" x14ac:dyDescent="0.25">
      <c r="B123" s="8"/>
      <c r="C123" s="8"/>
      <c r="D123" s="8"/>
      <c r="E123" s="8"/>
      <c r="F123" s="8"/>
      <c r="G123" s="8"/>
      <c r="H123" s="8"/>
    </row>
  </sheetData>
  <mergeCells count="1">
    <mergeCell ref="B2:H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FA18E-7536-49A4-8379-8F607591CA5D}">
  <sheetPr codeName="Sheet4"/>
  <dimension ref="A1:CC966"/>
  <sheetViews>
    <sheetView topLeftCell="C1" zoomScale="85" zoomScaleNormal="85" workbookViewId="0">
      <pane xSplit="3" ySplit="3" topLeftCell="F4" activePane="bottomRight" state="frozen"/>
      <selection pane="topRight" activeCell="F1" sqref="F1"/>
      <selection pane="bottomLeft" activeCell="C4" sqref="C4"/>
      <selection pane="bottomRight" activeCell="F4" sqref="F4"/>
    </sheetView>
  </sheetViews>
  <sheetFormatPr defaultRowHeight="15" x14ac:dyDescent="0.25"/>
  <cols>
    <col min="1" max="1" width="1.85546875" style="8" customWidth="1"/>
    <col min="3" max="3" width="14.5703125" style="146" customWidth="1"/>
    <col min="4" max="4" width="24" customWidth="1"/>
    <col min="5" max="5" width="65.7109375" customWidth="1"/>
    <col min="6" max="6" width="19.7109375" customWidth="1"/>
    <col min="7" max="11" width="15.7109375" customWidth="1"/>
    <col min="12" max="12" width="12.42578125" customWidth="1"/>
    <col min="13" max="13" width="13.28515625" customWidth="1"/>
    <col min="14" max="14" width="14.7109375" customWidth="1"/>
    <col min="15" max="15" width="33" style="168" customWidth="1"/>
    <col min="16" max="16" width="26.42578125" style="168" customWidth="1"/>
    <col min="17" max="17" width="29.140625" style="168" customWidth="1"/>
    <col min="18" max="18" width="25.140625" style="186" customWidth="1"/>
    <col min="19" max="24" width="17.7109375" customWidth="1"/>
    <col min="25" max="25" width="24.28515625" customWidth="1"/>
    <col min="26" max="32" width="24" customWidth="1"/>
    <col min="33" max="81" width="9.140625" style="8"/>
  </cols>
  <sheetData>
    <row r="1" spans="1:81" ht="28.5" customHeight="1" thickBot="1" x14ac:dyDescent="0.3">
      <c r="B1" s="34"/>
      <c r="C1" s="147"/>
      <c r="D1" s="8"/>
      <c r="E1" s="35"/>
      <c r="F1" s="9"/>
      <c r="G1" s="9"/>
      <c r="H1" s="9"/>
      <c r="I1" s="9"/>
      <c r="J1" s="9"/>
      <c r="K1" s="9"/>
      <c r="L1" s="13"/>
      <c r="M1" s="13"/>
      <c r="N1" s="13"/>
      <c r="O1" s="13"/>
      <c r="P1" s="269"/>
      <c r="Q1" s="167"/>
      <c r="R1" s="167"/>
      <c r="S1" s="8"/>
      <c r="T1" s="8"/>
      <c r="U1" s="8"/>
      <c r="V1" s="8"/>
      <c r="W1" s="8"/>
      <c r="X1" s="8"/>
      <c r="Y1" s="10"/>
      <c r="Z1" s="8"/>
      <c r="AA1" s="8"/>
      <c r="AB1" s="8"/>
      <c r="AC1" s="8"/>
      <c r="AD1" s="8"/>
      <c r="AE1" s="8"/>
      <c r="AF1" s="8"/>
    </row>
    <row r="2" spans="1:81" s="241" customFormat="1" ht="26.25" customHeight="1" thickBot="1" x14ac:dyDescent="0.3">
      <c r="A2" s="236"/>
      <c r="B2" s="237"/>
      <c r="C2" s="290"/>
      <c r="D2" s="290"/>
      <c r="E2" s="291" t="s">
        <v>335</v>
      </c>
      <c r="F2" s="290"/>
      <c r="G2" s="290"/>
      <c r="H2" s="290"/>
      <c r="I2" s="291" t="s">
        <v>336</v>
      </c>
      <c r="J2" s="291"/>
      <c r="K2" s="290"/>
      <c r="L2" s="290"/>
      <c r="M2" s="298"/>
      <c r="N2" s="299"/>
      <c r="O2" s="238"/>
      <c r="P2" s="239" t="s">
        <v>337</v>
      </c>
      <c r="Q2" s="295"/>
      <c r="R2" s="296"/>
      <c r="S2" s="240"/>
      <c r="T2" s="36"/>
      <c r="U2" s="36"/>
      <c r="V2" s="36" t="s">
        <v>338</v>
      </c>
      <c r="W2" s="36"/>
      <c r="X2" s="36"/>
      <c r="Y2" s="37"/>
      <c r="Z2" s="38"/>
      <c r="AA2" s="39"/>
      <c r="AB2" s="39"/>
      <c r="AC2" s="39" t="s">
        <v>339</v>
      </c>
      <c r="AD2" s="39"/>
      <c r="AE2" s="39"/>
      <c r="AF2" s="40"/>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c r="BT2" s="236"/>
      <c r="BU2" s="236"/>
      <c r="BV2" s="236"/>
      <c r="BW2" s="236"/>
      <c r="BX2" s="236"/>
      <c r="BY2" s="236"/>
      <c r="BZ2" s="236"/>
      <c r="CA2" s="236"/>
      <c r="CB2" s="236"/>
      <c r="CC2" s="236"/>
    </row>
    <row r="3" spans="1:81" ht="64.5" customHeight="1" thickBot="1" x14ac:dyDescent="0.3">
      <c r="B3" s="289" t="s">
        <v>340</v>
      </c>
      <c r="C3" s="292" t="s">
        <v>341</v>
      </c>
      <c r="D3" s="293" t="s">
        <v>342</v>
      </c>
      <c r="E3" s="293" t="s">
        <v>343</v>
      </c>
      <c r="F3" s="293" t="s">
        <v>344</v>
      </c>
      <c r="G3" s="293" t="s">
        <v>345</v>
      </c>
      <c r="H3" s="293" t="s">
        <v>346</v>
      </c>
      <c r="I3" s="293" t="s">
        <v>347</v>
      </c>
      <c r="J3" s="293" t="s">
        <v>348</v>
      </c>
      <c r="K3" s="293" t="s">
        <v>349</v>
      </c>
      <c r="L3" s="294" t="s">
        <v>350</v>
      </c>
      <c r="M3" s="300" t="s">
        <v>351</v>
      </c>
      <c r="N3" s="301" t="s">
        <v>352</v>
      </c>
      <c r="O3" s="41" t="s">
        <v>353</v>
      </c>
      <c r="P3" s="41" t="s">
        <v>354</v>
      </c>
      <c r="Q3" s="41" t="s">
        <v>355</v>
      </c>
      <c r="R3" s="41" t="s">
        <v>356</v>
      </c>
      <c r="S3" s="260" t="s">
        <v>357</v>
      </c>
      <c r="T3" s="261" t="s">
        <v>358</v>
      </c>
      <c r="U3" s="261" t="s">
        <v>359</v>
      </c>
      <c r="V3" s="261" t="s">
        <v>360</v>
      </c>
      <c r="W3" s="261" t="s">
        <v>361</v>
      </c>
      <c r="X3" s="261" t="s">
        <v>362</v>
      </c>
      <c r="Y3" s="262" t="s">
        <v>363</v>
      </c>
      <c r="Z3" s="253" t="s">
        <v>364</v>
      </c>
      <c r="AA3" s="254" t="s">
        <v>365</v>
      </c>
      <c r="AB3" s="254" t="s">
        <v>366</v>
      </c>
      <c r="AC3" s="254" t="s">
        <v>367</v>
      </c>
      <c r="AD3" s="254" t="s">
        <v>368</v>
      </c>
      <c r="AE3" s="254" t="s">
        <v>369</v>
      </c>
      <c r="AF3" s="255" t="s">
        <v>370</v>
      </c>
    </row>
    <row r="4" spans="1:81" ht="15" customHeight="1" x14ac:dyDescent="0.25">
      <c r="B4" s="42">
        <v>1</v>
      </c>
      <c r="C4" s="148">
        <v>10022601</v>
      </c>
      <c r="D4" s="44" t="s">
        <v>371</v>
      </c>
      <c r="E4" s="44" t="s">
        <v>372</v>
      </c>
      <c r="F4" s="43" t="s">
        <v>373</v>
      </c>
      <c r="G4" s="45">
        <v>0</v>
      </c>
      <c r="H4" s="45">
        <v>38479</v>
      </c>
      <c r="I4" s="45">
        <v>631933</v>
      </c>
      <c r="J4" s="45">
        <v>0</v>
      </c>
      <c r="K4" s="45">
        <v>0</v>
      </c>
      <c r="L4" s="46" t="s">
        <v>374</v>
      </c>
      <c r="M4" s="47" t="s">
        <v>375</v>
      </c>
      <c r="N4" s="48" t="s">
        <v>376</v>
      </c>
      <c r="O4" s="162" t="s">
        <v>262</v>
      </c>
      <c r="P4" s="169" t="s">
        <v>281</v>
      </c>
      <c r="Q4" s="194"/>
      <c r="R4" s="195"/>
      <c r="S4" s="259"/>
      <c r="T4" s="123">
        <v>1</v>
      </c>
      <c r="U4" s="123">
        <v>1</v>
      </c>
      <c r="V4" s="123"/>
      <c r="W4" s="123">
        <v>1</v>
      </c>
      <c r="X4" s="123">
        <v>1</v>
      </c>
      <c r="Y4" s="219" t="s">
        <v>377</v>
      </c>
      <c r="Z4" s="51">
        <v>1</v>
      </c>
      <c r="AA4" s="50"/>
      <c r="AB4" s="50">
        <v>1</v>
      </c>
      <c r="AC4" s="50">
        <v>1</v>
      </c>
      <c r="AD4" s="50"/>
      <c r="AE4" s="50"/>
      <c r="AF4" s="52"/>
    </row>
    <row r="5" spans="1:81" ht="15" customHeight="1" x14ac:dyDescent="0.25">
      <c r="B5" s="53">
        <v>1</v>
      </c>
      <c r="C5" s="149">
        <v>10022605</v>
      </c>
      <c r="D5" s="55" t="s">
        <v>378</v>
      </c>
      <c r="E5" s="56" t="s">
        <v>379</v>
      </c>
      <c r="F5" s="54" t="s">
        <v>380</v>
      </c>
      <c r="G5" s="57">
        <v>0</v>
      </c>
      <c r="H5" s="57">
        <v>23702</v>
      </c>
      <c r="I5" s="57">
        <v>460215</v>
      </c>
      <c r="J5" s="57">
        <v>0</v>
      </c>
      <c r="K5" s="57">
        <v>0</v>
      </c>
      <c r="L5" s="58" t="s">
        <v>374</v>
      </c>
      <c r="M5" s="59" t="s">
        <v>375</v>
      </c>
      <c r="N5" s="60" t="s">
        <v>376</v>
      </c>
      <c r="O5" s="163" t="s">
        <v>262</v>
      </c>
      <c r="P5" s="170" t="s">
        <v>281</v>
      </c>
      <c r="Q5" s="184"/>
      <c r="R5" s="196"/>
      <c r="S5" s="61"/>
      <c r="T5" s="62">
        <v>1</v>
      </c>
      <c r="U5" s="62">
        <v>1</v>
      </c>
      <c r="V5" s="62"/>
      <c r="W5" s="62">
        <v>1</v>
      </c>
      <c r="X5" s="62">
        <v>1</v>
      </c>
      <c r="Y5" s="206" t="s">
        <v>377</v>
      </c>
      <c r="Z5" s="64">
        <v>1</v>
      </c>
      <c r="AA5" s="62"/>
      <c r="AB5" s="62">
        <v>1</v>
      </c>
      <c r="AC5" s="62">
        <v>1</v>
      </c>
      <c r="AD5" s="62"/>
      <c r="AE5" s="62"/>
      <c r="AF5" s="65"/>
    </row>
    <row r="6" spans="1:81" ht="15" customHeight="1" x14ac:dyDescent="0.25">
      <c r="B6" s="53">
        <v>1</v>
      </c>
      <c r="C6" s="149">
        <v>10022604</v>
      </c>
      <c r="D6" s="55" t="s">
        <v>381</v>
      </c>
      <c r="E6" s="56" t="s">
        <v>382</v>
      </c>
      <c r="F6" s="54" t="s">
        <v>383</v>
      </c>
      <c r="G6" s="57">
        <v>0</v>
      </c>
      <c r="H6" s="57">
        <v>38479</v>
      </c>
      <c r="I6" s="57">
        <v>539820.11</v>
      </c>
      <c r="J6" s="57">
        <v>13560</v>
      </c>
      <c r="K6" s="57">
        <v>0</v>
      </c>
      <c r="L6" s="58" t="s">
        <v>374</v>
      </c>
      <c r="M6" s="59" t="s">
        <v>375</v>
      </c>
      <c r="N6" s="60" t="s">
        <v>376</v>
      </c>
      <c r="O6" s="163" t="s">
        <v>262</v>
      </c>
      <c r="P6" s="170" t="s">
        <v>281</v>
      </c>
      <c r="Q6" s="184"/>
      <c r="R6" s="196"/>
      <c r="S6" s="61"/>
      <c r="T6" s="62">
        <v>1</v>
      </c>
      <c r="U6" s="62">
        <v>1</v>
      </c>
      <c r="V6" s="62"/>
      <c r="W6" s="62">
        <v>1</v>
      </c>
      <c r="X6" s="62">
        <v>1</v>
      </c>
      <c r="Y6" s="206" t="s">
        <v>377</v>
      </c>
      <c r="Z6" s="64">
        <v>1</v>
      </c>
      <c r="AA6" s="62"/>
      <c r="AB6" s="62">
        <v>1</v>
      </c>
      <c r="AC6" s="62">
        <v>1</v>
      </c>
      <c r="AD6" s="62"/>
      <c r="AE6" s="62"/>
      <c r="AF6" s="65"/>
    </row>
    <row r="7" spans="1:81" ht="15" customHeight="1" x14ac:dyDescent="0.25">
      <c r="B7" s="53">
        <v>1</v>
      </c>
      <c r="C7" s="149">
        <v>10018569</v>
      </c>
      <c r="D7" s="55" t="s">
        <v>384</v>
      </c>
      <c r="E7" s="56" t="s">
        <v>385</v>
      </c>
      <c r="F7" s="54" t="s">
        <v>386</v>
      </c>
      <c r="G7" s="57">
        <v>660201.9</v>
      </c>
      <c r="H7" s="57">
        <v>0</v>
      </c>
      <c r="I7" s="57">
        <v>0</v>
      </c>
      <c r="J7" s="57">
        <v>0</v>
      </c>
      <c r="K7" s="57">
        <v>0</v>
      </c>
      <c r="L7" s="58">
        <v>2019</v>
      </c>
      <c r="M7" s="59" t="s">
        <v>375</v>
      </c>
      <c r="N7" s="60" t="s">
        <v>376</v>
      </c>
      <c r="O7" s="66"/>
      <c r="P7" s="67" t="s">
        <v>387</v>
      </c>
      <c r="Q7" s="103"/>
      <c r="R7" s="196"/>
      <c r="S7" s="66"/>
      <c r="T7" s="69"/>
      <c r="U7" s="69"/>
      <c r="V7" s="69"/>
      <c r="W7" s="69"/>
      <c r="X7" s="69"/>
      <c r="Y7" s="70"/>
      <c r="Z7" s="66"/>
      <c r="AA7" s="67"/>
      <c r="AB7" s="67"/>
      <c r="AC7" s="67"/>
      <c r="AD7" s="67"/>
      <c r="AE7" s="67"/>
      <c r="AF7" s="68"/>
    </row>
    <row r="8" spans="1:81" ht="15" customHeight="1" x14ac:dyDescent="0.25">
      <c r="B8" s="53">
        <v>1</v>
      </c>
      <c r="C8" s="149">
        <v>10014727</v>
      </c>
      <c r="D8" s="55" t="s">
        <v>388</v>
      </c>
      <c r="E8" s="56" t="s">
        <v>389</v>
      </c>
      <c r="F8" s="54" t="s">
        <v>390</v>
      </c>
      <c r="G8" s="57">
        <v>454513</v>
      </c>
      <c r="H8" s="57">
        <v>0</v>
      </c>
      <c r="I8" s="57">
        <v>0</v>
      </c>
      <c r="J8" s="57">
        <v>0</v>
      </c>
      <c r="K8" s="57">
        <v>0</v>
      </c>
      <c r="L8" s="58">
        <v>2020</v>
      </c>
      <c r="M8" s="59" t="s">
        <v>375</v>
      </c>
      <c r="N8" s="60" t="s">
        <v>376</v>
      </c>
      <c r="O8" s="66"/>
      <c r="P8" s="67" t="s">
        <v>387</v>
      </c>
      <c r="Q8" s="103"/>
      <c r="R8" s="196"/>
      <c r="S8" s="66"/>
      <c r="T8" s="69"/>
      <c r="U8" s="69"/>
      <c r="V8" s="69"/>
      <c r="W8" s="69"/>
      <c r="X8" s="69"/>
      <c r="Y8" s="70"/>
      <c r="Z8" s="66"/>
      <c r="AA8" s="67"/>
      <c r="AB8" s="67"/>
      <c r="AC8" s="67"/>
      <c r="AD8" s="67"/>
      <c r="AE8" s="67"/>
      <c r="AF8" s="68"/>
    </row>
    <row r="9" spans="1:81" ht="15" customHeight="1" x14ac:dyDescent="0.25">
      <c r="B9" s="53">
        <v>1</v>
      </c>
      <c r="C9" s="149">
        <v>10042233</v>
      </c>
      <c r="D9" s="55" t="s">
        <v>391</v>
      </c>
      <c r="E9" s="56" t="s">
        <v>392</v>
      </c>
      <c r="F9" s="54" t="s">
        <v>393</v>
      </c>
      <c r="G9" s="57">
        <v>561814.47</v>
      </c>
      <c r="H9" s="57">
        <v>421587.47</v>
      </c>
      <c r="I9" s="57">
        <v>0</v>
      </c>
      <c r="J9" s="57">
        <v>0</v>
      </c>
      <c r="K9" s="57">
        <v>0</v>
      </c>
      <c r="L9" s="58">
        <v>2021</v>
      </c>
      <c r="M9" s="59" t="s">
        <v>375</v>
      </c>
      <c r="N9" s="60" t="s">
        <v>376</v>
      </c>
      <c r="O9" s="163" t="s">
        <v>265</v>
      </c>
      <c r="P9" s="170" t="s">
        <v>281</v>
      </c>
      <c r="Q9" s="59"/>
      <c r="R9" s="196"/>
      <c r="S9" s="64"/>
      <c r="T9" s="62">
        <v>1</v>
      </c>
      <c r="U9" s="62">
        <v>1</v>
      </c>
      <c r="V9" s="62"/>
      <c r="W9" s="62">
        <v>1</v>
      </c>
      <c r="X9" s="62">
        <v>1</v>
      </c>
      <c r="Y9" s="206" t="s">
        <v>377</v>
      </c>
      <c r="Z9" s="64">
        <v>1</v>
      </c>
      <c r="AA9" s="62"/>
      <c r="AB9" s="62">
        <v>1</v>
      </c>
      <c r="AC9" s="62">
        <v>1</v>
      </c>
      <c r="AD9" s="62">
        <v>1</v>
      </c>
      <c r="AE9" s="62"/>
      <c r="AF9" s="65"/>
    </row>
    <row r="10" spans="1:81" ht="15" customHeight="1" x14ac:dyDescent="0.25">
      <c r="B10" s="53">
        <v>1</v>
      </c>
      <c r="C10" s="149">
        <v>10018504</v>
      </c>
      <c r="D10" s="55" t="s">
        <v>394</v>
      </c>
      <c r="E10" s="56" t="s">
        <v>395</v>
      </c>
      <c r="F10" s="54" t="s">
        <v>396</v>
      </c>
      <c r="G10" s="57">
        <v>14991</v>
      </c>
      <c r="H10" s="57">
        <v>0</v>
      </c>
      <c r="I10" s="57">
        <v>0</v>
      </c>
      <c r="J10" s="57">
        <v>0</v>
      </c>
      <c r="K10" s="57">
        <v>0</v>
      </c>
      <c r="L10" s="58" t="s">
        <v>397</v>
      </c>
      <c r="M10" s="59" t="s">
        <v>375</v>
      </c>
      <c r="N10" s="60" t="s">
        <v>376</v>
      </c>
      <c r="O10" s="66"/>
      <c r="P10" s="67" t="s">
        <v>387</v>
      </c>
      <c r="Q10" s="103"/>
      <c r="R10" s="196"/>
      <c r="S10" s="66"/>
      <c r="T10" s="69"/>
      <c r="U10" s="69"/>
      <c r="V10" s="69"/>
      <c r="W10" s="69"/>
      <c r="X10" s="69"/>
      <c r="Y10" s="70"/>
      <c r="Z10" s="66"/>
      <c r="AA10" s="67"/>
      <c r="AB10" s="67"/>
      <c r="AC10" s="67"/>
      <c r="AD10" s="67"/>
      <c r="AE10" s="67"/>
      <c r="AF10" s="68"/>
    </row>
    <row r="11" spans="1:81" ht="15" customHeight="1" x14ac:dyDescent="0.25">
      <c r="B11" s="53">
        <v>1</v>
      </c>
      <c r="C11" s="149">
        <v>10022451</v>
      </c>
      <c r="D11" s="55" t="s">
        <v>398</v>
      </c>
      <c r="E11" s="56" t="s">
        <v>399</v>
      </c>
      <c r="F11" s="54" t="s">
        <v>400</v>
      </c>
      <c r="G11" s="57">
        <v>11838</v>
      </c>
      <c r="H11" s="57">
        <v>0</v>
      </c>
      <c r="I11" s="57">
        <v>0</v>
      </c>
      <c r="J11" s="57">
        <v>0</v>
      </c>
      <c r="K11" s="57">
        <v>0</v>
      </c>
      <c r="L11" s="58" t="s">
        <v>397</v>
      </c>
      <c r="M11" s="59" t="s">
        <v>375</v>
      </c>
      <c r="N11" s="60" t="s">
        <v>376</v>
      </c>
      <c r="O11" s="66"/>
      <c r="P11" s="67" t="s">
        <v>387</v>
      </c>
      <c r="Q11" s="103"/>
      <c r="R11" s="196"/>
      <c r="S11" s="66"/>
      <c r="T11" s="69"/>
      <c r="U11" s="69"/>
      <c r="V11" s="69"/>
      <c r="W11" s="69"/>
      <c r="X11" s="69"/>
      <c r="Y11" s="70"/>
      <c r="Z11" s="66"/>
      <c r="AA11" s="67"/>
      <c r="AB11" s="67"/>
      <c r="AC11" s="67"/>
      <c r="AD11" s="67"/>
      <c r="AE11" s="67"/>
      <c r="AF11" s="68"/>
    </row>
    <row r="12" spans="1:81" ht="16.5" customHeight="1" x14ac:dyDescent="0.25">
      <c r="B12" s="53">
        <v>1</v>
      </c>
      <c r="C12" s="149">
        <v>10018572</v>
      </c>
      <c r="D12" s="55" t="s">
        <v>401</v>
      </c>
      <c r="E12" s="56" t="s">
        <v>402</v>
      </c>
      <c r="F12" s="54" t="s">
        <v>386</v>
      </c>
      <c r="G12" s="57">
        <v>1568365</v>
      </c>
      <c r="H12" s="57">
        <v>0</v>
      </c>
      <c r="I12" s="57">
        <v>0</v>
      </c>
      <c r="J12" s="57">
        <v>0</v>
      </c>
      <c r="K12" s="57">
        <v>0</v>
      </c>
      <c r="L12" s="58" t="s">
        <v>403</v>
      </c>
      <c r="M12" s="59" t="s">
        <v>375</v>
      </c>
      <c r="N12" s="60" t="s">
        <v>376</v>
      </c>
      <c r="O12" s="164" t="s">
        <v>276</v>
      </c>
      <c r="P12" s="170" t="s">
        <v>281</v>
      </c>
      <c r="Q12" s="185" t="s">
        <v>404</v>
      </c>
      <c r="R12" s="197"/>
      <c r="S12" s="61"/>
      <c r="T12" s="62">
        <v>1</v>
      </c>
      <c r="U12" s="62">
        <v>1</v>
      </c>
      <c r="V12" s="62"/>
      <c r="W12" s="62">
        <v>1</v>
      </c>
      <c r="X12" s="62">
        <v>1</v>
      </c>
      <c r="Y12" s="206" t="s">
        <v>377</v>
      </c>
      <c r="Z12" s="64">
        <v>1</v>
      </c>
      <c r="AA12" s="62"/>
      <c r="AB12" s="62">
        <v>1</v>
      </c>
      <c r="AC12" s="62">
        <v>1</v>
      </c>
      <c r="AD12" s="62">
        <v>1</v>
      </c>
      <c r="AE12" s="62"/>
      <c r="AF12" s="65"/>
    </row>
    <row r="13" spans="1:81" ht="16.5" customHeight="1" x14ac:dyDescent="0.25">
      <c r="B13" s="53">
        <v>1</v>
      </c>
      <c r="C13" s="149">
        <v>10022444</v>
      </c>
      <c r="D13" s="55" t="s">
        <v>405</v>
      </c>
      <c r="E13" s="56" t="s">
        <v>406</v>
      </c>
      <c r="F13" s="54" t="s">
        <v>400</v>
      </c>
      <c r="G13" s="57">
        <v>636709</v>
      </c>
      <c r="H13" s="57">
        <v>32988</v>
      </c>
      <c r="I13" s="57">
        <v>0</v>
      </c>
      <c r="J13" s="57">
        <v>0</v>
      </c>
      <c r="K13" s="57">
        <v>0</v>
      </c>
      <c r="L13" s="58" t="s">
        <v>403</v>
      </c>
      <c r="M13" s="59" t="s">
        <v>375</v>
      </c>
      <c r="N13" s="60" t="s">
        <v>376</v>
      </c>
      <c r="O13" s="164" t="s">
        <v>276</v>
      </c>
      <c r="P13" s="170" t="s">
        <v>281</v>
      </c>
      <c r="Q13" s="185" t="s">
        <v>407</v>
      </c>
      <c r="R13" s="197"/>
      <c r="S13" s="61"/>
      <c r="T13" s="62">
        <v>1</v>
      </c>
      <c r="U13" s="62">
        <v>1</v>
      </c>
      <c r="V13" s="62"/>
      <c r="W13" s="62">
        <v>1</v>
      </c>
      <c r="X13" s="62">
        <v>1</v>
      </c>
      <c r="Y13" s="206" t="s">
        <v>377</v>
      </c>
      <c r="Z13" s="64">
        <v>1</v>
      </c>
      <c r="AA13" s="62"/>
      <c r="AB13" s="62">
        <v>1</v>
      </c>
      <c r="AC13" s="62">
        <v>1</v>
      </c>
      <c r="AD13" s="62">
        <v>1</v>
      </c>
      <c r="AE13" s="62"/>
      <c r="AF13" s="65"/>
    </row>
    <row r="14" spans="1:81" ht="16.5" customHeight="1" x14ac:dyDescent="0.25">
      <c r="B14" s="53">
        <v>1</v>
      </c>
      <c r="C14" s="149">
        <v>10022454</v>
      </c>
      <c r="D14" s="55" t="s">
        <v>408</v>
      </c>
      <c r="E14" s="54" t="s">
        <v>409</v>
      </c>
      <c r="F14" s="54" t="s">
        <v>400</v>
      </c>
      <c r="G14" s="57">
        <v>45294</v>
      </c>
      <c r="H14" s="57">
        <v>636709</v>
      </c>
      <c r="I14" s="57">
        <v>32988</v>
      </c>
      <c r="J14" s="57">
        <v>0</v>
      </c>
      <c r="K14" s="57">
        <v>0</v>
      </c>
      <c r="L14" s="58" t="s">
        <v>410</v>
      </c>
      <c r="M14" s="59" t="s">
        <v>375</v>
      </c>
      <c r="N14" s="60" t="s">
        <v>376</v>
      </c>
      <c r="O14" s="164" t="s">
        <v>276</v>
      </c>
      <c r="P14" s="170" t="s">
        <v>281</v>
      </c>
      <c r="Q14" s="185" t="s">
        <v>411</v>
      </c>
      <c r="R14" s="197"/>
      <c r="S14" s="61"/>
      <c r="T14" s="62">
        <v>1</v>
      </c>
      <c r="U14" s="62">
        <v>1</v>
      </c>
      <c r="V14" s="62"/>
      <c r="W14" s="62">
        <v>1</v>
      </c>
      <c r="X14" s="62">
        <v>1</v>
      </c>
      <c r="Y14" s="206" t="s">
        <v>377</v>
      </c>
      <c r="Z14" s="64">
        <v>1</v>
      </c>
      <c r="AA14" s="62"/>
      <c r="AB14" s="62">
        <v>1</v>
      </c>
      <c r="AC14" s="62">
        <v>1</v>
      </c>
      <c r="AD14" s="62">
        <v>1</v>
      </c>
      <c r="AE14" s="62"/>
      <c r="AF14" s="65"/>
    </row>
    <row r="15" spans="1:81" ht="16.5" customHeight="1" x14ac:dyDescent="0.25">
      <c r="B15" s="53">
        <v>1</v>
      </c>
      <c r="C15" s="149">
        <v>10022455</v>
      </c>
      <c r="D15" s="55" t="s">
        <v>412</v>
      </c>
      <c r="E15" s="54" t="s">
        <v>413</v>
      </c>
      <c r="F15" s="54" t="s">
        <v>400</v>
      </c>
      <c r="G15" s="57">
        <v>45294</v>
      </c>
      <c r="H15" s="57">
        <v>727709</v>
      </c>
      <c r="I15" s="57">
        <v>32988</v>
      </c>
      <c r="J15" s="57">
        <v>0</v>
      </c>
      <c r="K15" s="57">
        <v>0</v>
      </c>
      <c r="L15" s="58" t="s">
        <v>410</v>
      </c>
      <c r="M15" s="59" t="s">
        <v>375</v>
      </c>
      <c r="N15" s="60" t="s">
        <v>376</v>
      </c>
      <c r="O15" s="164" t="s">
        <v>276</v>
      </c>
      <c r="P15" s="170" t="s">
        <v>281</v>
      </c>
      <c r="Q15" s="185" t="s">
        <v>407</v>
      </c>
      <c r="R15" s="197"/>
      <c r="S15" s="61"/>
      <c r="T15" s="62">
        <v>1</v>
      </c>
      <c r="U15" s="62">
        <v>1</v>
      </c>
      <c r="V15" s="62"/>
      <c r="W15" s="62">
        <v>1</v>
      </c>
      <c r="X15" s="62">
        <v>1</v>
      </c>
      <c r="Y15" s="206" t="s">
        <v>377</v>
      </c>
      <c r="Z15" s="64">
        <v>1</v>
      </c>
      <c r="AA15" s="62"/>
      <c r="AB15" s="62">
        <v>1</v>
      </c>
      <c r="AC15" s="62">
        <v>1</v>
      </c>
      <c r="AD15" s="62">
        <v>1</v>
      </c>
      <c r="AE15" s="62"/>
      <c r="AF15" s="65"/>
    </row>
    <row r="16" spans="1:81" ht="15" customHeight="1" x14ac:dyDescent="0.25">
      <c r="B16" s="53">
        <v>1</v>
      </c>
      <c r="C16" s="149">
        <v>10018708</v>
      </c>
      <c r="D16" s="55" t="s">
        <v>414</v>
      </c>
      <c r="E16" s="56" t="s">
        <v>415</v>
      </c>
      <c r="F16" s="54" t="s">
        <v>416</v>
      </c>
      <c r="G16" s="57">
        <v>163993</v>
      </c>
      <c r="H16" s="57">
        <v>252850</v>
      </c>
      <c r="I16" s="57">
        <v>0</v>
      </c>
      <c r="J16" s="57">
        <v>0</v>
      </c>
      <c r="K16" s="57">
        <v>0</v>
      </c>
      <c r="L16" s="58" t="s">
        <v>403</v>
      </c>
      <c r="M16" s="59" t="s">
        <v>375</v>
      </c>
      <c r="N16" s="60" t="s">
        <v>376</v>
      </c>
      <c r="O16" s="357" t="s">
        <v>417</v>
      </c>
      <c r="P16" s="170" t="s">
        <v>281</v>
      </c>
      <c r="Q16" s="171" t="s">
        <v>278</v>
      </c>
      <c r="R16" s="196"/>
      <c r="S16" s="61"/>
      <c r="T16" s="62">
        <v>1</v>
      </c>
      <c r="U16" s="62">
        <v>1</v>
      </c>
      <c r="V16" s="62"/>
      <c r="W16" s="62">
        <v>1</v>
      </c>
      <c r="X16" s="62">
        <v>1</v>
      </c>
      <c r="Y16" s="206" t="s">
        <v>377</v>
      </c>
      <c r="Z16" s="64">
        <v>1</v>
      </c>
      <c r="AA16" s="62"/>
      <c r="AB16" s="62">
        <v>1</v>
      </c>
      <c r="AC16" s="62">
        <v>1</v>
      </c>
      <c r="AD16" s="62">
        <v>1</v>
      </c>
      <c r="AE16" s="62"/>
      <c r="AF16" s="65"/>
    </row>
    <row r="17" spans="2:32" ht="15" customHeight="1" x14ac:dyDescent="0.25">
      <c r="B17" s="53">
        <v>1</v>
      </c>
      <c r="C17" s="149">
        <v>10018699</v>
      </c>
      <c r="D17" s="55" t="s">
        <v>418</v>
      </c>
      <c r="E17" s="56" t="s">
        <v>419</v>
      </c>
      <c r="F17" s="54" t="s">
        <v>416</v>
      </c>
      <c r="G17" s="57">
        <v>163993</v>
      </c>
      <c r="H17" s="57">
        <v>252850</v>
      </c>
      <c r="I17" s="57">
        <v>0</v>
      </c>
      <c r="J17" s="57">
        <v>0</v>
      </c>
      <c r="K17" s="57">
        <v>0</v>
      </c>
      <c r="L17" s="58" t="s">
        <v>403</v>
      </c>
      <c r="M17" s="59" t="s">
        <v>375</v>
      </c>
      <c r="N17" s="60" t="s">
        <v>376</v>
      </c>
      <c r="O17" s="358"/>
      <c r="P17" s="170" t="s">
        <v>281</v>
      </c>
      <c r="Q17" s="171" t="s">
        <v>278</v>
      </c>
      <c r="R17" s="196"/>
      <c r="S17" s="61"/>
      <c r="T17" s="62">
        <v>1</v>
      </c>
      <c r="U17" s="62">
        <v>1</v>
      </c>
      <c r="V17" s="62"/>
      <c r="W17" s="62">
        <v>1</v>
      </c>
      <c r="X17" s="62">
        <v>1</v>
      </c>
      <c r="Y17" s="206" t="s">
        <v>377</v>
      </c>
      <c r="Z17" s="64">
        <v>1</v>
      </c>
      <c r="AA17" s="62"/>
      <c r="AB17" s="62">
        <v>1</v>
      </c>
      <c r="AC17" s="62">
        <v>1</v>
      </c>
      <c r="AD17" s="62">
        <v>1</v>
      </c>
      <c r="AE17" s="62"/>
      <c r="AF17" s="65"/>
    </row>
    <row r="18" spans="2:32" ht="15" customHeight="1" x14ac:dyDescent="0.25">
      <c r="B18" s="53">
        <v>1</v>
      </c>
      <c r="C18" s="149" t="s">
        <v>420</v>
      </c>
      <c r="D18" s="55" t="s">
        <v>421</v>
      </c>
      <c r="E18" s="56" t="s">
        <v>422</v>
      </c>
      <c r="F18" s="54" t="s">
        <v>416</v>
      </c>
      <c r="G18" s="57">
        <v>66617</v>
      </c>
      <c r="H18" s="57">
        <v>344915</v>
      </c>
      <c r="I18" s="57">
        <v>5311</v>
      </c>
      <c r="J18" s="57">
        <v>0</v>
      </c>
      <c r="K18" s="57">
        <v>0</v>
      </c>
      <c r="L18" s="58" t="s">
        <v>410</v>
      </c>
      <c r="M18" s="59" t="s">
        <v>375</v>
      </c>
      <c r="N18" s="60" t="s">
        <v>376</v>
      </c>
      <c r="O18" s="358"/>
      <c r="P18" s="170" t="s">
        <v>281</v>
      </c>
      <c r="Q18" s="171" t="s">
        <v>278</v>
      </c>
      <c r="R18" s="196"/>
      <c r="S18" s="61"/>
      <c r="T18" s="62">
        <v>1</v>
      </c>
      <c r="U18" s="62">
        <v>1</v>
      </c>
      <c r="V18" s="62"/>
      <c r="W18" s="62">
        <v>1</v>
      </c>
      <c r="X18" s="62">
        <v>1</v>
      </c>
      <c r="Y18" s="206" t="s">
        <v>377</v>
      </c>
      <c r="Z18" s="64">
        <v>1</v>
      </c>
      <c r="AA18" s="62"/>
      <c r="AB18" s="62">
        <v>1</v>
      </c>
      <c r="AC18" s="62">
        <v>1</v>
      </c>
      <c r="AD18" s="62">
        <v>1</v>
      </c>
      <c r="AE18" s="62"/>
      <c r="AF18" s="65"/>
    </row>
    <row r="19" spans="2:32" ht="15" customHeight="1" x14ac:dyDescent="0.25">
      <c r="B19" s="53">
        <v>1</v>
      </c>
      <c r="C19" s="149" t="s">
        <v>423</v>
      </c>
      <c r="D19" s="55" t="s">
        <v>424</v>
      </c>
      <c r="E19" s="56" t="s">
        <v>425</v>
      </c>
      <c r="F19" s="54" t="s">
        <v>416</v>
      </c>
      <c r="G19" s="57">
        <v>66617</v>
      </c>
      <c r="H19" s="57">
        <v>344915</v>
      </c>
      <c r="I19" s="57">
        <v>5311</v>
      </c>
      <c r="J19" s="57">
        <v>0</v>
      </c>
      <c r="K19" s="57">
        <v>0</v>
      </c>
      <c r="L19" s="58" t="s">
        <v>410</v>
      </c>
      <c r="M19" s="59" t="s">
        <v>375</v>
      </c>
      <c r="N19" s="60" t="s">
        <v>376</v>
      </c>
      <c r="O19" s="358"/>
      <c r="P19" s="170" t="s">
        <v>281</v>
      </c>
      <c r="Q19" s="171" t="s">
        <v>278</v>
      </c>
      <c r="R19" s="196"/>
      <c r="S19" s="61"/>
      <c r="T19" s="62">
        <v>1</v>
      </c>
      <c r="U19" s="62">
        <v>1</v>
      </c>
      <c r="V19" s="62"/>
      <c r="W19" s="62">
        <v>1</v>
      </c>
      <c r="X19" s="62">
        <v>1</v>
      </c>
      <c r="Y19" s="206" t="s">
        <v>377</v>
      </c>
      <c r="Z19" s="64">
        <v>1</v>
      </c>
      <c r="AA19" s="62"/>
      <c r="AB19" s="62">
        <v>1</v>
      </c>
      <c r="AC19" s="62">
        <v>1</v>
      </c>
      <c r="AD19" s="62">
        <v>1</v>
      </c>
      <c r="AE19" s="62"/>
      <c r="AF19" s="65"/>
    </row>
    <row r="20" spans="2:32" ht="15" customHeight="1" x14ac:dyDescent="0.25">
      <c r="B20" s="53">
        <v>1</v>
      </c>
      <c r="C20" s="149">
        <v>10018717</v>
      </c>
      <c r="D20" s="55" t="s">
        <v>426</v>
      </c>
      <c r="E20" s="56" t="s">
        <v>427</v>
      </c>
      <c r="F20" s="54" t="s">
        <v>416</v>
      </c>
      <c r="G20" s="57">
        <v>66617</v>
      </c>
      <c r="H20" s="57">
        <v>329915</v>
      </c>
      <c r="I20" s="57">
        <v>5311</v>
      </c>
      <c r="J20" s="57">
        <v>0</v>
      </c>
      <c r="K20" s="57">
        <v>0</v>
      </c>
      <c r="L20" s="58" t="s">
        <v>410</v>
      </c>
      <c r="M20" s="59" t="s">
        <v>375</v>
      </c>
      <c r="N20" s="60" t="s">
        <v>376</v>
      </c>
      <c r="O20" s="358"/>
      <c r="P20" s="170" t="s">
        <v>281</v>
      </c>
      <c r="Q20" s="171" t="s">
        <v>278</v>
      </c>
      <c r="R20" s="196"/>
      <c r="S20" s="61"/>
      <c r="T20" s="62">
        <v>1</v>
      </c>
      <c r="U20" s="62">
        <v>1</v>
      </c>
      <c r="V20" s="62"/>
      <c r="W20" s="62">
        <v>1</v>
      </c>
      <c r="X20" s="62">
        <v>1</v>
      </c>
      <c r="Y20" s="206" t="s">
        <v>377</v>
      </c>
      <c r="Z20" s="64">
        <v>1</v>
      </c>
      <c r="AA20" s="62"/>
      <c r="AB20" s="62">
        <v>1</v>
      </c>
      <c r="AC20" s="62">
        <v>1</v>
      </c>
      <c r="AD20" s="62">
        <v>1</v>
      </c>
      <c r="AE20" s="62"/>
      <c r="AF20" s="65"/>
    </row>
    <row r="21" spans="2:32" ht="15" customHeight="1" x14ac:dyDescent="0.25">
      <c r="B21" s="53">
        <v>1</v>
      </c>
      <c r="C21" s="149" t="s">
        <v>428</v>
      </c>
      <c r="D21" s="55" t="s">
        <v>429</v>
      </c>
      <c r="E21" s="56" t="s">
        <v>430</v>
      </c>
      <c r="F21" s="54" t="s">
        <v>416</v>
      </c>
      <c r="G21" s="57">
        <v>66617</v>
      </c>
      <c r="H21" s="57">
        <v>303315</v>
      </c>
      <c r="I21" s="57">
        <v>5311</v>
      </c>
      <c r="J21" s="57">
        <v>0</v>
      </c>
      <c r="K21" s="57">
        <v>0</v>
      </c>
      <c r="L21" s="58" t="s">
        <v>410</v>
      </c>
      <c r="M21" s="59" t="s">
        <v>375</v>
      </c>
      <c r="N21" s="60" t="s">
        <v>376</v>
      </c>
      <c r="O21" s="358"/>
      <c r="P21" s="170" t="s">
        <v>281</v>
      </c>
      <c r="Q21" s="171" t="s">
        <v>278</v>
      </c>
      <c r="R21" s="196"/>
      <c r="S21" s="61"/>
      <c r="T21" s="62">
        <v>1</v>
      </c>
      <c r="U21" s="62">
        <v>1</v>
      </c>
      <c r="V21" s="62"/>
      <c r="W21" s="62">
        <v>1</v>
      </c>
      <c r="X21" s="62">
        <v>1</v>
      </c>
      <c r="Y21" s="206" t="s">
        <v>377</v>
      </c>
      <c r="Z21" s="64">
        <v>1</v>
      </c>
      <c r="AA21" s="62"/>
      <c r="AB21" s="62">
        <v>1</v>
      </c>
      <c r="AC21" s="62">
        <v>1</v>
      </c>
      <c r="AD21" s="62">
        <v>1</v>
      </c>
      <c r="AE21" s="62"/>
      <c r="AF21" s="65"/>
    </row>
    <row r="22" spans="2:32" ht="15" customHeight="1" x14ac:dyDescent="0.25">
      <c r="B22" s="53">
        <v>1</v>
      </c>
      <c r="C22" s="149">
        <v>10020157</v>
      </c>
      <c r="D22" s="55" t="s">
        <v>431</v>
      </c>
      <c r="E22" s="56" t="s">
        <v>432</v>
      </c>
      <c r="F22" s="54" t="s">
        <v>416</v>
      </c>
      <c r="G22" s="57">
        <v>13014</v>
      </c>
      <c r="H22" s="57">
        <v>66617</v>
      </c>
      <c r="I22" s="57">
        <v>344915</v>
      </c>
      <c r="J22" s="57">
        <v>5311</v>
      </c>
      <c r="K22" s="57">
        <v>0</v>
      </c>
      <c r="L22" s="58" t="s">
        <v>374</v>
      </c>
      <c r="M22" s="59" t="s">
        <v>375</v>
      </c>
      <c r="N22" s="60" t="s">
        <v>376</v>
      </c>
      <c r="O22" s="358"/>
      <c r="P22" s="170" t="s">
        <v>281</v>
      </c>
      <c r="Q22" s="171" t="s">
        <v>278</v>
      </c>
      <c r="R22" s="196"/>
      <c r="S22" s="61"/>
      <c r="T22" s="62">
        <v>1</v>
      </c>
      <c r="U22" s="62">
        <v>1</v>
      </c>
      <c r="V22" s="62"/>
      <c r="W22" s="62">
        <v>1</v>
      </c>
      <c r="X22" s="62">
        <v>1</v>
      </c>
      <c r="Y22" s="206" t="s">
        <v>377</v>
      </c>
      <c r="Z22" s="64">
        <v>1</v>
      </c>
      <c r="AA22" s="62"/>
      <c r="AB22" s="62">
        <v>1</v>
      </c>
      <c r="AC22" s="62">
        <v>1</v>
      </c>
      <c r="AD22" s="62">
        <v>1</v>
      </c>
      <c r="AE22" s="62"/>
      <c r="AF22" s="65"/>
    </row>
    <row r="23" spans="2:32" ht="15" customHeight="1" x14ac:dyDescent="0.25">
      <c r="B23" s="53">
        <v>1</v>
      </c>
      <c r="C23" s="149">
        <v>10020152</v>
      </c>
      <c r="D23" s="55" t="s">
        <v>433</v>
      </c>
      <c r="E23" s="56" t="s">
        <v>434</v>
      </c>
      <c r="F23" s="54" t="s">
        <v>416</v>
      </c>
      <c r="G23" s="57">
        <v>13014</v>
      </c>
      <c r="H23" s="57">
        <v>66617</v>
      </c>
      <c r="I23" s="57">
        <v>237665</v>
      </c>
      <c r="J23" s="57">
        <v>5311</v>
      </c>
      <c r="K23" s="57">
        <v>0</v>
      </c>
      <c r="L23" s="58" t="s">
        <v>374</v>
      </c>
      <c r="M23" s="59" t="s">
        <v>375</v>
      </c>
      <c r="N23" s="60" t="s">
        <v>376</v>
      </c>
      <c r="O23" s="358"/>
      <c r="P23" s="170" t="s">
        <v>281</v>
      </c>
      <c r="Q23" s="171" t="s">
        <v>278</v>
      </c>
      <c r="R23" s="196"/>
      <c r="S23" s="61"/>
      <c r="T23" s="62">
        <v>1</v>
      </c>
      <c r="U23" s="62">
        <v>1</v>
      </c>
      <c r="V23" s="62"/>
      <c r="W23" s="62">
        <v>1</v>
      </c>
      <c r="X23" s="62">
        <v>1</v>
      </c>
      <c r="Y23" s="206" t="s">
        <v>377</v>
      </c>
      <c r="Z23" s="64">
        <v>1</v>
      </c>
      <c r="AA23" s="62"/>
      <c r="AB23" s="62">
        <v>1</v>
      </c>
      <c r="AC23" s="62">
        <v>1</v>
      </c>
      <c r="AD23" s="62">
        <v>1</v>
      </c>
      <c r="AE23" s="62"/>
      <c r="AF23" s="65"/>
    </row>
    <row r="24" spans="2:32" ht="15" customHeight="1" x14ac:dyDescent="0.25">
      <c r="B24" s="53">
        <v>1</v>
      </c>
      <c r="C24" s="149">
        <v>10020159</v>
      </c>
      <c r="D24" s="55" t="s">
        <v>435</v>
      </c>
      <c r="E24" s="56" t="s">
        <v>436</v>
      </c>
      <c r="F24" s="54" t="s">
        <v>416</v>
      </c>
      <c r="G24" s="57">
        <v>13014</v>
      </c>
      <c r="H24" s="57">
        <v>66617</v>
      </c>
      <c r="I24" s="57">
        <v>312415</v>
      </c>
      <c r="J24" s="57">
        <v>5311</v>
      </c>
      <c r="K24" s="57">
        <v>0</v>
      </c>
      <c r="L24" s="58" t="s">
        <v>374</v>
      </c>
      <c r="M24" s="59" t="s">
        <v>375</v>
      </c>
      <c r="N24" s="60" t="s">
        <v>376</v>
      </c>
      <c r="O24" s="358"/>
      <c r="P24" s="170" t="s">
        <v>281</v>
      </c>
      <c r="Q24" s="171" t="s">
        <v>278</v>
      </c>
      <c r="R24" s="196"/>
      <c r="S24" s="61"/>
      <c r="T24" s="62">
        <v>1</v>
      </c>
      <c r="U24" s="62">
        <v>1</v>
      </c>
      <c r="V24" s="62"/>
      <c r="W24" s="62">
        <v>1</v>
      </c>
      <c r="X24" s="62">
        <v>1</v>
      </c>
      <c r="Y24" s="206" t="s">
        <v>377</v>
      </c>
      <c r="Z24" s="64">
        <v>1</v>
      </c>
      <c r="AA24" s="62"/>
      <c r="AB24" s="62">
        <v>1</v>
      </c>
      <c r="AC24" s="62">
        <v>1</v>
      </c>
      <c r="AD24" s="62">
        <v>1</v>
      </c>
      <c r="AE24" s="62"/>
      <c r="AF24" s="65"/>
    </row>
    <row r="25" spans="2:32" ht="15" customHeight="1" x14ac:dyDescent="0.25">
      <c r="B25" s="53">
        <v>1</v>
      </c>
      <c r="C25" s="149">
        <v>10020153</v>
      </c>
      <c r="D25" s="55" t="s">
        <v>437</v>
      </c>
      <c r="E25" s="56" t="s">
        <v>438</v>
      </c>
      <c r="F25" s="54" t="s">
        <v>416</v>
      </c>
      <c r="G25" s="57">
        <v>13014</v>
      </c>
      <c r="H25" s="57">
        <v>66617</v>
      </c>
      <c r="I25" s="57">
        <v>318915</v>
      </c>
      <c r="J25" s="57">
        <v>5311</v>
      </c>
      <c r="K25" s="57">
        <v>0</v>
      </c>
      <c r="L25" s="58" t="s">
        <v>374</v>
      </c>
      <c r="M25" s="59" t="s">
        <v>375</v>
      </c>
      <c r="N25" s="60" t="s">
        <v>376</v>
      </c>
      <c r="O25" s="358"/>
      <c r="P25" s="170" t="s">
        <v>281</v>
      </c>
      <c r="Q25" s="171" t="s">
        <v>278</v>
      </c>
      <c r="R25" s="196"/>
      <c r="S25" s="61"/>
      <c r="T25" s="62">
        <v>1</v>
      </c>
      <c r="U25" s="62">
        <v>1</v>
      </c>
      <c r="V25" s="62"/>
      <c r="W25" s="62">
        <v>1</v>
      </c>
      <c r="X25" s="62">
        <v>1</v>
      </c>
      <c r="Y25" s="206" t="s">
        <v>377</v>
      </c>
      <c r="Z25" s="64">
        <v>1</v>
      </c>
      <c r="AA25" s="62"/>
      <c r="AB25" s="62">
        <v>1</v>
      </c>
      <c r="AC25" s="62">
        <v>1</v>
      </c>
      <c r="AD25" s="62">
        <v>1</v>
      </c>
      <c r="AE25" s="62"/>
      <c r="AF25" s="65"/>
    </row>
    <row r="26" spans="2:32" ht="15" customHeight="1" x14ac:dyDescent="0.25">
      <c r="B26" s="53">
        <v>1</v>
      </c>
      <c r="C26" s="149">
        <v>10020151</v>
      </c>
      <c r="D26" s="55" t="s">
        <v>439</v>
      </c>
      <c r="E26" s="56" t="s">
        <v>440</v>
      </c>
      <c r="F26" s="54" t="s">
        <v>416</v>
      </c>
      <c r="G26" s="57">
        <v>0</v>
      </c>
      <c r="H26" s="57">
        <v>13014</v>
      </c>
      <c r="I26" s="57">
        <v>66617</v>
      </c>
      <c r="J26" s="57">
        <v>468415</v>
      </c>
      <c r="K26" s="57">
        <v>5311</v>
      </c>
      <c r="L26" s="58" t="s">
        <v>441</v>
      </c>
      <c r="M26" s="59" t="s">
        <v>375</v>
      </c>
      <c r="N26" s="60" t="s">
        <v>376</v>
      </c>
      <c r="O26" s="358"/>
      <c r="P26" s="170" t="s">
        <v>281</v>
      </c>
      <c r="Q26" s="171" t="s">
        <v>278</v>
      </c>
      <c r="R26" s="196"/>
      <c r="S26" s="61"/>
      <c r="T26" s="62">
        <v>1</v>
      </c>
      <c r="U26" s="62">
        <v>1</v>
      </c>
      <c r="V26" s="62"/>
      <c r="W26" s="62">
        <v>1</v>
      </c>
      <c r="X26" s="62">
        <v>1</v>
      </c>
      <c r="Y26" s="206" t="s">
        <v>377</v>
      </c>
      <c r="Z26" s="64">
        <v>1</v>
      </c>
      <c r="AA26" s="62"/>
      <c r="AB26" s="62">
        <v>1</v>
      </c>
      <c r="AC26" s="62">
        <v>1</v>
      </c>
      <c r="AD26" s="62">
        <v>1</v>
      </c>
      <c r="AE26" s="62"/>
      <c r="AF26" s="65"/>
    </row>
    <row r="27" spans="2:32" ht="15" customHeight="1" x14ac:dyDescent="0.25">
      <c r="B27" s="53">
        <v>1</v>
      </c>
      <c r="C27" s="149">
        <v>10020162</v>
      </c>
      <c r="D27" s="55" t="s">
        <v>442</v>
      </c>
      <c r="E27" s="56" t="s">
        <v>443</v>
      </c>
      <c r="F27" s="54" t="s">
        <v>416</v>
      </c>
      <c r="G27" s="57">
        <v>0</v>
      </c>
      <c r="H27" s="57">
        <v>13014</v>
      </c>
      <c r="I27" s="57">
        <v>66617</v>
      </c>
      <c r="J27" s="57">
        <v>299415</v>
      </c>
      <c r="K27" s="57">
        <v>5311</v>
      </c>
      <c r="L27" s="58" t="s">
        <v>441</v>
      </c>
      <c r="M27" s="59" t="s">
        <v>375</v>
      </c>
      <c r="N27" s="60" t="s">
        <v>376</v>
      </c>
      <c r="O27" s="358"/>
      <c r="P27" s="170" t="s">
        <v>281</v>
      </c>
      <c r="Q27" s="171" t="s">
        <v>278</v>
      </c>
      <c r="R27" s="196"/>
      <c r="S27" s="61"/>
      <c r="T27" s="62">
        <v>1</v>
      </c>
      <c r="U27" s="62">
        <v>1</v>
      </c>
      <c r="V27" s="62"/>
      <c r="W27" s="62">
        <v>1</v>
      </c>
      <c r="X27" s="62">
        <v>1</v>
      </c>
      <c r="Y27" s="206" t="s">
        <v>377</v>
      </c>
      <c r="Z27" s="64">
        <v>1</v>
      </c>
      <c r="AA27" s="62"/>
      <c r="AB27" s="62">
        <v>1</v>
      </c>
      <c r="AC27" s="62">
        <v>1</v>
      </c>
      <c r="AD27" s="62">
        <v>1</v>
      </c>
      <c r="AE27" s="62"/>
      <c r="AF27" s="65"/>
    </row>
    <row r="28" spans="2:32" ht="15" customHeight="1" x14ac:dyDescent="0.25">
      <c r="B28" s="53">
        <v>1</v>
      </c>
      <c r="C28" s="149">
        <v>10020161</v>
      </c>
      <c r="D28" s="55" t="s">
        <v>444</v>
      </c>
      <c r="E28" s="56" t="s">
        <v>445</v>
      </c>
      <c r="F28" s="54" t="s">
        <v>416</v>
      </c>
      <c r="G28" s="57">
        <v>0</v>
      </c>
      <c r="H28" s="57">
        <v>13014</v>
      </c>
      <c r="I28" s="57">
        <v>66617</v>
      </c>
      <c r="J28" s="57">
        <v>344915</v>
      </c>
      <c r="K28" s="57">
        <v>5311</v>
      </c>
      <c r="L28" s="58" t="s">
        <v>441</v>
      </c>
      <c r="M28" s="59" t="s">
        <v>375</v>
      </c>
      <c r="N28" s="60" t="s">
        <v>376</v>
      </c>
      <c r="O28" s="358"/>
      <c r="P28" s="170" t="s">
        <v>281</v>
      </c>
      <c r="Q28" s="171" t="s">
        <v>278</v>
      </c>
      <c r="R28" s="196"/>
      <c r="S28" s="61"/>
      <c r="T28" s="62">
        <v>1</v>
      </c>
      <c r="U28" s="62">
        <v>1</v>
      </c>
      <c r="V28" s="62"/>
      <c r="W28" s="62">
        <v>1</v>
      </c>
      <c r="X28" s="62">
        <v>1</v>
      </c>
      <c r="Y28" s="206" t="s">
        <v>377</v>
      </c>
      <c r="Z28" s="64">
        <v>1</v>
      </c>
      <c r="AA28" s="62"/>
      <c r="AB28" s="62">
        <v>1</v>
      </c>
      <c r="AC28" s="62">
        <v>1</v>
      </c>
      <c r="AD28" s="62">
        <v>1</v>
      </c>
      <c r="AE28" s="62"/>
      <c r="AF28" s="65"/>
    </row>
    <row r="29" spans="2:32" ht="15" customHeight="1" x14ac:dyDescent="0.25">
      <c r="B29" s="53">
        <v>1</v>
      </c>
      <c r="C29" s="149">
        <v>10020176</v>
      </c>
      <c r="D29" s="55" t="s">
        <v>446</v>
      </c>
      <c r="E29" s="56" t="s">
        <v>447</v>
      </c>
      <c r="F29" s="54" t="s">
        <v>416</v>
      </c>
      <c r="G29" s="57">
        <v>0</v>
      </c>
      <c r="H29" s="57">
        <v>13014</v>
      </c>
      <c r="I29" s="57">
        <v>66617</v>
      </c>
      <c r="J29" s="57">
        <v>227915</v>
      </c>
      <c r="K29" s="57">
        <v>5311</v>
      </c>
      <c r="L29" s="58" t="s">
        <v>441</v>
      </c>
      <c r="M29" s="59" t="s">
        <v>375</v>
      </c>
      <c r="N29" s="60" t="s">
        <v>376</v>
      </c>
      <c r="O29" s="358"/>
      <c r="P29" s="170" t="s">
        <v>281</v>
      </c>
      <c r="Q29" s="171" t="s">
        <v>278</v>
      </c>
      <c r="R29" s="196"/>
      <c r="S29" s="61"/>
      <c r="T29" s="62">
        <v>1</v>
      </c>
      <c r="U29" s="62">
        <v>1</v>
      </c>
      <c r="V29" s="62"/>
      <c r="W29" s="62">
        <v>1</v>
      </c>
      <c r="X29" s="62">
        <v>1</v>
      </c>
      <c r="Y29" s="206" t="s">
        <v>377</v>
      </c>
      <c r="Z29" s="64">
        <v>1</v>
      </c>
      <c r="AA29" s="62"/>
      <c r="AB29" s="62">
        <v>1</v>
      </c>
      <c r="AC29" s="62">
        <v>1</v>
      </c>
      <c r="AD29" s="62">
        <v>1</v>
      </c>
      <c r="AE29" s="62"/>
      <c r="AF29" s="65"/>
    </row>
    <row r="30" spans="2:32" ht="15" customHeight="1" x14ac:dyDescent="0.25">
      <c r="B30" s="53">
        <v>1</v>
      </c>
      <c r="C30" s="149">
        <v>10020175</v>
      </c>
      <c r="D30" s="55" t="s">
        <v>448</v>
      </c>
      <c r="E30" s="56" t="s">
        <v>449</v>
      </c>
      <c r="F30" s="54" t="s">
        <v>416</v>
      </c>
      <c r="G30" s="57">
        <v>0</v>
      </c>
      <c r="H30" s="57">
        <v>0</v>
      </c>
      <c r="I30" s="57">
        <v>13014</v>
      </c>
      <c r="J30" s="57">
        <v>66617</v>
      </c>
      <c r="K30" s="57">
        <v>227915</v>
      </c>
      <c r="L30" s="58" t="s">
        <v>450</v>
      </c>
      <c r="M30" s="59" t="s">
        <v>375</v>
      </c>
      <c r="N30" s="60" t="s">
        <v>376</v>
      </c>
      <c r="O30" s="358"/>
      <c r="P30" s="170" t="s">
        <v>281</v>
      </c>
      <c r="Q30" s="171" t="s">
        <v>278</v>
      </c>
      <c r="R30" s="196"/>
      <c r="S30" s="61"/>
      <c r="T30" s="62">
        <v>1</v>
      </c>
      <c r="U30" s="62">
        <v>1</v>
      </c>
      <c r="V30" s="62"/>
      <c r="W30" s="62">
        <v>1</v>
      </c>
      <c r="X30" s="62">
        <v>1</v>
      </c>
      <c r="Y30" s="206" t="s">
        <v>377</v>
      </c>
      <c r="Z30" s="64">
        <v>1</v>
      </c>
      <c r="AA30" s="62"/>
      <c r="AB30" s="62">
        <v>1</v>
      </c>
      <c r="AC30" s="62">
        <v>1</v>
      </c>
      <c r="AD30" s="62">
        <v>1</v>
      </c>
      <c r="AE30" s="62"/>
      <c r="AF30" s="65"/>
    </row>
    <row r="31" spans="2:32" ht="15" customHeight="1" x14ac:dyDescent="0.25">
      <c r="B31" s="53">
        <v>1</v>
      </c>
      <c r="C31" s="149">
        <v>10020177</v>
      </c>
      <c r="D31" s="55" t="s">
        <v>451</v>
      </c>
      <c r="E31" s="56" t="s">
        <v>452</v>
      </c>
      <c r="F31" s="54" t="s">
        <v>416</v>
      </c>
      <c r="G31" s="57">
        <v>0</v>
      </c>
      <c r="H31" s="57">
        <v>0</v>
      </c>
      <c r="I31" s="57">
        <v>13014</v>
      </c>
      <c r="J31" s="57">
        <v>66617</v>
      </c>
      <c r="K31" s="57">
        <v>468415</v>
      </c>
      <c r="L31" s="58" t="s">
        <v>450</v>
      </c>
      <c r="M31" s="59" t="s">
        <v>375</v>
      </c>
      <c r="N31" s="60" t="s">
        <v>376</v>
      </c>
      <c r="O31" s="358"/>
      <c r="P31" s="170" t="s">
        <v>281</v>
      </c>
      <c r="Q31" s="171" t="s">
        <v>278</v>
      </c>
      <c r="R31" s="196"/>
      <c r="S31" s="61"/>
      <c r="T31" s="62">
        <v>1</v>
      </c>
      <c r="U31" s="62">
        <v>1</v>
      </c>
      <c r="V31" s="62"/>
      <c r="W31" s="62">
        <v>1</v>
      </c>
      <c r="X31" s="62">
        <v>1</v>
      </c>
      <c r="Y31" s="206" t="s">
        <v>377</v>
      </c>
      <c r="Z31" s="64">
        <v>1</v>
      </c>
      <c r="AA31" s="62"/>
      <c r="AB31" s="62">
        <v>1</v>
      </c>
      <c r="AC31" s="62">
        <v>1</v>
      </c>
      <c r="AD31" s="62">
        <v>1</v>
      </c>
      <c r="AE31" s="62"/>
      <c r="AF31" s="65"/>
    </row>
    <row r="32" spans="2:32" ht="15" customHeight="1" x14ac:dyDescent="0.25">
      <c r="B32" s="53">
        <v>1</v>
      </c>
      <c r="C32" s="149">
        <v>10020181</v>
      </c>
      <c r="D32" s="55" t="s">
        <v>453</v>
      </c>
      <c r="E32" s="56" t="s">
        <v>454</v>
      </c>
      <c r="F32" s="54" t="s">
        <v>416</v>
      </c>
      <c r="G32" s="57">
        <v>0</v>
      </c>
      <c r="H32" s="57">
        <v>0</v>
      </c>
      <c r="I32" s="57">
        <v>9985</v>
      </c>
      <c r="J32" s="57">
        <v>48734</v>
      </c>
      <c r="K32" s="57">
        <v>238434</v>
      </c>
      <c r="L32" s="58" t="s">
        <v>450</v>
      </c>
      <c r="M32" s="59" t="s">
        <v>375</v>
      </c>
      <c r="N32" s="60" t="s">
        <v>376</v>
      </c>
      <c r="O32" s="358"/>
      <c r="P32" s="170" t="s">
        <v>281</v>
      </c>
      <c r="Q32" s="171" t="s">
        <v>278</v>
      </c>
      <c r="R32" s="196"/>
      <c r="S32" s="61"/>
      <c r="T32" s="62">
        <v>1</v>
      </c>
      <c r="U32" s="62">
        <v>1</v>
      </c>
      <c r="V32" s="62"/>
      <c r="W32" s="62">
        <v>1</v>
      </c>
      <c r="X32" s="62">
        <v>1</v>
      </c>
      <c r="Y32" s="206" t="s">
        <v>377</v>
      </c>
      <c r="Z32" s="64">
        <v>1</v>
      </c>
      <c r="AA32" s="62"/>
      <c r="AB32" s="62">
        <v>1</v>
      </c>
      <c r="AC32" s="62">
        <v>1</v>
      </c>
      <c r="AD32" s="62">
        <v>1</v>
      </c>
      <c r="AE32" s="62"/>
      <c r="AF32" s="65"/>
    </row>
    <row r="33" spans="2:32" ht="15" customHeight="1" x14ac:dyDescent="0.25">
      <c r="B33" s="53">
        <v>1</v>
      </c>
      <c r="C33" s="149">
        <v>10020188</v>
      </c>
      <c r="D33" s="55" t="s">
        <v>455</v>
      </c>
      <c r="E33" s="56" t="s">
        <v>456</v>
      </c>
      <c r="F33" s="54" t="s">
        <v>416</v>
      </c>
      <c r="G33" s="57">
        <v>0</v>
      </c>
      <c r="H33" s="57">
        <v>0</v>
      </c>
      <c r="I33" s="57">
        <v>9985</v>
      </c>
      <c r="J33" s="57">
        <v>48734</v>
      </c>
      <c r="K33" s="57">
        <v>238434</v>
      </c>
      <c r="L33" s="58" t="s">
        <v>450</v>
      </c>
      <c r="M33" s="59" t="s">
        <v>375</v>
      </c>
      <c r="N33" s="60" t="s">
        <v>376</v>
      </c>
      <c r="O33" s="358"/>
      <c r="P33" s="170" t="s">
        <v>281</v>
      </c>
      <c r="Q33" s="171" t="s">
        <v>278</v>
      </c>
      <c r="R33" s="196"/>
      <c r="S33" s="61"/>
      <c r="T33" s="62">
        <v>1</v>
      </c>
      <c r="U33" s="62">
        <v>1</v>
      </c>
      <c r="V33" s="62"/>
      <c r="W33" s="62">
        <v>1</v>
      </c>
      <c r="X33" s="62">
        <v>1</v>
      </c>
      <c r="Y33" s="206" t="s">
        <v>377</v>
      </c>
      <c r="Z33" s="64">
        <v>1</v>
      </c>
      <c r="AA33" s="62"/>
      <c r="AB33" s="62">
        <v>1</v>
      </c>
      <c r="AC33" s="62">
        <v>1</v>
      </c>
      <c r="AD33" s="62">
        <v>1</v>
      </c>
      <c r="AE33" s="62"/>
      <c r="AF33" s="65"/>
    </row>
    <row r="34" spans="2:32" ht="15" customHeight="1" x14ac:dyDescent="0.25">
      <c r="B34" s="53">
        <v>1</v>
      </c>
      <c r="C34" s="149">
        <v>10020189</v>
      </c>
      <c r="D34" s="55" t="s">
        <v>457</v>
      </c>
      <c r="E34" s="56" t="s">
        <v>458</v>
      </c>
      <c r="F34" s="54" t="s">
        <v>416</v>
      </c>
      <c r="G34" s="57">
        <v>0</v>
      </c>
      <c r="H34" s="57">
        <v>0</v>
      </c>
      <c r="I34" s="57">
        <v>0</v>
      </c>
      <c r="J34" s="57">
        <v>9985</v>
      </c>
      <c r="K34" s="57">
        <v>48734</v>
      </c>
      <c r="L34" s="58" t="s">
        <v>459</v>
      </c>
      <c r="M34" s="59" t="s">
        <v>375</v>
      </c>
      <c r="N34" s="60" t="s">
        <v>376</v>
      </c>
      <c r="O34" s="358"/>
      <c r="P34" s="170" t="s">
        <v>281</v>
      </c>
      <c r="Q34" s="171" t="s">
        <v>278</v>
      </c>
      <c r="R34" s="196"/>
      <c r="S34" s="61"/>
      <c r="T34" s="62">
        <v>1</v>
      </c>
      <c r="U34" s="62">
        <v>1</v>
      </c>
      <c r="V34" s="62"/>
      <c r="W34" s="62">
        <v>1</v>
      </c>
      <c r="X34" s="62">
        <v>1</v>
      </c>
      <c r="Y34" s="206" t="s">
        <v>377</v>
      </c>
      <c r="Z34" s="64">
        <v>1</v>
      </c>
      <c r="AA34" s="62"/>
      <c r="AB34" s="62">
        <v>1</v>
      </c>
      <c r="AC34" s="62">
        <v>1</v>
      </c>
      <c r="AD34" s="62">
        <v>1</v>
      </c>
      <c r="AE34" s="62"/>
      <c r="AF34" s="65"/>
    </row>
    <row r="35" spans="2:32" ht="15" customHeight="1" x14ac:dyDescent="0.25">
      <c r="B35" s="53">
        <v>1</v>
      </c>
      <c r="C35" s="149">
        <v>10020179</v>
      </c>
      <c r="D35" s="55" t="s">
        <v>460</v>
      </c>
      <c r="E35" s="56" t="s">
        <v>461</v>
      </c>
      <c r="F35" s="54" t="s">
        <v>416</v>
      </c>
      <c r="G35" s="57">
        <v>0</v>
      </c>
      <c r="H35" s="57">
        <v>0</v>
      </c>
      <c r="I35" s="57">
        <v>0</v>
      </c>
      <c r="J35" s="57">
        <v>9985</v>
      </c>
      <c r="K35" s="57">
        <v>48734</v>
      </c>
      <c r="L35" s="58" t="s">
        <v>459</v>
      </c>
      <c r="M35" s="59" t="s">
        <v>375</v>
      </c>
      <c r="N35" s="60" t="s">
        <v>376</v>
      </c>
      <c r="O35" s="358"/>
      <c r="P35" s="170" t="s">
        <v>281</v>
      </c>
      <c r="Q35" s="171" t="s">
        <v>278</v>
      </c>
      <c r="R35" s="196"/>
      <c r="S35" s="61"/>
      <c r="T35" s="62">
        <v>1</v>
      </c>
      <c r="U35" s="62">
        <v>1</v>
      </c>
      <c r="V35" s="62"/>
      <c r="W35" s="62">
        <v>1</v>
      </c>
      <c r="X35" s="62">
        <v>1</v>
      </c>
      <c r="Y35" s="206" t="s">
        <v>377</v>
      </c>
      <c r="Z35" s="64">
        <v>1</v>
      </c>
      <c r="AA35" s="62"/>
      <c r="AB35" s="62">
        <v>1</v>
      </c>
      <c r="AC35" s="62">
        <v>1</v>
      </c>
      <c r="AD35" s="62">
        <v>1</v>
      </c>
      <c r="AE35" s="62"/>
      <c r="AF35" s="65"/>
    </row>
    <row r="36" spans="2:32" ht="15" customHeight="1" x14ac:dyDescent="0.25">
      <c r="B36" s="53">
        <v>1</v>
      </c>
      <c r="C36" s="149">
        <v>10020170</v>
      </c>
      <c r="D36" s="55" t="s">
        <v>462</v>
      </c>
      <c r="E36" s="56" t="s">
        <v>463</v>
      </c>
      <c r="F36" s="54" t="s">
        <v>416</v>
      </c>
      <c r="G36" s="57">
        <v>0</v>
      </c>
      <c r="H36" s="57">
        <v>0</v>
      </c>
      <c r="I36" s="57">
        <v>0</v>
      </c>
      <c r="J36" s="57">
        <v>13014</v>
      </c>
      <c r="K36" s="57">
        <v>66617</v>
      </c>
      <c r="L36" s="58" t="s">
        <v>459</v>
      </c>
      <c r="M36" s="59" t="s">
        <v>375</v>
      </c>
      <c r="N36" s="60" t="s">
        <v>376</v>
      </c>
      <c r="O36" s="358"/>
      <c r="P36" s="170" t="s">
        <v>281</v>
      </c>
      <c r="Q36" s="171" t="s">
        <v>278</v>
      </c>
      <c r="R36" s="196"/>
      <c r="S36" s="61"/>
      <c r="T36" s="62">
        <v>1</v>
      </c>
      <c r="U36" s="62">
        <v>1</v>
      </c>
      <c r="V36" s="62"/>
      <c r="W36" s="62">
        <v>1</v>
      </c>
      <c r="X36" s="62">
        <v>1</v>
      </c>
      <c r="Y36" s="206" t="s">
        <v>377</v>
      </c>
      <c r="Z36" s="64">
        <v>1</v>
      </c>
      <c r="AA36" s="62"/>
      <c r="AB36" s="62">
        <v>1</v>
      </c>
      <c r="AC36" s="62">
        <v>1</v>
      </c>
      <c r="AD36" s="62">
        <v>1</v>
      </c>
      <c r="AE36" s="62"/>
      <c r="AF36" s="65"/>
    </row>
    <row r="37" spans="2:32" ht="15" customHeight="1" x14ac:dyDescent="0.25">
      <c r="B37" s="53">
        <v>1</v>
      </c>
      <c r="C37" s="150">
        <v>10020180</v>
      </c>
      <c r="D37" s="55" t="s">
        <v>464</v>
      </c>
      <c r="E37" s="72" t="s">
        <v>465</v>
      </c>
      <c r="F37" s="73" t="s">
        <v>416</v>
      </c>
      <c r="G37" s="57">
        <v>0</v>
      </c>
      <c r="H37" s="57">
        <v>0</v>
      </c>
      <c r="I37" s="57">
        <v>0</v>
      </c>
      <c r="J37" s="57">
        <v>9985</v>
      </c>
      <c r="K37" s="57">
        <v>48734</v>
      </c>
      <c r="L37" s="74" t="s">
        <v>459</v>
      </c>
      <c r="M37" s="75" t="s">
        <v>375</v>
      </c>
      <c r="N37" s="76" t="s">
        <v>376</v>
      </c>
      <c r="O37" s="359"/>
      <c r="P37" s="170" t="s">
        <v>281</v>
      </c>
      <c r="Q37" s="171" t="s">
        <v>278</v>
      </c>
      <c r="R37" s="198"/>
      <c r="S37" s="77"/>
      <c r="T37" s="78">
        <v>1</v>
      </c>
      <c r="U37" s="78">
        <v>1</v>
      </c>
      <c r="V37" s="78"/>
      <c r="W37" s="78">
        <v>1</v>
      </c>
      <c r="X37" s="78">
        <v>1</v>
      </c>
      <c r="Y37" s="206" t="s">
        <v>377</v>
      </c>
      <c r="Z37" s="64">
        <v>1</v>
      </c>
      <c r="AA37" s="78"/>
      <c r="AB37" s="78">
        <v>1</v>
      </c>
      <c r="AC37" s="78">
        <v>1</v>
      </c>
      <c r="AD37" s="78">
        <v>1</v>
      </c>
      <c r="AE37" s="78"/>
      <c r="AF37" s="79"/>
    </row>
    <row r="38" spans="2:32" ht="15" customHeight="1" x14ac:dyDescent="0.25">
      <c r="B38" s="53">
        <v>1</v>
      </c>
      <c r="C38" s="151">
        <v>10042545</v>
      </c>
      <c r="D38" s="55" t="s">
        <v>466</v>
      </c>
      <c r="E38" s="80" t="s">
        <v>467</v>
      </c>
      <c r="F38" s="55" t="s">
        <v>468</v>
      </c>
      <c r="G38" s="57">
        <v>0</v>
      </c>
      <c r="H38" s="57">
        <v>0</v>
      </c>
      <c r="I38" s="57">
        <v>11554</v>
      </c>
      <c r="J38" s="57">
        <v>145885</v>
      </c>
      <c r="K38" s="57">
        <v>0</v>
      </c>
      <c r="L38" s="81" t="s">
        <v>441</v>
      </c>
      <c r="M38" s="82" t="s">
        <v>375</v>
      </c>
      <c r="N38" s="83" t="s">
        <v>376</v>
      </c>
      <c r="O38" s="163" t="s">
        <v>262</v>
      </c>
      <c r="P38" s="170" t="s">
        <v>281</v>
      </c>
      <c r="Q38" s="84"/>
      <c r="R38" s="199"/>
      <c r="S38" s="85"/>
      <c r="T38" s="86">
        <v>1</v>
      </c>
      <c r="U38" s="86">
        <v>1</v>
      </c>
      <c r="V38" s="86"/>
      <c r="W38" s="86">
        <v>1</v>
      </c>
      <c r="X38" s="86">
        <v>1</v>
      </c>
      <c r="Y38" s="206" t="s">
        <v>377</v>
      </c>
      <c r="Z38" s="64">
        <v>1</v>
      </c>
      <c r="AA38" s="86"/>
      <c r="AB38" s="86">
        <v>1</v>
      </c>
      <c r="AC38" s="86">
        <v>1</v>
      </c>
      <c r="AD38" s="86">
        <v>1</v>
      </c>
      <c r="AE38" s="86"/>
      <c r="AF38" s="83"/>
    </row>
    <row r="39" spans="2:32" ht="15" customHeight="1" x14ac:dyDescent="0.25">
      <c r="B39" s="53">
        <v>1</v>
      </c>
      <c r="C39" s="149">
        <v>10043332</v>
      </c>
      <c r="D39" s="55" t="s">
        <v>469</v>
      </c>
      <c r="E39" s="56" t="s">
        <v>470</v>
      </c>
      <c r="F39" s="54" t="s">
        <v>471</v>
      </c>
      <c r="G39" s="57">
        <v>0</v>
      </c>
      <c r="H39" s="57">
        <v>0</v>
      </c>
      <c r="I39" s="57">
        <v>770899</v>
      </c>
      <c r="J39" s="57">
        <v>0</v>
      </c>
      <c r="K39" s="57">
        <v>0</v>
      </c>
      <c r="L39" s="87" t="s">
        <v>374</v>
      </c>
      <c r="M39" s="88" t="s">
        <v>472</v>
      </c>
      <c r="N39" s="60" t="s">
        <v>376</v>
      </c>
      <c r="O39" s="163" t="s">
        <v>262</v>
      </c>
      <c r="P39" s="170" t="s">
        <v>281</v>
      </c>
      <c r="Q39" s="59"/>
      <c r="R39" s="196"/>
      <c r="S39" s="61"/>
      <c r="T39" s="62">
        <v>1</v>
      </c>
      <c r="U39" s="62">
        <v>1</v>
      </c>
      <c r="V39" s="62"/>
      <c r="W39" s="62">
        <v>1</v>
      </c>
      <c r="X39" s="62">
        <v>1</v>
      </c>
      <c r="Y39" s="206" t="s">
        <v>377</v>
      </c>
      <c r="Z39" s="64">
        <v>1</v>
      </c>
      <c r="AA39" s="62"/>
      <c r="AB39" s="62">
        <v>1</v>
      </c>
      <c r="AC39" s="62">
        <v>1</v>
      </c>
      <c r="AD39" s="62">
        <v>1</v>
      </c>
      <c r="AE39" s="62"/>
      <c r="AF39" s="65"/>
    </row>
    <row r="40" spans="2:32" ht="15" customHeight="1" x14ac:dyDescent="0.25">
      <c r="B40" s="53">
        <v>1</v>
      </c>
      <c r="C40" s="149">
        <v>10043335</v>
      </c>
      <c r="D40" s="55" t="s">
        <v>473</v>
      </c>
      <c r="E40" s="56" t="s">
        <v>474</v>
      </c>
      <c r="F40" s="54" t="s">
        <v>471</v>
      </c>
      <c r="G40" s="57">
        <v>0</v>
      </c>
      <c r="H40" s="57">
        <v>0</v>
      </c>
      <c r="I40" s="57">
        <v>0</v>
      </c>
      <c r="J40" s="57">
        <v>0</v>
      </c>
      <c r="K40" s="57">
        <v>1104814</v>
      </c>
      <c r="L40" s="87" t="s">
        <v>450</v>
      </c>
      <c r="M40" s="88" t="s">
        <v>472</v>
      </c>
      <c r="N40" s="60" t="s">
        <v>376</v>
      </c>
      <c r="O40" s="163" t="s">
        <v>262</v>
      </c>
      <c r="P40" s="170" t="s">
        <v>281</v>
      </c>
      <c r="Q40" s="59"/>
      <c r="R40" s="196"/>
      <c r="S40" s="61"/>
      <c r="T40" s="62">
        <v>1</v>
      </c>
      <c r="U40" s="62">
        <v>1</v>
      </c>
      <c r="V40" s="62"/>
      <c r="W40" s="62">
        <v>1</v>
      </c>
      <c r="X40" s="62">
        <v>1</v>
      </c>
      <c r="Y40" s="206" t="s">
        <v>377</v>
      </c>
      <c r="Z40" s="64">
        <v>1</v>
      </c>
      <c r="AA40" s="62"/>
      <c r="AB40" s="62">
        <v>1</v>
      </c>
      <c r="AC40" s="62">
        <v>1</v>
      </c>
      <c r="AD40" s="62">
        <v>1</v>
      </c>
      <c r="AE40" s="62"/>
      <c r="AF40" s="65"/>
    </row>
    <row r="41" spans="2:32" ht="15" customHeight="1" x14ac:dyDescent="0.25">
      <c r="B41" s="53">
        <v>1</v>
      </c>
      <c r="C41" s="149">
        <v>10035435</v>
      </c>
      <c r="D41" s="55" t="s">
        <v>475</v>
      </c>
      <c r="E41" s="56" t="s">
        <v>476</v>
      </c>
      <c r="F41" s="54" t="s">
        <v>477</v>
      </c>
      <c r="G41" s="57">
        <v>207361.22</v>
      </c>
      <c r="H41" s="57">
        <v>178783</v>
      </c>
      <c r="I41" s="57">
        <v>536348</v>
      </c>
      <c r="J41" s="57">
        <v>9826</v>
      </c>
      <c r="K41" s="57">
        <v>0</v>
      </c>
      <c r="L41" s="87" t="s">
        <v>478</v>
      </c>
      <c r="M41" s="88" t="s">
        <v>375</v>
      </c>
      <c r="N41" s="60" t="s">
        <v>376</v>
      </c>
      <c r="O41" s="165" t="s">
        <v>265</v>
      </c>
      <c r="P41" s="170" t="s">
        <v>281</v>
      </c>
      <c r="Q41" s="59"/>
      <c r="R41" s="196"/>
      <c r="S41" s="61"/>
      <c r="T41" s="62">
        <v>1</v>
      </c>
      <c r="U41" s="62">
        <v>1</v>
      </c>
      <c r="V41" s="62"/>
      <c r="W41" s="62">
        <v>1</v>
      </c>
      <c r="X41" s="62">
        <v>1</v>
      </c>
      <c r="Y41" s="206" t="s">
        <v>377</v>
      </c>
      <c r="Z41" s="64">
        <v>1</v>
      </c>
      <c r="AA41" s="62"/>
      <c r="AB41" s="62">
        <v>1</v>
      </c>
      <c r="AC41" s="62">
        <v>1</v>
      </c>
      <c r="AD41" s="62">
        <v>1</v>
      </c>
      <c r="AE41" s="62"/>
      <c r="AF41" s="65"/>
    </row>
    <row r="42" spans="2:32" ht="15" customHeight="1" x14ac:dyDescent="0.25">
      <c r="B42" s="53">
        <v>1</v>
      </c>
      <c r="C42" s="149" t="s">
        <v>479</v>
      </c>
      <c r="D42" s="55" t="s">
        <v>480</v>
      </c>
      <c r="E42" s="56" t="s">
        <v>481</v>
      </c>
      <c r="F42" s="54" t="s">
        <v>482</v>
      </c>
      <c r="G42" s="57">
        <v>2004618</v>
      </c>
      <c r="H42" s="57">
        <v>40087</v>
      </c>
      <c r="I42" s="57">
        <v>0</v>
      </c>
      <c r="J42" s="57">
        <v>0</v>
      </c>
      <c r="K42" s="57">
        <v>0</v>
      </c>
      <c r="L42" s="87" t="s">
        <v>403</v>
      </c>
      <c r="M42" s="88" t="s">
        <v>375</v>
      </c>
      <c r="N42" s="60" t="s">
        <v>376</v>
      </c>
      <c r="O42" s="166" t="s">
        <v>273</v>
      </c>
      <c r="P42" s="170" t="s">
        <v>281</v>
      </c>
      <c r="Q42" s="89" t="s">
        <v>284</v>
      </c>
      <c r="R42" s="196"/>
      <c r="S42" s="61"/>
      <c r="T42" s="62">
        <v>1</v>
      </c>
      <c r="U42" s="62">
        <v>1</v>
      </c>
      <c r="V42" s="62"/>
      <c r="W42" s="62">
        <v>1</v>
      </c>
      <c r="X42" s="62">
        <v>1</v>
      </c>
      <c r="Y42" s="206" t="s">
        <v>377</v>
      </c>
      <c r="Z42" s="64">
        <v>1</v>
      </c>
      <c r="AA42" s="62"/>
      <c r="AB42" s="62">
        <v>1</v>
      </c>
      <c r="AC42" s="62">
        <v>1</v>
      </c>
      <c r="AD42" s="62">
        <v>1</v>
      </c>
      <c r="AE42" s="62"/>
      <c r="AF42" s="65"/>
    </row>
    <row r="43" spans="2:32" ht="15" customHeight="1" x14ac:dyDescent="0.25">
      <c r="B43" s="53">
        <v>1</v>
      </c>
      <c r="C43" s="149">
        <v>10043034</v>
      </c>
      <c r="D43" s="55" t="s">
        <v>483</v>
      </c>
      <c r="E43" s="56" t="s">
        <v>484</v>
      </c>
      <c r="F43" s="54" t="s">
        <v>485</v>
      </c>
      <c r="G43" s="57">
        <v>268949</v>
      </c>
      <c r="H43" s="57">
        <v>32988</v>
      </c>
      <c r="I43" s="57">
        <v>0</v>
      </c>
      <c r="J43" s="57">
        <v>0</v>
      </c>
      <c r="K43" s="57">
        <v>0</v>
      </c>
      <c r="L43" s="87" t="s">
        <v>403</v>
      </c>
      <c r="M43" s="88" t="s">
        <v>375</v>
      </c>
      <c r="N43" s="60" t="s">
        <v>376</v>
      </c>
      <c r="O43" s="165" t="s">
        <v>265</v>
      </c>
      <c r="P43" s="170" t="s">
        <v>281</v>
      </c>
      <c r="Q43" s="59"/>
      <c r="R43" s="196"/>
      <c r="S43" s="61"/>
      <c r="T43" s="62">
        <v>1</v>
      </c>
      <c r="U43" s="62">
        <v>1</v>
      </c>
      <c r="V43" s="62"/>
      <c r="W43" s="62">
        <v>1</v>
      </c>
      <c r="X43" s="62">
        <v>1</v>
      </c>
      <c r="Y43" s="206" t="s">
        <v>377</v>
      </c>
      <c r="Z43" s="64">
        <v>1</v>
      </c>
      <c r="AA43" s="62"/>
      <c r="AB43" s="62">
        <v>1</v>
      </c>
      <c r="AC43" s="62">
        <v>1</v>
      </c>
      <c r="AD43" s="62">
        <v>1</v>
      </c>
      <c r="AE43" s="62"/>
      <c r="AF43" s="65"/>
    </row>
    <row r="44" spans="2:32" ht="15" customHeight="1" x14ac:dyDescent="0.25">
      <c r="B44" s="53">
        <v>1</v>
      </c>
      <c r="C44" s="149">
        <v>10038206</v>
      </c>
      <c r="D44" s="55" t="s">
        <v>486</v>
      </c>
      <c r="E44" s="172" t="s">
        <v>487</v>
      </c>
      <c r="F44" s="54" t="s">
        <v>488</v>
      </c>
      <c r="G44" s="57">
        <v>0</v>
      </c>
      <c r="H44" s="57">
        <v>0</v>
      </c>
      <c r="I44" s="57">
        <v>973404</v>
      </c>
      <c r="J44" s="57">
        <v>1004139</v>
      </c>
      <c r="K44" s="57">
        <v>0</v>
      </c>
      <c r="L44" s="87">
        <v>2024</v>
      </c>
      <c r="M44" s="88" t="s">
        <v>472</v>
      </c>
      <c r="N44" s="60" t="s">
        <v>376</v>
      </c>
      <c r="O44" s="166" t="s">
        <v>276</v>
      </c>
      <c r="P44" s="170" t="s">
        <v>281</v>
      </c>
      <c r="Q44" s="171" t="s">
        <v>278</v>
      </c>
      <c r="R44" s="242" t="s">
        <v>489</v>
      </c>
      <c r="S44" s="61"/>
      <c r="T44" s="62">
        <v>1</v>
      </c>
      <c r="U44" s="62">
        <v>1</v>
      </c>
      <c r="V44" s="62"/>
      <c r="W44" s="62">
        <v>1</v>
      </c>
      <c r="X44" s="62">
        <v>1</v>
      </c>
      <c r="Y44" s="206" t="s">
        <v>377</v>
      </c>
      <c r="Z44" s="64">
        <v>1</v>
      </c>
      <c r="AA44" s="62"/>
      <c r="AB44" s="62">
        <v>1</v>
      </c>
      <c r="AC44" s="62">
        <v>1</v>
      </c>
      <c r="AD44" s="62">
        <v>1</v>
      </c>
      <c r="AE44" s="62"/>
      <c r="AF44" s="65"/>
    </row>
    <row r="45" spans="2:32" ht="15" customHeight="1" x14ac:dyDescent="0.25">
      <c r="B45" s="53">
        <v>1</v>
      </c>
      <c r="C45" s="149">
        <v>10038202</v>
      </c>
      <c r="D45" s="55" t="s">
        <v>490</v>
      </c>
      <c r="E45" s="56" t="s">
        <v>491</v>
      </c>
      <c r="F45" s="54" t="s">
        <v>492</v>
      </c>
      <c r="G45" s="57">
        <v>0</v>
      </c>
      <c r="H45" s="57">
        <v>0</v>
      </c>
      <c r="I45" s="57">
        <v>0</v>
      </c>
      <c r="J45" s="57">
        <v>0</v>
      </c>
      <c r="K45" s="57">
        <v>887419</v>
      </c>
      <c r="L45" s="87" t="s">
        <v>450</v>
      </c>
      <c r="M45" s="88" t="s">
        <v>472</v>
      </c>
      <c r="N45" s="60" t="s">
        <v>376</v>
      </c>
      <c r="O45" s="166" t="s">
        <v>276</v>
      </c>
      <c r="P45" s="170" t="s">
        <v>281</v>
      </c>
      <c r="Q45" s="171" t="s">
        <v>278</v>
      </c>
      <c r="R45" s="196"/>
      <c r="S45" s="61"/>
      <c r="T45" s="62">
        <v>1</v>
      </c>
      <c r="U45" s="62">
        <v>1</v>
      </c>
      <c r="V45" s="62"/>
      <c r="W45" s="62">
        <v>1</v>
      </c>
      <c r="X45" s="62">
        <v>1</v>
      </c>
      <c r="Y45" s="206" t="s">
        <v>377</v>
      </c>
      <c r="Z45" s="64">
        <v>1</v>
      </c>
      <c r="AA45" s="62"/>
      <c r="AB45" s="62">
        <v>1</v>
      </c>
      <c r="AC45" s="62">
        <v>1</v>
      </c>
      <c r="AD45" s="62">
        <v>1</v>
      </c>
      <c r="AE45" s="62"/>
      <c r="AF45" s="65"/>
    </row>
    <row r="46" spans="2:32" ht="15" customHeight="1" x14ac:dyDescent="0.25">
      <c r="B46" s="53">
        <v>1</v>
      </c>
      <c r="C46" s="149">
        <v>10014642</v>
      </c>
      <c r="D46" s="55" t="s">
        <v>493</v>
      </c>
      <c r="E46" s="54" t="s">
        <v>494</v>
      </c>
      <c r="F46" s="56" t="s">
        <v>495</v>
      </c>
      <c r="G46" s="57">
        <v>2479553.98</v>
      </c>
      <c r="H46" s="57">
        <v>1009994</v>
      </c>
      <c r="I46" s="57">
        <v>0</v>
      </c>
      <c r="J46" s="57">
        <v>0</v>
      </c>
      <c r="K46" s="57">
        <v>0</v>
      </c>
      <c r="L46" s="90">
        <v>2022</v>
      </c>
      <c r="M46" s="88" t="s">
        <v>375</v>
      </c>
      <c r="N46" s="91" t="s">
        <v>376</v>
      </c>
      <c r="O46" s="360" t="s">
        <v>496</v>
      </c>
      <c r="P46" s="170" t="s">
        <v>281</v>
      </c>
      <c r="Q46" s="171" t="s">
        <v>278</v>
      </c>
      <c r="R46" s="364" t="s">
        <v>489</v>
      </c>
      <c r="S46" s="61"/>
      <c r="T46" s="62">
        <v>1</v>
      </c>
      <c r="U46" s="62">
        <v>1</v>
      </c>
      <c r="V46" s="62"/>
      <c r="W46" s="62">
        <v>1</v>
      </c>
      <c r="X46" s="62">
        <v>1</v>
      </c>
      <c r="Y46" s="206" t="s">
        <v>377</v>
      </c>
      <c r="Z46" s="64">
        <v>1</v>
      </c>
      <c r="AA46" s="62"/>
      <c r="AB46" s="62">
        <v>1</v>
      </c>
      <c r="AC46" s="62">
        <v>1</v>
      </c>
      <c r="AD46" s="62">
        <v>1</v>
      </c>
      <c r="AE46" s="62"/>
      <c r="AF46" s="65"/>
    </row>
    <row r="47" spans="2:32" ht="15" customHeight="1" x14ac:dyDescent="0.25">
      <c r="B47" s="53">
        <v>1</v>
      </c>
      <c r="C47" s="149">
        <v>10043514</v>
      </c>
      <c r="D47" s="55" t="s">
        <v>497</v>
      </c>
      <c r="E47" s="54" t="s">
        <v>498</v>
      </c>
      <c r="F47" s="54" t="s">
        <v>499</v>
      </c>
      <c r="G47" s="57">
        <v>9300</v>
      </c>
      <c r="H47" s="57">
        <v>0</v>
      </c>
      <c r="I47" s="57">
        <v>0</v>
      </c>
      <c r="J47" s="57">
        <v>0</v>
      </c>
      <c r="K47" s="57">
        <v>0</v>
      </c>
      <c r="L47" s="87" t="s">
        <v>397</v>
      </c>
      <c r="M47" s="88" t="s">
        <v>375</v>
      </c>
      <c r="N47" s="60" t="s">
        <v>376</v>
      </c>
      <c r="O47" s="361"/>
      <c r="P47" s="170" t="s">
        <v>281</v>
      </c>
      <c r="Q47" s="171" t="s">
        <v>278</v>
      </c>
      <c r="R47" s="343"/>
      <c r="S47" s="61"/>
      <c r="T47" s="62">
        <v>1</v>
      </c>
      <c r="U47" s="62">
        <v>1</v>
      </c>
      <c r="V47" s="62"/>
      <c r="W47" s="62">
        <v>1</v>
      </c>
      <c r="X47" s="62">
        <v>1</v>
      </c>
      <c r="Y47" s="206" t="s">
        <v>377</v>
      </c>
      <c r="Z47" s="64">
        <v>1</v>
      </c>
      <c r="AA47" s="62"/>
      <c r="AB47" s="62">
        <v>1</v>
      </c>
      <c r="AC47" s="62">
        <v>1</v>
      </c>
      <c r="AD47" s="62">
        <v>1</v>
      </c>
      <c r="AE47" s="62"/>
      <c r="AF47" s="65"/>
    </row>
    <row r="48" spans="2:32" ht="15" customHeight="1" x14ac:dyDescent="0.25">
      <c r="B48" s="53">
        <v>1</v>
      </c>
      <c r="C48" s="149">
        <v>10043511</v>
      </c>
      <c r="D48" s="55" t="s">
        <v>500</v>
      </c>
      <c r="E48" s="172" t="s">
        <v>501</v>
      </c>
      <c r="F48" s="54" t="s">
        <v>502</v>
      </c>
      <c r="G48" s="57">
        <v>9300</v>
      </c>
      <c r="H48" s="57">
        <v>0</v>
      </c>
      <c r="I48" s="57">
        <v>0</v>
      </c>
      <c r="J48" s="57">
        <v>0</v>
      </c>
      <c r="K48" s="57">
        <v>0</v>
      </c>
      <c r="L48" s="87">
        <v>2020</v>
      </c>
      <c r="M48" s="88" t="s">
        <v>375</v>
      </c>
      <c r="N48" s="60" t="s">
        <v>376</v>
      </c>
      <c r="O48" s="362" t="s">
        <v>503</v>
      </c>
      <c r="P48" s="170" t="s">
        <v>281</v>
      </c>
      <c r="Q48" s="349" t="s">
        <v>504</v>
      </c>
      <c r="R48" s="364" t="s">
        <v>489</v>
      </c>
      <c r="S48" s="61"/>
      <c r="T48" s="62">
        <v>1</v>
      </c>
      <c r="U48" s="62">
        <v>1</v>
      </c>
      <c r="V48" s="62"/>
      <c r="W48" s="62">
        <v>1</v>
      </c>
      <c r="X48" s="62">
        <v>1</v>
      </c>
      <c r="Y48" s="206" t="s">
        <v>377</v>
      </c>
      <c r="Z48" s="64">
        <v>1</v>
      </c>
      <c r="AA48" s="62"/>
      <c r="AB48" s="62">
        <v>1</v>
      </c>
      <c r="AC48" s="62">
        <v>1</v>
      </c>
      <c r="AD48" s="62">
        <v>1</v>
      </c>
      <c r="AE48" s="62"/>
      <c r="AF48" s="65"/>
    </row>
    <row r="49" spans="2:32" ht="15" customHeight="1" x14ac:dyDescent="0.25">
      <c r="B49" s="53">
        <v>1</v>
      </c>
      <c r="C49" s="149">
        <v>10014424</v>
      </c>
      <c r="D49" s="55" t="s">
        <v>505</v>
      </c>
      <c r="E49" s="172" t="s">
        <v>506</v>
      </c>
      <c r="F49" s="54" t="s">
        <v>507</v>
      </c>
      <c r="G49" s="57">
        <v>3983277</v>
      </c>
      <c r="H49" s="57">
        <v>5297351</v>
      </c>
      <c r="I49" s="57">
        <v>0</v>
      </c>
      <c r="J49" s="57">
        <v>0</v>
      </c>
      <c r="K49" s="57">
        <v>0</v>
      </c>
      <c r="L49" s="87">
        <v>2022</v>
      </c>
      <c r="M49" s="88" t="s">
        <v>375</v>
      </c>
      <c r="N49" s="60" t="s">
        <v>376</v>
      </c>
      <c r="O49" s="362"/>
      <c r="P49" s="170" t="s">
        <v>281</v>
      </c>
      <c r="Q49" s="350"/>
      <c r="R49" s="343"/>
      <c r="S49" s="61"/>
      <c r="T49" s="62">
        <v>1</v>
      </c>
      <c r="U49" s="62">
        <v>1</v>
      </c>
      <c r="V49" s="62"/>
      <c r="W49" s="62">
        <v>1</v>
      </c>
      <c r="X49" s="62">
        <v>1</v>
      </c>
      <c r="Y49" s="206" t="s">
        <v>377</v>
      </c>
      <c r="Z49" s="64">
        <v>1</v>
      </c>
      <c r="AA49" s="62"/>
      <c r="AB49" s="62">
        <v>1</v>
      </c>
      <c r="AC49" s="62">
        <v>1</v>
      </c>
      <c r="AD49" s="62">
        <v>1</v>
      </c>
      <c r="AE49" s="62"/>
      <c r="AF49" s="65"/>
    </row>
    <row r="50" spans="2:32" ht="15" customHeight="1" x14ac:dyDescent="0.25">
      <c r="B50" s="53">
        <v>1</v>
      </c>
      <c r="C50" s="149">
        <v>10043035</v>
      </c>
      <c r="D50" s="55" t="s">
        <v>508</v>
      </c>
      <c r="E50" s="172" t="s">
        <v>509</v>
      </c>
      <c r="F50" s="54" t="s">
        <v>510</v>
      </c>
      <c r="G50" s="57">
        <v>87864.799999999988</v>
      </c>
      <c r="H50" s="57">
        <v>1171535.7</v>
      </c>
      <c r="I50" s="57">
        <v>8801724</v>
      </c>
      <c r="J50" s="57">
        <v>3852740</v>
      </c>
      <c r="K50" s="57">
        <v>0</v>
      </c>
      <c r="L50" s="87">
        <v>2024</v>
      </c>
      <c r="M50" s="88" t="s">
        <v>375</v>
      </c>
      <c r="N50" s="60" t="s">
        <v>376</v>
      </c>
      <c r="O50" s="361"/>
      <c r="P50" s="170" t="s">
        <v>281</v>
      </c>
      <c r="Q50" s="363"/>
      <c r="R50" s="365"/>
      <c r="S50" s="61"/>
      <c r="T50" s="62">
        <v>1</v>
      </c>
      <c r="U50" s="62">
        <v>1</v>
      </c>
      <c r="V50" s="62"/>
      <c r="W50" s="62">
        <v>1</v>
      </c>
      <c r="X50" s="62">
        <v>1</v>
      </c>
      <c r="Y50" s="206" t="s">
        <v>377</v>
      </c>
      <c r="Z50" s="64">
        <v>1</v>
      </c>
      <c r="AA50" s="62"/>
      <c r="AB50" s="62">
        <v>1</v>
      </c>
      <c r="AC50" s="62">
        <v>1</v>
      </c>
      <c r="AD50" s="62">
        <v>1</v>
      </c>
      <c r="AE50" s="62"/>
      <c r="AF50" s="65"/>
    </row>
    <row r="51" spans="2:32" ht="15" customHeight="1" x14ac:dyDescent="0.25">
      <c r="B51" s="53">
        <v>1</v>
      </c>
      <c r="C51" s="149">
        <v>10043057</v>
      </c>
      <c r="D51" s="55" t="s">
        <v>511</v>
      </c>
      <c r="E51" s="172" t="s">
        <v>512</v>
      </c>
      <c r="F51" s="54" t="s">
        <v>513</v>
      </c>
      <c r="G51" s="57">
        <v>3875031</v>
      </c>
      <c r="H51" s="57">
        <v>0</v>
      </c>
      <c r="I51" s="57">
        <v>0</v>
      </c>
      <c r="J51" s="57">
        <v>0</v>
      </c>
      <c r="K51" s="57">
        <v>0</v>
      </c>
      <c r="L51" s="87" t="s">
        <v>403</v>
      </c>
      <c r="M51" s="88" t="s">
        <v>375</v>
      </c>
      <c r="N51" s="60" t="s">
        <v>376</v>
      </c>
      <c r="O51" s="345" t="s">
        <v>514</v>
      </c>
      <c r="P51" s="170" t="s">
        <v>281</v>
      </c>
      <c r="Q51" s="349" t="s">
        <v>504</v>
      </c>
      <c r="R51" s="343" t="s">
        <v>489</v>
      </c>
      <c r="S51" s="61"/>
      <c r="T51" s="62">
        <v>1</v>
      </c>
      <c r="U51" s="62">
        <v>1</v>
      </c>
      <c r="V51" s="62"/>
      <c r="W51" s="62">
        <v>1</v>
      </c>
      <c r="X51" s="62">
        <v>1</v>
      </c>
      <c r="Y51" s="206" t="s">
        <v>377</v>
      </c>
      <c r="Z51" s="64">
        <v>1</v>
      </c>
      <c r="AA51" s="62"/>
      <c r="AB51" s="62">
        <v>1</v>
      </c>
      <c r="AC51" s="62">
        <v>1</v>
      </c>
      <c r="AD51" s="62">
        <v>1</v>
      </c>
      <c r="AE51" s="62"/>
      <c r="AF51" s="65"/>
    </row>
    <row r="52" spans="2:32" ht="15" customHeight="1" x14ac:dyDescent="0.25">
      <c r="B52" s="53">
        <v>1</v>
      </c>
      <c r="C52" s="149">
        <v>10033694</v>
      </c>
      <c r="D52" s="55" t="s">
        <v>515</v>
      </c>
      <c r="E52" s="172" t="s">
        <v>516</v>
      </c>
      <c r="F52" s="54" t="s">
        <v>517</v>
      </c>
      <c r="G52" s="57">
        <v>1716189</v>
      </c>
      <c r="H52" s="57">
        <v>3183186</v>
      </c>
      <c r="I52" s="57">
        <v>0</v>
      </c>
      <c r="J52" s="57">
        <v>0</v>
      </c>
      <c r="K52" s="57">
        <v>0</v>
      </c>
      <c r="L52" s="87">
        <v>2022</v>
      </c>
      <c r="M52" s="88" t="s">
        <v>375</v>
      </c>
      <c r="N52" s="60" t="s">
        <v>376</v>
      </c>
      <c r="O52" s="347"/>
      <c r="P52" s="170" t="s">
        <v>281</v>
      </c>
      <c r="Q52" s="350"/>
      <c r="R52" s="343"/>
      <c r="S52" s="61"/>
      <c r="T52" s="62">
        <v>1</v>
      </c>
      <c r="U52" s="62">
        <v>1</v>
      </c>
      <c r="V52" s="62"/>
      <c r="W52" s="62">
        <v>1</v>
      </c>
      <c r="X52" s="62">
        <v>1</v>
      </c>
      <c r="Y52" s="206" t="s">
        <v>377</v>
      </c>
      <c r="Z52" s="64">
        <v>1</v>
      </c>
      <c r="AA52" s="62"/>
      <c r="AB52" s="62">
        <v>1</v>
      </c>
      <c r="AC52" s="62">
        <v>1</v>
      </c>
      <c r="AD52" s="62">
        <v>1</v>
      </c>
      <c r="AE52" s="62"/>
      <c r="AF52" s="65"/>
    </row>
    <row r="53" spans="2:32" ht="15" customHeight="1" x14ac:dyDescent="0.25">
      <c r="B53" s="53">
        <v>1</v>
      </c>
      <c r="C53" s="149">
        <v>10043314</v>
      </c>
      <c r="D53" s="55" t="s">
        <v>518</v>
      </c>
      <c r="E53" s="172" t="s">
        <v>519</v>
      </c>
      <c r="F53" s="54" t="s">
        <v>520</v>
      </c>
      <c r="G53" s="57">
        <v>0</v>
      </c>
      <c r="H53" s="57">
        <v>0</v>
      </c>
      <c r="I53" s="57">
        <v>1301756</v>
      </c>
      <c r="J53" s="57">
        <v>0</v>
      </c>
      <c r="K53" s="57">
        <v>0</v>
      </c>
      <c r="L53" s="87" t="s">
        <v>374</v>
      </c>
      <c r="M53" s="88" t="s">
        <v>472</v>
      </c>
      <c r="N53" s="60" t="s">
        <v>376</v>
      </c>
      <c r="O53" s="347"/>
      <c r="P53" s="170" t="s">
        <v>281</v>
      </c>
      <c r="Q53" s="350"/>
      <c r="R53" s="343"/>
      <c r="S53" s="61"/>
      <c r="T53" s="62">
        <v>1</v>
      </c>
      <c r="U53" s="62">
        <v>1</v>
      </c>
      <c r="V53" s="62"/>
      <c r="W53" s="62">
        <v>1</v>
      </c>
      <c r="X53" s="62">
        <v>1</v>
      </c>
      <c r="Y53" s="206" t="s">
        <v>377</v>
      </c>
      <c r="Z53" s="64">
        <v>1</v>
      </c>
      <c r="AA53" s="62"/>
      <c r="AB53" s="62">
        <v>1</v>
      </c>
      <c r="AC53" s="62">
        <v>1</v>
      </c>
      <c r="AD53" s="62">
        <v>1</v>
      </c>
      <c r="AE53" s="62"/>
      <c r="AF53" s="65"/>
    </row>
    <row r="54" spans="2:32" ht="15" customHeight="1" x14ac:dyDescent="0.25">
      <c r="B54" s="53">
        <v>1</v>
      </c>
      <c r="C54" s="149">
        <v>10043315</v>
      </c>
      <c r="D54" s="55" t="s">
        <v>521</v>
      </c>
      <c r="E54" s="172" t="s">
        <v>522</v>
      </c>
      <c r="F54" s="54" t="s">
        <v>471</v>
      </c>
      <c r="G54" s="57">
        <v>0</v>
      </c>
      <c r="H54" s="57">
        <v>0</v>
      </c>
      <c r="I54" s="57">
        <v>0</v>
      </c>
      <c r="J54" s="57">
        <v>43098</v>
      </c>
      <c r="K54" s="57">
        <v>843277</v>
      </c>
      <c r="L54" s="87" t="s">
        <v>441</v>
      </c>
      <c r="M54" s="88" t="s">
        <v>472</v>
      </c>
      <c r="N54" s="60" t="s">
        <v>376</v>
      </c>
      <c r="O54" s="347"/>
      <c r="P54" s="170" t="s">
        <v>281</v>
      </c>
      <c r="Q54" s="350"/>
      <c r="R54" s="343"/>
      <c r="S54" s="61"/>
      <c r="T54" s="62">
        <v>1</v>
      </c>
      <c r="U54" s="62">
        <v>1</v>
      </c>
      <c r="V54" s="62"/>
      <c r="W54" s="62">
        <v>1</v>
      </c>
      <c r="X54" s="62">
        <v>1</v>
      </c>
      <c r="Y54" s="206" t="s">
        <v>377</v>
      </c>
      <c r="Z54" s="64">
        <v>1</v>
      </c>
      <c r="AA54" s="62"/>
      <c r="AB54" s="62">
        <v>1</v>
      </c>
      <c r="AC54" s="62">
        <v>1</v>
      </c>
      <c r="AD54" s="62">
        <v>1</v>
      </c>
      <c r="AE54" s="62"/>
      <c r="AF54" s="65"/>
    </row>
    <row r="55" spans="2:32" ht="15" customHeight="1" x14ac:dyDescent="0.25">
      <c r="B55" s="53">
        <v>1</v>
      </c>
      <c r="C55" s="149">
        <v>10033695</v>
      </c>
      <c r="D55" s="55" t="s">
        <v>523</v>
      </c>
      <c r="E55" s="172" t="s">
        <v>524</v>
      </c>
      <c r="F55" s="54" t="s">
        <v>525</v>
      </c>
      <c r="G55" s="57">
        <v>0</v>
      </c>
      <c r="H55" s="57">
        <v>0</v>
      </c>
      <c r="I55" s="57">
        <v>443783</v>
      </c>
      <c r="J55" s="57">
        <v>2667587</v>
      </c>
      <c r="K55" s="57">
        <v>5695355</v>
      </c>
      <c r="L55" s="87">
        <v>2024</v>
      </c>
      <c r="M55" s="88" t="s">
        <v>375</v>
      </c>
      <c r="N55" s="60" t="s">
        <v>376</v>
      </c>
      <c r="O55" s="347"/>
      <c r="P55" s="170" t="s">
        <v>281</v>
      </c>
      <c r="Q55" s="350"/>
      <c r="R55" s="343"/>
      <c r="S55" s="61"/>
      <c r="T55" s="62">
        <v>1</v>
      </c>
      <c r="U55" s="62">
        <v>1</v>
      </c>
      <c r="V55" s="62"/>
      <c r="W55" s="62">
        <v>1</v>
      </c>
      <c r="X55" s="62">
        <v>1</v>
      </c>
      <c r="Y55" s="206" t="s">
        <v>377</v>
      </c>
      <c r="Z55" s="64">
        <v>1</v>
      </c>
      <c r="AA55" s="62"/>
      <c r="AB55" s="62">
        <v>1</v>
      </c>
      <c r="AC55" s="62">
        <v>1</v>
      </c>
      <c r="AD55" s="62">
        <v>1</v>
      </c>
      <c r="AE55" s="62"/>
      <c r="AF55" s="65"/>
    </row>
    <row r="56" spans="2:32" ht="15" customHeight="1" thickBot="1" x14ac:dyDescent="0.3">
      <c r="B56" s="178">
        <v>1</v>
      </c>
      <c r="C56" s="152">
        <v>10033693</v>
      </c>
      <c r="D56" s="179" t="s">
        <v>526</v>
      </c>
      <c r="E56" s="92" t="s">
        <v>527</v>
      </c>
      <c r="F56" s="92" t="s">
        <v>528</v>
      </c>
      <c r="G56" s="141">
        <v>0</v>
      </c>
      <c r="H56" s="141">
        <v>0</v>
      </c>
      <c r="I56" s="141">
        <v>0</v>
      </c>
      <c r="J56" s="141">
        <v>414533</v>
      </c>
      <c r="K56" s="141">
        <v>2468532.92</v>
      </c>
      <c r="L56" s="93">
        <v>2025</v>
      </c>
      <c r="M56" s="94" t="s">
        <v>375</v>
      </c>
      <c r="N56" s="95" t="s">
        <v>376</v>
      </c>
      <c r="O56" s="348"/>
      <c r="P56" s="180" t="s">
        <v>281</v>
      </c>
      <c r="Q56" s="351"/>
      <c r="R56" s="344"/>
      <c r="S56" s="96"/>
      <c r="T56" s="97">
        <v>1</v>
      </c>
      <c r="U56" s="97">
        <v>1</v>
      </c>
      <c r="V56" s="97"/>
      <c r="W56" s="97">
        <v>1</v>
      </c>
      <c r="X56" s="97">
        <v>1</v>
      </c>
      <c r="Y56" s="257" t="s">
        <v>377</v>
      </c>
      <c r="Z56" s="64">
        <v>1</v>
      </c>
      <c r="AA56" s="97"/>
      <c r="AB56" s="97">
        <v>1</v>
      </c>
      <c r="AC56" s="97">
        <v>1</v>
      </c>
      <c r="AD56" s="98">
        <v>1</v>
      </c>
      <c r="AE56" s="98"/>
      <c r="AF56" s="99"/>
    </row>
    <row r="57" spans="2:32" ht="15" customHeight="1" x14ac:dyDescent="0.25">
      <c r="B57" s="42">
        <v>2</v>
      </c>
      <c r="C57" s="148">
        <v>10033168</v>
      </c>
      <c r="D57" s="43" t="s">
        <v>529</v>
      </c>
      <c r="E57" s="56" t="s">
        <v>530</v>
      </c>
      <c r="F57" s="43" t="s">
        <v>531</v>
      </c>
      <c r="G57" s="100">
        <v>1191851</v>
      </c>
      <c r="H57" s="100">
        <v>0</v>
      </c>
      <c r="I57" s="100">
        <v>0</v>
      </c>
      <c r="J57" s="100">
        <v>0</v>
      </c>
      <c r="K57" s="100">
        <v>0</v>
      </c>
      <c r="L57" s="46" t="s">
        <v>403</v>
      </c>
      <c r="M57" s="46" t="s">
        <v>375</v>
      </c>
      <c r="N57" s="101" t="s">
        <v>376</v>
      </c>
      <c r="O57" s="352" t="s">
        <v>532</v>
      </c>
      <c r="P57" s="177" t="s">
        <v>281</v>
      </c>
      <c r="Q57" s="354" t="s">
        <v>504</v>
      </c>
      <c r="R57" s="188"/>
      <c r="S57" s="49"/>
      <c r="T57" s="50">
        <v>1</v>
      </c>
      <c r="U57" s="50">
        <v>1</v>
      </c>
      <c r="V57" s="50"/>
      <c r="W57" s="50">
        <v>1</v>
      </c>
      <c r="X57" s="50">
        <v>1</v>
      </c>
      <c r="Y57" s="258" t="s">
        <v>377</v>
      </c>
      <c r="Z57" s="51">
        <v>1</v>
      </c>
      <c r="AA57" s="50">
        <v>1</v>
      </c>
      <c r="AB57" s="50">
        <v>1</v>
      </c>
      <c r="AC57" s="50"/>
      <c r="AD57" s="50"/>
      <c r="AE57" s="50">
        <v>1</v>
      </c>
      <c r="AF57" s="52"/>
    </row>
    <row r="58" spans="2:32" ht="15" customHeight="1" x14ac:dyDescent="0.25">
      <c r="B58" s="53">
        <v>2</v>
      </c>
      <c r="C58" s="149">
        <v>10022578</v>
      </c>
      <c r="D58" s="55" t="s">
        <v>533</v>
      </c>
      <c r="E58" s="56" t="s">
        <v>534</v>
      </c>
      <c r="F58" s="54" t="s">
        <v>535</v>
      </c>
      <c r="G58" s="57">
        <v>0</v>
      </c>
      <c r="H58" s="57">
        <v>718217</v>
      </c>
      <c r="I58" s="57">
        <v>0</v>
      </c>
      <c r="J58" s="57">
        <v>0</v>
      </c>
      <c r="K58" s="57">
        <v>0</v>
      </c>
      <c r="L58" s="58" t="s">
        <v>410</v>
      </c>
      <c r="M58" s="59" t="s">
        <v>375</v>
      </c>
      <c r="N58" s="60" t="s">
        <v>376</v>
      </c>
      <c r="O58" s="352"/>
      <c r="P58" s="170" t="s">
        <v>281</v>
      </c>
      <c r="Q58" s="355"/>
      <c r="R58" s="187"/>
      <c r="S58" s="61"/>
      <c r="T58" s="62">
        <v>1</v>
      </c>
      <c r="U58" s="62">
        <v>1</v>
      </c>
      <c r="V58" s="62"/>
      <c r="W58" s="62">
        <v>1</v>
      </c>
      <c r="X58" s="62">
        <v>1</v>
      </c>
      <c r="Y58" s="206" t="s">
        <v>377</v>
      </c>
      <c r="Z58" s="64">
        <v>1</v>
      </c>
      <c r="AA58" s="62">
        <v>1</v>
      </c>
      <c r="AB58" s="62">
        <v>1</v>
      </c>
      <c r="AC58" s="62"/>
      <c r="AD58" s="62"/>
      <c r="AE58" s="62">
        <v>1</v>
      </c>
      <c r="AF58" s="65"/>
    </row>
    <row r="59" spans="2:32" ht="15" customHeight="1" x14ac:dyDescent="0.25">
      <c r="B59" s="53">
        <v>2</v>
      </c>
      <c r="C59" s="149">
        <v>10022577</v>
      </c>
      <c r="D59" s="55" t="s">
        <v>536</v>
      </c>
      <c r="E59" s="56" t="s">
        <v>537</v>
      </c>
      <c r="F59" s="54" t="s">
        <v>538</v>
      </c>
      <c r="G59" s="57">
        <v>0</v>
      </c>
      <c r="H59" s="57">
        <v>787088</v>
      </c>
      <c r="I59" s="57">
        <v>0</v>
      </c>
      <c r="J59" s="57">
        <v>0</v>
      </c>
      <c r="K59" s="57">
        <v>0</v>
      </c>
      <c r="L59" s="58" t="s">
        <v>410</v>
      </c>
      <c r="M59" s="59" t="s">
        <v>375</v>
      </c>
      <c r="N59" s="60" t="s">
        <v>376</v>
      </c>
      <c r="O59" s="352"/>
      <c r="P59" s="170" t="s">
        <v>281</v>
      </c>
      <c r="Q59" s="355"/>
      <c r="R59" s="187"/>
      <c r="S59" s="61"/>
      <c r="T59" s="62">
        <v>1</v>
      </c>
      <c r="U59" s="62">
        <v>1</v>
      </c>
      <c r="V59" s="62"/>
      <c r="W59" s="62">
        <v>1</v>
      </c>
      <c r="X59" s="62">
        <v>1</v>
      </c>
      <c r="Y59" s="206" t="s">
        <v>377</v>
      </c>
      <c r="Z59" s="64">
        <v>1</v>
      </c>
      <c r="AA59" s="62">
        <v>1</v>
      </c>
      <c r="AB59" s="62">
        <v>1</v>
      </c>
      <c r="AC59" s="62"/>
      <c r="AD59" s="62"/>
      <c r="AE59" s="62">
        <v>1</v>
      </c>
      <c r="AF59" s="65"/>
    </row>
    <row r="60" spans="2:32" ht="15" customHeight="1" x14ac:dyDescent="0.25">
      <c r="B60" s="53">
        <v>2</v>
      </c>
      <c r="C60" s="149">
        <v>10034717</v>
      </c>
      <c r="D60" s="55" t="s">
        <v>539</v>
      </c>
      <c r="E60" s="56" t="s">
        <v>540</v>
      </c>
      <c r="F60" s="54" t="s">
        <v>541</v>
      </c>
      <c r="G60" s="57">
        <v>52823</v>
      </c>
      <c r="H60" s="57">
        <v>132475</v>
      </c>
      <c r="I60" s="57">
        <v>0</v>
      </c>
      <c r="J60" s="57">
        <v>0</v>
      </c>
      <c r="K60" s="57">
        <v>0</v>
      </c>
      <c r="L60" s="58" t="s">
        <v>410</v>
      </c>
      <c r="M60" s="59" t="s">
        <v>375</v>
      </c>
      <c r="N60" s="60" t="s">
        <v>376</v>
      </c>
      <c r="O60" s="352"/>
      <c r="P60" s="170" t="s">
        <v>281</v>
      </c>
      <c r="Q60" s="355"/>
      <c r="R60" s="187"/>
      <c r="S60" s="61"/>
      <c r="T60" s="62">
        <v>1</v>
      </c>
      <c r="U60" s="62">
        <v>1</v>
      </c>
      <c r="V60" s="62"/>
      <c r="W60" s="62">
        <v>1</v>
      </c>
      <c r="X60" s="62">
        <v>1</v>
      </c>
      <c r="Y60" s="206" t="s">
        <v>377</v>
      </c>
      <c r="Z60" s="64">
        <v>1</v>
      </c>
      <c r="AA60" s="62">
        <v>1</v>
      </c>
      <c r="AB60" s="62">
        <v>1</v>
      </c>
      <c r="AC60" s="62"/>
      <c r="AD60" s="62"/>
      <c r="AE60" s="62">
        <v>1</v>
      </c>
      <c r="AF60" s="65"/>
    </row>
    <row r="61" spans="2:32" ht="15" customHeight="1" x14ac:dyDescent="0.25">
      <c r="B61" s="53">
        <v>2</v>
      </c>
      <c r="C61" s="149">
        <v>10035819</v>
      </c>
      <c r="D61" s="55" t="s">
        <v>542</v>
      </c>
      <c r="E61" s="56" t="s">
        <v>543</v>
      </c>
      <c r="F61" s="54" t="s">
        <v>544</v>
      </c>
      <c r="G61" s="57">
        <v>0</v>
      </c>
      <c r="H61" s="57">
        <v>0</v>
      </c>
      <c r="I61" s="57">
        <v>211644</v>
      </c>
      <c r="J61" s="57">
        <v>2181</v>
      </c>
      <c r="K61" s="57">
        <v>0</v>
      </c>
      <c r="L61" s="58" t="s">
        <v>374</v>
      </c>
      <c r="M61" s="59" t="s">
        <v>375</v>
      </c>
      <c r="N61" s="60" t="s">
        <v>376</v>
      </c>
      <c r="O61" s="352"/>
      <c r="P61" s="170" t="s">
        <v>281</v>
      </c>
      <c r="Q61" s="355"/>
      <c r="R61" s="187"/>
      <c r="S61" s="61"/>
      <c r="T61" s="62">
        <v>1</v>
      </c>
      <c r="U61" s="62">
        <v>1</v>
      </c>
      <c r="V61" s="62"/>
      <c r="W61" s="62">
        <v>1</v>
      </c>
      <c r="X61" s="62">
        <v>1</v>
      </c>
      <c r="Y61" s="206" t="s">
        <v>377</v>
      </c>
      <c r="Z61" s="102">
        <v>1</v>
      </c>
      <c r="AA61" s="62">
        <v>1</v>
      </c>
      <c r="AB61" s="62">
        <v>1</v>
      </c>
      <c r="AC61" s="62"/>
      <c r="AD61" s="62"/>
      <c r="AE61" s="62">
        <v>1</v>
      </c>
      <c r="AF61" s="65"/>
    </row>
    <row r="62" spans="2:32" ht="15" customHeight="1" x14ac:dyDescent="0.25">
      <c r="B62" s="53">
        <v>2</v>
      </c>
      <c r="C62" s="149">
        <v>13033926</v>
      </c>
      <c r="D62" s="55" t="s">
        <v>545</v>
      </c>
      <c r="E62" s="56" t="s">
        <v>546</v>
      </c>
      <c r="F62" s="54" t="s">
        <v>547</v>
      </c>
      <c r="G62" s="57">
        <v>1701758.1617630783</v>
      </c>
      <c r="H62" s="57">
        <v>0</v>
      </c>
      <c r="I62" s="57">
        <v>0</v>
      </c>
      <c r="J62" s="57">
        <v>0</v>
      </c>
      <c r="K62" s="57">
        <v>0</v>
      </c>
      <c r="L62" s="58">
        <v>2021</v>
      </c>
      <c r="M62" s="59" t="s">
        <v>375</v>
      </c>
      <c r="N62" s="60" t="s">
        <v>376</v>
      </c>
      <c r="O62" s="352"/>
      <c r="P62" s="62"/>
      <c r="Q62" s="355"/>
      <c r="R62" s="187"/>
      <c r="S62" s="61"/>
      <c r="T62" s="54"/>
      <c r="U62" s="54"/>
      <c r="V62" s="54"/>
      <c r="W62" s="62">
        <v>1</v>
      </c>
      <c r="X62" s="62">
        <v>1</v>
      </c>
      <c r="Y62" s="63"/>
      <c r="Z62" s="64">
        <v>1</v>
      </c>
      <c r="AA62" s="62">
        <v>1</v>
      </c>
      <c r="AB62" s="62">
        <v>1</v>
      </c>
      <c r="AC62" s="62"/>
      <c r="AD62" s="62"/>
      <c r="AE62" s="62">
        <v>1</v>
      </c>
      <c r="AF62" s="65"/>
    </row>
    <row r="63" spans="2:32" ht="15" customHeight="1" x14ac:dyDescent="0.25">
      <c r="B63" s="53">
        <v>2</v>
      </c>
      <c r="C63" s="149">
        <v>13033933</v>
      </c>
      <c r="D63" s="55" t="s">
        <v>548</v>
      </c>
      <c r="E63" s="56" t="s">
        <v>549</v>
      </c>
      <c r="F63" s="54" t="s">
        <v>550</v>
      </c>
      <c r="G63" s="57">
        <v>556513.45635024761</v>
      </c>
      <c r="H63" s="57">
        <v>4818115.5436497517</v>
      </c>
      <c r="I63" s="57">
        <v>0</v>
      </c>
      <c r="J63" s="57">
        <v>0</v>
      </c>
      <c r="K63" s="57">
        <v>0</v>
      </c>
      <c r="L63" s="58" t="s">
        <v>410</v>
      </c>
      <c r="M63" s="59" t="s">
        <v>375</v>
      </c>
      <c r="N63" s="60" t="s">
        <v>376</v>
      </c>
      <c r="O63" s="352"/>
      <c r="P63" s="62"/>
      <c r="Q63" s="355"/>
      <c r="R63" s="187"/>
      <c r="S63" s="61"/>
      <c r="T63" s="54"/>
      <c r="U63" s="54"/>
      <c r="V63" s="54"/>
      <c r="W63" s="62">
        <v>1</v>
      </c>
      <c r="X63" s="62">
        <v>1</v>
      </c>
      <c r="Y63" s="63"/>
      <c r="Z63" s="64">
        <v>1</v>
      </c>
      <c r="AA63" s="62">
        <v>1</v>
      </c>
      <c r="AB63" s="62">
        <v>1</v>
      </c>
      <c r="AC63" s="62"/>
      <c r="AD63" s="62"/>
      <c r="AE63" s="62"/>
      <c r="AF63" s="65"/>
    </row>
    <row r="64" spans="2:32" ht="15" customHeight="1" x14ac:dyDescent="0.25">
      <c r="B64" s="53">
        <v>2</v>
      </c>
      <c r="C64" s="149">
        <v>13033940</v>
      </c>
      <c r="D64" s="55" t="s">
        <v>551</v>
      </c>
      <c r="E64" s="56" t="s">
        <v>552</v>
      </c>
      <c r="F64" s="54" t="s">
        <v>553</v>
      </c>
      <c r="G64" s="57">
        <v>587588.21276031015</v>
      </c>
      <c r="H64" s="57">
        <v>5092650.847587171</v>
      </c>
      <c r="I64" s="57">
        <v>0</v>
      </c>
      <c r="J64" s="57">
        <v>0</v>
      </c>
      <c r="K64" s="57">
        <v>0</v>
      </c>
      <c r="L64" s="58" t="s">
        <v>410</v>
      </c>
      <c r="M64" s="59" t="s">
        <v>375</v>
      </c>
      <c r="N64" s="60" t="s">
        <v>376</v>
      </c>
      <c r="O64" s="352"/>
      <c r="P64" s="62"/>
      <c r="Q64" s="355"/>
      <c r="R64" s="187"/>
      <c r="S64" s="61"/>
      <c r="T64" s="54"/>
      <c r="U64" s="54"/>
      <c r="V64" s="54"/>
      <c r="W64" s="62">
        <v>1</v>
      </c>
      <c r="X64" s="62">
        <v>1</v>
      </c>
      <c r="Y64" s="63"/>
      <c r="Z64" s="64">
        <v>1</v>
      </c>
      <c r="AA64" s="62">
        <v>1</v>
      </c>
      <c r="AB64" s="62">
        <v>1</v>
      </c>
      <c r="AC64" s="62"/>
      <c r="AD64" s="62"/>
      <c r="AE64" s="62"/>
      <c r="AF64" s="65"/>
    </row>
    <row r="65" spans="2:32" ht="15" customHeight="1" x14ac:dyDescent="0.25">
      <c r="B65" s="53">
        <v>2</v>
      </c>
      <c r="C65" s="149">
        <v>13033925</v>
      </c>
      <c r="D65" s="55" t="s">
        <v>554</v>
      </c>
      <c r="E65" s="56" t="s">
        <v>555</v>
      </c>
      <c r="F65" s="56" t="s">
        <v>556</v>
      </c>
      <c r="G65" s="57">
        <v>6886035.216917186</v>
      </c>
      <c r="H65" s="57">
        <v>0</v>
      </c>
      <c r="I65" s="57">
        <v>0</v>
      </c>
      <c r="J65" s="57">
        <v>0</v>
      </c>
      <c r="K65" s="57">
        <v>0</v>
      </c>
      <c r="L65" s="58" t="s">
        <v>403</v>
      </c>
      <c r="M65" s="59" t="s">
        <v>375</v>
      </c>
      <c r="N65" s="60" t="s">
        <v>376</v>
      </c>
      <c r="O65" s="352"/>
      <c r="P65" s="62"/>
      <c r="Q65" s="355"/>
      <c r="R65" s="187"/>
      <c r="S65" s="61"/>
      <c r="T65" s="54"/>
      <c r="U65" s="54"/>
      <c r="V65" s="54"/>
      <c r="W65" s="62">
        <v>1</v>
      </c>
      <c r="X65" s="62">
        <v>1</v>
      </c>
      <c r="Y65" s="63"/>
      <c r="Z65" s="64">
        <v>1</v>
      </c>
      <c r="AA65" s="62"/>
      <c r="AB65" s="62">
        <v>1</v>
      </c>
      <c r="AC65" s="62"/>
      <c r="AD65" s="62"/>
      <c r="AE65" s="62"/>
      <c r="AF65" s="65"/>
    </row>
    <row r="66" spans="2:32" ht="15" customHeight="1" x14ac:dyDescent="0.25">
      <c r="B66" s="53">
        <v>2</v>
      </c>
      <c r="C66" s="149">
        <v>13033945</v>
      </c>
      <c r="D66" s="55" t="s">
        <v>557</v>
      </c>
      <c r="E66" s="56" t="s">
        <v>558</v>
      </c>
      <c r="F66" s="56" t="s">
        <v>559</v>
      </c>
      <c r="G66" s="57">
        <v>0</v>
      </c>
      <c r="H66" s="57">
        <v>245153.39919900635</v>
      </c>
      <c r="I66" s="57">
        <v>2247435.4117282541</v>
      </c>
      <c r="J66" s="57">
        <v>0</v>
      </c>
      <c r="K66" s="57">
        <v>0</v>
      </c>
      <c r="L66" s="58" t="s">
        <v>374</v>
      </c>
      <c r="M66" s="59" t="s">
        <v>375</v>
      </c>
      <c r="N66" s="60" t="s">
        <v>376</v>
      </c>
      <c r="O66" s="352"/>
      <c r="P66" s="62"/>
      <c r="Q66" s="355"/>
      <c r="R66" s="187"/>
      <c r="S66" s="61"/>
      <c r="T66" s="54"/>
      <c r="U66" s="54"/>
      <c r="V66" s="54"/>
      <c r="W66" s="62">
        <v>1</v>
      </c>
      <c r="X66" s="62">
        <v>1</v>
      </c>
      <c r="Y66" s="63"/>
      <c r="Z66" s="64">
        <v>1</v>
      </c>
      <c r="AA66" s="62">
        <v>1</v>
      </c>
      <c r="AB66" s="62">
        <v>1</v>
      </c>
      <c r="AC66" s="62"/>
      <c r="AD66" s="62"/>
      <c r="AE66" s="62"/>
      <c r="AF66" s="65"/>
    </row>
    <row r="67" spans="2:32" ht="15" customHeight="1" x14ac:dyDescent="0.25">
      <c r="B67" s="53">
        <v>2</v>
      </c>
      <c r="C67" s="149">
        <v>13033942</v>
      </c>
      <c r="D67" s="55" t="s">
        <v>560</v>
      </c>
      <c r="E67" s="56" t="s">
        <v>561</v>
      </c>
      <c r="F67" s="56" t="s">
        <v>562</v>
      </c>
      <c r="G67" s="57">
        <v>0</v>
      </c>
      <c r="H67" s="57">
        <v>0</v>
      </c>
      <c r="I67" s="57">
        <v>342469.81929245999</v>
      </c>
      <c r="J67" s="57">
        <v>2964994.1807075399</v>
      </c>
      <c r="K67" s="57">
        <v>0</v>
      </c>
      <c r="L67" s="58" t="s">
        <v>441</v>
      </c>
      <c r="M67" s="59" t="s">
        <v>375</v>
      </c>
      <c r="N67" s="60" t="s">
        <v>376</v>
      </c>
      <c r="O67" s="352"/>
      <c r="P67" s="62"/>
      <c r="Q67" s="355"/>
      <c r="R67" s="187"/>
      <c r="S67" s="61"/>
      <c r="T67" s="54"/>
      <c r="U67" s="54"/>
      <c r="V67" s="54"/>
      <c r="W67" s="62">
        <v>1</v>
      </c>
      <c r="X67" s="62">
        <v>1</v>
      </c>
      <c r="Y67" s="63"/>
      <c r="Z67" s="64">
        <v>1</v>
      </c>
      <c r="AA67" s="62">
        <v>1</v>
      </c>
      <c r="AB67" s="62">
        <v>1</v>
      </c>
      <c r="AC67" s="62"/>
      <c r="AD67" s="62"/>
      <c r="AE67" s="62"/>
      <c r="AF67" s="65"/>
    </row>
    <row r="68" spans="2:32" ht="15" customHeight="1" x14ac:dyDescent="0.25">
      <c r="B68" s="53">
        <v>2</v>
      </c>
      <c r="C68" s="149">
        <v>13033943</v>
      </c>
      <c r="D68" s="55" t="s">
        <v>563</v>
      </c>
      <c r="E68" s="56" t="s">
        <v>564</v>
      </c>
      <c r="F68" s="56" t="s">
        <v>565</v>
      </c>
      <c r="G68" s="57">
        <v>0</v>
      </c>
      <c r="H68" s="57">
        <v>0</v>
      </c>
      <c r="I68" s="57">
        <v>253753.48542260885</v>
      </c>
      <c r="J68" s="57">
        <v>2193384.6580786337</v>
      </c>
      <c r="K68" s="57">
        <v>0</v>
      </c>
      <c r="L68" s="58" t="s">
        <v>441</v>
      </c>
      <c r="M68" s="59" t="s">
        <v>375</v>
      </c>
      <c r="N68" s="60" t="s">
        <v>376</v>
      </c>
      <c r="O68" s="352"/>
      <c r="P68" s="62"/>
      <c r="Q68" s="355"/>
      <c r="R68" s="187"/>
      <c r="S68" s="61"/>
      <c r="T68" s="54"/>
      <c r="U68" s="54"/>
      <c r="V68" s="54"/>
      <c r="W68" s="62">
        <v>1</v>
      </c>
      <c r="X68" s="62">
        <v>1</v>
      </c>
      <c r="Y68" s="63"/>
      <c r="Z68" s="64">
        <v>1</v>
      </c>
      <c r="AA68" s="62">
        <v>1</v>
      </c>
      <c r="AB68" s="62">
        <v>1</v>
      </c>
      <c r="AC68" s="62"/>
      <c r="AD68" s="62"/>
      <c r="AE68" s="62">
        <v>1</v>
      </c>
      <c r="AF68" s="65"/>
    </row>
    <row r="69" spans="2:32" ht="15" customHeight="1" x14ac:dyDescent="0.25">
      <c r="B69" s="53">
        <v>2</v>
      </c>
      <c r="C69" s="149">
        <v>13033949</v>
      </c>
      <c r="D69" s="55" t="s">
        <v>566</v>
      </c>
      <c r="E69" s="56" t="s">
        <v>567</v>
      </c>
      <c r="F69" s="56" t="s">
        <v>568</v>
      </c>
      <c r="G69" s="57">
        <v>0</v>
      </c>
      <c r="H69" s="57">
        <v>0</v>
      </c>
      <c r="I69" s="57">
        <v>62194.024472531259</v>
      </c>
      <c r="J69" s="57">
        <v>538455.97552746872</v>
      </c>
      <c r="K69" s="57">
        <v>0</v>
      </c>
      <c r="L69" s="58" t="s">
        <v>441</v>
      </c>
      <c r="M69" s="59" t="s">
        <v>375</v>
      </c>
      <c r="N69" s="60" t="s">
        <v>376</v>
      </c>
      <c r="O69" s="353"/>
      <c r="P69" s="62"/>
      <c r="Q69" s="356"/>
      <c r="R69" s="187"/>
      <c r="S69" s="61"/>
      <c r="T69" s="54"/>
      <c r="U69" s="54"/>
      <c r="V69" s="54"/>
      <c r="W69" s="62">
        <v>1</v>
      </c>
      <c r="X69" s="62">
        <v>1</v>
      </c>
      <c r="Y69" s="63"/>
      <c r="Z69" s="64">
        <v>1</v>
      </c>
      <c r="AA69" s="62">
        <v>1</v>
      </c>
      <c r="AB69" s="62">
        <v>1</v>
      </c>
      <c r="AC69" s="62"/>
      <c r="AD69" s="62"/>
      <c r="AE69" s="62"/>
      <c r="AF69" s="65"/>
    </row>
    <row r="70" spans="2:32" ht="15" customHeight="1" x14ac:dyDescent="0.25">
      <c r="B70" s="53">
        <v>2</v>
      </c>
      <c r="C70" s="149" t="s">
        <v>569</v>
      </c>
      <c r="D70" s="55" t="s">
        <v>570</v>
      </c>
      <c r="E70" s="56" t="s">
        <v>571</v>
      </c>
      <c r="F70" s="56" t="s">
        <v>572</v>
      </c>
      <c r="G70" s="57">
        <v>180000</v>
      </c>
      <c r="H70" s="57">
        <v>180000</v>
      </c>
      <c r="I70" s="57">
        <v>180000</v>
      </c>
      <c r="J70" s="57">
        <v>180000</v>
      </c>
      <c r="K70" s="57">
        <v>180000</v>
      </c>
      <c r="L70" s="58" t="s">
        <v>478</v>
      </c>
      <c r="M70" s="59" t="s">
        <v>375</v>
      </c>
      <c r="N70" s="60" t="s">
        <v>573</v>
      </c>
      <c r="O70" s="163" t="s">
        <v>262</v>
      </c>
      <c r="P70" s="62"/>
      <c r="Q70" s="59"/>
      <c r="R70" s="187"/>
      <c r="S70" s="61"/>
      <c r="T70" s="54"/>
      <c r="U70" s="54"/>
      <c r="V70" s="54"/>
      <c r="W70" s="62">
        <v>1</v>
      </c>
      <c r="X70" s="54"/>
      <c r="Y70" s="63"/>
      <c r="Z70" s="64">
        <v>1</v>
      </c>
      <c r="AA70" s="62"/>
      <c r="AB70" s="62">
        <v>1</v>
      </c>
      <c r="AC70" s="62">
        <v>1</v>
      </c>
      <c r="AD70" s="62">
        <v>1</v>
      </c>
      <c r="AE70" s="62"/>
      <c r="AF70" s="65"/>
    </row>
    <row r="71" spans="2:32" ht="15" customHeight="1" x14ac:dyDescent="0.25">
      <c r="B71" s="53">
        <v>2</v>
      </c>
      <c r="C71" s="149" t="s">
        <v>574</v>
      </c>
      <c r="D71" s="55" t="s">
        <v>575</v>
      </c>
      <c r="E71" s="56" t="s">
        <v>576</v>
      </c>
      <c r="F71" s="56" t="s">
        <v>577</v>
      </c>
      <c r="G71" s="57">
        <v>300000</v>
      </c>
      <c r="H71" s="57">
        <v>300000</v>
      </c>
      <c r="I71" s="57">
        <v>300000</v>
      </c>
      <c r="J71" s="57">
        <v>300000</v>
      </c>
      <c r="K71" s="57">
        <v>300000</v>
      </c>
      <c r="L71" s="58" t="s">
        <v>478</v>
      </c>
      <c r="M71" s="59" t="s">
        <v>375</v>
      </c>
      <c r="N71" s="60" t="s">
        <v>573</v>
      </c>
      <c r="O71" s="165" t="s">
        <v>265</v>
      </c>
      <c r="P71" s="62"/>
      <c r="Q71" s="59"/>
      <c r="R71" s="187"/>
      <c r="S71" s="61"/>
      <c r="T71" s="54"/>
      <c r="U71" s="54"/>
      <c r="V71" s="54"/>
      <c r="W71" s="62">
        <v>1</v>
      </c>
      <c r="X71" s="54"/>
      <c r="Y71" s="63"/>
      <c r="Z71" s="64">
        <v>1</v>
      </c>
      <c r="AA71" s="62"/>
      <c r="AB71" s="62">
        <v>1</v>
      </c>
      <c r="AC71" s="62">
        <v>1</v>
      </c>
      <c r="AD71" s="62"/>
      <c r="AE71" s="62"/>
      <c r="AF71" s="65"/>
    </row>
    <row r="72" spans="2:32" ht="15" customHeight="1" x14ac:dyDescent="0.25">
      <c r="B72" s="53">
        <v>2</v>
      </c>
      <c r="C72" s="149" t="s">
        <v>578</v>
      </c>
      <c r="D72" s="55" t="s">
        <v>579</v>
      </c>
      <c r="E72" s="56" t="s">
        <v>580</v>
      </c>
      <c r="F72" s="56" t="s">
        <v>581</v>
      </c>
      <c r="G72" s="57">
        <v>375000</v>
      </c>
      <c r="H72" s="57">
        <v>450000</v>
      </c>
      <c r="I72" s="57">
        <v>225000</v>
      </c>
      <c r="J72" s="57">
        <v>0</v>
      </c>
      <c r="K72" s="57">
        <v>0</v>
      </c>
      <c r="L72" s="58" t="s">
        <v>582</v>
      </c>
      <c r="M72" s="59" t="s">
        <v>375</v>
      </c>
      <c r="N72" s="60" t="s">
        <v>573</v>
      </c>
      <c r="O72" s="165" t="s">
        <v>265</v>
      </c>
      <c r="P72" s="62"/>
      <c r="Q72" s="59"/>
      <c r="R72" s="187"/>
      <c r="S72" s="61"/>
      <c r="T72" s="54"/>
      <c r="U72" s="54"/>
      <c r="V72" s="54"/>
      <c r="W72" s="62">
        <v>1</v>
      </c>
      <c r="X72" s="54"/>
      <c r="Y72" s="63"/>
      <c r="Z72" s="64">
        <v>1</v>
      </c>
      <c r="AA72" s="62"/>
      <c r="AB72" s="62">
        <v>1</v>
      </c>
      <c r="AC72" s="62"/>
      <c r="AD72" s="62">
        <v>1</v>
      </c>
      <c r="AE72" s="62"/>
      <c r="AF72" s="65"/>
    </row>
    <row r="73" spans="2:32" ht="15" customHeight="1" x14ac:dyDescent="0.25">
      <c r="B73" s="53">
        <v>2</v>
      </c>
      <c r="C73" s="149">
        <v>10022512</v>
      </c>
      <c r="D73" s="55" t="s">
        <v>583</v>
      </c>
      <c r="E73" s="56" t="s">
        <v>584</v>
      </c>
      <c r="F73" s="54" t="s">
        <v>585</v>
      </c>
      <c r="G73" s="57">
        <v>0</v>
      </c>
      <c r="H73" s="57">
        <v>34523</v>
      </c>
      <c r="I73" s="57">
        <v>382098</v>
      </c>
      <c r="J73" s="57">
        <v>0</v>
      </c>
      <c r="K73" s="57">
        <v>0</v>
      </c>
      <c r="L73" s="58" t="s">
        <v>410</v>
      </c>
      <c r="M73" s="59" t="s">
        <v>375</v>
      </c>
      <c r="N73" s="60" t="s">
        <v>376</v>
      </c>
      <c r="O73" s="163" t="s">
        <v>262</v>
      </c>
      <c r="P73" s="170" t="s">
        <v>281</v>
      </c>
      <c r="Q73" s="59"/>
      <c r="R73" s="187"/>
      <c r="S73" s="61"/>
      <c r="T73" s="62">
        <v>1</v>
      </c>
      <c r="U73" s="62">
        <v>1</v>
      </c>
      <c r="V73" s="62"/>
      <c r="W73" s="62">
        <v>1</v>
      </c>
      <c r="X73" s="62">
        <v>1</v>
      </c>
      <c r="Y73" s="206" t="s">
        <v>377</v>
      </c>
      <c r="Z73" s="64">
        <v>1</v>
      </c>
      <c r="AA73" s="62"/>
      <c r="AB73" s="62">
        <v>1</v>
      </c>
      <c r="AC73" s="62">
        <v>1</v>
      </c>
      <c r="AD73" s="62"/>
      <c r="AE73" s="62"/>
      <c r="AF73" s="65"/>
    </row>
    <row r="74" spans="2:32" ht="15" customHeight="1" x14ac:dyDescent="0.25">
      <c r="B74" s="53">
        <v>2</v>
      </c>
      <c r="C74" s="149">
        <v>10022019</v>
      </c>
      <c r="D74" s="55" t="s">
        <v>586</v>
      </c>
      <c r="E74" s="56" t="s">
        <v>587</v>
      </c>
      <c r="F74" s="54" t="s">
        <v>588</v>
      </c>
      <c r="G74" s="57">
        <v>35843</v>
      </c>
      <c r="H74" s="57">
        <v>372190</v>
      </c>
      <c r="I74" s="57">
        <v>0</v>
      </c>
      <c r="J74" s="57">
        <v>0</v>
      </c>
      <c r="K74" s="57">
        <v>0</v>
      </c>
      <c r="L74" s="58" t="s">
        <v>403</v>
      </c>
      <c r="M74" s="59" t="s">
        <v>375</v>
      </c>
      <c r="N74" s="60" t="s">
        <v>376</v>
      </c>
      <c r="O74" s="165" t="s">
        <v>265</v>
      </c>
      <c r="P74" s="170" t="s">
        <v>281</v>
      </c>
      <c r="Q74" s="59"/>
      <c r="R74" s="187"/>
      <c r="S74" s="61"/>
      <c r="T74" s="62">
        <v>1</v>
      </c>
      <c r="U74" s="62">
        <v>1</v>
      </c>
      <c r="V74" s="62"/>
      <c r="W74" s="62">
        <v>1</v>
      </c>
      <c r="X74" s="62">
        <v>1</v>
      </c>
      <c r="Y74" s="206" t="s">
        <v>377</v>
      </c>
      <c r="Z74" s="64">
        <v>1</v>
      </c>
      <c r="AA74" s="62"/>
      <c r="AB74" s="62">
        <v>1</v>
      </c>
      <c r="AC74" s="62">
        <v>1</v>
      </c>
      <c r="AD74" s="62"/>
      <c r="AE74" s="62"/>
      <c r="AF74" s="65"/>
    </row>
    <row r="75" spans="2:32" ht="15" customHeight="1" x14ac:dyDescent="0.25">
      <c r="B75" s="53">
        <v>2</v>
      </c>
      <c r="C75" s="149" t="s">
        <v>589</v>
      </c>
      <c r="D75" s="55" t="s">
        <v>590</v>
      </c>
      <c r="E75" s="56" t="s">
        <v>591</v>
      </c>
      <c r="F75" s="54" t="s">
        <v>592</v>
      </c>
      <c r="G75" s="57">
        <v>29062</v>
      </c>
      <c r="H75" s="57">
        <v>0</v>
      </c>
      <c r="I75" s="57">
        <v>0</v>
      </c>
      <c r="J75" s="57">
        <v>0</v>
      </c>
      <c r="K75" s="57">
        <v>0</v>
      </c>
      <c r="L75" s="58" t="s">
        <v>397</v>
      </c>
      <c r="M75" s="59" t="s">
        <v>375</v>
      </c>
      <c r="N75" s="60" t="s">
        <v>376</v>
      </c>
      <c r="O75" s="67"/>
      <c r="P75" s="67" t="s">
        <v>387</v>
      </c>
      <c r="Q75" s="103"/>
      <c r="R75" s="103"/>
      <c r="S75" s="66"/>
      <c r="T75" s="69"/>
      <c r="U75" s="69"/>
      <c r="V75" s="67"/>
      <c r="W75" s="67"/>
      <c r="X75" s="67"/>
      <c r="Y75" s="70"/>
      <c r="Z75" s="66"/>
      <c r="AA75" s="67"/>
      <c r="AB75" s="67"/>
      <c r="AC75" s="67"/>
      <c r="AD75" s="67"/>
      <c r="AE75" s="67"/>
      <c r="AF75" s="68"/>
    </row>
    <row r="76" spans="2:32" ht="15" customHeight="1" x14ac:dyDescent="0.25">
      <c r="B76" s="53">
        <v>2</v>
      </c>
      <c r="C76" s="149">
        <v>10022504</v>
      </c>
      <c r="D76" s="55" t="s">
        <v>593</v>
      </c>
      <c r="E76" s="56" t="s">
        <v>594</v>
      </c>
      <c r="F76" s="54" t="s">
        <v>595</v>
      </c>
      <c r="G76" s="57">
        <v>1219039</v>
      </c>
      <c r="H76" s="57">
        <v>18188</v>
      </c>
      <c r="I76" s="57">
        <v>0</v>
      </c>
      <c r="J76" s="57">
        <v>0</v>
      </c>
      <c r="K76" s="57">
        <v>0</v>
      </c>
      <c r="L76" s="58" t="s">
        <v>403</v>
      </c>
      <c r="M76" s="59" t="s">
        <v>375</v>
      </c>
      <c r="N76" s="60" t="s">
        <v>376</v>
      </c>
      <c r="O76" s="165" t="s">
        <v>267</v>
      </c>
      <c r="P76" s="170" t="s">
        <v>281</v>
      </c>
      <c r="Q76" s="59"/>
      <c r="R76" s="187"/>
      <c r="S76" s="61"/>
      <c r="T76" s="62">
        <v>1</v>
      </c>
      <c r="U76" s="62">
        <v>1</v>
      </c>
      <c r="V76" s="62"/>
      <c r="W76" s="62">
        <v>1</v>
      </c>
      <c r="X76" s="62">
        <v>1</v>
      </c>
      <c r="Y76" s="206" t="s">
        <v>377</v>
      </c>
      <c r="Z76" s="64">
        <v>1</v>
      </c>
      <c r="AA76" s="62"/>
      <c r="AB76" s="62">
        <v>1</v>
      </c>
      <c r="AC76" s="62">
        <v>1</v>
      </c>
      <c r="AD76" s="62">
        <v>1</v>
      </c>
      <c r="AE76" s="62"/>
      <c r="AF76" s="65"/>
    </row>
    <row r="77" spans="2:32" ht="15" customHeight="1" x14ac:dyDescent="0.25">
      <c r="B77" s="53">
        <v>2</v>
      </c>
      <c r="C77" s="149">
        <v>10043030</v>
      </c>
      <c r="D77" s="55" t="s">
        <v>596</v>
      </c>
      <c r="E77" s="56" t="s">
        <v>597</v>
      </c>
      <c r="F77" s="54" t="s">
        <v>598</v>
      </c>
      <c r="G77" s="57">
        <v>6306850</v>
      </c>
      <c r="H77" s="57">
        <v>8874814</v>
      </c>
      <c r="I77" s="57">
        <v>0</v>
      </c>
      <c r="J77" s="57">
        <v>0</v>
      </c>
      <c r="K77" s="57">
        <v>0</v>
      </c>
      <c r="L77" s="58" t="s">
        <v>582</v>
      </c>
      <c r="M77" s="59" t="s">
        <v>375</v>
      </c>
      <c r="N77" s="60" t="s">
        <v>376</v>
      </c>
      <c r="O77" s="166" t="s">
        <v>276</v>
      </c>
      <c r="P77" s="170" t="s">
        <v>281</v>
      </c>
      <c r="Q77" s="171" t="s">
        <v>278</v>
      </c>
      <c r="R77" s="242" t="s">
        <v>489</v>
      </c>
      <c r="S77" s="61"/>
      <c r="T77" s="62">
        <v>1</v>
      </c>
      <c r="U77" s="62">
        <v>1</v>
      </c>
      <c r="V77" s="62"/>
      <c r="W77" s="62">
        <v>1</v>
      </c>
      <c r="X77" s="62">
        <v>1</v>
      </c>
      <c r="Y77" s="206" t="s">
        <v>377</v>
      </c>
      <c r="Z77" s="64">
        <v>1</v>
      </c>
      <c r="AA77" s="62"/>
      <c r="AB77" s="62">
        <v>1</v>
      </c>
      <c r="AC77" s="62">
        <v>1</v>
      </c>
      <c r="AD77" s="62"/>
      <c r="AE77" s="62"/>
      <c r="AF77" s="65"/>
    </row>
    <row r="78" spans="2:32" ht="15" customHeight="1" x14ac:dyDescent="0.25">
      <c r="B78" s="53">
        <v>2</v>
      </c>
      <c r="C78" s="149">
        <v>10022734</v>
      </c>
      <c r="D78" s="55" t="s">
        <v>599</v>
      </c>
      <c r="E78" s="56" t="s">
        <v>600</v>
      </c>
      <c r="F78" s="54" t="s">
        <v>601</v>
      </c>
      <c r="G78" s="57">
        <v>0</v>
      </c>
      <c r="H78" s="57">
        <v>0</v>
      </c>
      <c r="I78" s="57">
        <v>0</v>
      </c>
      <c r="J78" s="57">
        <v>0</v>
      </c>
      <c r="K78" s="57">
        <v>326090</v>
      </c>
      <c r="L78" s="58" t="s">
        <v>602</v>
      </c>
      <c r="M78" s="59" t="s">
        <v>375</v>
      </c>
      <c r="N78" s="60" t="s">
        <v>376</v>
      </c>
      <c r="O78" s="166" t="s">
        <v>276</v>
      </c>
      <c r="P78" s="170" t="s">
        <v>281</v>
      </c>
      <c r="Q78" s="171" t="s">
        <v>278</v>
      </c>
      <c r="R78" s="187"/>
      <c r="S78" s="61"/>
      <c r="T78" s="62">
        <v>1</v>
      </c>
      <c r="U78" s="62">
        <v>1</v>
      </c>
      <c r="V78" s="62"/>
      <c r="W78" s="62">
        <v>1</v>
      </c>
      <c r="X78" s="62">
        <v>1</v>
      </c>
      <c r="Y78" s="206" t="s">
        <v>377</v>
      </c>
      <c r="Z78" s="64">
        <v>1</v>
      </c>
      <c r="AA78" s="62"/>
      <c r="AB78" s="62">
        <v>1</v>
      </c>
      <c r="AC78" s="62">
        <v>1</v>
      </c>
      <c r="AD78" s="62">
        <v>1</v>
      </c>
      <c r="AE78" s="62"/>
      <c r="AF78" s="65"/>
    </row>
    <row r="79" spans="2:32" ht="15" customHeight="1" x14ac:dyDescent="0.25">
      <c r="B79" s="53">
        <v>2</v>
      </c>
      <c r="C79" s="149">
        <v>10022731</v>
      </c>
      <c r="D79" s="55" t="s">
        <v>603</v>
      </c>
      <c r="E79" s="56" t="s">
        <v>604</v>
      </c>
      <c r="F79" s="54" t="s">
        <v>605</v>
      </c>
      <c r="G79" s="57">
        <v>3470202</v>
      </c>
      <c r="H79" s="57">
        <v>0</v>
      </c>
      <c r="I79" s="57">
        <v>0</v>
      </c>
      <c r="J79" s="57">
        <v>0</v>
      </c>
      <c r="K79" s="57">
        <v>0</v>
      </c>
      <c r="L79" s="58" t="s">
        <v>403</v>
      </c>
      <c r="M79" s="59" t="s">
        <v>375</v>
      </c>
      <c r="N79" s="60" t="s">
        <v>376</v>
      </c>
      <c r="O79" s="166" t="s">
        <v>276</v>
      </c>
      <c r="P79" s="170" t="s">
        <v>281</v>
      </c>
      <c r="Q79" s="171" t="s">
        <v>278</v>
      </c>
      <c r="R79" s="187"/>
      <c r="S79" s="61"/>
      <c r="T79" s="62">
        <v>1</v>
      </c>
      <c r="U79" s="62">
        <v>1</v>
      </c>
      <c r="V79" s="62"/>
      <c r="W79" s="62">
        <v>1</v>
      </c>
      <c r="X79" s="62">
        <v>1</v>
      </c>
      <c r="Y79" s="206" t="s">
        <v>377</v>
      </c>
      <c r="Z79" s="64">
        <v>1</v>
      </c>
      <c r="AA79" s="62"/>
      <c r="AB79" s="62">
        <v>1</v>
      </c>
      <c r="AC79" s="62">
        <v>1</v>
      </c>
      <c r="AD79" s="62">
        <v>1</v>
      </c>
      <c r="AE79" s="62"/>
      <c r="AF79" s="65"/>
    </row>
    <row r="80" spans="2:32" ht="15" customHeight="1" x14ac:dyDescent="0.25">
      <c r="B80" s="53">
        <v>2</v>
      </c>
      <c r="C80" s="149">
        <v>10022510</v>
      </c>
      <c r="D80" s="55" t="s">
        <v>606</v>
      </c>
      <c r="E80" s="56" t="s">
        <v>607</v>
      </c>
      <c r="F80" s="54" t="s">
        <v>608</v>
      </c>
      <c r="G80" s="57">
        <v>5156480</v>
      </c>
      <c r="H80" s="57">
        <v>4251184</v>
      </c>
      <c r="I80" s="57">
        <v>0</v>
      </c>
      <c r="J80" s="57">
        <v>0</v>
      </c>
      <c r="K80" s="57">
        <v>0</v>
      </c>
      <c r="L80" s="58" t="s">
        <v>374</v>
      </c>
      <c r="M80" s="59" t="s">
        <v>375</v>
      </c>
      <c r="N80" s="60" t="s">
        <v>376</v>
      </c>
      <c r="O80" s="166" t="s">
        <v>276</v>
      </c>
      <c r="P80" s="170" t="s">
        <v>281</v>
      </c>
      <c r="Q80" s="171" t="s">
        <v>278</v>
      </c>
      <c r="R80" s="187"/>
      <c r="S80" s="61"/>
      <c r="T80" s="62">
        <v>1</v>
      </c>
      <c r="U80" s="62">
        <v>1</v>
      </c>
      <c r="V80" s="62"/>
      <c r="W80" s="62">
        <v>1</v>
      </c>
      <c r="X80" s="62">
        <v>1</v>
      </c>
      <c r="Y80" s="206" t="s">
        <v>377</v>
      </c>
      <c r="Z80" s="64">
        <v>1</v>
      </c>
      <c r="AA80" s="62"/>
      <c r="AB80" s="62">
        <v>1</v>
      </c>
      <c r="AC80" s="62">
        <v>1</v>
      </c>
      <c r="AD80" s="62">
        <v>1</v>
      </c>
      <c r="AE80" s="62"/>
      <c r="AF80" s="65"/>
    </row>
    <row r="81" spans="2:32" ht="15" customHeight="1" x14ac:dyDescent="0.25">
      <c r="B81" s="53">
        <v>2</v>
      </c>
      <c r="C81" s="150">
        <v>10022511</v>
      </c>
      <c r="D81" s="55" t="s">
        <v>609</v>
      </c>
      <c r="E81" s="72" t="s">
        <v>610</v>
      </c>
      <c r="F81" s="71" t="s">
        <v>611</v>
      </c>
      <c r="G81" s="57">
        <v>0</v>
      </c>
      <c r="H81" s="57">
        <v>300497</v>
      </c>
      <c r="I81" s="57">
        <v>5158009.7300000004</v>
      </c>
      <c r="J81" s="57">
        <v>7894532.2800000003</v>
      </c>
      <c r="K81" s="57">
        <v>7954089.0099999998</v>
      </c>
      <c r="L81" s="74" t="s">
        <v>459</v>
      </c>
      <c r="M81" s="75" t="s">
        <v>375</v>
      </c>
      <c r="N81" s="104" t="s">
        <v>376</v>
      </c>
      <c r="O81" s="166" t="s">
        <v>276</v>
      </c>
      <c r="P81" s="170" t="s">
        <v>281</v>
      </c>
      <c r="Q81" s="171" t="s">
        <v>278</v>
      </c>
      <c r="R81" s="187"/>
      <c r="S81" s="77"/>
      <c r="T81" s="78">
        <v>1</v>
      </c>
      <c r="U81" s="78">
        <v>1</v>
      </c>
      <c r="V81" s="78"/>
      <c r="W81" s="78">
        <v>1</v>
      </c>
      <c r="X81" s="78">
        <v>1</v>
      </c>
      <c r="Y81" s="206" t="s">
        <v>377</v>
      </c>
      <c r="Z81" s="64">
        <v>1</v>
      </c>
      <c r="AA81" s="78"/>
      <c r="AB81" s="78">
        <v>1</v>
      </c>
      <c r="AC81" s="78">
        <v>1</v>
      </c>
      <c r="AD81" s="78">
        <v>1</v>
      </c>
      <c r="AE81" s="78"/>
      <c r="AF81" s="79"/>
    </row>
    <row r="82" spans="2:32" ht="15" customHeight="1" x14ac:dyDescent="0.25">
      <c r="B82" s="53">
        <v>2</v>
      </c>
      <c r="C82" s="153">
        <v>10022499</v>
      </c>
      <c r="D82" s="55" t="s">
        <v>612</v>
      </c>
      <c r="E82" s="105" t="s">
        <v>613</v>
      </c>
      <c r="F82" s="106" t="s">
        <v>614</v>
      </c>
      <c r="G82" s="57">
        <v>0</v>
      </c>
      <c r="H82" s="57">
        <v>0</v>
      </c>
      <c r="I82" s="57">
        <v>0</v>
      </c>
      <c r="J82" s="57">
        <v>0</v>
      </c>
      <c r="K82" s="57">
        <v>341490</v>
      </c>
      <c r="L82" s="107" t="s">
        <v>615</v>
      </c>
      <c r="M82" s="108" t="s">
        <v>375</v>
      </c>
      <c r="N82" s="109" t="s">
        <v>376</v>
      </c>
      <c r="O82" s="166" t="s">
        <v>276</v>
      </c>
      <c r="P82" s="170" t="s">
        <v>281</v>
      </c>
      <c r="Q82" s="171" t="s">
        <v>278</v>
      </c>
      <c r="R82" s="187"/>
      <c r="S82" s="110"/>
      <c r="T82" s="111">
        <v>1</v>
      </c>
      <c r="U82" s="111">
        <v>1</v>
      </c>
      <c r="V82" s="111"/>
      <c r="W82" s="111">
        <v>1</v>
      </c>
      <c r="X82" s="111">
        <v>1</v>
      </c>
      <c r="Y82" s="206" t="s">
        <v>377</v>
      </c>
      <c r="Z82" s="64">
        <v>1</v>
      </c>
      <c r="AA82" s="111"/>
      <c r="AB82" s="111">
        <v>1</v>
      </c>
      <c r="AC82" s="111">
        <v>1</v>
      </c>
      <c r="AD82" s="111">
        <v>1</v>
      </c>
      <c r="AE82" s="111"/>
      <c r="AF82" s="109"/>
    </row>
    <row r="83" spans="2:32" ht="15" customHeight="1" x14ac:dyDescent="0.25">
      <c r="B83" s="53">
        <v>2</v>
      </c>
      <c r="C83" s="149" t="s">
        <v>616</v>
      </c>
      <c r="D83" s="55" t="s">
        <v>617</v>
      </c>
      <c r="E83" s="56" t="s">
        <v>618</v>
      </c>
      <c r="F83" s="56" t="s">
        <v>619</v>
      </c>
      <c r="G83" s="57">
        <v>102669.54</v>
      </c>
      <c r="H83" s="57">
        <v>102669.54</v>
      </c>
      <c r="I83" s="57">
        <v>102669.54</v>
      </c>
      <c r="J83" s="57">
        <v>102669.54</v>
      </c>
      <c r="K83" s="57">
        <v>102669.54</v>
      </c>
      <c r="L83" s="87" t="s">
        <v>478</v>
      </c>
      <c r="M83" s="88" t="s">
        <v>375</v>
      </c>
      <c r="N83" s="60" t="s">
        <v>573</v>
      </c>
      <c r="O83" s="163" t="s">
        <v>262</v>
      </c>
      <c r="P83" s="385" t="s">
        <v>620</v>
      </c>
      <c r="Q83" s="372" t="s">
        <v>621</v>
      </c>
      <c r="R83" s="372" t="s">
        <v>622</v>
      </c>
      <c r="S83" s="64"/>
      <c r="T83" s="62"/>
      <c r="U83" s="62"/>
      <c r="V83" s="62"/>
      <c r="W83" s="62">
        <v>1</v>
      </c>
      <c r="X83" s="62"/>
      <c r="Y83" s="112"/>
      <c r="Z83" s="64">
        <v>1</v>
      </c>
      <c r="AA83" s="62"/>
      <c r="AB83" s="62"/>
      <c r="AC83" s="62">
        <v>1</v>
      </c>
      <c r="AD83" s="62"/>
      <c r="AE83" s="62"/>
      <c r="AF83" s="65"/>
    </row>
    <row r="84" spans="2:32" ht="15" customHeight="1" x14ac:dyDescent="0.25">
      <c r="B84" s="53">
        <v>2</v>
      </c>
      <c r="C84" s="149" t="s">
        <v>623</v>
      </c>
      <c r="D84" s="55" t="s">
        <v>624</v>
      </c>
      <c r="E84" s="56" t="s">
        <v>625</v>
      </c>
      <c r="F84" s="56" t="s">
        <v>626</v>
      </c>
      <c r="G84" s="57">
        <v>3800130.9272677107</v>
      </c>
      <c r="H84" s="57">
        <v>5799444.1473241635</v>
      </c>
      <c r="I84" s="57">
        <v>8162064.7184538068</v>
      </c>
      <c r="J84" s="57">
        <v>9680483.9415006619</v>
      </c>
      <c r="K84" s="57">
        <v>10898335.910438083</v>
      </c>
      <c r="L84" s="87" t="s">
        <v>478</v>
      </c>
      <c r="M84" s="88" t="s">
        <v>375</v>
      </c>
      <c r="N84" s="60" t="s">
        <v>573</v>
      </c>
      <c r="O84" s="345" t="s">
        <v>627</v>
      </c>
      <c r="P84" s="386"/>
      <c r="Q84" s="373"/>
      <c r="R84" s="373"/>
      <c r="S84" s="64"/>
      <c r="T84" s="62"/>
      <c r="U84" s="62"/>
      <c r="V84" s="62"/>
      <c r="W84" s="62">
        <v>1</v>
      </c>
      <c r="X84" s="62"/>
      <c r="Y84" s="112"/>
      <c r="Z84" s="64">
        <v>1</v>
      </c>
      <c r="AA84" s="62"/>
      <c r="AB84" s="62"/>
      <c r="AC84" s="62">
        <v>1</v>
      </c>
      <c r="AD84" s="62">
        <v>1</v>
      </c>
      <c r="AE84" s="62"/>
      <c r="AF84" s="65"/>
    </row>
    <row r="85" spans="2:32" ht="15" customHeight="1" x14ac:dyDescent="0.25">
      <c r="B85" s="53">
        <v>2</v>
      </c>
      <c r="C85" s="149" t="s">
        <v>628</v>
      </c>
      <c r="D85" s="55" t="s">
        <v>629</v>
      </c>
      <c r="E85" s="56" t="s">
        <v>630</v>
      </c>
      <c r="F85" s="56" t="s">
        <v>631</v>
      </c>
      <c r="G85" s="57">
        <v>259533.40421045673</v>
      </c>
      <c r="H85" s="57">
        <v>239215.42721909159</v>
      </c>
      <c r="I85" s="57">
        <v>226564.61135654349</v>
      </c>
      <c r="J85" s="57">
        <v>233848.41442891967</v>
      </c>
      <c r="K85" s="57">
        <v>238832.06916265073</v>
      </c>
      <c r="L85" s="87" t="s">
        <v>478</v>
      </c>
      <c r="M85" s="88" t="s">
        <v>375</v>
      </c>
      <c r="N85" s="60" t="s">
        <v>573</v>
      </c>
      <c r="O85" s="346"/>
      <c r="P85" s="386"/>
      <c r="Q85" s="373"/>
      <c r="R85" s="373"/>
      <c r="S85" s="64"/>
      <c r="T85" s="62"/>
      <c r="U85" s="62"/>
      <c r="V85" s="62"/>
      <c r="W85" s="62">
        <v>1</v>
      </c>
      <c r="X85" s="62"/>
      <c r="Y85" s="112"/>
      <c r="Z85" s="64">
        <v>1</v>
      </c>
      <c r="AA85" s="62"/>
      <c r="AB85" s="62"/>
      <c r="AC85" s="62">
        <v>1</v>
      </c>
      <c r="AD85" s="62">
        <v>1</v>
      </c>
      <c r="AE85" s="62"/>
      <c r="AF85" s="65"/>
    </row>
    <row r="86" spans="2:32" ht="15" customHeight="1" x14ac:dyDescent="0.25">
      <c r="B86" s="53">
        <v>2</v>
      </c>
      <c r="C86" s="149" t="s">
        <v>632</v>
      </c>
      <c r="D86" s="55" t="s">
        <v>633</v>
      </c>
      <c r="E86" s="56" t="s">
        <v>634</v>
      </c>
      <c r="F86" s="56" t="s">
        <v>635</v>
      </c>
      <c r="G86" s="57">
        <v>2605144.8221292295</v>
      </c>
      <c r="H86" s="57">
        <v>2797079.8780417559</v>
      </c>
      <c r="I86" s="57">
        <v>2560020.3290273678</v>
      </c>
      <c r="J86" s="57">
        <v>1953750.929771712</v>
      </c>
      <c r="K86" s="57">
        <v>1502194.0782938669</v>
      </c>
      <c r="L86" s="87" t="s">
        <v>478</v>
      </c>
      <c r="M86" s="88" t="s">
        <v>375</v>
      </c>
      <c r="N86" s="60" t="s">
        <v>573</v>
      </c>
      <c r="O86" s="166" t="s">
        <v>276</v>
      </c>
      <c r="P86" s="386"/>
      <c r="Q86" s="373"/>
      <c r="R86" s="373"/>
      <c r="S86" s="64"/>
      <c r="T86" s="62"/>
      <c r="U86" s="62"/>
      <c r="V86" s="62"/>
      <c r="W86" s="62">
        <v>1</v>
      </c>
      <c r="X86" s="62"/>
      <c r="Y86" s="112"/>
      <c r="Z86" s="64">
        <v>1</v>
      </c>
      <c r="AA86" s="62"/>
      <c r="AB86" s="62"/>
      <c r="AC86" s="62">
        <v>1</v>
      </c>
      <c r="AD86" s="62">
        <v>1</v>
      </c>
      <c r="AE86" s="62"/>
      <c r="AF86" s="65"/>
    </row>
    <row r="87" spans="2:32" ht="15" customHeight="1" x14ac:dyDescent="0.25">
      <c r="B87" s="53">
        <v>2</v>
      </c>
      <c r="C87" s="149" t="s">
        <v>636</v>
      </c>
      <c r="D87" s="55" t="s">
        <v>637</v>
      </c>
      <c r="E87" s="172" t="s">
        <v>638</v>
      </c>
      <c r="F87" s="56" t="s">
        <v>639</v>
      </c>
      <c r="G87" s="57">
        <v>267508.85563663655</v>
      </c>
      <c r="H87" s="57">
        <v>89169.618545545512</v>
      </c>
      <c r="I87" s="57">
        <v>0</v>
      </c>
      <c r="J87" s="57">
        <v>0</v>
      </c>
      <c r="K87" s="57">
        <v>0</v>
      </c>
      <c r="L87" s="87" t="s">
        <v>640</v>
      </c>
      <c r="M87" s="88" t="s">
        <v>375</v>
      </c>
      <c r="N87" s="60" t="s">
        <v>573</v>
      </c>
      <c r="O87" s="163" t="s">
        <v>262</v>
      </c>
      <c r="P87" s="386"/>
      <c r="Q87" s="373"/>
      <c r="R87" s="373"/>
      <c r="S87" s="64"/>
      <c r="T87" s="62"/>
      <c r="U87" s="62"/>
      <c r="V87" s="62"/>
      <c r="W87" s="62">
        <v>1</v>
      </c>
      <c r="X87" s="62"/>
      <c r="Y87" s="112"/>
      <c r="Z87" s="64">
        <v>1</v>
      </c>
      <c r="AA87" s="62"/>
      <c r="AB87" s="62"/>
      <c r="AC87" s="62"/>
      <c r="AD87" s="62">
        <v>1</v>
      </c>
      <c r="AE87" s="62"/>
      <c r="AF87" s="65"/>
    </row>
    <row r="88" spans="2:32" ht="15" customHeight="1" x14ac:dyDescent="0.25">
      <c r="B88" s="53">
        <v>2</v>
      </c>
      <c r="C88" s="149" t="s">
        <v>641</v>
      </c>
      <c r="D88" s="55" t="s">
        <v>642</v>
      </c>
      <c r="E88" s="172" t="s">
        <v>643</v>
      </c>
      <c r="F88" s="54" t="s">
        <v>644</v>
      </c>
      <c r="G88" s="57">
        <v>125012.64727869201</v>
      </c>
      <c r="H88" s="57">
        <v>162467.79840888377</v>
      </c>
      <c r="I88" s="57">
        <v>277070.8322565874</v>
      </c>
      <c r="J88" s="57">
        <v>276973.54614975577</v>
      </c>
      <c r="K88" s="57">
        <v>252165.58890768068</v>
      </c>
      <c r="L88" s="87" t="s">
        <v>478</v>
      </c>
      <c r="M88" s="87" t="s">
        <v>375</v>
      </c>
      <c r="N88" s="60" t="s">
        <v>573</v>
      </c>
      <c r="O88" s="165" t="s">
        <v>265</v>
      </c>
      <c r="P88" s="386"/>
      <c r="Q88" s="373"/>
      <c r="R88" s="373"/>
      <c r="S88" s="64"/>
      <c r="T88" s="62"/>
      <c r="U88" s="62"/>
      <c r="V88" s="62"/>
      <c r="W88" s="62">
        <v>1</v>
      </c>
      <c r="X88" s="62"/>
      <c r="Y88" s="112"/>
      <c r="Z88" s="64">
        <v>1</v>
      </c>
      <c r="AA88" s="62"/>
      <c r="AB88" s="62"/>
      <c r="AC88" s="62">
        <v>1</v>
      </c>
      <c r="AD88" s="62"/>
      <c r="AE88" s="62"/>
      <c r="AF88" s="65"/>
    </row>
    <row r="89" spans="2:32" ht="15" customHeight="1" x14ac:dyDescent="0.25">
      <c r="B89" s="53">
        <v>2</v>
      </c>
      <c r="C89" s="149" t="s">
        <v>645</v>
      </c>
      <c r="D89" s="55" t="s">
        <v>646</v>
      </c>
      <c r="E89" s="172" t="s">
        <v>647</v>
      </c>
      <c r="F89" s="56" t="s">
        <v>648</v>
      </c>
      <c r="G89" s="57">
        <v>206917.14</v>
      </c>
      <c r="H89" s="57">
        <v>153122.74800000002</v>
      </c>
      <c r="I89" s="57">
        <v>1421506.5060000003</v>
      </c>
      <c r="J89" s="57">
        <v>3069541.1645</v>
      </c>
      <c r="K89" s="57">
        <v>4150863.2149999999</v>
      </c>
      <c r="L89" s="87" t="s">
        <v>478</v>
      </c>
      <c r="M89" s="88" t="s">
        <v>375</v>
      </c>
      <c r="N89" s="60" t="s">
        <v>573</v>
      </c>
      <c r="O89" s="345" t="s">
        <v>649</v>
      </c>
      <c r="P89" s="386"/>
      <c r="Q89" s="373"/>
      <c r="R89" s="373"/>
      <c r="S89" s="64"/>
      <c r="T89" s="62"/>
      <c r="U89" s="62"/>
      <c r="V89" s="62"/>
      <c r="W89" s="62">
        <v>1</v>
      </c>
      <c r="X89" s="62"/>
      <c r="Y89" s="112"/>
      <c r="Z89" s="64">
        <v>1</v>
      </c>
      <c r="AA89" s="62"/>
      <c r="AB89" s="62"/>
      <c r="AC89" s="62">
        <v>1</v>
      </c>
      <c r="AD89" s="62">
        <v>1</v>
      </c>
      <c r="AE89" s="62"/>
      <c r="AF89" s="65"/>
    </row>
    <row r="90" spans="2:32" ht="15" customHeight="1" x14ac:dyDescent="0.25">
      <c r="B90" s="53">
        <v>2</v>
      </c>
      <c r="C90" s="149" t="s">
        <v>650</v>
      </c>
      <c r="D90" s="55" t="s">
        <v>651</v>
      </c>
      <c r="E90" s="172" t="s">
        <v>652</v>
      </c>
      <c r="F90" s="113" t="s">
        <v>653</v>
      </c>
      <c r="G90" s="57">
        <v>691344.93797727278</v>
      </c>
      <c r="H90" s="57">
        <v>864591.77406818187</v>
      </c>
      <c r="I90" s="57">
        <v>537520.08072727267</v>
      </c>
      <c r="J90" s="57">
        <v>944787.73561363632</v>
      </c>
      <c r="K90" s="57">
        <v>1236587.8470454544</v>
      </c>
      <c r="L90" s="87" t="s">
        <v>478</v>
      </c>
      <c r="M90" s="88" t="s">
        <v>375</v>
      </c>
      <c r="N90" s="60" t="s">
        <v>573</v>
      </c>
      <c r="O90" s="347"/>
      <c r="P90" s="386"/>
      <c r="Q90" s="373"/>
      <c r="R90" s="373"/>
      <c r="S90" s="64"/>
      <c r="T90" s="62"/>
      <c r="U90" s="62"/>
      <c r="V90" s="62"/>
      <c r="W90" s="62">
        <v>1</v>
      </c>
      <c r="X90" s="62"/>
      <c r="Y90" s="112"/>
      <c r="Z90" s="64">
        <v>1</v>
      </c>
      <c r="AA90" s="62"/>
      <c r="AB90" s="62"/>
      <c r="AC90" s="62">
        <v>1</v>
      </c>
      <c r="AD90" s="62">
        <v>1</v>
      </c>
      <c r="AE90" s="62"/>
      <c r="AF90" s="65"/>
    </row>
    <row r="91" spans="2:32" ht="15" customHeight="1" x14ac:dyDescent="0.25">
      <c r="B91" s="53">
        <v>2</v>
      </c>
      <c r="C91" s="149" t="s">
        <v>654</v>
      </c>
      <c r="D91" s="55" t="s">
        <v>655</v>
      </c>
      <c r="E91" s="172" t="s">
        <v>656</v>
      </c>
      <c r="F91" s="56" t="s">
        <v>657</v>
      </c>
      <c r="G91" s="57">
        <v>97764.435999999987</v>
      </c>
      <c r="H91" s="57">
        <v>111095.95</v>
      </c>
      <c r="I91" s="57">
        <v>159978.16800000001</v>
      </c>
      <c r="J91" s="57">
        <v>208860.386</v>
      </c>
      <c r="K91" s="57">
        <v>168865.84399999998</v>
      </c>
      <c r="L91" s="87" t="s">
        <v>478</v>
      </c>
      <c r="M91" s="88" t="s">
        <v>375</v>
      </c>
      <c r="N91" s="60" t="s">
        <v>573</v>
      </c>
      <c r="O91" s="347"/>
      <c r="P91" s="386"/>
      <c r="Q91" s="373"/>
      <c r="R91" s="373"/>
      <c r="S91" s="64"/>
      <c r="T91" s="62"/>
      <c r="U91" s="62"/>
      <c r="V91" s="62"/>
      <c r="W91" s="62">
        <v>1</v>
      </c>
      <c r="X91" s="62"/>
      <c r="Y91" s="112"/>
      <c r="Z91" s="64">
        <v>1</v>
      </c>
      <c r="AA91" s="62"/>
      <c r="AB91" s="62"/>
      <c r="AC91" s="62">
        <v>1</v>
      </c>
      <c r="AD91" s="62">
        <v>1</v>
      </c>
      <c r="AE91" s="62"/>
      <c r="AF91" s="65"/>
    </row>
    <row r="92" spans="2:32" ht="15" customHeight="1" x14ac:dyDescent="0.25">
      <c r="B92" s="53">
        <v>2</v>
      </c>
      <c r="C92" s="149" t="s">
        <v>658</v>
      </c>
      <c r="D92" s="55" t="s">
        <v>659</v>
      </c>
      <c r="E92" s="172" t="s">
        <v>660</v>
      </c>
      <c r="F92" s="56" t="s">
        <v>661</v>
      </c>
      <c r="G92" s="57">
        <v>497686.9344351936</v>
      </c>
      <c r="H92" s="57">
        <v>617628.10699990788</v>
      </c>
      <c r="I92" s="57">
        <v>657608.49785481254</v>
      </c>
      <c r="J92" s="57">
        <v>599705.86282357119</v>
      </c>
      <c r="K92" s="57">
        <v>554210.93529902445</v>
      </c>
      <c r="L92" s="87" t="s">
        <v>478</v>
      </c>
      <c r="M92" s="88" t="s">
        <v>375</v>
      </c>
      <c r="N92" s="60" t="s">
        <v>573</v>
      </c>
      <c r="O92" s="346"/>
      <c r="P92" s="386"/>
      <c r="Q92" s="373"/>
      <c r="R92" s="373"/>
      <c r="S92" s="64"/>
      <c r="T92" s="62"/>
      <c r="U92" s="62"/>
      <c r="V92" s="62"/>
      <c r="W92" s="62">
        <v>1</v>
      </c>
      <c r="X92" s="62"/>
      <c r="Y92" s="112"/>
      <c r="Z92" s="64">
        <v>1</v>
      </c>
      <c r="AA92" s="62"/>
      <c r="AB92" s="62"/>
      <c r="AC92" s="62">
        <v>1</v>
      </c>
      <c r="AD92" s="62">
        <v>1</v>
      </c>
      <c r="AE92" s="62"/>
      <c r="AF92" s="65"/>
    </row>
    <row r="93" spans="2:32" ht="15" customHeight="1" x14ac:dyDescent="0.25">
      <c r="B93" s="53">
        <v>2</v>
      </c>
      <c r="C93" s="149" t="s">
        <v>662</v>
      </c>
      <c r="D93" s="55" t="s">
        <v>663</v>
      </c>
      <c r="E93" s="172" t="s">
        <v>664</v>
      </c>
      <c r="F93" s="56" t="s">
        <v>665</v>
      </c>
      <c r="G93" s="57">
        <v>541576.37133333331</v>
      </c>
      <c r="H93" s="57">
        <v>163732.39133333333</v>
      </c>
      <c r="I93" s="57">
        <v>0</v>
      </c>
      <c r="J93" s="57">
        <v>0</v>
      </c>
      <c r="K93" s="57">
        <v>0</v>
      </c>
      <c r="L93" s="87" t="s">
        <v>640</v>
      </c>
      <c r="M93" s="88" t="s">
        <v>375</v>
      </c>
      <c r="N93" s="60" t="s">
        <v>573</v>
      </c>
      <c r="O93" s="163" t="s">
        <v>262</v>
      </c>
      <c r="P93" s="386"/>
      <c r="Q93" s="373"/>
      <c r="R93" s="373"/>
      <c r="S93" s="64"/>
      <c r="T93" s="62"/>
      <c r="U93" s="62"/>
      <c r="V93" s="62"/>
      <c r="W93" s="62">
        <v>1</v>
      </c>
      <c r="X93" s="62"/>
      <c r="Y93" s="112"/>
      <c r="Z93" s="64">
        <v>1</v>
      </c>
      <c r="AA93" s="62"/>
      <c r="AB93" s="62"/>
      <c r="AC93" s="62">
        <v>1</v>
      </c>
      <c r="AD93" s="62"/>
      <c r="AE93" s="62"/>
      <c r="AF93" s="65"/>
    </row>
    <row r="94" spans="2:32" ht="15" customHeight="1" x14ac:dyDescent="0.25">
      <c r="B94" s="53">
        <v>2</v>
      </c>
      <c r="C94" s="149" t="s">
        <v>666</v>
      </c>
      <c r="D94" s="55" t="s">
        <v>667</v>
      </c>
      <c r="E94" s="172" t="s">
        <v>668</v>
      </c>
      <c r="F94" s="56" t="s">
        <v>669</v>
      </c>
      <c r="G94" s="57">
        <v>551036.80000000005</v>
      </c>
      <c r="H94" s="57">
        <v>551036.80000000005</v>
      </c>
      <c r="I94" s="57">
        <v>551036.80000000005</v>
      </c>
      <c r="J94" s="57">
        <v>551036.80000000005</v>
      </c>
      <c r="K94" s="57">
        <v>551036.80000000005</v>
      </c>
      <c r="L94" s="87" t="s">
        <v>478</v>
      </c>
      <c r="M94" s="88" t="s">
        <v>375</v>
      </c>
      <c r="N94" s="60" t="s">
        <v>573</v>
      </c>
      <c r="O94" s="163" t="s">
        <v>262</v>
      </c>
      <c r="P94" s="386"/>
      <c r="Q94" s="373"/>
      <c r="R94" s="373"/>
      <c r="S94" s="64"/>
      <c r="T94" s="62"/>
      <c r="U94" s="62"/>
      <c r="V94" s="62"/>
      <c r="W94" s="62">
        <v>1</v>
      </c>
      <c r="X94" s="62"/>
      <c r="Y94" s="112"/>
      <c r="Z94" s="64">
        <v>1</v>
      </c>
      <c r="AA94" s="62"/>
      <c r="AB94" s="62"/>
      <c r="AC94" s="62"/>
      <c r="AD94" s="62">
        <v>1</v>
      </c>
      <c r="AE94" s="62"/>
      <c r="AF94" s="65"/>
    </row>
    <row r="95" spans="2:32" ht="15" customHeight="1" x14ac:dyDescent="0.25">
      <c r="B95" s="53">
        <v>2</v>
      </c>
      <c r="C95" s="149" t="s">
        <v>670</v>
      </c>
      <c r="D95" s="55" t="s">
        <v>671</v>
      </c>
      <c r="E95" s="56" t="s">
        <v>672</v>
      </c>
      <c r="F95" s="56" t="s">
        <v>673</v>
      </c>
      <c r="G95" s="57">
        <v>435369</v>
      </c>
      <c r="H95" s="57">
        <v>435369</v>
      </c>
      <c r="I95" s="57">
        <v>435369</v>
      </c>
      <c r="J95" s="57">
        <v>435369</v>
      </c>
      <c r="K95" s="57">
        <v>435369</v>
      </c>
      <c r="L95" s="87" t="s">
        <v>478</v>
      </c>
      <c r="M95" s="88" t="s">
        <v>375</v>
      </c>
      <c r="N95" s="60" t="s">
        <v>573</v>
      </c>
      <c r="O95" s="163" t="s">
        <v>262</v>
      </c>
      <c r="P95" s="386"/>
      <c r="Q95" s="373"/>
      <c r="R95" s="373"/>
      <c r="S95" s="64"/>
      <c r="T95" s="62"/>
      <c r="U95" s="62"/>
      <c r="V95" s="62"/>
      <c r="W95" s="62">
        <v>1</v>
      </c>
      <c r="X95" s="62"/>
      <c r="Y95" s="112"/>
      <c r="Z95" s="64">
        <v>1</v>
      </c>
      <c r="AA95" s="62"/>
      <c r="AB95" s="62"/>
      <c r="AC95" s="62">
        <v>1</v>
      </c>
      <c r="AD95" s="62"/>
      <c r="AE95" s="62"/>
      <c r="AF95" s="65"/>
    </row>
    <row r="96" spans="2:32" ht="15" customHeight="1" x14ac:dyDescent="0.25">
      <c r="B96" s="53">
        <v>2</v>
      </c>
      <c r="C96" s="149" t="s">
        <v>674</v>
      </c>
      <c r="D96" s="55" t="s">
        <v>675</v>
      </c>
      <c r="E96" s="56" t="s">
        <v>676</v>
      </c>
      <c r="F96" s="56" t="s">
        <v>677</v>
      </c>
      <c r="G96" s="57">
        <v>53510.668422742972</v>
      </c>
      <c r="H96" s="57">
        <v>53510.668422742972</v>
      </c>
      <c r="I96" s="57">
        <v>53510.668422742972</v>
      </c>
      <c r="J96" s="57">
        <v>53510.668422742972</v>
      </c>
      <c r="K96" s="57">
        <v>53510.668422742972</v>
      </c>
      <c r="L96" s="87" t="s">
        <v>478</v>
      </c>
      <c r="M96" s="88" t="s">
        <v>375</v>
      </c>
      <c r="N96" s="60" t="s">
        <v>573</v>
      </c>
      <c r="O96" s="345" t="s">
        <v>678</v>
      </c>
      <c r="P96" s="386"/>
      <c r="Q96" s="373"/>
      <c r="R96" s="373"/>
      <c r="S96" s="64"/>
      <c r="T96" s="62"/>
      <c r="U96" s="62"/>
      <c r="V96" s="62"/>
      <c r="W96" s="62">
        <v>1</v>
      </c>
      <c r="X96" s="62"/>
      <c r="Y96" s="112"/>
      <c r="Z96" s="64">
        <v>1</v>
      </c>
      <c r="AA96" s="62"/>
      <c r="AB96" s="62"/>
      <c r="AC96" s="62"/>
      <c r="AD96" s="62">
        <v>1</v>
      </c>
      <c r="AE96" s="62"/>
      <c r="AF96" s="65"/>
    </row>
    <row r="97" spans="2:32" ht="15" customHeight="1" x14ac:dyDescent="0.25">
      <c r="B97" s="53">
        <v>2</v>
      </c>
      <c r="C97" s="149" t="s">
        <v>679</v>
      </c>
      <c r="D97" s="55" t="s">
        <v>680</v>
      </c>
      <c r="E97" s="56" t="s">
        <v>681</v>
      </c>
      <c r="F97" s="56" t="s">
        <v>682</v>
      </c>
      <c r="G97" s="57">
        <v>839903.02456890757</v>
      </c>
      <c r="H97" s="57">
        <v>839903.02456890757</v>
      </c>
      <c r="I97" s="57">
        <v>839903.02456890757</v>
      </c>
      <c r="J97" s="57">
        <v>839903.02456890757</v>
      </c>
      <c r="K97" s="57">
        <v>839903.02456890757</v>
      </c>
      <c r="L97" s="87" t="s">
        <v>478</v>
      </c>
      <c r="M97" s="88" t="s">
        <v>375</v>
      </c>
      <c r="N97" s="60" t="s">
        <v>573</v>
      </c>
      <c r="O97" s="347"/>
      <c r="P97" s="386"/>
      <c r="Q97" s="373"/>
      <c r="R97" s="373"/>
      <c r="S97" s="64"/>
      <c r="T97" s="62"/>
      <c r="U97" s="62"/>
      <c r="V97" s="62"/>
      <c r="W97" s="62">
        <v>1</v>
      </c>
      <c r="X97" s="62"/>
      <c r="Y97" s="112"/>
      <c r="Z97" s="64">
        <v>1</v>
      </c>
      <c r="AA97" s="62"/>
      <c r="AB97" s="62"/>
      <c r="AC97" s="62">
        <v>1</v>
      </c>
      <c r="AD97" s="62">
        <v>1</v>
      </c>
      <c r="AE97" s="62"/>
      <c r="AF97" s="65"/>
    </row>
    <row r="98" spans="2:32" ht="15" customHeight="1" x14ac:dyDescent="0.25">
      <c r="B98" s="53">
        <v>2</v>
      </c>
      <c r="C98" s="149" t="s">
        <v>683</v>
      </c>
      <c r="D98" s="55" t="s">
        <v>684</v>
      </c>
      <c r="E98" s="56" t="s">
        <v>685</v>
      </c>
      <c r="F98" s="56" t="s">
        <v>686</v>
      </c>
      <c r="G98" s="57">
        <v>30575.351600784066</v>
      </c>
      <c r="H98" s="57">
        <v>30575.351600784066</v>
      </c>
      <c r="I98" s="57">
        <v>30575.351600784066</v>
      </c>
      <c r="J98" s="57">
        <v>30575.351600784066</v>
      </c>
      <c r="K98" s="57">
        <v>30575.351600784066</v>
      </c>
      <c r="L98" s="87" t="s">
        <v>478</v>
      </c>
      <c r="M98" s="88" t="s">
        <v>375</v>
      </c>
      <c r="N98" s="60" t="s">
        <v>573</v>
      </c>
      <c r="O98" s="347"/>
      <c r="P98" s="386"/>
      <c r="Q98" s="373"/>
      <c r="R98" s="373"/>
      <c r="S98" s="64"/>
      <c r="T98" s="62"/>
      <c r="U98" s="62"/>
      <c r="V98" s="62"/>
      <c r="W98" s="62">
        <v>1</v>
      </c>
      <c r="X98" s="62"/>
      <c r="Y98" s="112"/>
      <c r="Z98" s="64">
        <v>1</v>
      </c>
      <c r="AA98" s="62"/>
      <c r="AB98" s="62"/>
      <c r="AC98" s="62">
        <v>1</v>
      </c>
      <c r="AD98" s="62">
        <v>1</v>
      </c>
      <c r="AE98" s="62"/>
      <c r="AF98" s="65"/>
    </row>
    <row r="99" spans="2:32" ht="15" customHeight="1" x14ac:dyDescent="0.25">
      <c r="B99" s="53">
        <v>2</v>
      </c>
      <c r="C99" s="149" t="s">
        <v>687</v>
      </c>
      <c r="D99" s="55" t="s">
        <v>688</v>
      </c>
      <c r="E99" s="56" t="s">
        <v>689</v>
      </c>
      <c r="F99" s="56" t="s">
        <v>690</v>
      </c>
      <c r="G99" s="57">
        <v>95523.746281152591</v>
      </c>
      <c r="H99" s="57">
        <v>95523.746281152591</v>
      </c>
      <c r="I99" s="57">
        <v>95523.746281152591</v>
      </c>
      <c r="J99" s="57">
        <v>95523.746281152591</v>
      </c>
      <c r="K99" s="57">
        <v>95523.746281152591</v>
      </c>
      <c r="L99" s="87" t="s">
        <v>478</v>
      </c>
      <c r="M99" s="88" t="s">
        <v>375</v>
      </c>
      <c r="N99" s="60" t="s">
        <v>573</v>
      </c>
      <c r="O99" s="347"/>
      <c r="P99" s="386"/>
      <c r="Q99" s="373"/>
      <c r="R99" s="373"/>
      <c r="S99" s="64"/>
      <c r="T99" s="62"/>
      <c r="U99" s="62"/>
      <c r="V99" s="62"/>
      <c r="W99" s="62">
        <v>1</v>
      </c>
      <c r="X99" s="62"/>
      <c r="Y99" s="112"/>
      <c r="Z99" s="64">
        <v>1</v>
      </c>
      <c r="AA99" s="62"/>
      <c r="AB99" s="62"/>
      <c r="AC99" s="62">
        <v>1</v>
      </c>
      <c r="AD99" s="62">
        <v>1</v>
      </c>
      <c r="AE99" s="62"/>
      <c r="AF99" s="65"/>
    </row>
    <row r="100" spans="2:32" ht="15" customHeight="1" x14ac:dyDescent="0.25">
      <c r="B100" s="53">
        <v>2</v>
      </c>
      <c r="C100" s="149" t="s">
        <v>691</v>
      </c>
      <c r="D100" s="55" t="s">
        <v>692</v>
      </c>
      <c r="E100" s="56" t="s">
        <v>693</v>
      </c>
      <c r="F100" s="56" t="s">
        <v>694</v>
      </c>
      <c r="G100" s="57">
        <v>257131.64094984229</v>
      </c>
      <c r="H100" s="57">
        <v>257131.64094984229</v>
      </c>
      <c r="I100" s="57">
        <v>257131.64094984229</v>
      </c>
      <c r="J100" s="57">
        <v>257131.64094984229</v>
      </c>
      <c r="K100" s="57">
        <v>257131.64094984229</v>
      </c>
      <c r="L100" s="87" t="s">
        <v>478</v>
      </c>
      <c r="M100" s="88" t="s">
        <v>375</v>
      </c>
      <c r="N100" s="60" t="s">
        <v>573</v>
      </c>
      <c r="O100" s="347"/>
      <c r="P100" s="386"/>
      <c r="Q100" s="373"/>
      <c r="R100" s="373"/>
      <c r="S100" s="64"/>
      <c r="T100" s="62"/>
      <c r="U100" s="62"/>
      <c r="V100" s="62"/>
      <c r="W100" s="62">
        <v>1</v>
      </c>
      <c r="X100" s="62"/>
      <c r="Y100" s="112"/>
      <c r="Z100" s="64">
        <v>1</v>
      </c>
      <c r="AA100" s="62"/>
      <c r="AB100" s="62"/>
      <c r="AC100" s="62">
        <v>1</v>
      </c>
      <c r="AD100" s="62"/>
      <c r="AE100" s="62"/>
      <c r="AF100" s="65"/>
    </row>
    <row r="101" spans="2:32" ht="15" customHeight="1" x14ac:dyDescent="0.25">
      <c r="B101" s="53">
        <v>2</v>
      </c>
      <c r="C101" s="149" t="s">
        <v>695</v>
      </c>
      <c r="D101" s="55" t="s">
        <v>696</v>
      </c>
      <c r="E101" s="56" t="s">
        <v>697</v>
      </c>
      <c r="F101" s="56" t="s">
        <v>698</v>
      </c>
      <c r="G101" s="57">
        <v>2058231.0136748701</v>
      </c>
      <c r="H101" s="57">
        <v>2058231.0136748701</v>
      </c>
      <c r="I101" s="57">
        <v>2058231.0136748701</v>
      </c>
      <c r="J101" s="57">
        <v>2058231.0136748701</v>
      </c>
      <c r="K101" s="57">
        <v>2058231.0136748701</v>
      </c>
      <c r="L101" s="87" t="s">
        <v>478</v>
      </c>
      <c r="M101" s="88" t="s">
        <v>375</v>
      </c>
      <c r="N101" s="60" t="s">
        <v>573</v>
      </c>
      <c r="O101" s="347"/>
      <c r="P101" s="386"/>
      <c r="Q101" s="373"/>
      <c r="R101" s="373"/>
      <c r="S101" s="64"/>
      <c r="T101" s="62"/>
      <c r="U101" s="62"/>
      <c r="V101" s="62"/>
      <c r="W101" s="62">
        <v>1</v>
      </c>
      <c r="X101" s="62"/>
      <c r="Y101" s="112"/>
      <c r="Z101" s="64">
        <v>1</v>
      </c>
      <c r="AA101" s="62"/>
      <c r="AB101" s="62"/>
      <c r="AC101" s="62">
        <v>1</v>
      </c>
      <c r="AD101" s="62"/>
      <c r="AE101" s="62"/>
      <c r="AF101" s="65"/>
    </row>
    <row r="102" spans="2:32" ht="15" customHeight="1" x14ac:dyDescent="0.25">
      <c r="B102" s="53">
        <v>2</v>
      </c>
      <c r="C102" s="149" t="s">
        <v>699</v>
      </c>
      <c r="D102" s="55" t="s">
        <v>700</v>
      </c>
      <c r="E102" s="56" t="s">
        <v>701</v>
      </c>
      <c r="F102" s="56" t="s">
        <v>702</v>
      </c>
      <c r="G102" s="57">
        <v>1705978.8578226166</v>
      </c>
      <c r="H102" s="57">
        <v>1705978.8578226166</v>
      </c>
      <c r="I102" s="57">
        <v>1705978.8578226166</v>
      </c>
      <c r="J102" s="57">
        <v>1705978.8578226166</v>
      </c>
      <c r="K102" s="57">
        <v>1705978.8578226166</v>
      </c>
      <c r="L102" s="87" t="s">
        <v>478</v>
      </c>
      <c r="M102" s="88" t="s">
        <v>375</v>
      </c>
      <c r="N102" s="60" t="s">
        <v>573</v>
      </c>
      <c r="O102" s="346"/>
      <c r="P102" s="386"/>
      <c r="Q102" s="373"/>
      <c r="R102" s="373"/>
      <c r="S102" s="64"/>
      <c r="T102" s="62"/>
      <c r="U102" s="62"/>
      <c r="V102" s="62"/>
      <c r="W102" s="62">
        <v>1</v>
      </c>
      <c r="X102" s="62"/>
      <c r="Y102" s="112"/>
      <c r="Z102" s="64">
        <v>1</v>
      </c>
      <c r="AA102" s="62"/>
      <c r="AB102" s="62"/>
      <c r="AC102" s="62">
        <v>1</v>
      </c>
      <c r="AD102" s="62"/>
      <c r="AE102" s="62"/>
      <c r="AF102" s="65"/>
    </row>
    <row r="103" spans="2:32" ht="15" customHeight="1" x14ac:dyDescent="0.25">
      <c r="B103" s="53">
        <v>2</v>
      </c>
      <c r="C103" s="149" t="s">
        <v>703</v>
      </c>
      <c r="D103" s="55" t="s">
        <v>704</v>
      </c>
      <c r="E103" s="56" t="s">
        <v>705</v>
      </c>
      <c r="F103" s="56" t="s">
        <v>706</v>
      </c>
      <c r="G103" s="57">
        <v>181750.38572170399</v>
      </c>
      <c r="H103" s="57">
        <v>181750.38572170399</v>
      </c>
      <c r="I103" s="57">
        <v>181750.38572170399</v>
      </c>
      <c r="J103" s="57">
        <v>181750.38572170399</v>
      </c>
      <c r="K103" s="57">
        <v>181750.38572170399</v>
      </c>
      <c r="L103" s="87" t="s">
        <v>478</v>
      </c>
      <c r="M103" s="88" t="s">
        <v>375</v>
      </c>
      <c r="N103" s="60" t="s">
        <v>573</v>
      </c>
      <c r="O103" s="163" t="s">
        <v>262</v>
      </c>
      <c r="P103" s="386"/>
      <c r="Q103" s="373"/>
      <c r="R103" s="373"/>
      <c r="S103" s="64"/>
      <c r="T103" s="62"/>
      <c r="U103" s="62"/>
      <c r="V103" s="62"/>
      <c r="W103" s="62">
        <v>1</v>
      </c>
      <c r="X103" s="62"/>
      <c r="Y103" s="112"/>
      <c r="Z103" s="64">
        <v>1</v>
      </c>
      <c r="AA103" s="62"/>
      <c r="AB103" s="62"/>
      <c r="AC103" s="62">
        <v>1</v>
      </c>
      <c r="AD103" s="62"/>
      <c r="AE103" s="62"/>
      <c r="AF103" s="65"/>
    </row>
    <row r="104" spans="2:32" ht="15" customHeight="1" x14ac:dyDescent="0.25">
      <c r="B104" s="53">
        <v>2</v>
      </c>
      <c r="C104" s="149" t="s">
        <v>707</v>
      </c>
      <c r="D104" s="55" t="s">
        <v>708</v>
      </c>
      <c r="E104" s="56" t="s">
        <v>709</v>
      </c>
      <c r="F104" s="56" t="s">
        <v>710</v>
      </c>
      <c r="G104" s="57">
        <v>247899.61511675571</v>
      </c>
      <c r="H104" s="57">
        <v>247899.61511675571</v>
      </c>
      <c r="I104" s="57">
        <v>247899.61511675571</v>
      </c>
      <c r="J104" s="57">
        <v>247899.61511675571</v>
      </c>
      <c r="K104" s="57">
        <v>247899.61511675571</v>
      </c>
      <c r="L104" s="87" t="s">
        <v>478</v>
      </c>
      <c r="M104" s="88" t="s">
        <v>375</v>
      </c>
      <c r="N104" s="60" t="s">
        <v>573</v>
      </c>
      <c r="O104" s="163" t="s">
        <v>262</v>
      </c>
      <c r="P104" s="386"/>
      <c r="Q104" s="373"/>
      <c r="R104" s="373"/>
      <c r="S104" s="64"/>
      <c r="T104" s="62"/>
      <c r="U104" s="62"/>
      <c r="V104" s="62"/>
      <c r="W104" s="62">
        <v>1</v>
      </c>
      <c r="X104" s="62"/>
      <c r="Y104" s="112"/>
      <c r="Z104" s="64">
        <v>1</v>
      </c>
      <c r="AA104" s="62"/>
      <c r="AB104" s="62"/>
      <c r="AC104" s="62">
        <v>1</v>
      </c>
      <c r="AD104" s="62"/>
      <c r="AE104" s="62"/>
      <c r="AF104" s="65"/>
    </row>
    <row r="105" spans="2:32" ht="15" customHeight="1" x14ac:dyDescent="0.25">
      <c r="B105" s="53">
        <v>2</v>
      </c>
      <c r="C105" s="149" t="s">
        <v>711</v>
      </c>
      <c r="D105" s="55" t="s">
        <v>712</v>
      </c>
      <c r="E105" s="56" t="s">
        <v>713</v>
      </c>
      <c r="F105" s="56" t="s">
        <v>714</v>
      </c>
      <c r="G105" s="57">
        <v>83476.374755281824</v>
      </c>
      <c r="H105" s="57">
        <v>166952.74951056365</v>
      </c>
      <c r="I105" s="57">
        <v>166952.74951056365</v>
      </c>
      <c r="J105" s="57">
        <v>166952.74951056365</v>
      </c>
      <c r="K105" s="57">
        <v>166952.74951056365</v>
      </c>
      <c r="L105" s="87" t="s">
        <v>478</v>
      </c>
      <c r="M105" s="88" t="s">
        <v>375</v>
      </c>
      <c r="N105" s="60" t="s">
        <v>573</v>
      </c>
      <c r="O105" s="163" t="s">
        <v>262</v>
      </c>
      <c r="P105" s="386"/>
      <c r="Q105" s="373"/>
      <c r="R105" s="373"/>
      <c r="S105" s="64"/>
      <c r="T105" s="62"/>
      <c r="U105" s="62"/>
      <c r="V105" s="62"/>
      <c r="W105" s="62">
        <v>1</v>
      </c>
      <c r="X105" s="62"/>
      <c r="Y105" s="112"/>
      <c r="Z105" s="64">
        <v>1</v>
      </c>
      <c r="AA105" s="62"/>
      <c r="AB105" s="62"/>
      <c r="AC105" s="62">
        <v>1</v>
      </c>
      <c r="AD105" s="62"/>
      <c r="AE105" s="62"/>
      <c r="AF105" s="65"/>
    </row>
    <row r="106" spans="2:32" ht="15" customHeight="1" x14ac:dyDescent="0.25">
      <c r="B106" s="53">
        <v>2</v>
      </c>
      <c r="C106" s="150">
        <v>10043677</v>
      </c>
      <c r="D106" s="55" t="s">
        <v>715</v>
      </c>
      <c r="E106" s="72" t="s">
        <v>716</v>
      </c>
      <c r="F106" s="72" t="s">
        <v>717</v>
      </c>
      <c r="G106" s="57">
        <v>34809.955977704682</v>
      </c>
      <c r="H106" s="57">
        <v>69619.911955409363</v>
      </c>
      <c r="I106" s="57">
        <v>34809.955977704682</v>
      </c>
      <c r="J106" s="57">
        <v>0</v>
      </c>
      <c r="K106" s="57">
        <v>0</v>
      </c>
      <c r="L106" s="114" t="s">
        <v>718</v>
      </c>
      <c r="M106" s="114" t="s">
        <v>375</v>
      </c>
      <c r="N106" s="115" t="s">
        <v>573</v>
      </c>
      <c r="O106" s="163" t="s">
        <v>262</v>
      </c>
      <c r="P106" s="386"/>
      <c r="Q106" s="374"/>
      <c r="R106" s="374"/>
      <c r="S106" s="116"/>
      <c r="T106" s="78"/>
      <c r="U106" s="78"/>
      <c r="V106" s="78"/>
      <c r="W106" s="78">
        <v>1</v>
      </c>
      <c r="X106" s="78"/>
      <c r="Y106" s="117"/>
      <c r="Z106" s="64">
        <v>1</v>
      </c>
      <c r="AA106" s="78"/>
      <c r="AB106" s="78"/>
      <c r="AC106" s="78">
        <v>1</v>
      </c>
      <c r="AD106" s="78"/>
      <c r="AE106" s="78"/>
      <c r="AF106" s="79"/>
    </row>
    <row r="107" spans="2:32" ht="15" customHeight="1" x14ac:dyDescent="0.25">
      <c r="B107" s="53">
        <v>2</v>
      </c>
      <c r="C107" s="150" t="s">
        <v>719</v>
      </c>
      <c r="D107" s="55" t="s">
        <v>720</v>
      </c>
      <c r="E107" s="182" t="s">
        <v>721</v>
      </c>
      <c r="F107" s="71" t="s">
        <v>722</v>
      </c>
      <c r="G107" s="57">
        <v>3678810.2126418399</v>
      </c>
      <c r="H107" s="57">
        <v>3678810.2126418394</v>
      </c>
      <c r="I107" s="57">
        <v>3678810.2126418175</v>
      </c>
      <c r="J107" s="57">
        <v>3678810.2126418455</v>
      </c>
      <c r="K107" s="57">
        <v>3678810.2126418222</v>
      </c>
      <c r="L107" s="87" t="s">
        <v>478</v>
      </c>
      <c r="M107" s="88" t="s">
        <v>375</v>
      </c>
      <c r="N107" s="60" t="s">
        <v>573</v>
      </c>
      <c r="O107" s="378" t="s">
        <v>723</v>
      </c>
      <c r="P107" s="386"/>
      <c r="Q107" s="375" t="s">
        <v>724</v>
      </c>
      <c r="R107" s="375" t="s">
        <v>725</v>
      </c>
      <c r="S107" s="64"/>
      <c r="T107" s="62"/>
      <c r="U107" s="62"/>
      <c r="V107" s="62"/>
      <c r="W107" s="62">
        <v>1</v>
      </c>
      <c r="X107" s="62"/>
      <c r="Y107" s="112"/>
      <c r="Z107" s="64">
        <v>1</v>
      </c>
      <c r="AA107" s="62">
        <v>1</v>
      </c>
      <c r="AB107" s="62"/>
      <c r="AC107" s="62"/>
      <c r="AD107" s="62">
        <v>1</v>
      </c>
      <c r="AE107" s="62"/>
      <c r="AF107" s="65"/>
    </row>
    <row r="108" spans="2:32" ht="15" customHeight="1" x14ac:dyDescent="0.25">
      <c r="B108" s="53">
        <v>2</v>
      </c>
      <c r="C108" s="149" t="s">
        <v>726</v>
      </c>
      <c r="D108" s="55" t="s">
        <v>727</v>
      </c>
      <c r="E108" s="172" t="s">
        <v>728</v>
      </c>
      <c r="F108" s="54" t="s">
        <v>722</v>
      </c>
      <c r="G108" s="57">
        <v>10962670.254145507</v>
      </c>
      <c r="H108" s="57">
        <v>10962670.254145505</v>
      </c>
      <c r="I108" s="57">
        <v>10962670.25414544</v>
      </c>
      <c r="J108" s="57">
        <v>10962670.254145524</v>
      </c>
      <c r="K108" s="57">
        <v>10962670.254145455</v>
      </c>
      <c r="L108" s="87" t="s">
        <v>478</v>
      </c>
      <c r="M108" s="88" t="s">
        <v>375</v>
      </c>
      <c r="N108" s="60" t="s">
        <v>573</v>
      </c>
      <c r="O108" s="379"/>
      <c r="P108" s="386"/>
      <c r="Q108" s="376"/>
      <c r="R108" s="376"/>
      <c r="S108" s="64"/>
      <c r="T108" s="62"/>
      <c r="U108" s="62"/>
      <c r="V108" s="62"/>
      <c r="W108" s="62">
        <v>1</v>
      </c>
      <c r="X108" s="62"/>
      <c r="Y108" s="112"/>
      <c r="Z108" s="64">
        <v>1</v>
      </c>
      <c r="AA108" s="62">
        <v>1</v>
      </c>
      <c r="AB108" s="62"/>
      <c r="AC108" s="62"/>
      <c r="AD108" s="62">
        <v>1</v>
      </c>
      <c r="AE108" s="62"/>
      <c r="AF108" s="65"/>
    </row>
    <row r="109" spans="2:32" ht="15" customHeight="1" x14ac:dyDescent="0.25">
      <c r="B109" s="53">
        <v>2</v>
      </c>
      <c r="C109" s="149" t="s">
        <v>729</v>
      </c>
      <c r="D109" s="55" t="s">
        <v>730</v>
      </c>
      <c r="E109" s="172" t="s">
        <v>731</v>
      </c>
      <c r="F109" s="54" t="s">
        <v>722</v>
      </c>
      <c r="G109" s="57">
        <v>1093182.3666201467</v>
      </c>
      <c r="H109" s="57">
        <v>1093182.3666201464</v>
      </c>
      <c r="I109" s="57">
        <v>1093182.3666201399</v>
      </c>
      <c r="J109" s="57">
        <v>1093182.3666201483</v>
      </c>
      <c r="K109" s="57">
        <v>1093182.3666201415</v>
      </c>
      <c r="L109" s="87" t="s">
        <v>478</v>
      </c>
      <c r="M109" s="88" t="s">
        <v>375</v>
      </c>
      <c r="N109" s="60" t="s">
        <v>573</v>
      </c>
      <c r="O109" s="379"/>
      <c r="P109" s="386"/>
      <c r="Q109" s="376"/>
      <c r="R109" s="376"/>
      <c r="S109" s="64"/>
      <c r="T109" s="62"/>
      <c r="U109" s="62"/>
      <c r="V109" s="62"/>
      <c r="W109" s="62">
        <v>1</v>
      </c>
      <c r="X109" s="62"/>
      <c r="Y109" s="112"/>
      <c r="Z109" s="64">
        <v>1</v>
      </c>
      <c r="AA109" s="62">
        <v>1</v>
      </c>
      <c r="AB109" s="62"/>
      <c r="AC109" s="62"/>
      <c r="AD109" s="62">
        <v>1</v>
      </c>
      <c r="AE109" s="62"/>
      <c r="AF109" s="65"/>
    </row>
    <row r="110" spans="2:32" ht="15" customHeight="1" x14ac:dyDescent="0.25">
      <c r="B110" s="53">
        <v>2</v>
      </c>
      <c r="C110" s="149" t="s">
        <v>732</v>
      </c>
      <c r="D110" s="55" t="s">
        <v>733</v>
      </c>
      <c r="E110" s="172" t="s">
        <v>734</v>
      </c>
      <c r="F110" s="54" t="s">
        <v>735</v>
      </c>
      <c r="G110" s="57">
        <v>13502073.41100434</v>
      </c>
      <c r="H110" s="57">
        <v>12650957.227510151</v>
      </c>
      <c r="I110" s="57">
        <v>12378607.118952053</v>
      </c>
      <c r="J110" s="57">
        <v>12696374.047649201</v>
      </c>
      <c r="K110" s="57">
        <v>13509140.719378682</v>
      </c>
      <c r="L110" s="87" t="s">
        <v>478</v>
      </c>
      <c r="M110" s="88" t="s">
        <v>375</v>
      </c>
      <c r="N110" s="60" t="s">
        <v>573</v>
      </c>
      <c r="O110" s="379"/>
      <c r="P110" s="386"/>
      <c r="Q110" s="376"/>
      <c r="R110" s="376"/>
      <c r="S110" s="64"/>
      <c r="T110" s="62"/>
      <c r="U110" s="62"/>
      <c r="V110" s="62"/>
      <c r="W110" s="62">
        <v>1</v>
      </c>
      <c r="X110" s="62"/>
      <c r="Y110" s="112"/>
      <c r="Z110" s="64">
        <v>1</v>
      </c>
      <c r="AA110" s="62">
        <v>1</v>
      </c>
      <c r="AB110" s="62"/>
      <c r="AC110" s="62"/>
      <c r="AD110" s="62">
        <v>1</v>
      </c>
      <c r="AE110" s="62"/>
      <c r="AF110" s="65"/>
    </row>
    <row r="111" spans="2:32" ht="15" customHeight="1" x14ac:dyDescent="0.25">
      <c r="B111" s="53">
        <v>2</v>
      </c>
      <c r="C111" s="149" t="s">
        <v>736</v>
      </c>
      <c r="D111" s="55" t="s">
        <v>737</v>
      </c>
      <c r="E111" s="172" t="s">
        <v>738</v>
      </c>
      <c r="F111" s="54" t="s">
        <v>735</v>
      </c>
      <c r="G111" s="57">
        <v>26825605.32638631</v>
      </c>
      <c r="H111" s="57">
        <v>25134627.494292233</v>
      </c>
      <c r="I111" s="57">
        <v>24593528.634851608</v>
      </c>
      <c r="J111" s="57">
        <v>25224860.575919282</v>
      </c>
      <c r="K111" s="57">
        <v>26839646.490243077</v>
      </c>
      <c r="L111" s="87" t="s">
        <v>478</v>
      </c>
      <c r="M111" s="88" t="s">
        <v>375</v>
      </c>
      <c r="N111" s="60" t="s">
        <v>573</v>
      </c>
      <c r="O111" s="379"/>
      <c r="P111" s="386"/>
      <c r="Q111" s="376"/>
      <c r="R111" s="376"/>
      <c r="S111" s="64"/>
      <c r="T111" s="62"/>
      <c r="U111" s="62"/>
      <c r="V111" s="62"/>
      <c r="W111" s="62">
        <v>1</v>
      </c>
      <c r="X111" s="62"/>
      <c r="Y111" s="112"/>
      <c r="Z111" s="64">
        <v>1</v>
      </c>
      <c r="AA111" s="62">
        <v>1</v>
      </c>
      <c r="AB111" s="62"/>
      <c r="AC111" s="62"/>
      <c r="AD111" s="62">
        <v>1</v>
      </c>
      <c r="AE111" s="62"/>
      <c r="AF111" s="65"/>
    </row>
    <row r="112" spans="2:32" ht="15" customHeight="1" x14ac:dyDescent="0.25">
      <c r="B112" s="53">
        <v>2</v>
      </c>
      <c r="C112" s="149" t="s">
        <v>739</v>
      </c>
      <c r="D112" s="55" t="s">
        <v>740</v>
      </c>
      <c r="E112" s="172" t="s">
        <v>741</v>
      </c>
      <c r="F112" s="54" t="s">
        <v>735</v>
      </c>
      <c r="G112" s="57">
        <v>3694957.0490195509</v>
      </c>
      <c r="H112" s="57">
        <v>3462041.8776967977</v>
      </c>
      <c r="I112" s="57">
        <v>3387510.9576828526</v>
      </c>
      <c r="J112" s="57">
        <v>3474470.5762091363</v>
      </c>
      <c r="K112" s="57">
        <v>3696891.0779720298</v>
      </c>
      <c r="L112" s="87" t="s">
        <v>478</v>
      </c>
      <c r="M112" s="88" t="s">
        <v>375</v>
      </c>
      <c r="N112" s="60" t="s">
        <v>573</v>
      </c>
      <c r="O112" s="379"/>
      <c r="P112" s="386"/>
      <c r="Q112" s="376"/>
      <c r="R112" s="376"/>
      <c r="S112" s="64"/>
      <c r="T112" s="62"/>
      <c r="U112" s="62"/>
      <c r="V112" s="62"/>
      <c r="W112" s="62">
        <v>1</v>
      </c>
      <c r="X112" s="62"/>
      <c r="Y112" s="112"/>
      <c r="Z112" s="64">
        <v>1</v>
      </c>
      <c r="AA112" s="62">
        <v>1</v>
      </c>
      <c r="AB112" s="62"/>
      <c r="AC112" s="62"/>
      <c r="AD112" s="62">
        <v>1</v>
      </c>
      <c r="AE112" s="62"/>
      <c r="AF112" s="65"/>
    </row>
    <row r="113" spans="2:32" ht="15" customHeight="1" x14ac:dyDescent="0.25">
      <c r="B113" s="53">
        <v>2</v>
      </c>
      <c r="C113" s="149" t="s">
        <v>742</v>
      </c>
      <c r="D113" s="55" t="s">
        <v>743</v>
      </c>
      <c r="E113" s="172" t="s">
        <v>744</v>
      </c>
      <c r="F113" s="54" t="s">
        <v>745</v>
      </c>
      <c r="G113" s="57">
        <v>2413683.3256198843</v>
      </c>
      <c r="H113" s="57">
        <v>2140050.6656017345</v>
      </c>
      <c r="I113" s="57">
        <v>2120099.271307521</v>
      </c>
      <c r="J113" s="57">
        <v>2172071.893548267</v>
      </c>
      <c r="K113" s="57">
        <v>2265452.522129111</v>
      </c>
      <c r="L113" s="87" t="s">
        <v>478</v>
      </c>
      <c r="M113" s="88" t="s">
        <v>375</v>
      </c>
      <c r="N113" s="60" t="s">
        <v>573</v>
      </c>
      <c r="O113" s="379"/>
      <c r="P113" s="386"/>
      <c r="Q113" s="376"/>
      <c r="R113" s="376"/>
      <c r="S113" s="64"/>
      <c r="T113" s="62"/>
      <c r="U113" s="62"/>
      <c r="V113" s="62"/>
      <c r="W113" s="62">
        <v>1</v>
      </c>
      <c r="X113" s="62"/>
      <c r="Y113" s="112"/>
      <c r="Z113" s="64">
        <v>1</v>
      </c>
      <c r="AA113" s="62">
        <v>1</v>
      </c>
      <c r="AB113" s="62"/>
      <c r="AC113" s="62"/>
      <c r="AD113" s="62">
        <v>1</v>
      </c>
      <c r="AE113" s="62"/>
      <c r="AF113" s="65"/>
    </row>
    <row r="114" spans="2:32" ht="15" customHeight="1" x14ac:dyDescent="0.25">
      <c r="B114" s="53">
        <v>2</v>
      </c>
      <c r="C114" s="149" t="s">
        <v>746</v>
      </c>
      <c r="D114" s="55" t="s">
        <v>747</v>
      </c>
      <c r="E114" s="172" t="s">
        <v>748</v>
      </c>
      <c r="F114" s="54" t="s">
        <v>745</v>
      </c>
      <c r="G114" s="57">
        <v>2244956.2530736458</v>
      </c>
      <c r="H114" s="57">
        <v>1990451.718600319</v>
      </c>
      <c r="I114" s="57">
        <v>1971895.0144532125</v>
      </c>
      <c r="J114" s="57">
        <v>2020234.5219807925</v>
      </c>
      <c r="K114" s="57">
        <v>2107087.434218016</v>
      </c>
      <c r="L114" s="87" t="s">
        <v>478</v>
      </c>
      <c r="M114" s="88" t="s">
        <v>375</v>
      </c>
      <c r="N114" s="60" t="s">
        <v>573</v>
      </c>
      <c r="O114" s="379"/>
      <c r="P114" s="386"/>
      <c r="Q114" s="376"/>
      <c r="R114" s="376"/>
      <c r="S114" s="64"/>
      <c r="T114" s="62"/>
      <c r="U114" s="62"/>
      <c r="V114" s="62"/>
      <c r="W114" s="62">
        <v>1</v>
      </c>
      <c r="X114" s="62"/>
      <c r="Y114" s="112"/>
      <c r="Z114" s="64">
        <v>1</v>
      </c>
      <c r="AA114" s="62">
        <v>1</v>
      </c>
      <c r="AB114" s="62"/>
      <c r="AC114" s="62"/>
      <c r="AD114" s="62">
        <v>1</v>
      </c>
      <c r="AE114" s="62"/>
      <c r="AF114" s="65"/>
    </row>
    <row r="115" spans="2:32" ht="15" customHeight="1" x14ac:dyDescent="0.25">
      <c r="B115" s="53">
        <v>2</v>
      </c>
      <c r="C115" s="149" t="s">
        <v>749</v>
      </c>
      <c r="D115" s="55" t="s">
        <v>750</v>
      </c>
      <c r="E115" s="172" t="s">
        <v>751</v>
      </c>
      <c r="F115" s="54" t="s">
        <v>745</v>
      </c>
      <c r="G115" s="57">
        <v>2957558.6555028595</v>
      </c>
      <c r="H115" s="57">
        <v>2606936.4175440399</v>
      </c>
      <c r="I115" s="57">
        <v>2581371.4776082416</v>
      </c>
      <c r="J115" s="57">
        <v>2647967.1724402532</v>
      </c>
      <c r="K115" s="57">
        <v>2767621.4745723298</v>
      </c>
      <c r="L115" s="87" t="s">
        <v>478</v>
      </c>
      <c r="M115" s="88" t="s">
        <v>375</v>
      </c>
      <c r="N115" s="60" t="s">
        <v>573</v>
      </c>
      <c r="O115" s="379"/>
      <c r="P115" s="386"/>
      <c r="Q115" s="376"/>
      <c r="R115" s="376"/>
      <c r="S115" s="64"/>
      <c r="T115" s="62"/>
      <c r="U115" s="62"/>
      <c r="V115" s="62"/>
      <c r="W115" s="62">
        <v>1</v>
      </c>
      <c r="X115" s="62"/>
      <c r="Y115" s="112"/>
      <c r="Z115" s="64">
        <v>1</v>
      </c>
      <c r="AA115" s="62">
        <v>1</v>
      </c>
      <c r="AB115" s="62"/>
      <c r="AC115" s="62"/>
      <c r="AD115" s="62">
        <v>1</v>
      </c>
      <c r="AE115" s="62"/>
      <c r="AF115" s="65"/>
    </row>
    <row r="116" spans="2:32" ht="15" customHeight="1" x14ac:dyDescent="0.25">
      <c r="B116" s="53">
        <v>2</v>
      </c>
      <c r="C116" s="149" t="s">
        <v>752</v>
      </c>
      <c r="D116" s="55" t="s">
        <v>753</v>
      </c>
      <c r="E116" s="172" t="s">
        <v>754</v>
      </c>
      <c r="F116" s="54" t="s">
        <v>755</v>
      </c>
      <c r="G116" s="57">
        <v>1788017.0950928489</v>
      </c>
      <c r="H116" s="57">
        <v>1788017.0950928493</v>
      </c>
      <c r="I116" s="57">
        <v>1788017.0950928538</v>
      </c>
      <c r="J116" s="57">
        <v>1788017.0950928493</v>
      </c>
      <c r="K116" s="57">
        <v>1788017.0950928507</v>
      </c>
      <c r="L116" s="87" t="s">
        <v>478</v>
      </c>
      <c r="M116" s="88" t="s">
        <v>375</v>
      </c>
      <c r="N116" s="60" t="s">
        <v>573</v>
      </c>
      <c r="O116" s="379"/>
      <c r="P116" s="386"/>
      <c r="Q116" s="376"/>
      <c r="R116" s="376"/>
      <c r="S116" s="64"/>
      <c r="T116" s="62"/>
      <c r="U116" s="62"/>
      <c r="V116" s="62"/>
      <c r="W116" s="62">
        <v>1</v>
      </c>
      <c r="X116" s="62"/>
      <c r="Y116" s="112"/>
      <c r="Z116" s="64">
        <v>1</v>
      </c>
      <c r="AA116" s="62">
        <v>1</v>
      </c>
      <c r="AB116" s="62"/>
      <c r="AC116" s="62"/>
      <c r="AD116" s="62">
        <v>1</v>
      </c>
      <c r="AE116" s="62"/>
      <c r="AF116" s="65"/>
    </row>
    <row r="117" spans="2:32" ht="15" customHeight="1" x14ac:dyDescent="0.25">
      <c r="B117" s="53">
        <v>2</v>
      </c>
      <c r="C117" s="149" t="s">
        <v>756</v>
      </c>
      <c r="D117" s="55" t="s">
        <v>757</v>
      </c>
      <c r="E117" s="172" t="s">
        <v>758</v>
      </c>
      <c r="F117" s="54" t="s">
        <v>755</v>
      </c>
      <c r="G117" s="57">
        <v>2070273.5364170352</v>
      </c>
      <c r="H117" s="57">
        <v>2070273.5364170359</v>
      </c>
      <c r="I117" s="57">
        <v>2070273.536417041</v>
      </c>
      <c r="J117" s="57">
        <v>2070273.5364170359</v>
      </c>
      <c r="K117" s="57">
        <v>2070273.5364170377</v>
      </c>
      <c r="L117" s="87" t="s">
        <v>478</v>
      </c>
      <c r="M117" s="88" t="s">
        <v>375</v>
      </c>
      <c r="N117" s="60" t="s">
        <v>573</v>
      </c>
      <c r="O117" s="379"/>
      <c r="P117" s="386"/>
      <c r="Q117" s="376"/>
      <c r="R117" s="376"/>
      <c r="S117" s="64"/>
      <c r="T117" s="62"/>
      <c r="U117" s="62"/>
      <c r="V117" s="62"/>
      <c r="W117" s="62">
        <v>1</v>
      </c>
      <c r="X117" s="62"/>
      <c r="Y117" s="112"/>
      <c r="Z117" s="64">
        <v>1</v>
      </c>
      <c r="AA117" s="62">
        <v>1</v>
      </c>
      <c r="AB117" s="62"/>
      <c r="AC117" s="62"/>
      <c r="AD117" s="62">
        <v>1</v>
      </c>
      <c r="AE117" s="62"/>
      <c r="AF117" s="65"/>
    </row>
    <row r="118" spans="2:32" ht="15" customHeight="1" x14ac:dyDescent="0.25">
      <c r="B118" s="53">
        <v>2</v>
      </c>
      <c r="C118" s="149" t="s">
        <v>759</v>
      </c>
      <c r="D118" s="55" t="s">
        <v>760</v>
      </c>
      <c r="E118" s="172" t="s">
        <v>761</v>
      </c>
      <c r="F118" s="54" t="s">
        <v>755</v>
      </c>
      <c r="G118" s="57">
        <v>1848784.2958704147</v>
      </c>
      <c r="H118" s="57">
        <v>1848784.2958704154</v>
      </c>
      <c r="I118" s="57">
        <v>1848784.2958704198</v>
      </c>
      <c r="J118" s="57">
        <v>1848784.2958704154</v>
      </c>
      <c r="K118" s="57">
        <v>1848784.2958704168</v>
      </c>
      <c r="L118" s="87" t="s">
        <v>478</v>
      </c>
      <c r="M118" s="88" t="s">
        <v>375</v>
      </c>
      <c r="N118" s="60" t="s">
        <v>573</v>
      </c>
      <c r="O118" s="379"/>
      <c r="P118" s="386"/>
      <c r="Q118" s="376"/>
      <c r="R118" s="376"/>
      <c r="S118" s="64"/>
      <c r="T118" s="62"/>
      <c r="U118" s="62"/>
      <c r="V118" s="62"/>
      <c r="W118" s="62">
        <v>1</v>
      </c>
      <c r="X118" s="62"/>
      <c r="Y118" s="112"/>
      <c r="Z118" s="64">
        <v>1</v>
      </c>
      <c r="AA118" s="62">
        <v>1</v>
      </c>
      <c r="AB118" s="62"/>
      <c r="AC118" s="62"/>
      <c r="AD118" s="62">
        <v>1</v>
      </c>
      <c r="AE118" s="62"/>
      <c r="AF118" s="65"/>
    </row>
    <row r="119" spans="2:32" ht="15" customHeight="1" x14ac:dyDescent="0.25">
      <c r="B119" s="53">
        <v>2</v>
      </c>
      <c r="C119" s="149" t="s">
        <v>762</v>
      </c>
      <c r="D119" s="55" t="s">
        <v>763</v>
      </c>
      <c r="E119" s="172" t="s">
        <v>764</v>
      </c>
      <c r="F119" s="54" t="s">
        <v>765</v>
      </c>
      <c r="G119" s="57">
        <v>1091706.9526210411</v>
      </c>
      <c r="H119" s="57">
        <v>1091706.9526210411</v>
      </c>
      <c r="I119" s="57">
        <v>1091706.9526210411</v>
      </c>
      <c r="J119" s="57">
        <v>1091706.9526210411</v>
      </c>
      <c r="K119" s="57">
        <v>1091706.9526210411</v>
      </c>
      <c r="L119" s="87" t="s">
        <v>478</v>
      </c>
      <c r="M119" s="88" t="s">
        <v>375</v>
      </c>
      <c r="N119" s="60" t="s">
        <v>573</v>
      </c>
      <c r="O119" s="379"/>
      <c r="P119" s="386"/>
      <c r="Q119" s="376"/>
      <c r="R119" s="376"/>
      <c r="S119" s="64"/>
      <c r="T119" s="62"/>
      <c r="U119" s="62"/>
      <c r="V119" s="62"/>
      <c r="W119" s="62">
        <v>1</v>
      </c>
      <c r="X119" s="62"/>
      <c r="Y119" s="112"/>
      <c r="Z119" s="64">
        <v>1</v>
      </c>
      <c r="AA119" s="62">
        <v>1</v>
      </c>
      <c r="AB119" s="62"/>
      <c r="AC119" s="62"/>
      <c r="AD119" s="62">
        <v>1</v>
      </c>
      <c r="AE119" s="62"/>
      <c r="AF119" s="65"/>
    </row>
    <row r="120" spans="2:32" ht="15" customHeight="1" x14ac:dyDescent="0.25">
      <c r="B120" s="53">
        <v>2</v>
      </c>
      <c r="C120" s="149" t="s">
        <v>766</v>
      </c>
      <c r="D120" s="55" t="s">
        <v>767</v>
      </c>
      <c r="E120" s="172" t="s">
        <v>768</v>
      </c>
      <c r="F120" s="54" t="s">
        <v>765</v>
      </c>
      <c r="G120" s="57">
        <v>1102168.0255287648</v>
      </c>
      <c r="H120" s="57">
        <v>1102168.0255287648</v>
      </c>
      <c r="I120" s="57">
        <v>1102168.0255287648</v>
      </c>
      <c r="J120" s="57">
        <v>1102168.0255287648</v>
      </c>
      <c r="K120" s="57">
        <v>1102168.0255287648</v>
      </c>
      <c r="L120" s="87" t="s">
        <v>478</v>
      </c>
      <c r="M120" s="88" t="s">
        <v>375</v>
      </c>
      <c r="N120" s="60" t="s">
        <v>573</v>
      </c>
      <c r="O120" s="379"/>
      <c r="P120" s="386"/>
      <c r="Q120" s="376"/>
      <c r="R120" s="376"/>
      <c r="S120" s="64"/>
      <c r="T120" s="62"/>
      <c r="U120" s="62"/>
      <c r="V120" s="62"/>
      <c r="W120" s="62">
        <v>1</v>
      </c>
      <c r="X120" s="62"/>
      <c r="Y120" s="112"/>
      <c r="Z120" s="64">
        <v>1</v>
      </c>
      <c r="AA120" s="62">
        <v>1</v>
      </c>
      <c r="AB120" s="62"/>
      <c r="AC120" s="62"/>
      <c r="AD120" s="62">
        <v>1</v>
      </c>
      <c r="AE120" s="62"/>
      <c r="AF120" s="65"/>
    </row>
    <row r="121" spans="2:32" ht="15" customHeight="1" thickBot="1" x14ac:dyDescent="0.3">
      <c r="B121" s="178">
        <v>2</v>
      </c>
      <c r="C121" s="154" t="s">
        <v>769</v>
      </c>
      <c r="D121" s="179" t="s">
        <v>770</v>
      </c>
      <c r="E121" s="183" t="s">
        <v>771</v>
      </c>
      <c r="F121" s="92" t="s">
        <v>765</v>
      </c>
      <c r="G121" s="181">
        <v>559235.70422544715</v>
      </c>
      <c r="H121" s="181">
        <v>559235.70422544715</v>
      </c>
      <c r="I121" s="181">
        <v>559235.70422544715</v>
      </c>
      <c r="J121" s="181">
        <v>559235.70422544715</v>
      </c>
      <c r="K121" s="181">
        <v>559235.70422544715</v>
      </c>
      <c r="L121" s="93" t="s">
        <v>478</v>
      </c>
      <c r="M121" s="93" t="s">
        <v>375</v>
      </c>
      <c r="N121" s="95" t="s">
        <v>573</v>
      </c>
      <c r="O121" s="380"/>
      <c r="P121" s="387"/>
      <c r="Q121" s="377"/>
      <c r="R121" s="377"/>
      <c r="S121" s="116"/>
      <c r="T121" s="78"/>
      <c r="U121" s="78"/>
      <c r="V121" s="78"/>
      <c r="W121" s="78">
        <v>1</v>
      </c>
      <c r="X121" s="78"/>
      <c r="Y121" s="117"/>
      <c r="Z121" s="64">
        <v>1</v>
      </c>
      <c r="AA121" s="62">
        <v>1</v>
      </c>
      <c r="AB121" s="78"/>
      <c r="AC121" s="78"/>
      <c r="AD121" s="78">
        <v>1</v>
      </c>
      <c r="AE121" s="78"/>
      <c r="AF121" s="79"/>
    </row>
    <row r="122" spans="2:32" ht="15" customHeight="1" x14ac:dyDescent="0.25">
      <c r="B122" s="53">
        <v>3</v>
      </c>
      <c r="C122" s="158" t="s">
        <v>772</v>
      </c>
      <c r="D122" s="137" t="s">
        <v>773</v>
      </c>
      <c r="E122" s="113" t="s">
        <v>774</v>
      </c>
      <c r="F122" s="137" t="s">
        <v>775</v>
      </c>
      <c r="G122" s="175">
        <v>200000</v>
      </c>
      <c r="H122" s="175">
        <v>200000</v>
      </c>
      <c r="I122" s="175">
        <v>200000</v>
      </c>
      <c r="J122" s="175">
        <v>200000</v>
      </c>
      <c r="K122" s="175">
        <v>200000</v>
      </c>
      <c r="L122" s="176" t="s">
        <v>478</v>
      </c>
      <c r="M122" s="160" t="s">
        <v>375</v>
      </c>
      <c r="N122" s="127" t="s">
        <v>776</v>
      </c>
      <c r="O122" s="381" t="s">
        <v>777</v>
      </c>
      <c r="P122" s="50"/>
      <c r="Q122" s="50"/>
      <c r="R122" s="189"/>
      <c r="S122" s="118"/>
      <c r="T122" s="50"/>
      <c r="U122" s="50"/>
      <c r="V122" s="50"/>
      <c r="W122" s="50">
        <v>1</v>
      </c>
      <c r="X122" s="50"/>
      <c r="Y122" s="119"/>
      <c r="Z122" s="51">
        <v>1</v>
      </c>
      <c r="AA122" s="50"/>
      <c r="AB122" s="50">
        <v>1</v>
      </c>
      <c r="AC122" s="50">
        <v>1</v>
      </c>
      <c r="AD122" s="50"/>
      <c r="AE122" s="50"/>
      <c r="AF122" s="52"/>
    </row>
    <row r="123" spans="2:32" ht="15" customHeight="1" x14ac:dyDescent="0.25">
      <c r="B123" s="120">
        <v>3</v>
      </c>
      <c r="C123" s="149" t="s">
        <v>778</v>
      </c>
      <c r="D123" s="55" t="s">
        <v>779</v>
      </c>
      <c r="E123" s="56" t="s">
        <v>780</v>
      </c>
      <c r="F123" s="54" t="s">
        <v>781</v>
      </c>
      <c r="G123" s="57">
        <v>120000</v>
      </c>
      <c r="H123" s="57">
        <v>120000</v>
      </c>
      <c r="I123" s="57">
        <v>120000</v>
      </c>
      <c r="J123" s="57">
        <v>120000</v>
      </c>
      <c r="K123" s="57">
        <v>120000</v>
      </c>
      <c r="L123" s="58" t="s">
        <v>478</v>
      </c>
      <c r="M123" s="59" t="s">
        <v>375</v>
      </c>
      <c r="N123" s="60" t="s">
        <v>776</v>
      </c>
      <c r="O123" s="352"/>
      <c r="P123" s="62"/>
      <c r="Q123" s="62"/>
      <c r="R123" s="190"/>
      <c r="S123" s="121"/>
      <c r="T123" s="62"/>
      <c r="U123" s="62"/>
      <c r="V123" s="62"/>
      <c r="W123" s="62">
        <v>1</v>
      </c>
      <c r="X123" s="62"/>
      <c r="Y123" s="112"/>
      <c r="Z123" s="64">
        <v>1</v>
      </c>
      <c r="AA123" s="62"/>
      <c r="AB123" s="62">
        <v>1</v>
      </c>
      <c r="AC123" s="62">
        <v>1</v>
      </c>
      <c r="AD123" s="62"/>
      <c r="AE123" s="62"/>
      <c r="AF123" s="65"/>
    </row>
    <row r="124" spans="2:32" ht="15" customHeight="1" x14ac:dyDescent="0.25">
      <c r="B124" s="120">
        <v>3</v>
      </c>
      <c r="C124" s="149" t="s">
        <v>782</v>
      </c>
      <c r="D124" s="55" t="s">
        <v>783</v>
      </c>
      <c r="E124" s="56" t="s">
        <v>784</v>
      </c>
      <c r="F124" s="122" t="s">
        <v>785</v>
      </c>
      <c r="G124" s="57">
        <v>300000</v>
      </c>
      <c r="H124" s="57">
        <v>300000</v>
      </c>
      <c r="I124" s="57">
        <v>300000</v>
      </c>
      <c r="J124" s="57">
        <v>300000</v>
      </c>
      <c r="K124" s="57">
        <v>300000</v>
      </c>
      <c r="L124" s="58" t="s">
        <v>478</v>
      </c>
      <c r="M124" s="59" t="s">
        <v>375</v>
      </c>
      <c r="N124" s="60" t="s">
        <v>776</v>
      </c>
      <c r="O124" s="352"/>
      <c r="P124" s="62"/>
      <c r="Q124" s="62"/>
      <c r="R124" s="190"/>
      <c r="S124" s="121"/>
      <c r="T124" s="62"/>
      <c r="U124" s="62"/>
      <c r="V124" s="62"/>
      <c r="W124" s="62">
        <v>1</v>
      </c>
      <c r="X124" s="62"/>
      <c r="Y124" s="112"/>
      <c r="Z124" s="64">
        <v>1</v>
      </c>
      <c r="AA124" s="62"/>
      <c r="AB124" s="62">
        <v>1</v>
      </c>
      <c r="AC124" s="62">
        <v>1</v>
      </c>
      <c r="AD124" s="62"/>
      <c r="AE124" s="62"/>
      <c r="AF124" s="65"/>
    </row>
    <row r="125" spans="2:32" ht="15" customHeight="1" x14ac:dyDescent="0.25">
      <c r="B125" s="120">
        <v>3</v>
      </c>
      <c r="C125" s="149" t="s">
        <v>786</v>
      </c>
      <c r="D125" s="55" t="s">
        <v>787</v>
      </c>
      <c r="E125" s="56" t="s">
        <v>788</v>
      </c>
      <c r="F125" s="122" t="s">
        <v>789</v>
      </c>
      <c r="G125" s="57">
        <v>950000</v>
      </c>
      <c r="H125" s="57">
        <v>950000</v>
      </c>
      <c r="I125" s="57">
        <v>950000</v>
      </c>
      <c r="J125" s="57">
        <v>950000</v>
      </c>
      <c r="K125" s="57">
        <v>950000</v>
      </c>
      <c r="L125" s="58" t="s">
        <v>478</v>
      </c>
      <c r="M125" s="59" t="s">
        <v>375</v>
      </c>
      <c r="N125" s="60" t="s">
        <v>776</v>
      </c>
      <c r="O125" s="352"/>
      <c r="P125" s="62"/>
      <c r="Q125" s="62"/>
      <c r="R125" s="190"/>
      <c r="S125" s="121"/>
      <c r="T125" s="62"/>
      <c r="U125" s="62"/>
      <c r="V125" s="62"/>
      <c r="W125" s="62">
        <v>1</v>
      </c>
      <c r="X125" s="62"/>
      <c r="Y125" s="112"/>
      <c r="Z125" s="64">
        <v>1</v>
      </c>
      <c r="AA125" s="62"/>
      <c r="AB125" s="62">
        <v>1</v>
      </c>
      <c r="AC125" s="62"/>
      <c r="AD125" s="62"/>
      <c r="AE125" s="62"/>
      <c r="AF125" s="65"/>
    </row>
    <row r="126" spans="2:32" ht="15" customHeight="1" x14ac:dyDescent="0.25">
      <c r="B126" s="120">
        <v>3</v>
      </c>
      <c r="C126" s="149" t="s">
        <v>790</v>
      </c>
      <c r="D126" s="55" t="s">
        <v>791</v>
      </c>
      <c r="E126" s="56" t="s">
        <v>792</v>
      </c>
      <c r="F126" s="54" t="s">
        <v>793</v>
      </c>
      <c r="G126" s="57">
        <v>400000</v>
      </c>
      <c r="H126" s="57">
        <v>400000</v>
      </c>
      <c r="I126" s="57">
        <v>400000</v>
      </c>
      <c r="J126" s="57">
        <v>400000</v>
      </c>
      <c r="K126" s="57">
        <v>400000</v>
      </c>
      <c r="L126" s="58" t="s">
        <v>478</v>
      </c>
      <c r="M126" s="59" t="s">
        <v>375</v>
      </c>
      <c r="N126" s="60" t="s">
        <v>776</v>
      </c>
      <c r="O126" s="352"/>
      <c r="P126" s="62"/>
      <c r="Q126" s="62"/>
      <c r="R126" s="190"/>
      <c r="S126" s="121"/>
      <c r="T126" s="62"/>
      <c r="U126" s="62"/>
      <c r="V126" s="62"/>
      <c r="W126" s="62">
        <v>1</v>
      </c>
      <c r="X126" s="62"/>
      <c r="Y126" s="112"/>
      <c r="Z126" s="64">
        <v>1</v>
      </c>
      <c r="AA126" s="62"/>
      <c r="AB126" s="62">
        <v>1</v>
      </c>
      <c r="AC126" s="62">
        <v>1</v>
      </c>
      <c r="AD126" s="62"/>
      <c r="AE126" s="62"/>
      <c r="AF126" s="65"/>
    </row>
    <row r="127" spans="2:32" ht="15" customHeight="1" x14ac:dyDescent="0.25">
      <c r="B127" s="120">
        <v>3</v>
      </c>
      <c r="C127" s="149" t="s">
        <v>794</v>
      </c>
      <c r="D127" s="55" t="s">
        <v>795</v>
      </c>
      <c r="E127" s="56" t="s">
        <v>796</v>
      </c>
      <c r="F127" s="54" t="s">
        <v>797</v>
      </c>
      <c r="G127" s="57">
        <v>700000</v>
      </c>
      <c r="H127" s="57">
        <v>700000</v>
      </c>
      <c r="I127" s="57">
        <v>700000</v>
      </c>
      <c r="J127" s="57">
        <v>700000</v>
      </c>
      <c r="K127" s="57">
        <v>700000</v>
      </c>
      <c r="L127" s="58" t="s">
        <v>478</v>
      </c>
      <c r="M127" s="59" t="s">
        <v>375</v>
      </c>
      <c r="N127" s="60" t="s">
        <v>776</v>
      </c>
      <c r="O127" s="352"/>
      <c r="P127" s="62"/>
      <c r="Q127" s="62"/>
      <c r="R127" s="190"/>
      <c r="S127" s="121"/>
      <c r="T127" s="62"/>
      <c r="U127" s="62"/>
      <c r="V127" s="62"/>
      <c r="W127" s="62">
        <v>1</v>
      </c>
      <c r="X127" s="62"/>
      <c r="Y127" s="112"/>
      <c r="Z127" s="64">
        <v>1</v>
      </c>
      <c r="AA127" s="62"/>
      <c r="AB127" s="62">
        <v>1</v>
      </c>
      <c r="AC127" s="62"/>
      <c r="AD127" s="62"/>
      <c r="AE127" s="62"/>
      <c r="AF127" s="65"/>
    </row>
    <row r="128" spans="2:32" ht="15" customHeight="1" x14ac:dyDescent="0.25">
      <c r="B128" s="120">
        <v>3</v>
      </c>
      <c r="C128" s="149" t="s">
        <v>798</v>
      </c>
      <c r="D128" s="55" t="s">
        <v>799</v>
      </c>
      <c r="E128" s="56" t="s">
        <v>800</v>
      </c>
      <c r="F128" s="54" t="s">
        <v>801</v>
      </c>
      <c r="G128" s="57">
        <v>550000</v>
      </c>
      <c r="H128" s="57">
        <v>550000</v>
      </c>
      <c r="I128" s="57">
        <v>550000</v>
      </c>
      <c r="J128" s="57">
        <v>550000</v>
      </c>
      <c r="K128" s="57">
        <v>550000</v>
      </c>
      <c r="L128" s="58" t="s">
        <v>478</v>
      </c>
      <c r="M128" s="59" t="s">
        <v>375</v>
      </c>
      <c r="N128" s="60" t="s">
        <v>776</v>
      </c>
      <c r="O128" s="352"/>
      <c r="P128" s="62"/>
      <c r="Q128" s="62"/>
      <c r="R128" s="190"/>
      <c r="S128" s="64"/>
      <c r="T128" s="62"/>
      <c r="U128" s="62"/>
      <c r="V128" s="62"/>
      <c r="W128" s="62">
        <v>1</v>
      </c>
      <c r="X128" s="62"/>
      <c r="Y128" s="112"/>
      <c r="Z128" s="64">
        <v>1</v>
      </c>
      <c r="AA128" s="62"/>
      <c r="AB128" s="62"/>
      <c r="AC128" s="62"/>
      <c r="AD128" s="62"/>
      <c r="AE128" s="62">
        <v>1</v>
      </c>
      <c r="AF128" s="65"/>
    </row>
    <row r="129" spans="2:32" ht="15" customHeight="1" x14ac:dyDescent="0.25">
      <c r="B129" s="120">
        <v>3</v>
      </c>
      <c r="C129" s="149" t="s">
        <v>802</v>
      </c>
      <c r="D129" s="55" t="s">
        <v>803</v>
      </c>
      <c r="E129" s="56" t="s">
        <v>804</v>
      </c>
      <c r="F129" s="122" t="s">
        <v>805</v>
      </c>
      <c r="G129" s="57">
        <v>250000</v>
      </c>
      <c r="H129" s="57">
        <v>250000</v>
      </c>
      <c r="I129" s="57">
        <v>250000</v>
      </c>
      <c r="J129" s="57">
        <v>250000</v>
      </c>
      <c r="K129" s="57">
        <v>250000</v>
      </c>
      <c r="L129" s="58" t="s">
        <v>478</v>
      </c>
      <c r="M129" s="59" t="s">
        <v>375</v>
      </c>
      <c r="N129" s="60" t="s">
        <v>776</v>
      </c>
      <c r="O129" s="352"/>
      <c r="P129" s="62"/>
      <c r="Q129" s="62"/>
      <c r="R129" s="190"/>
      <c r="S129" s="121"/>
      <c r="T129" s="62"/>
      <c r="U129" s="62"/>
      <c r="V129" s="62"/>
      <c r="W129" s="62">
        <v>1</v>
      </c>
      <c r="X129" s="62"/>
      <c r="Y129" s="112"/>
      <c r="Z129" s="64">
        <v>1</v>
      </c>
      <c r="AA129" s="62"/>
      <c r="AB129" s="62">
        <v>1</v>
      </c>
      <c r="AC129" s="62">
        <v>1</v>
      </c>
      <c r="AD129" s="62"/>
      <c r="AE129" s="62"/>
      <c r="AF129" s="65"/>
    </row>
    <row r="130" spans="2:32" ht="15" customHeight="1" x14ac:dyDescent="0.25">
      <c r="B130" s="120">
        <v>3</v>
      </c>
      <c r="C130" s="149" t="s">
        <v>806</v>
      </c>
      <c r="D130" s="55" t="s">
        <v>807</v>
      </c>
      <c r="E130" s="56" t="s">
        <v>808</v>
      </c>
      <c r="F130" s="54" t="s">
        <v>809</v>
      </c>
      <c r="G130" s="57">
        <v>300000</v>
      </c>
      <c r="H130" s="57">
        <v>300000</v>
      </c>
      <c r="I130" s="57">
        <v>300000</v>
      </c>
      <c r="J130" s="57">
        <v>300000</v>
      </c>
      <c r="K130" s="57">
        <v>300000</v>
      </c>
      <c r="L130" s="58" t="s">
        <v>478</v>
      </c>
      <c r="M130" s="59" t="s">
        <v>375</v>
      </c>
      <c r="N130" s="60" t="s">
        <v>776</v>
      </c>
      <c r="O130" s="352"/>
      <c r="P130" s="62"/>
      <c r="Q130" s="62"/>
      <c r="R130" s="190"/>
      <c r="S130" s="121"/>
      <c r="T130" s="62"/>
      <c r="U130" s="62"/>
      <c r="V130" s="62"/>
      <c r="W130" s="62">
        <v>1</v>
      </c>
      <c r="X130" s="62"/>
      <c r="Y130" s="112"/>
      <c r="Z130" s="64">
        <v>1</v>
      </c>
      <c r="AA130" s="62"/>
      <c r="AB130" s="62">
        <v>1</v>
      </c>
      <c r="AC130" s="62">
        <v>1</v>
      </c>
      <c r="AD130" s="62"/>
      <c r="AE130" s="62"/>
      <c r="AF130" s="65"/>
    </row>
    <row r="131" spans="2:32" ht="15" customHeight="1" x14ac:dyDescent="0.25">
      <c r="B131" s="120">
        <v>3</v>
      </c>
      <c r="C131" s="155" t="s">
        <v>810</v>
      </c>
      <c r="D131" s="55" t="s">
        <v>811</v>
      </c>
      <c r="E131" s="56" t="s">
        <v>812</v>
      </c>
      <c r="F131" s="54" t="s">
        <v>813</v>
      </c>
      <c r="G131" s="57">
        <v>1401744.7950929434</v>
      </c>
      <c r="H131" s="57">
        <v>1401744.7950929434</v>
      </c>
      <c r="I131" s="57">
        <v>1401744.7950929434</v>
      </c>
      <c r="J131" s="57">
        <v>1401744.7950929434</v>
      </c>
      <c r="K131" s="57">
        <v>1401744.7950929434</v>
      </c>
      <c r="L131" s="58" t="s">
        <v>478</v>
      </c>
      <c r="M131" s="59" t="s">
        <v>375</v>
      </c>
      <c r="N131" s="60" t="s">
        <v>776</v>
      </c>
      <c r="O131" s="353"/>
      <c r="P131" s="62"/>
      <c r="Q131" s="62"/>
      <c r="R131" s="190"/>
      <c r="S131" s="64"/>
      <c r="T131" s="62"/>
      <c r="U131" s="62"/>
      <c r="V131" s="62"/>
      <c r="W131" s="62">
        <v>1</v>
      </c>
      <c r="X131" s="62"/>
      <c r="Y131" s="112"/>
      <c r="Z131" s="64">
        <v>1</v>
      </c>
      <c r="AA131" s="62"/>
      <c r="AB131" s="62"/>
      <c r="AC131" s="62"/>
      <c r="AD131" s="62"/>
      <c r="AE131" s="62">
        <v>1</v>
      </c>
      <c r="AF131" s="65"/>
    </row>
    <row r="132" spans="2:32" ht="15" customHeight="1" x14ac:dyDescent="0.25">
      <c r="B132" s="120">
        <v>3</v>
      </c>
      <c r="C132" s="149" t="s">
        <v>814</v>
      </c>
      <c r="D132" s="55" t="s">
        <v>815</v>
      </c>
      <c r="E132" s="56" t="s">
        <v>816</v>
      </c>
      <c r="F132" s="54" t="s">
        <v>817</v>
      </c>
      <c r="G132" s="57">
        <v>550000</v>
      </c>
      <c r="H132" s="57">
        <v>550000</v>
      </c>
      <c r="I132" s="57">
        <v>550000</v>
      </c>
      <c r="J132" s="57">
        <v>550000</v>
      </c>
      <c r="K132" s="57">
        <v>550000</v>
      </c>
      <c r="L132" s="58" t="s">
        <v>478</v>
      </c>
      <c r="M132" s="59" t="s">
        <v>375</v>
      </c>
      <c r="N132" s="60" t="s">
        <v>776</v>
      </c>
      <c r="O132" s="123"/>
      <c r="P132" s="62"/>
      <c r="Q132" s="62"/>
      <c r="R132" s="190"/>
      <c r="S132" s="121"/>
      <c r="T132" s="62"/>
      <c r="U132" s="62"/>
      <c r="V132" s="62"/>
      <c r="W132" s="62">
        <v>1</v>
      </c>
      <c r="X132" s="62"/>
      <c r="Y132" s="112"/>
      <c r="Z132" s="64">
        <v>1</v>
      </c>
      <c r="AA132" s="62"/>
      <c r="AB132" s="62">
        <v>1</v>
      </c>
      <c r="AC132" s="62"/>
      <c r="AD132" s="62"/>
      <c r="AE132" s="62"/>
      <c r="AF132" s="65"/>
    </row>
    <row r="133" spans="2:32" ht="15" customHeight="1" x14ac:dyDescent="0.25">
      <c r="B133" s="120">
        <v>3</v>
      </c>
      <c r="C133" s="156" t="s">
        <v>818</v>
      </c>
      <c r="D133" s="55" t="s">
        <v>819</v>
      </c>
      <c r="E133" s="113" t="s">
        <v>820</v>
      </c>
      <c r="F133" s="124" t="s">
        <v>821</v>
      </c>
      <c r="G133" s="57">
        <v>300000</v>
      </c>
      <c r="H133" s="57">
        <v>225000</v>
      </c>
      <c r="I133" s="57">
        <v>225000</v>
      </c>
      <c r="J133" s="57">
        <v>225000</v>
      </c>
      <c r="K133" s="57">
        <v>375000</v>
      </c>
      <c r="L133" s="125" t="s">
        <v>478</v>
      </c>
      <c r="M133" s="126" t="s">
        <v>375</v>
      </c>
      <c r="N133" s="127" t="s">
        <v>573</v>
      </c>
      <c r="O133" s="383" t="s">
        <v>822</v>
      </c>
      <c r="P133" s="123"/>
      <c r="Q133" s="62"/>
      <c r="R133" s="190"/>
      <c r="S133" s="128"/>
      <c r="T133" s="62"/>
      <c r="U133" s="123"/>
      <c r="V133" s="123"/>
      <c r="W133" s="123">
        <v>1</v>
      </c>
      <c r="X133" s="123"/>
      <c r="Y133" s="129"/>
      <c r="Z133" s="64">
        <v>1</v>
      </c>
      <c r="AA133" s="123"/>
      <c r="AB133" s="123">
        <v>1</v>
      </c>
      <c r="AC133" s="123"/>
      <c r="AD133" s="123"/>
      <c r="AE133" s="123"/>
      <c r="AF133" s="130"/>
    </row>
    <row r="134" spans="2:32" ht="15" customHeight="1" x14ac:dyDescent="0.25">
      <c r="B134" s="120">
        <v>3</v>
      </c>
      <c r="C134" s="155" t="s">
        <v>823</v>
      </c>
      <c r="D134" s="55" t="s">
        <v>824</v>
      </c>
      <c r="E134" s="56" t="s">
        <v>825</v>
      </c>
      <c r="F134" s="56" t="s">
        <v>826</v>
      </c>
      <c r="G134" s="57">
        <v>110000</v>
      </c>
      <c r="H134" s="57">
        <v>220000</v>
      </c>
      <c r="I134" s="57">
        <v>440000</v>
      </c>
      <c r="J134" s="57">
        <v>220000</v>
      </c>
      <c r="K134" s="57">
        <v>0</v>
      </c>
      <c r="L134" s="87" t="s">
        <v>478</v>
      </c>
      <c r="M134" s="88" t="s">
        <v>375</v>
      </c>
      <c r="N134" s="60" t="s">
        <v>573</v>
      </c>
      <c r="O134" s="383"/>
      <c r="P134" s="62"/>
      <c r="Q134" s="62"/>
      <c r="R134" s="190"/>
      <c r="S134" s="121"/>
      <c r="T134" s="62"/>
      <c r="U134" s="62"/>
      <c r="V134" s="62"/>
      <c r="W134" s="62">
        <v>1</v>
      </c>
      <c r="X134" s="62"/>
      <c r="Y134" s="112"/>
      <c r="Z134" s="64">
        <v>1</v>
      </c>
      <c r="AA134" s="62"/>
      <c r="AB134" s="62">
        <v>1</v>
      </c>
      <c r="AC134" s="62"/>
      <c r="AD134" s="62"/>
      <c r="AE134" s="62"/>
      <c r="AF134" s="65"/>
    </row>
    <row r="135" spans="2:32" ht="15" customHeight="1" x14ac:dyDescent="0.25">
      <c r="B135" s="120">
        <v>3</v>
      </c>
      <c r="C135" s="155" t="s">
        <v>827</v>
      </c>
      <c r="D135" s="55" t="s">
        <v>828</v>
      </c>
      <c r="E135" s="56" t="s">
        <v>829</v>
      </c>
      <c r="F135" s="56" t="s">
        <v>830</v>
      </c>
      <c r="G135" s="57">
        <v>4800000</v>
      </c>
      <c r="H135" s="57">
        <v>4160000</v>
      </c>
      <c r="I135" s="57">
        <v>2400000</v>
      </c>
      <c r="J135" s="57">
        <v>680000</v>
      </c>
      <c r="K135" s="57">
        <v>1440000</v>
      </c>
      <c r="L135" s="87" t="s">
        <v>478</v>
      </c>
      <c r="M135" s="88" t="s">
        <v>375</v>
      </c>
      <c r="N135" s="60" t="s">
        <v>573</v>
      </c>
      <c r="O135" s="383"/>
      <c r="P135" s="62"/>
      <c r="Q135" s="62"/>
      <c r="R135" s="190"/>
      <c r="S135" s="121"/>
      <c r="T135" s="62"/>
      <c r="U135" s="62"/>
      <c r="V135" s="62"/>
      <c r="W135" s="62">
        <v>1</v>
      </c>
      <c r="X135" s="62"/>
      <c r="Y135" s="112"/>
      <c r="Z135" s="64">
        <v>1</v>
      </c>
      <c r="AA135" s="62"/>
      <c r="AB135" s="62">
        <v>1</v>
      </c>
      <c r="AC135" s="62"/>
      <c r="AD135" s="62"/>
      <c r="AE135" s="62"/>
      <c r="AF135" s="65"/>
    </row>
    <row r="136" spans="2:32" ht="15" customHeight="1" x14ac:dyDescent="0.25">
      <c r="B136" s="120">
        <v>3</v>
      </c>
      <c r="C136" s="155" t="s">
        <v>831</v>
      </c>
      <c r="D136" s="55" t="s">
        <v>832</v>
      </c>
      <c r="E136" s="56" t="s">
        <v>833</v>
      </c>
      <c r="F136" s="56" t="s">
        <v>834</v>
      </c>
      <c r="G136" s="57">
        <v>275000</v>
      </c>
      <c r="H136" s="57">
        <v>175000</v>
      </c>
      <c r="I136" s="57">
        <v>237500</v>
      </c>
      <c r="J136" s="57">
        <v>137500</v>
      </c>
      <c r="K136" s="57">
        <v>75000</v>
      </c>
      <c r="L136" s="87" t="s">
        <v>478</v>
      </c>
      <c r="M136" s="88" t="s">
        <v>375</v>
      </c>
      <c r="N136" s="60" t="s">
        <v>573</v>
      </c>
      <c r="O136" s="383"/>
      <c r="P136" s="62"/>
      <c r="Q136" s="62"/>
      <c r="R136" s="190"/>
      <c r="S136" s="121"/>
      <c r="T136" s="62"/>
      <c r="U136" s="62"/>
      <c r="V136" s="62"/>
      <c r="W136" s="62">
        <v>1</v>
      </c>
      <c r="X136" s="62"/>
      <c r="Y136" s="112"/>
      <c r="Z136" s="64">
        <v>1</v>
      </c>
      <c r="AA136" s="62"/>
      <c r="AB136" s="62">
        <v>1</v>
      </c>
      <c r="AC136" s="62"/>
      <c r="AD136" s="62"/>
      <c r="AE136" s="62"/>
      <c r="AF136" s="65"/>
    </row>
    <row r="137" spans="2:32" ht="15" customHeight="1" x14ac:dyDescent="0.25">
      <c r="B137" s="120">
        <v>3</v>
      </c>
      <c r="C137" s="155" t="s">
        <v>835</v>
      </c>
      <c r="D137" s="55" t="s">
        <v>836</v>
      </c>
      <c r="E137" s="56" t="s">
        <v>837</v>
      </c>
      <c r="F137" s="54" t="s">
        <v>838</v>
      </c>
      <c r="G137" s="57">
        <v>70000</v>
      </c>
      <c r="H137" s="57">
        <v>35000</v>
      </c>
      <c r="I137" s="57">
        <v>105000</v>
      </c>
      <c r="J137" s="57">
        <v>105000</v>
      </c>
      <c r="K137" s="57">
        <v>595000</v>
      </c>
      <c r="L137" s="87" t="s">
        <v>478</v>
      </c>
      <c r="M137" s="87" t="s">
        <v>375</v>
      </c>
      <c r="N137" s="60" t="s">
        <v>573</v>
      </c>
      <c r="O137" s="384"/>
      <c r="P137" s="62"/>
      <c r="Q137" s="62"/>
      <c r="R137" s="190"/>
      <c r="S137" s="121"/>
      <c r="T137" s="62"/>
      <c r="U137" s="62"/>
      <c r="V137" s="62"/>
      <c r="W137" s="62">
        <v>1</v>
      </c>
      <c r="X137" s="62"/>
      <c r="Y137" s="112"/>
      <c r="Z137" s="64">
        <v>1</v>
      </c>
      <c r="AA137" s="62"/>
      <c r="AB137" s="62">
        <v>1</v>
      </c>
      <c r="AC137" s="62"/>
      <c r="AD137" s="62"/>
      <c r="AE137" s="62"/>
      <c r="AF137" s="65"/>
    </row>
    <row r="138" spans="2:32" ht="15" customHeight="1" x14ac:dyDescent="0.25">
      <c r="B138" s="120">
        <v>3</v>
      </c>
      <c r="C138" s="157" t="s">
        <v>839</v>
      </c>
      <c r="D138" s="55" t="s">
        <v>840</v>
      </c>
      <c r="E138" s="131" t="s">
        <v>841</v>
      </c>
      <c r="F138" s="132" t="s">
        <v>842</v>
      </c>
      <c r="G138" s="57">
        <v>749957.91916828009</v>
      </c>
      <c r="H138" s="57">
        <v>749957.91916828009</v>
      </c>
      <c r="I138" s="57">
        <v>0</v>
      </c>
      <c r="J138" s="57">
        <v>0</v>
      </c>
      <c r="K138" s="57">
        <v>0</v>
      </c>
      <c r="L138" s="133">
        <v>2021</v>
      </c>
      <c r="M138" s="88" t="s">
        <v>375</v>
      </c>
      <c r="N138" s="60" t="s">
        <v>376</v>
      </c>
      <c r="O138" s="382" t="s">
        <v>843</v>
      </c>
      <c r="P138" s="62"/>
      <c r="Q138" s="62"/>
      <c r="R138" s="190"/>
      <c r="S138" s="134"/>
      <c r="T138" s="62"/>
      <c r="U138" s="78"/>
      <c r="V138" s="78"/>
      <c r="W138" s="78">
        <v>1</v>
      </c>
      <c r="X138" s="78"/>
      <c r="Y138" s="117"/>
      <c r="Z138" s="64">
        <v>1</v>
      </c>
      <c r="AA138" s="78"/>
      <c r="AB138" s="78">
        <v>1</v>
      </c>
      <c r="AC138" s="78"/>
      <c r="AD138" s="78">
        <v>1</v>
      </c>
      <c r="AE138" s="78"/>
      <c r="AF138" s="79"/>
    </row>
    <row r="139" spans="2:32" ht="15" customHeight="1" x14ac:dyDescent="0.25">
      <c r="B139" s="120">
        <v>3</v>
      </c>
      <c r="C139" s="155" t="s">
        <v>844</v>
      </c>
      <c r="D139" s="55" t="s">
        <v>845</v>
      </c>
      <c r="E139" s="56" t="s">
        <v>846</v>
      </c>
      <c r="F139" s="135" t="s">
        <v>847</v>
      </c>
      <c r="G139" s="57">
        <v>376000</v>
      </c>
      <c r="H139" s="57">
        <v>0</v>
      </c>
      <c r="I139" s="57">
        <v>0</v>
      </c>
      <c r="J139" s="57">
        <v>0</v>
      </c>
      <c r="K139" s="57">
        <v>0</v>
      </c>
      <c r="L139" s="136" t="s">
        <v>397</v>
      </c>
      <c r="M139" s="88" t="s">
        <v>375</v>
      </c>
      <c r="N139" s="60" t="s">
        <v>376</v>
      </c>
      <c r="O139" s="352"/>
      <c r="P139" s="62"/>
      <c r="Q139" s="62"/>
      <c r="R139" s="190"/>
      <c r="S139" s="121"/>
      <c r="T139" s="62"/>
      <c r="U139" s="62"/>
      <c r="V139" s="62"/>
      <c r="W139" s="62">
        <v>1</v>
      </c>
      <c r="X139" s="62"/>
      <c r="Y139" s="112"/>
      <c r="Z139" s="64">
        <v>1</v>
      </c>
      <c r="AA139" s="62"/>
      <c r="AB139" s="62"/>
      <c r="AC139" s="62"/>
      <c r="AD139" s="62">
        <v>1</v>
      </c>
      <c r="AE139" s="62"/>
      <c r="AF139" s="65"/>
    </row>
    <row r="140" spans="2:32" ht="15" customHeight="1" x14ac:dyDescent="0.25">
      <c r="B140" s="120">
        <v>3</v>
      </c>
      <c r="C140" s="155" t="s">
        <v>848</v>
      </c>
      <c r="D140" s="55" t="s">
        <v>849</v>
      </c>
      <c r="E140" s="56" t="s">
        <v>850</v>
      </c>
      <c r="F140" s="135" t="s">
        <v>851</v>
      </c>
      <c r="G140" s="57">
        <v>160000</v>
      </c>
      <c r="H140" s="57">
        <v>0</v>
      </c>
      <c r="I140" s="57">
        <v>0</v>
      </c>
      <c r="J140" s="57">
        <v>0</v>
      </c>
      <c r="K140" s="57">
        <v>0</v>
      </c>
      <c r="L140" s="87">
        <v>2020</v>
      </c>
      <c r="M140" s="88" t="s">
        <v>375</v>
      </c>
      <c r="N140" s="60" t="s">
        <v>376</v>
      </c>
      <c r="O140" s="352"/>
      <c r="P140" s="62"/>
      <c r="Q140" s="62"/>
      <c r="R140" s="190"/>
      <c r="S140" s="121"/>
      <c r="T140" s="62"/>
      <c r="U140" s="62"/>
      <c r="V140" s="62"/>
      <c r="W140" s="62">
        <v>1</v>
      </c>
      <c r="X140" s="62"/>
      <c r="Y140" s="112"/>
      <c r="Z140" s="64">
        <v>1</v>
      </c>
      <c r="AA140" s="62"/>
      <c r="AB140" s="62"/>
      <c r="AC140" s="62"/>
      <c r="AD140" s="62">
        <v>1</v>
      </c>
      <c r="AE140" s="62"/>
      <c r="AF140" s="65"/>
    </row>
    <row r="141" spans="2:32" ht="15" customHeight="1" x14ac:dyDescent="0.25">
      <c r="B141" s="120">
        <v>3</v>
      </c>
      <c r="C141" s="155" t="s">
        <v>852</v>
      </c>
      <c r="D141" s="55" t="s">
        <v>853</v>
      </c>
      <c r="E141" s="56" t="s">
        <v>854</v>
      </c>
      <c r="F141" s="135" t="s">
        <v>855</v>
      </c>
      <c r="G141" s="57">
        <v>0</v>
      </c>
      <c r="H141" s="57">
        <v>0</v>
      </c>
      <c r="I141" s="57">
        <v>270000</v>
      </c>
      <c r="J141" s="57">
        <v>270000</v>
      </c>
      <c r="K141" s="57">
        <v>0</v>
      </c>
      <c r="L141" s="87">
        <v>2023</v>
      </c>
      <c r="M141" s="88" t="s">
        <v>375</v>
      </c>
      <c r="N141" s="60" t="s">
        <v>376</v>
      </c>
      <c r="O141" s="352"/>
      <c r="P141" s="62"/>
      <c r="Q141" s="62"/>
      <c r="R141" s="190"/>
      <c r="S141" s="121"/>
      <c r="T141" s="62"/>
      <c r="U141" s="62"/>
      <c r="V141" s="62"/>
      <c r="W141" s="62">
        <v>1</v>
      </c>
      <c r="X141" s="62"/>
      <c r="Y141" s="112"/>
      <c r="Z141" s="64">
        <v>1</v>
      </c>
      <c r="AA141" s="62"/>
      <c r="AB141" s="62"/>
      <c r="AC141" s="62"/>
      <c r="AD141" s="62">
        <v>1</v>
      </c>
      <c r="AE141" s="62"/>
      <c r="AF141" s="65"/>
    </row>
    <row r="142" spans="2:32" ht="15" customHeight="1" x14ac:dyDescent="0.25">
      <c r="B142" s="120">
        <v>3</v>
      </c>
      <c r="C142" s="155" t="s">
        <v>856</v>
      </c>
      <c r="D142" s="55" t="s">
        <v>857</v>
      </c>
      <c r="E142" s="56" t="s">
        <v>858</v>
      </c>
      <c r="F142" s="135" t="s">
        <v>859</v>
      </c>
      <c r="G142" s="57">
        <v>0</v>
      </c>
      <c r="H142" s="57">
        <v>0</v>
      </c>
      <c r="I142" s="57">
        <v>396228</v>
      </c>
      <c r="J142" s="57">
        <v>396228</v>
      </c>
      <c r="K142" s="57">
        <v>0</v>
      </c>
      <c r="L142" s="87">
        <v>2023</v>
      </c>
      <c r="M142" s="88" t="s">
        <v>375</v>
      </c>
      <c r="N142" s="60" t="s">
        <v>376</v>
      </c>
      <c r="O142" s="352"/>
      <c r="P142" s="62"/>
      <c r="Q142" s="62"/>
      <c r="R142" s="190"/>
      <c r="S142" s="121"/>
      <c r="T142" s="62"/>
      <c r="U142" s="62"/>
      <c r="V142" s="62"/>
      <c r="W142" s="62">
        <v>1</v>
      </c>
      <c r="X142" s="62"/>
      <c r="Y142" s="112"/>
      <c r="Z142" s="64">
        <v>1</v>
      </c>
      <c r="AA142" s="62"/>
      <c r="AB142" s="62"/>
      <c r="AC142" s="62"/>
      <c r="AD142" s="62">
        <v>1</v>
      </c>
      <c r="AE142" s="62"/>
      <c r="AF142" s="65"/>
    </row>
    <row r="143" spans="2:32" ht="15" customHeight="1" x14ac:dyDescent="0.25">
      <c r="B143" s="120">
        <v>3</v>
      </c>
      <c r="C143" s="155" t="s">
        <v>860</v>
      </c>
      <c r="D143" s="55" t="s">
        <v>861</v>
      </c>
      <c r="E143" s="56" t="s">
        <v>862</v>
      </c>
      <c r="F143" s="135" t="s">
        <v>859</v>
      </c>
      <c r="G143" s="57">
        <v>0</v>
      </c>
      <c r="H143" s="57">
        <v>0</v>
      </c>
      <c r="I143" s="57">
        <v>0</v>
      </c>
      <c r="J143" s="57">
        <v>246380</v>
      </c>
      <c r="K143" s="57">
        <v>246380</v>
      </c>
      <c r="L143" s="87">
        <v>2024</v>
      </c>
      <c r="M143" s="87" t="s">
        <v>375</v>
      </c>
      <c r="N143" s="60" t="s">
        <v>376</v>
      </c>
      <c r="O143" s="352"/>
      <c r="P143" s="62"/>
      <c r="Q143" s="62"/>
      <c r="R143" s="190"/>
      <c r="S143" s="121"/>
      <c r="T143" s="62"/>
      <c r="U143" s="62"/>
      <c r="V143" s="62"/>
      <c r="W143" s="62">
        <v>1</v>
      </c>
      <c r="X143" s="62"/>
      <c r="Y143" s="112"/>
      <c r="Z143" s="64">
        <v>1</v>
      </c>
      <c r="AA143" s="62"/>
      <c r="AB143" s="62"/>
      <c r="AC143" s="62"/>
      <c r="AD143" s="62">
        <v>1</v>
      </c>
      <c r="AE143" s="62"/>
      <c r="AF143" s="65"/>
    </row>
    <row r="144" spans="2:32" ht="15" customHeight="1" x14ac:dyDescent="0.25">
      <c r="B144" s="120">
        <v>3</v>
      </c>
      <c r="C144" s="149" t="s">
        <v>863</v>
      </c>
      <c r="D144" s="55" t="s">
        <v>864</v>
      </c>
      <c r="E144" s="56" t="s">
        <v>865</v>
      </c>
      <c r="F144" s="54" t="s">
        <v>866</v>
      </c>
      <c r="G144" s="57">
        <v>227500</v>
      </c>
      <c r="H144" s="57">
        <v>227500</v>
      </c>
      <c r="I144" s="57">
        <v>227500</v>
      </c>
      <c r="J144" s="57">
        <v>227500</v>
      </c>
      <c r="K144" s="57">
        <v>227500</v>
      </c>
      <c r="L144" s="58" t="s">
        <v>478</v>
      </c>
      <c r="M144" s="59" t="s">
        <v>375</v>
      </c>
      <c r="N144" s="60" t="s">
        <v>776</v>
      </c>
      <c r="O144" s="352"/>
      <c r="P144" s="62"/>
      <c r="Q144" s="62"/>
      <c r="R144" s="190"/>
      <c r="S144" s="121"/>
      <c r="T144" s="62"/>
      <c r="U144" s="62"/>
      <c r="V144" s="62"/>
      <c r="W144" s="62">
        <v>1</v>
      </c>
      <c r="X144" s="62"/>
      <c r="Y144" s="112"/>
      <c r="Z144" s="64">
        <v>1</v>
      </c>
      <c r="AA144" s="62"/>
      <c r="AB144" s="62">
        <v>1</v>
      </c>
      <c r="AC144" s="62"/>
      <c r="AD144" s="62"/>
      <c r="AE144" s="62"/>
      <c r="AF144" s="65"/>
    </row>
    <row r="145" spans="2:32" ht="15" customHeight="1" x14ac:dyDescent="0.25">
      <c r="B145" s="120">
        <v>3</v>
      </c>
      <c r="C145" s="158" t="s">
        <v>867</v>
      </c>
      <c r="D145" s="55" t="s">
        <v>868</v>
      </c>
      <c r="E145" s="113" t="s">
        <v>869</v>
      </c>
      <c r="F145" s="113" t="s">
        <v>870</v>
      </c>
      <c r="G145" s="57">
        <v>226674</v>
      </c>
      <c r="H145" s="57">
        <v>260658</v>
      </c>
      <c r="I145" s="57">
        <v>164958</v>
      </c>
      <c r="J145" s="57">
        <v>89960</v>
      </c>
      <c r="K145" s="57">
        <v>106952</v>
      </c>
      <c r="L145" s="125" t="s">
        <v>478</v>
      </c>
      <c r="M145" s="125" t="s">
        <v>375</v>
      </c>
      <c r="N145" s="127" t="s">
        <v>376</v>
      </c>
      <c r="O145" s="163" t="s">
        <v>262</v>
      </c>
      <c r="P145" s="123"/>
      <c r="Q145" s="123"/>
      <c r="R145" s="192"/>
      <c r="S145" s="128"/>
      <c r="T145" s="123"/>
      <c r="U145" s="123"/>
      <c r="V145" s="123"/>
      <c r="W145" s="123">
        <v>1</v>
      </c>
      <c r="X145" s="123"/>
      <c r="Y145" s="129"/>
      <c r="Z145" s="64">
        <v>1</v>
      </c>
      <c r="AA145" s="123"/>
      <c r="AB145" s="123">
        <v>1</v>
      </c>
      <c r="AC145" s="123">
        <v>1</v>
      </c>
      <c r="AD145" s="123"/>
      <c r="AE145" s="123"/>
      <c r="AF145" s="130"/>
    </row>
    <row r="146" spans="2:32" ht="15" customHeight="1" x14ac:dyDescent="0.25">
      <c r="B146" s="120">
        <v>3</v>
      </c>
      <c r="C146" s="149" t="s">
        <v>871</v>
      </c>
      <c r="D146" s="55" t="s">
        <v>872</v>
      </c>
      <c r="E146" s="56" t="s">
        <v>873</v>
      </c>
      <c r="F146" s="56" t="s">
        <v>874</v>
      </c>
      <c r="G146" s="57">
        <v>376488</v>
      </c>
      <c r="H146" s="57">
        <v>291978</v>
      </c>
      <c r="I146" s="57">
        <v>0</v>
      </c>
      <c r="J146" s="57">
        <v>291510</v>
      </c>
      <c r="K146" s="57">
        <v>291510</v>
      </c>
      <c r="L146" s="87" t="s">
        <v>478</v>
      </c>
      <c r="M146" s="88" t="s">
        <v>375</v>
      </c>
      <c r="N146" s="60" t="s">
        <v>376</v>
      </c>
      <c r="O146" s="163" t="s">
        <v>265</v>
      </c>
      <c r="P146" s="369" t="s">
        <v>875</v>
      </c>
      <c r="Q146" s="62"/>
      <c r="R146" s="190"/>
      <c r="S146" s="121"/>
      <c r="T146" s="62"/>
      <c r="U146" s="62"/>
      <c r="V146" s="62"/>
      <c r="W146" s="62">
        <v>1</v>
      </c>
      <c r="X146" s="62"/>
      <c r="Y146" s="112"/>
      <c r="Z146" s="64">
        <v>1</v>
      </c>
      <c r="AA146" s="62"/>
      <c r="AB146" s="62">
        <v>1</v>
      </c>
      <c r="AC146" s="62">
        <v>1</v>
      </c>
      <c r="AD146" s="62">
        <v>1</v>
      </c>
      <c r="AE146" s="62"/>
      <c r="AF146" s="65"/>
    </row>
    <row r="147" spans="2:32" ht="15" customHeight="1" x14ac:dyDescent="0.25">
      <c r="B147" s="120">
        <v>3</v>
      </c>
      <c r="C147" s="149" t="s">
        <v>876</v>
      </c>
      <c r="D147" s="55" t="s">
        <v>877</v>
      </c>
      <c r="E147" s="56" t="s">
        <v>878</v>
      </c>
      <c r="F147" s="56" t="s">
        <v>879</v>
      </c>
      <c r="G147" s="57">
        <v>166867.21265738859</v>
      </c>
      <c r="H147" s="57">
        <v>114039.74166427716</v>
      </c>
      <c r="I147" s="57">
        <v>117725.14762729836</v>
      </c>
      <c r="J147" s="57">
        <v>121034.05189613691</v>
      </c>
      <c r="K147" s="57">
        <v>123911.11543149964</v>
      </c>
      <c r="L147" s="87" t="s">
        <v>478</v>
      </c>
      <c r="M147" s="88" t="s">
        <v>375</v>
      </c>
      <c r="N147" s="60" t="s">
        <v>376</v>
      </c>
      <c r="O147" s="163" t="s">
        <v>262</v>
      </c>
      <c r="P147" s="370"/>
      <c r="Q147" s="62"/>
      <c r="R147" s="190"/>
      <c r="S147" s="121"/>
      <c r="T147" s="62"/>
      <c r="U147" s="62"/>
      <c r="V147" s="62"/>
      <c r="W147" s="62">
        <v>1</v>
      </c>
      <c r="X147" s="62"/>
      <c r="Y147" s="112"/>
      <c r="Z147" s="64">
        <v>1</v>
      </c>
      <c r="AA147" s="62"/>
      <c r="AB147" s="62">
        <v>1</v>
      </c>
      <c r="AC147" s="62">
        <v>1</v>
      </c>
      <c r="AD147" s="62">
        <v>1</v>
      </c>
      <c r="AE147" s="62"/>
      <c r="AF147" s="65"/>
    </row>
    <row r="148" spans="2:32" ht="15" customHeight="1" x14ac:dyDescent="0.25">
      <c r="B148" s="120">
        <v>3</v>
      </c>
      <c r="C148" s="149" t="s">
        <v>880</v>
      </c>
      <c r="D148" s="55" t="s">
        <v>881</v>
      </c>
      <c r="E148" s="56" t="s">
        <v>882</v>
      </c>
      <c r="F148" s="56" t="s">
        <v>883</v>
      </c>
      <c r="G148" s="57">
        <v>0</v>
      </c>
      <c r="H148" s="57">
        <v>28932.334073239275</v>
      </c>
      <c r="I148" s="57">
        <v>28932.334073239275</v>
      </c>
      <c r="J148" s="57">
        <v>0</v>
      </c>
      <c r="K148" s="57">
        <v>0</v>
      </c>
      <c r="L148" s="87" t="s">
        <v>884</v>
      </c>
      <c r="M148" s="88" t="s">
        <v>375</v>
      </c>
      <c r="N148" s="60" t="s">
        <v>376</v>
      </c>
      <c r="O148" s="163" t="s">
        <v>262</v>
      </c>
      <c r="P148" s="371"/>
      <c r="Q148" s="62"/>
      <c r="R148" s="190"/>
      <c r="S148" s="121"/>
      <c r="T148" s="62"/>
      <c r="U148" s="62"/>
      <c r="V148" s="62"/>
      <c r="W148" s="62">
        <v>1</v>
      </c>
      <c r="X148" s="62"/>
      <c r="Y148" s="112"/>
      <c r="Z148" s="64">
        <v>1</v>
      </c>
      <c r="AA148" s="62"/>
      <c r="AB148" s="62">
        <v>1</v>
      </c>
      <c r="AC148" s="62">
        <v>1</v>
      </c>
      <c r="AD148" s="62"/>
      <c r="AE148" s="62"/>
      <c r="AF148" s="65"/>
    </row>
    <row r="149" spans="2:32" ht="15" customHeight="1" x14ac:dyDescent="0.25">
      <c r="B149" s="120">
        <v>3</v>
      </c>
      <c r="C149" s="155" t="s">
        <v>885</v>
      </c>
      <c r="D149" s="55" t="s">
        <v>886</v>
      </c>
      <c r="E149" s="172" t="s">
        <v>887</v>
      </c>
      <c r="F149" s="56" t="s">
        <v>888</v>
      </c>
      <c r="G149" s="57">
        <v>10000</v>
      </c>
      <c r="H149" s="57">
        <v>72500</v>
      </c>
      <c r="I149" s="57">
        <v>62500</v>
      </c>
      <c r="J149" s="57">
        <v>0</v>
      </c>
      <c r="K149" s="57">
        <v>0</v>
      </c>
      <c r="L149" s="87" t="s">
        <v>889</v>
      </c>
      <c r="M149" s="87" t="s">
        <v>375</v>
      </c>
      <c r="N149" s="60" t="s">
        <v>376</v>
      </c>
      <c r="O149" s="163" t="s">
        <v>262</v>
      </c>
      <c r="P149" s="78"/>
      <c r="Q149" s="78"/>
      <c r="R149" s="191"/>
      <c r="S149" s="116"/>
      <c r="T149" s="78"/>
      <c r="U149" s="78"/>
      <c r="V149" s="78"/>
      <c r="W149" s="78">
        <v>1</v>
      </c>
      <c r="X149" s="78"/>
      <c r="Y149" s="117"/>
      <c r="Z149" s="64">
        <v>1</v>
      </c>
      <c r="AA149" s="78"/>
      <c r="AB149" s="78">
        <v>1</v>
      </c>
      <c r="AC149" s="78">
        <v>1</v>
      </c>
      <c r="AD149" s="78"/>
      <c r="AE149" s="78"/>
      <c r="AF149" s="79"/>
    </row>
    <row r="150" spans="2:32" ht="15" customHeight="1" x14ac:dyDescent="0.25">
      <c r="B150" s="120">
        <v>3</v>
      </c>
      <c r="C150" s="158" t="s">
        <v>890</v>
      </c>
      <c r="D150" s="55" t="s">
        <v>891</v>
      </c>
      <c r="E150" s="173" t="s">
        <v>892</v>
      </c>
      <c r="F150" s="113" t="s">
        <v>893</v>
      </c>
      <c r="G150" s="138">
        <v>0</v>
      </c>
      <c r="H150" s="138">
        <v>255024</v>
      </c>
      <c r="I150" s="138">
        <v>255024</v>
      </c>
      <c r="J150" s="138">
        <v>0</v>
      </c>
      <c r="K150" s="138">
        <v>0</v>
      </c>
      <c r="L150" s="125"/>
      <c r="M150" s="126" t="s">
        <v>375</v>
      </c>
      <c r="N150" s="127" t="s">
        <v>376</v>
      </c>
      <c r="O150" s="366" t="s">
        <v>894</v>
      </c>
      <c r="P150" s="78"/>
      <c r="Q150" s="78"/>
      <c r="R150" s="187"/>
      <c r="S150" s="121"/>
      <c r="T150" s="62"/>
      <c r="U150" s="62"/>
      <c r="V150" s="62"/>
      <c r="W150" s="62">
        <v>1</v>
      </c>
      <c r="X150" s="62">
        <v>1</v>
      </c>
      <c r="Y150" s="112"/>
      <c r="Z150" s="64">
        <v>1</v>
      </c>
      <c r="AA150" s="62"/>
      <c r="AB150" s="62">
        <v>1</v>
      </c>
      <c r="AC150" s="62">
        <v>1</v>
      </c>
      <c r="AD150" s="62"/>
      <c r="AE150" s="62"/>
      <c r="AF150" s="65"/>
    </row>
    <row r="151" spans="2:32" x14ac:dyDescent="0.25">
      <c r="B151" s="120">
        <v>3</v>
      </c>
      <c r="C151" s="149" t="s">
        <v>895</v>
      </c>
      <c r="D151" s="55" t="s">
        <v>896</v>
      </c>
      <c r="E151" s="172" t="s">
        <v>897</v>
      </c>
      <c r="F151" s="56" t="s">
        <v>898</v>
      </c>
      <c r="G151" s="57">
        <v>100188</v>
      </c>
      <c r="H151" s="57">
        <v>100188</v>
      </c>
      <c r="I151" s="57">
        <v>100188</v>
      </c>
      <c r="J151" s="57">
        <v>100188</v>
      </c>
      <c r="K151" s="57">
        <v>100188</v>
      </c>
      <c r="L151" s="87"/>
      <c r="M151" s="88" t="s">
        <v>375</v>
      </c>
      <c r="N151" s="60" t="s">
        <v>376</v>
      </c>
      <c r="O151" s="367"/>
      <c r="P151" s="78"/>
      <c r="Q151" s="78"/>
      <c r="R151" s="187"/>
      <c r="S151" s="121"/>
      <c r="T151" s="62"/>
      <c r="U151" s="62"/>
      <c r="V151" s="62"/>
      <c r="W151" s="62">
        <v>1</v>
      </c>
      <c r="X151" s="62">
        <v>1</v>
      </c>
      <c r="Y151" s="112"/>
      <c r="Z151" s="64">
        <v>1</v>
      </c>
      <c r="AA151" s="62"/>
      <c r="AB151" s="62">
        <v>1</v>
      </c>
      <c r="AC151" s="62">
        <v>1</v>
      </c>
      <c r="AD151" s="62"/>
      <c r="AE151" s="62"/>
      <c r="AF151" s="65"/>
    </row>
    <row r="152" spans="2:32" x14ac:dyDescent="0.25">
      <c r="B152" s="120">
        <v>3</v>
      </c>
      <c r="C152" s="149" t="s">
        <v>899</v>
      </c>
      <c r="D152" s="55" t="s">
        <v>900</v>
      </c>
      <c r="E152" s="172" t="s">
        <v>901</v>
      </c>
      <c r="F152" s="56" t="s">
        <v>902</v>
      </c>
      <c r="G152" s="57">
        <v>0</v>
      </c>
      <c r="H152" s="57">
        <v>400752</v>
      </c>
      <c r="I152" s="57">
        <v>0</v>
      </c>
      <c r="J152" s="57">
        <v>0</v>
      </c>
      <c r="K152" s="57">
        <v>0</v>
      </c>
      <c r="L152" s="87"/>
      <c r="M152" s="88" t="s">
        <v>375</v>
      </c>
      <c r="N152" s="60" t="s">
        <v>376</v>
      </c>
      <c r="O152" s="367"/>
      <c r="P152" s="78"/>
      <c r="Q152" s="78"/>
      <c r="R152" s="187"/>
      <c r="S152" s="121"/>
      <c r="T152" s="62"/>
      <c r="U152" s="62"/>
      <c r="V152" s="62"/>
      <c r="W152" s="62">
        <v>1</v>
      </c>
      <c r="X152" s="62">
        <v>1</v>
      </c>
      <c r="Y152" s="112"/>
      <c r="Z152" s="64">
        <v>1</v>
      </c>
      <c r="AA152" s="62"/>
      <c r="AB152" s="62">
        <v>1</v>
      </c>
      <c r="AC152" s="62">
        <v>1</v>
      </c>
      <c r="AD152" s="62"/>
      <c r="AE152" s="62"/>
      <c r="AF152" s="65"/>
    </row>
    <row r="153" spans="2:32" x14ac:dyDescent="0.25">
      <c r="B153" s="120">
        <v>3</v>
      </c>
      <c r="C153" s="149" t="s">
        <v>903</v>
      </c>
      <c r="D153" s="55" t="s">
        <v>904</v>
      </c>
      <c r="E153" s="172" t="s">
        <v>905</v>
      </c>
      <c r="F153" s="56" t="s">
        <v>906</v>
      </c>
      <c r="G153" s="57">
        <v>0</v>
      </c>
      <c r="H153" s="57">
        <v>0</v>
      </c>
      <c r="I153" s="57">
        <v>303600</v>
      </c>
      <c r="J153" s="57">
        <v>0</v>
      </c>
      <c r="K153" s="57">
        <v>0</v>
      </c>
      <c r="L153" s="87"/>
      <c r="M153" s="88" t="s">
        <v>375</v>
      </c>
      <c r="N153" s="60" t="s">
        <v>376</v>
      </c>
      <c r="O153" s="367"/>
      <c r="P153" s="78"/>
      <c r="Q153" s="78"/>
      <c r="R153" s="187"/>
      <c r="S153" s="121"/>
      <c r="T153" s="62"/>
      <c r="U153" s="62"/>
      <c r="V153" s="62"/>
      <c r="W153" s="62">
        <v>1</v>
      </c>
      <c r="X153" s="62">
        <v>1</v>
      </c>
      <c r="Y153" s="112"/>
      <c r="Z153" s="64">
        <v>1</v>
      </c>
      <c r="AA153" s="62"/>
      <c r="AB153" s="62">
        <v>1</v>
      </c>
      <c r="AC153" s="62">
        <v>1</v>
      </c>
      <c r="AD153" s="62"/>
      <c r="AE153" s="62"/>
      <c r="AF153" s="65"/>
    </row>
    <row r="154" spans="2:32" x14ac:dyDescent="0.25">
      <c r="B154" s="120">
        <v>3</v>
      </c>
      <c r="C154" s="149" t="s">
        <v>907</v>
      </c>
      <c r="D154" s="55" t="s">
        <v>908</v>
      </c>
      <c r="E154" s="172" t="s">
        <v>909</v>
      </c>
      <c r="F154" s="56" t="s">
        <v>910</v>
      </c>
      <c r="G154" s="57">
        <v>400752</v>
      </c>
      <c r="H154" s="57">
        <v>0</v>
      </c>
      <c r="I154" s="57">
        <v>400752</v>
      </c>
      <c r="J154" s="57">
        <v>0</v>
      </c>
      <c r="K154" s="57">
        <v>0</v>
      </c>
      <c r="L154" s="87"/>
      <c r="M154" s="88" t="s">
        <v>375</v>
      </c>
      <c r="N154" s="60" t="s">
        <v>376</v>
      </c>
      <c r="O154" s="367"/>
      <c r="P154" s="78"/>
      <c r="Q154" s="78"/>
      <c r="R154" s="187"/>
      <c r="S154" s="121"/>
      <c r="T154" s="62"/>
      <c r="U154" s="62"/>
      <c r="V154" s="62"/>
      <c r="W154" s="62">
        <v>1</v>
      </c>
      <c r="X154" s="62">
        <v>1</v>
      </c>
      <c r="Y154" s="112"/>
      <c r="Z154" s="64">
        <v>1</v>
      </c>
      <c r="AA154" s="62"/>
      <c r="AB154" s="62">
        <v>1</v>
      </c>
      <c r="AC154" s="62">
        <v>1</v>
      </c>
      <c r="AD154" s="62"/>
      <c r="AE154" s="62"/>
      <c r="AF154" s="65"/>
    </row>
    <row r="155" spans="2:32" x14ac:dyDescent="0.25">
      <c r="B155" s="120">
        <v>3</v>
      </c>
      <c r="C155" s="149" t="s">
        <v>911</v>
      </c>
      <c r="D155" s="55" t="s">
        <v>912</v>
      </c>
      <c r="E155" s="172" t="s">
        <v>913</v>
      </c>
      <c r="F155" s="56" t="s">
        <v>914</v>
      </c>
      <c r="G155" s="57">
        <v>0</v>
      </c>
      <c r="H155" s="57">
        <v>0</v>
      </c>
      <c r="I155" s="57">
        <v>303600</v>
      </c>
      <c r="J155" s="57">
        <v>0</v>
      </c>
      <c r="K155" s="57">
        <v>0</v>
      </c>
      <c r="L155" s="87"/>
      <c r="M155" s="88" t="s">
        <v>375</v>
      </c>
      <c r="N155" s="60" t="s">
        <v>376</v>
      </c>
      <c r="O155" s="367"/>
      <c r="P155" s="78"/>
      <c r="Q155" s="78"/>
      <c r="R155" s="187"/>
      <c r="S155" s="121"/>
      <c r="T155" s="62"/>
      <c r="U155" s="62"/>
      <c r="V155" s="62"/>
      <c r="W155" s="62">
        <v>1</v>
      </c>
      <c r="X155" s="62">
        <v>1</v>
      </c>
      <c r="Y155" s="112"/>
      <c r="Z155" s="64">
        <v>1</v>
      </c>
      <c r="AA155" s="62"/>
      <c r="AB155" s="62">
        <v>1</v>
      </c>
      <c r="AC155" s="62">
        <v>1</v>
      </c>
      <c r="AD155" s="62"/>
      <c r="AE155" s="62"/>
      <c r="AF155" s="65"/>
    </row>
    <row r="156" spans="2:32" x14ac:dyDescent="0.25">
      <c r="B156" s="120">
        <v>3</v>
      </c>
      <c r="C156" s="149" t="s">
        <v>915</v>
      </c>
      <c r="D156" s="55" t="s">
        <v>916</v>
      </c>
      <c r="E156" s="172" t="s">
        <v>917</v>
      </c>
      <c r="F156" s="56" t="s">
        <v>918</v>
      </c>
      <c r="G156" s="57">
        <v>0</v>
      </c>
      <c r="H156" s="57">
        <v>0</v>
      </c>
      <c r="I156" s="57">
        <v>0</v>
      </c>
      <c r="J156" s="57">
        <v>255024</v>
      </c>
      <c r="K156" s="57">
        <v>255024</v>
      </c>
      <c r="L156" s="87"/>
      <c r="M156" s="88" t="s">
        <v>375</v>
      </c>
      <c r="N156" s="60" t="s">
        <v>376</v>
      </c>
      <c r="O156" s="367"/>
      <c r="P156" s="78"/>
      <c r="Q156" s="78"/>
      <c r="R156" s="187"/>
      <c r="S156" s="121"/>
      <c r="T156" s="62"/>
      <c r="U156" s="62"/>
      <c r="V156" s="62"/>
      <c r="W156" s="62">
        <v>1</v>
      </c>
      <c r="X156" s="62">
        <v>1</v>
      </c>
      <c r="Y156" s="112"/>
      <c r="Z156" s="64">
        <v>1</v>
      </c>
      <c r="AA156" s="62"/>
      <c r="AB156" s="62">
        <v>1</v>
      </c>
      <c r="AC156" s="62">
        <v>1</v>
      </c>
      <c r="AD156" s="62"/>
      <c r="AE156" s="62"/>
      <c r="AF156" s="65"/>
    </row>
    <row r="157" spans="2:32" x14ac:dyDescent="0.25">
      <c r="B157" s="120">
        <v>3</v>
      </c>
      <c r="C157" s="149" t="s">
        <v>919</v>
      </c>
      <c r="D157" s="55" t="s">
        <v>920</v>
      </c>
      <c r="E157" s="172" t="s">
        <v>921</v>
      </c>
      <c r="F157" s="56" t="s">
        <v>922</v>
      </c>
      <c r="G157" s="57">
        <v>0</v>
      </c>
      <c r="H157" s="57">
        <v>303600</v>
      </c>
      <c r="I157" s="57">
        <v>0</v>
      </c>
      <c r="J157" s="57">
        <v>0</v>
      </c>
      <c r="K157" s="57">
        <v>0</v>
      </c>
      <c r="L157" s="87"/>
      <c r="M157" s="88" t="s">
        <v>375</v>
      </c>
      <c r="N157" s="60" t="s">
        <v>376</v>
      </c>
      <c r="O157" s="367"/>
      <c r="P157" s="78"/>
      <c r="Q157" s="78"/>
      <c r="R157" s="187"/>
      <c r="S157" s="121"/>
      <c r="T157" s="62"/>
      <c r="U157" s="62"/>
      <c r="V157" s="62"/>
      <c r="W157" s="62">
        <v>1</v>
      </c>
      <c r="X157" s="62">
        <v>1</v>
      </c>
      <c r="Y157" s="112"/>
      <c r="Z157" s="64">
        <v>1</v>
      </c>
      <c r="AA157" s="62"/>
      <c r="AB157" s="62"/>
      <c r="AC157" s="62">
        <v>1</v>
      </c>
      <c r="AD157" s="62">
        <v>1</v>
      </c>
      <c r="AE157" s="62"/>
      <c r="AF157" s="65"/>
    </row>
    <row r="158" spans="2:32" x14ac:dyDescent="0.25">
      <c r="B158" s="120">
        <v>3</v>
      </c>
      <c r="C158" s="149" t="s">
        <v>923</v>
      </c>
      <c r="D158" s="55" t="s">
        <v>924</v>
      </c>
      <c r="E158" s="172" t="s">
        <v>925</v>
      </c>
      <c r="F158" s="56" t="s">
        <v>926</v>
      </c>
      <c r="G158" s="57">
        <v>118404</v>
      </c>
      <c r="H158" s="57">
        <v>236808</v>
      </c>
      <c r="I158" s="57">
        <v>236808</v>
      </c>
      <c r="J158" s="57">
        <v>236808</v>
      </c>
      <c r="K158" s="57">
        <v>236808</v>
      </c>
      <c r="L158" s="87"/>
      <c r="M158" s="88" t="s">
        <v>375</v>
      </c>
      <c r="N158" s="60" t="s">
        <v>376</v>
      </c>
      <c r="O158" s="367"/>
      <c r="P158" s="78"/>
      <c r="Q158" s="78"/>
      <c r="R158" s="187"/>
      <c r="S158" s="121"/>
      <c r="T158" s="62"/>
      <c r="U158" s="62"/>
      <c r="V158" s="62"/>
      <c r="W158" s="62">
        <v>1</v>
      </c>
      <c r="X158" s="62">
        <v>1</v>
      </c>
      <c r="Y158" s="112"/>
      <c r="Z158" s="64">
        <v>1</v>
      </c>
      <c r="AA158" s="62"/>
      <c r="AB158" s="62">
        <v>1</v>
      </c>
      <c r="AC158" s="62">
        <v>1</v>
      </c>
      <c r="AD158" s="62"/>
      <c r="AE158" s="62"/>
      <c r="AF158" s="65"/>
    </row>
    <row r="159" spans="2:32" x14ac:dyDescent="0.25">
      <c r="B159" s="120">
        <v>3</v>
      </c>
      <c r="C159" s="149" t="s">
        <v>927</v>
      </c>
      <c r="D159" s="55" t="s">
        <v>928</v>
      </c>
      <c r="E159" s="172" t="s">
        <v>929</v>
      </c>
      <c r="F159" s="56" t="s">
        <v>930</v>
      </c>
      <c r="G159" s="57">
        <v>0</v>
      </c>
      <c r="H159" s="57">
        <v>0</v>
      </c>
      <c r="I159" s="57">
        <v>451593.67164179106</v>
      </c>
      <c r="J159" s="57">
        <v>0</v>
      </c>
      <c r="K159" s="57">
        <v>0</v>
      </c>
      <c r="L159" s="87"/>
      <c r="M159" s="88" t="s">
        <v>375</v>
      </c>
      <c r="N159" s="60" t="s">
        <v>376</v>
      </c>
      <c r="O159" s="368"/>
      <c r="P159" s="78"/>
      <c r="Q159" s="78"/>
      <c r="R159" s="187"/>
      <c r="S159" s="121"/>
      <c r="T159" s="62"/>
      <c r="U159" s="62"/>
      <c r="V159" s="62"/>
      <c r="W159" s="62">
        <v>1</v>
      </c>
      <c r="X159" s="62">
        <v>1</v>
      </c>
      <c r="Y159" s="112"/>
      <c r="Z159" s="64">
        <v>1</v>
      </c>
      <c r="AA159" s="62"/>
      <c r="AB159" s="62"/>
      <c r="AC159" s="62">
        <v>1</v>
      </c>
      <c r="AD159" s="62"/>
      <c r="AE159" s="62"/>
      <c r="AF159" s="65"/>
    </row>
    <row r="160" spans="2:32" x14ac:dyDescent="0.25">
      <c r="B160" s="120">
        <v>3</v>
      </c>
      <c r="C160" s="149" t="s">
        <v>931</v>
      </c>
      <c r="D160" s="55" t="s">
        <v>932</v>
      </c>
      <c r="E160" s="172" t="s">
        <v>933</v>
      </c>
      <c r="F160" s="56" t="s">
        <v>934</v>
      </c>
      <c r="G160" s="57">
        <v>12638.7</v>
      </c>
      <c r="H160" s="57">
        <v>0</v>
      </c>
      <c r="I160" s="57">
        <v>0</v>
      </c>
      <c r="J160" s="57">
        <v>0</v>
      </c>
      <c r="K160" s="57">
        <v>0</v>
      </c>
      <c r="L160" s="87"/>
      <c r="M160" s="88" t="s">
        <v>375</v>
      </c>
      <c r="N160" s="60" t="s">
        <v>376</v>
      </c>
      <c r="O160" s="366" t="s">
        <v>935</v>
      </c>
      <c r="P160" s="78"/>
      <c r="Q160" s="78"/>
      <c r="R160" s="187"/>
      <c r="S160" s="121"/>
      <c r="T160" s="62"/>
      <c r="U160" s="62"/>
      <c r="V160" s="62"/>
      <c r="W160" s="62">
        <v>1</v>
      </c>
      <c r="X160" s="62">
        <v>1</v>
      </c>
      <c r="Y160" s="112"/>
      <c r="Z160" s="64">
        <v>1</v>
      </c>
      <c r="AA160" s="62"/>
      <c r="AB160" s="62">
        <v>1</v>
      </c>
      <c r="AC160" s="62">
        <v>1</v>
      </c>
      <c r="AD160" s="62"/>
      <c r="AE160" s="62"/>
      <c r="AF160" s="65"/>
    </row>
    <row r="161" spans="2:32" x14ac:dyDescent="0.25">
      <c r="B161" s="120">
        <v>3</v>
      </c>
      <c r="C161" s="149" t="s">
        <v>936</v>
      </c>
      <c r="D161" s="55" t="s">
        <v>937</v>
      </c>
      <c r="E161" s="172" t="s">
        <v>938</v>
      </c>
      <c r="F161" s="56" t="s">
        <v>939</v>
      </c>
      <c r="G161" s="57">
        <v>68765.400000000009</v>
      </c>
      <c r="H161" s="57">
        <v>0</v>
      </c>
      <c r="I161" s="57">
        <v>0</v>
      </c>
      <c r="J161" s="57">
        <v>68765.400000000009</v>
      </c>
      <c r="K161" s="57">
        <v>0</v>
      </c>
      <c r="L161" s="87"/>
      <c r="M161" s="88" t="s">
        <v>375</v>
      </c>
      <c r="N161" s="60" t="s">
        <v>376</v>
      </c>
      <c r="O161" s="367"/>
      <c r="P161" s="78"/>
      <c r="Q161" s="78"/>
      <c r="R161" s="187"/>
      <c r="S161" s="64"/>
      <c r="T161" s="62"/>
      <c r="U161" s="62"/>
      <c r="V161" s="62"/>
      <c r="W161" s="62">
        <v>1</v>
      </c>
      <c r="X161" s="62">
        <v>1</v>
      </c>
      <c r="Y161" s="112"/>
      <c r="Z161" s="64">
        <v>1</v>
      </c>
      <c r="AA161" s="62"/>
      <c r="AB161" s="62"/>
      <c r="AC161" s="62">
        <v>1</v>
      </c>
      <c r="AD161" s="62"/>
      <c r="AE161" s="62"/>
      <c r="AF161" s="65"/>
    </row>
    <row r="162" spans="2:32" x14ac:dyDescent="0.25">
      <c r="B162" s="120">
        <v>3</v>
      </c>
      <c r="C162" s="149" t="s">
        <v>940</v>
      </c>
      <c r="D162" s="55" t="s">
        <v>941</v>
      </c>
      <c r="E162" s="172" t="s">
        <v>942</v>
      </c>
      <c r="F162" s="56" t="s">
        <v>943</v>
      </c>
      <c r="G162" s="57">
        <v>0</v>
      </c>
      <c r="H162" s="57">
        <v>0</v>
      </c>
      <c r="I162" s="57">
        <v>0</v>
      </c>
      <c r="J162" s="57">
        <v>0</v>
      </c>
      <c r="K162" s="57">
        <v>332824.53600000008</v>
      </c>
      <c r="L162" s="87"/>
      <c r="M162" s="88" t="s">
        <v>375</v>
      </c>
      <c r="N162" s="60" t="s">
        <v>376</v>
      </c>
      <c r="O162" s="367"/>
      <c r="P162" s="78"/>
      <c r="Q162" s="78"/>
      <c r="R162" s="187"/>
      <c r="S162" s="64"/>
      <c r="T162" s="62"/>
      <c r="U162" s="62"/>
      <c r="V162" s="62"/>
      <c r="W162" s="62">
        <v>1</v>
      </c>
      <c r="X162" s="62">
        <v>1</v>
      </c>
      <c r="Y162" s="112"/>
      <c r="Z162" s="64">
        <v>1</v>
      </c>
      <c r="AA162" s="62"/>
      <c r="AB162" s="62"/>
      <c r="AC162" s="62">
        <v>1</v>
      </c>
      <c r="AD162" s="62"/>
      <c r="AE162" s="62"/>
      <c r="AF162" s="65"/>
    </row>
    <row r="163" spans="2:32" x14ac:dyDescent="0.25">
      <c r="B163" s="120">
        <v>3</v>
      </c>
      <c r="C163" s="149" t="s">
        <v>944</v>
      </c>
      <c r="D163" s="55" t="s">
        <v>945</v>
      </c>
      <c r="E163" s="172" t="s">
        <v>946</v>
      </c>
      <c r="F163" s="56" t="s">
        <v>947</v>
      </c>
      <c r="G163" s="57">
        <v>0</v>
      </c>
      <c r="H163" s="57">
        <v>137530.80000000002</v>
      </c>
      <c r="I163" s="57">
        <v>0</v>
      </c>
      <c r="J163" s="57">
        <v>0</v>
      </c>
      <c r="K163" s="57">
        <v>0</v>
      </c>
      <c r="L163" s="87"/>
      <c r="M163" s="88" t="s">
        <v>375</v>
      </c>
      <c r="N163" s="60" t="s">
        <v>376</v>
      </c>
      <c r="O163" s="367"/>
      <c r="P163" s="78"/>
      <c r="Q163" s="78"/>
      <c r="R163" s="187"/>
      <c r="S163" s="64"/>
      <c r="T163" s="62"/>
      <c r="U163" s="62"/>
      <c r="V163" s="62"/>
      <c r="W163" s="62">
        <v>1</v>
      </c>
      <c r="X163" s="62">
        <v>1</v>
      </c>
      <c r="Y163" s="112"/>
      <c r="Z163" s="64">
        <v>1</v>
      </c>
      <c r="AA163" s="62"/>
      <c r="AB163" s="62"/>
      <c r="AC163" s="62">
        <v>1</v>
      </c>
      <c r="AD163" s="62"/>
      <c r="AE163" s="62"/>
      <c r="AF163" s="65"/>
    </row>
    <row r="164" spans="2:32" x14ac:dyDescent="0.25">
      <c r="B164" s="120">
        <v>3</v>
      </c>
      <c r="C164" s="149" t="s">
        <v>948</v>
      </c>
      <c r="D164" s="55" t="s">
        <v>949</v>
      </c>
      <c r="E164" s="172" t="s">
        <v>950</v>
      </c>
      <c r="F164" s="56" t="s">
        <v>951</v>
      </c>
      <c r="G164" s="57">
        <v>0</v>
      </c>
      <c r="H164" s="57">
        <v>0</v>
      </c>
      <c r="I164" s="57">
        <v>0</v>
      </c>
      <c r="J164" s="57">
        <v>0</v>
      </c>
      <c r="K164" s="57">
        <v>303600</v>
      </c>
      <c r="L164" s="87"/>
      <c r="M164" s="88" t="s">
        <v>375</v>
      </c>
      <c r="N164" s="60" t="s">
        <v>376</v>
      </c>
      <c r="O164" s="367"/>
      <c r="P164" s="78"/>
      <c r="Q164" s="78"/>
      <c r="R164" s="187"/>
      <c r="S164" s="64"/>
      <c r="T164" s="62"/>
      <c r="U164" s="62"/>
      <c r="V164" s="62"/>
      <c r="W164" s="62">
        <v>1</v>
      </c>
      <c r="X164" s="62">
        <v>1</v>
      </c>
      <c r="Y164" s="112"/>
      <c r="Z164" s="64">
        <v>1</v>
      </c>
      <c r="AA164" s="62"/>
      <c r="AB164" s="62"/>
      <c r="AC164" s="62">
        <v>1</v>
      </c>
      <c r="AD164" s="62"/>
      <c r="AE164" s="62"/>
      <c r="AF164" s="65"/>
    </row>
    <row r="165" spans="2:32" x14ac:dyDescent="0.25">
      <c r="B165" s="120">
        <v>3</v>
      </c>
      <c r="C165" s="149" t="s">
        <v>952</v>
      </c>
      <c r="D165" s="55" t="s">
        <v>953</v>
      </c>
      <c r="E165" s="172" t="s">
        <v>954</v>
      </c>
      <c r="F165" s="56" t="s">
        <v>955</v>
      </c>
      <c r="G165" s="57">
        <v>0</v>
      </c>
      <c r="H165" s="57">
        <v>75900</v>
      </c>
      <c r="I165" s="57">
        <v>0</v>
      </c>
      <c r="J165" s="57">
        <v>0</v>
      </c>
      <c r="K165" s="57">
        <v>0</v>
      </c>
      <c r="L165" s="87"/>
      <c r="M165" s="88" t="s">
        <v>375</v>
      </c>
      <c r="N165" s="60" t="s">
        <v>376</v>
      </c>
      <c r="O165" s="367"/>
      <c r="P165" s="78"/>
      <c r="Q165" s="78"/>
      <c r="R165" s="187"/>
      <c r="S165" s="64"/>
      <c r="T165" s="62"/>
      <c r="U165" s="62"/>
      <c r="V165" s="62"/>
      <c r="W165" s="62">
        <v>1</v>
      </c>
      <c r="X165" s="62">
        <v>1</v>
      </c>
      <c r="Y165" s="112"/>
      <c r="Z165" s="64">
        <v>1</v>
      </c>
      <c r="AA165" s="62"/>
      <c r="AB165" s="62">
        <v>1</v>
      </c>
      <c r="AC165" s="62">
        <v>1</v>
      </c>
      <c r="AD165" s="62"/>
      <c r="AE165" s="62"/>
      <c r="AF165" s="65"/>
    </row>
    <row r="166" spans="2:32" x14ac:dyDescent="0.25">
      <c r="B166" s="120">
        <v>3</v>
      </c>
      <c r="C166" s="149" t="s">
        <v>956</v>
      </c>
      <c r="D166" s="55" t="s">
        <v>957</v>
      </c>
      <c r="E166" s="172" t="s">
        <v>958</v>
      </c>
      <c r="F166" s="56" t="s">
        <v>959</v>
      </c>
      <c r="G166" s="57">
        <v>75900</v>
      </c>
      <c r="H166" s="57">
        <v>75900</v>
      </c>
      <c r="I166" s="57">
        <v>75900</v>
      </c>
      <c r="J166" s="57">
        <v>75900</v>
      </c>
      <c r="K166" s="57">
        <v>75900</v>
      </c>
      <c r="L166" s="87"/>
      <c r="M166" s="88" t="s">
        <v>375</v>
      </c>
      <c r="N166" s="60" t="s">
        <v>376</v>
      </c>
      <c r="O166" s="367"/>
      <c r="P166" s="78"/>
      <c r="Q166" s="78"/>
      <c r="R166" s="187"/>
      <c r="S166" s="64"/>
      <c r="T166" s="62"/>
      <c r="U166" s="62"/>
      <c r="V166" s="62"/>
      <c r="W166" s="62">
        <v>1</v>
      </c>
      <c r="X166" s="62">
        <v>1</v>
      </c>
      <c r="Y166" s="112"/>
      <c r="Z166" s="64">
        <v>1</v>
      </c>
      <c r="AA166" s="62"/>
      <c r="AB166" s="62"/>
      <c r="AC166" s="62">
        <v>1</v>
      </c>
      <c r="AD166" s="62"/>
      <c r="AE166" s="62"/>
      <c r="AF166" s="65"/>
    </row>
    <row r="167" spans="2:32" x14ac:dyDescent="0.25">
      <c r="B167" s="120">
        <v>3</v>
      </c>
      <c r="C167" s="149" t="s">
        <v>960</v>
      </c>
      <c r="D167" s="55" t="s">
        <v>961</v>
      </c>
      <c r="E167" s="172" t="s">
        <v>962</v>
      </c>
      <c r="F167" s="56" t="s">
        <v>963</v>
      </c>
      <c r="G167" s="57">
        <v>0</v>
      </c>
      <c r="H167" s="57">
        <v>0</v>
      </c>
      <c r="I167" s="57">
        <v>0</v>
      </c>
      <c r="J167" s="57">
        <v>0</v>
      </c>
      <c r="K167" s="57">
        <v>400752</v>
      </c>
      <c r="L167" s="87"/>
      <c r="M167" s="88" t="s">
        <v>375</v>
      </c>
      <c r="N167" s="60" t="s">
        <v>376</v>
      </c>
      <c r="O167" s="367"/>
      <c r="P167" s="78"/>
      <c r="Q167" s="78"/>
      <c r="R167" s="187"/>
      <c r="S167" s="64"/>
      <c r="T167" s="62"/>
      <c r="U167" s="62"/>
      <c r="V167" s="62"/>
      <c r="W167" s="62">
        <v>1</v>
      </c>
      <c r="X167" s="62">
        <v>1</v>
      </c>
      <c r="Y167" s="112"/>
      <c r="Z167" s="64">
        <v>1</v>
      </c>
      <c r="AA167" s="62"/>
      <c r="AB167" s="62"/>
      <c r="AC167" s="62">
        <v>1</v>
      </c>
      <c r="AD167" s="62"/>
      <c r="AE167" s="62"/>
      <c r="AF167" s="65"/>
    </row>
    <row r="168" spans="2:32" x14ac:dyDescent="0.25">
      <c r="B168" s="120">
        <v>3</v>
      </c>
      <c r="C168" s="149" t="s">
        <v>964</v>
      </c>
      <c r="D168" s="55" t="s">
        <v>965</v>
      </c>
      <c r="E168" s="172" t="s">
        <v>966</v>
      </c>
      <c r="F168" s="56" t="s">
        <v>967</v>
      </c>
      <c r="G168" s="57">
        <v>0</v>
      </c>
      <c r="H168" s="57">
        <v>303600</v>
      </c>
      <c r="I168" s="57">
        <v>0</v>
      </c>
      <c r="J168" s="57">
        <v>0</v>
      </c>
      <c r="K168" s="57">
        <v>0</v>
      </c>
      <c r="L168" s="87"/>
      <c r="M168" s="88" t="s">
        <v>375</v>
      </c>
      <c r="N168" s="60" t="s">
        <v>376</v>
      </c>
      <c r="O168" s="367"/>
      <c r="P168" s="78"/>
      <c r="Q168" s="78"/>
      <c r="R168" s="187"/>
      <c r="S168" s="64"/>
      <c r="T168" s="62"/>
      <c r="U168" s="62"/>
      <c r="V168" s="62"/>
      <c r="W168" s="62">
        <v>1</v>
      </c>
      <c r="X168" s="62">
        <v>1</v>
      </c>
      <c r="Y168" s="112"/>
      <c r="Z168" s="64">
        <v>1</v>
      </c>
      <c r="AA168" s="62"/>
      <c r="AB168" s="62"/>
      <c r="AC168" s="62">
        <v>1</v>
      </c>
      <c r="AD168" s="62"/>
      <c r="AE168" s="62"/>
      <c r="AF168" s="65"/>
    </row>
    <row r="169" spans="2:32" x14ac:dyDescent="0.25">
      <c r="B169" s="120">
        <v>3</v>
      </c>
      <c r="C169" s="149" t="s">
        <v>968</v>
      </c>
      <c r="D169" s="55" t="s">
        <v>969</v>
      </c>
      <c r="E169" s="172" t="s">
        <v>970</v>
      </c>
      <c r="F169" s="56" t="s">
        <v>971</v>
      </c>
      <c r="G169" s="57">
        <v>400752</v>
      </c>
      <c r="H169" s="57">
        <v>0</v>
      </c>
      <c r="I169" s="57">
        <v>0</v>
      </c>
      <c r="J169" s="57">
        <v>400752</v>
      </c>
      <c r="K169" s="57">
        <v>0</v>
      </c>
      <c r="L169" s="87"/>
      <c r="M169" s="88" t="s">
        <v>375</v>
      </c>
      <c r="N169" s="60" t="s">
        <v>376</v>
      </c>
      <c r="O169" s="367"/>
      <c r="P169" s="78"/>
      <c r="Q169" s="78"/>
      <c r="R169" s="187"/>
      <c r="S169" s="64"/>
      <c r="T169" s="62"/>
      <c r="U169" s="62"/>
      <c r="V169" s="62"/>
      <c r="W169" s="62">
        <v>1</v>
      </c>
      <c r="X169" s="62">
        <v>1</v>
      </c>
      <c r="Y169" s="112"/>
      <c r="Z169" s="64">
        <v>1</v>
      </c>
      <c r="AA169" s="62"/>
      <c r="AB169" s="62"/>
      <c r="AC169" s="62">
        <v>1</v>
      </c>
      <c r="AD169" s="62"/>
      <c r="AE169" s="62"/>
      <c r="AF169" s="65"/>
    </row>
    <row r="170" spans="2:32" x14ac:dyDescent="0.25">
      <c r="B170" s="120">
        <v>3</v>
      </c>
      <c r="C170" s="149" t="s">
        <v>972</v>
      </c>
      <c r="D170" s="55" t="s">
        <v>973</v>
      </c>
      <c r="E170" s="172" t="s">
        <v>974</v>
      </c>
      <c r="F170" s="56" t="s">
        <v>975</v>
      </c>
      <c r="G170" s="57">
        <v>0</v>
      </c>
      <c r="H170" s="57">
        <v>0</v>
      </c>
      <c r="I170" s="57">
        <v>0</v>
      </c>
      <c r="J170" s="57">
        <v>200376</v>
      </c>
      <c r="K170" s="57">
        <v>0</v>
      </c>
      <c r="L170" s="87"/>
      <c r="M170" s="88" t="s">
        <v>375</v>
      </c>
      <c r="N170" s="60" t="s">
        <v>376</v>
      </c>
      <c r="O170" s="367"/>
      <c r="P170" s="78"/>
      <c r="Q170" s="78"/>
      <c r="R170" s="187"/>
      <c r="S170" s="64"/>
      <c r="T170" s="62"/>
      <c r="U170" s="62"/>
      <c r="V170" s="62"/>
      <c r="W170" s="62">
        <v>1</v>
      </c>
      <c r="X170" s="62">
        <v>1</v>
      </c>
      <c r="Y170" s="112"/>
      <c r="Z170" s="64">
        <v>1</v>
      </c>
      <c r="AA170" s="62"/>
      <c r="AB170" s="62"/>
      <c r="AC170" s="62">
        <v>1</v>
      </c>
      <c r="AD170" s="62"/>
      <c r="AE170" s="62"/>
      <c r="AF170" s="65"/>
    </row>
    <row r="171" spans="2:32" x14ac:dyDescent="0.25">
      <c r="B171" s="120">
        <v>3</v>
      </c>
      <c r="C171" s="149" t="s">
        <v>976</v>
      </c>
      <c r="D171" s="55" t="s">
        <v>977</v>
      </c>
      <c r="E171" s="172" t="s">
        <v>978</v>
      </c>
      <c r="F171" s="56" t="s">
        <v>979</v>
      </c>
      <c r="G171" s="57">
        <v>0</v>
      </c>
      <c r="H171" s="57">
        <v>303600</v>
      </c>
      <c r="I171" s="57">
        <v>0</v>
      </c>
      <c r="J171" s="57">
        <v>0</v>
      </c>
      <c r="K171" s="57">
        <v>0</v>
      </c>
      <c r="L171" s="87"/>
      <c r="M171" s="88" t="s">
        <v>375</v>
      </c>
      <c r="N171" s="60" t="s">
        <v>376</v>
      </c>
      <c r="O171" s="367"/>
      <c r="P171" s="78"/>
      <c r="Q171" s="78"/>
      <c r="R171" s="187"/>
      <c r="S171" s="64"/>
      <c r="T171" s="62"/>
      <c r="U171" s="62"/>
      <c r="V171" s="62"/>
      <c r="W171" s="62">
        <v>1</v>
      </c>
      <c r="X171" s="62">
        <v>1</v>
      </c>
      <c r="Y171" s="112"/>
      <c r="Z171" s="64">
        <v>1</v>
      </c>
      <c r="AA171" s="62"/>
      <c r="AB171" s="62"/>
      <c r="AC171" s="62">
        <v>1</v>
      </c>
      <c r="AD171" s="62"/>
      <c r="AE171" s="62"/>
      <c r="AF171" s="65"/>
    </row>
    <row r="172" spans="2:32" x14ac:dyDescent="0.25">
      <c r="B172" s="120">
        <v>3</v>
      </c>
      <c r="C172" s="149" t="s">
        <v>980</v>
      </c>
      <c r="D172" s="55" t="s">
        <v>981</v>
      </c>
      <c r="E172" s="172" t="s">
        <v>982</v>
      </c>
      <c r="F172" s="56" t="s">
        <v>983</v>
      </c>
      <c r="G172" s="57">
        <v>0</v>
      </c>
      <c r="H172" s="57">
        <v>0</v>
      </c>
      <c r="I172" s="57">
        <v>0</v>
      </c>
      <c r="J172" s="57">
        <v>0</v>
      </c>
      <c r="K172" s="57">
        <v>103490.21641791047</v>
      </c>
      <c r="L172" s="87"/>
      <c r="M172" s="88" t="s">
        <v>375</v>
      </c>
      <c r="N172" s="60" t="s">
        <v>376</v>
      </c>
      <c r="O172" s="367"/>
      <c r="P172" s="78"/>
      <c r="Q172" s="78"/>
      <c r="R172" s="187"/>
      <c r="S172" s="64"/>
      <c r="T172" s="62"/>
      <c r="U172" s="62"/>
      <c r="V172" s="62"/>
      <c r="W172" s="62">
        <v>1</v>
      </c>
      <c r="X172" s="62">
        <v>1</v>
      </c>
      <c r="Y172" s="112"/>
      <c r="Z172" s="64">
        <v>1</v>
      </c>
      <c r="AA172" s="62"/>
      <c r="AB172" s="62"/>
      <c r="AC172" s="62">
        <v>1</v>
      </c>
      <c r="AD172" s="62"/>
      <c r="AE172" s="62"/>
      <c r="AF172" s="65"/>
    </row>
    <row r="173" spans="2:32" x14ac:dyDescent="0.25">
      <c r="B173" s="120">
        <v>3</v>
      </c>
      <c r="C173" s="149" t="s">
        <v>984</v>
      </c>
      <c r="D173" s="55" t="s">
        <v>985</v>
      </c>
      <c r="E173" s="172" t="s">
        <v>986</v>
      </c>
      <c r="F173" s="56" t="s">
        <v>987</v>
      </c>
      <c r="G173" s="57">
        <v>28924.05</v>
      </c>
      <c r="H173" s="57">
        <v>0</v>
      </c>
      <c r="I173" s="57">
        <v>0</v>
      </c>
      <c r="J173" s="57">
        <v>0</v>
      </c>
      <c r="K173" s="57">
        <v>0</v>
      </c>
      <c r="L173" s="87"/>
      <c r="M173" s="88" t="s">
        <v>375</v>
      </c>
      <c r="N173" s="60" t="s">
        <v>376</v>
      </c>
      <c r="O173" s="366" t="s">
        <v>988</v>
      </c>
      <c r="P173" s="78"/>
      <c r="Q173" s="78"/>
      <c r="R173" s="187"/>
      <c r="S173" s="64"/>
      <c r="T173" s="62"/>
      <c r="U173" s="62"/>
      <c r="V173" s="62"/>
      <c r="W173" s="62">
        <v>1</v>
      </c>
      <c r="X173" s="62">
        <v>1</v>
      </c>
      <c r="Y173" s="112"/>
      <c r="Z173" s="64">
        <v>1</v>
      </c>
      <c r="AA173" s="62"/>
      <c r="AB173" s="62"/>
      <c r="AC173" s="62">
        <v>1</v>
      </c>
      <c r="AD173" s="62"/>
      <c r="AE173" s="62"/>
      <c r="AF173" s="65"/>
    </row>
    <row r="174" spans="2:32" x14ac:dyDescent="0.25">
      <c r="B174" s="120">
        <v>3</v>
      </c>
      <c r="C174" s="149" t="s">
        <v>989</v>
      </c>
      <c r="D174" s="55" t="s">
        <v>990</v>
      </c>
      <c r="E174" s="172" t="s">
        <v>991</v>
      </c>
      <c r="F174" s="56" t="s">
        <v>992</v>
      </c>
      <c r="G174" s="57">
        <v>174971.25</v>
      </c>
      <c r="H174" s="57">
        <v>0</v>
      </c>
      <c r="I174" s="57">
        <v>0</v>
      </c>
      <c r="J174" s="57">
        <v>0</v>
      </c>
      <c r="K174" s="57">
        <v>0</v>
      </c>
      <c r="L174" s="87"/>
      <c r="M174" s="88" t="s">
        <v>375</v>
      </c>
      <c r="N174" s="60" t="s">
        <v>376</v>
      </c>
      <c r="O174" s="367"/>
      <c r="P174" s="78"/>
      <c r="Q174" s="78"/>
      <c r="R174" s="187"/>
      <c r="S174" s="64"/>
      <c r="T174" s="62"/>
      <c r="U174" s="62"/>
      <c r="V174" s="62"/>
      <c r="W174" s="62">
        <v>1</v>
      </c>
      <c r="X174" s="62">
        <v>1</v>
      </c>
      <c r="Y174" s="112"/>
      <c r="Z174" s="64">
        <v>1</v>
      </c>
      <c r="AA174" s="62"/>
      <c r="AB174" s="62"/>
      <c r="AC174" s="62">
        <v>1</v>
      </c>
      <c r="AD174" s="62"/>
      <c r="AE174" s="62"/>
      <c r="AF174" s="65"/>
    </row>
    <row r="175" spans="2:32" x14ac:dyDescent="0.25">
      <c r="B175" s="120">
        <v>3</v>
      </c>
      <c r="C175" s="149" t="s">
        <v>993</v>
      </c>
      <c r="D175" s="55" t="s">
        <v>994</v>
      </c>
      <c r="E175" s="172" t="s">
        <v>995</v>
      </c>
      <c r="F175" s="56" t="s">
        <v>996</v>
      </c>
      <c r="G175" s="57">
        <v>0</v>
      </c>
      <c r="H175" s="57">
        <v>75641.94</v>
      </c>
      <c r="I175" s="57">
        <v>0</v>
      </c>
      <c r="J175" s="57">
        <v>75641.94</v>
      </c>
      <c r="K175" s="57">
        <v>0</v>
      </c>
      <c r="L175" s="87"/>
      <c r="M175" s="88" t="s">
        <v>375</v>
      </c>
      <c r="N175" s="60" t="s">
        <v>376</v>
      </c>
      <c r="O175" s="367"/>
      <c r="P175" s="78"/>
      <c r="Q175" s="78"/>
      <c r="R175" s="187"/>
      <c r="S175" s="64"/>
      <c r="T175" s="62"/>
      <c r="U175" s="62"/>
      <c r="V175" s="62"/>
      <c r="W175" s="62">
        <v>1</v>
      </c>
      <c r="X175" s="62">
        <v>1</v>
      </c>
      <c r="Y175" s="112"/>
      <c r="Z175" s="64">
        <v>1</v>
      </c>
      <c r="AA175" s="62"/>
      <c r="AB175" s="62"/>
      <c r="AC175" s="62">
        <v>1</v>
      </c>
      <c r="AD175" s="62"/>
      <c r="AE175" s="62"/>
      <c r="AF175" s="65"/>
    </row>
    <row r="176" spans="2:32" x14ac:dyDescent="0.25">
      <c r="B176" s="120">
        <v>3</v>
      </c>
      <c r="C176" s="149" t="s">
        <v>997</v>
      </c>
      <c r="D176" s="55" t="s">
        <v>998</v>
      </c>
      <c r="E176" s="172" t="s">
        <v>999</v>
      </c>
      <c r="F176" s="56" t="s">
        <v>1000</v>
      </c>
      <c r="G176" s="57">
        <v>34382.700000000004</v>
      </c>
      <c r="H176" s="57">
        <v>0</v>
      </c>
      <c r="I176" s="57">
        <v>0</v>
      </c>
      <c r="J176" s="57">
        <v>34382.700000000004</v>
      </c>
      <c r="K176" s="57">
        <v>0</v>
      </c>
      <c r="L176" s="87"/>
      <c r="M176" s="88" t="s">
        <v>375</v>
      </c>
      <c r="N176" s="60" t="s">
        <v>376</v>
      </c>
      <c r="O176" s="367"/>
      <c r="P176" s="78"/>
      <c r="Q176" s="78"/>
      <c r="R176" s="187"/>
      <c r="S176" s="64"/>
      <c r="T176" s="62"/>
      <c r="U176" s="62"/>
      <c r="V176" s="62"/>
      <c r="W176" s="62">
        <v>1</v>
      </c>
      <c r="X176" s="62">
        <v>1</v>
      </c>
      <c r="Y176" s="112"/>
      <c r="Z176" s="64">
        <v>1</v>
      </c>
      <c r="AA176" s="62"/>
      <c r="AB176" s="62"/>
      <c r="AC176" s="62">
        <v>1</v>
      </c>
      <c r="AD176" s="62"/>
      <c r="AE176" s="62"/>
      <c r="AF176" s="65"/>
    </row>
    <row r="177" spans="2:32" x14ac:dyDescent="0.25">
      <c r="B177" s="120">
        <v>3</v>
      </c>
      <c r="C177" s="149" t="s">
        <v>1001</v>
      </c>
      <c r="D177" s="55" t="s">
        <v>1002</v>
      </c>
      <c r="E177" s="172" t="s">
        <v>1003</v>
      </c>
      <c r="F177" s="56" t="s">
        <v>1004</v>
      </c>
      <c r="G177" s="57">
        <v>0</v>
      </c>
      <c r="H177" s="57">
        <v>183678.00000000003</v>
      </c>
      <c r="I177" s="57">
        <v>0</v>
      </c>
      <c r="J177" s="57">
        <v>0</v>
      </c>
      <c r="K177" s="57">
        <v>183678.00000000003</v>
      </c>
      <c r="L177" s="87"/>
      <c r="M177" s="88" t="s">
        <v>375</v>
      </c>
      <c r="N177" s="60" t="s">
        <v>376</v>
      </c>
      <c r="O177" s="367"/>
      <c r="P177" s="78"/>
      <c r="Q177" s="78"/>
      <c r="R177" s="187"/>
      <c r="S177" s="64"/>
      <c r="T177" s="62"/>
      <c r="U177" s="62"/>
      <c r="V177" s="62"/>
      <c r="W177" s="62">
        <v>1</v>
      </c>
      <c r="X177" s="62">
        <v>1</v>
      </c>
      <c r="Y177" s="112"/>
      <c r="Z177" s="64">
        <v>1</v>
      </c>
      <c r="AA177" s="62"/>
      <c r="AB177" s="62"/>
      <c r="AC177" s="62">
        <v>1</v>
      </c>
      <c r="AD177" s="62"/>
      <c r="AE177" s="62"/>
      <c r="AF177" s="65"/>
    </row>
    <row r="178" spans="2:32" x14ac:dyDescent="0.25">
      <c r="B178" s="120">
        <v>3</v>
      </c>
      <c r="C178" s="149" t="s">
        <v>1005</v>
      </c>
      <c r="D178" s="55" t="s">
        <v>1006</v>
      </c>
      <c r="E178" s="172" t="s">
        <v>1007</v>
      </c>
      <c r="F178" s="56" t="s">
        <v>1008</v>
      </c>
      <c r="G178" s="57">
        <v>200376.00000000003</v>
      </c>
      <c r="H178" s="57">
        <v>200376.00000000003</v>
      </c>
      <c r="I178" s="57">
        <v>0</v>
      </c>
      <c r="J178" s="57">
        <v>0</v>
      </c>
      <c r="K178" s="57">
        <v>0</v>
      </c>
      <c r="L178" s="87"/>
      <c r="M178" s="88" t="s">
        <v>375</v>
      </c>
      <c r="N178" s="60" t="s">
        <v>376</v>
      </c>
      <c r="O178" s="367"/>
      <c r="P178" s="78"/>
      <c r="Q178" s="78"/>
      <c r="R178" s="187"/>
      <c r="S178" s="64"/>
      <c r="T178" s="62"/>
      <c r="U178" s="62"/>
      <c r="V178" s="62"/>
      <c r="W178" s="62">
        <v>1</v>
      </c>
      <c r="X178" s="62">
        <v>1</v>
      </c>
      <c r="Y178" s="112"/>
      <c r="Z178" s="64">
        <v>1</v>
      </c>
      <c r="AA178" s="62"/>
      <c r="AB178" s="62"/>
      <c r="AC178" s="62">
        <v>1</v>
      </c>
      <c r="AD178" s="62"/>
      <c r="AE178" s="62"/>
      <c r="AF178" s="65"/>
    </row>
    <row r="179" spans="2:32" x14ac:dyDescent="0.25">
      <c r="B179" s="120">
        <v>3</v>
      </c>
      <c r="C179" s="149" t="s">
        <v>1009</v>
      </c>
      <c r="D179" s="55" t="s">
        <v>1010</v>
      </c>
      <c r="E179" s="172" t="s">
        <v>1011</v>
      </c>
      <c r="F179" s="56" t="s">
        <v>1012</v>
      </c>
      <c r="G179" s="57">
        <v>0</v>
      </c>
      <c r="H179" s="57">
        <v>0</v>
      </c>
      <c r="I179" s="57">
        <v>0</v>
      </c>
      <c r="J179" s="57">
        <v>0</v>
      </c>
      <c r="K179" s="57">
        <v>333960</v>
      </c>
      <c r="L179" s="87"/>
      <c r="M179" s="88" t="s">
        <v>375</v>
      </c>
      <c r="N179" s="60" t="s">
        <v>376</v>
      </c>
      <c r="O179" s="367"/>
      <c r="P179" s="78"/>
      <c r="Q179" s="78"/>
      <c r="R179" s="187"/>
      <c r="S179" s="64"/>
      <c r="T179" s="62"/>
      <c r="U179" s="62"/>
      <c r="V179" s="62"/>
      <c r="W179" s="62">
        <v>1</v>
      </c>
      <c r="X179" s="62">
        <v>1</v>
      </c>
      <c r="Y179" s="112"/>
      <c r="Z179" s="64">
        <v>1</v>
      </c>
      <c r="AA179" s="62"/>
      <c r="AB179" s="62"/>
      <c r="AC179" s="62">
        <v>1</v>
      </c>
      <c r="AD179" s="62"/>
      <c r="AE179" s="62"/>
      <c r="AF179" s="65"/>
    </row>
    <row r="180" spans="2:32" x14ac:dyDescent="0.25">
      <c r="B180" s="120">
        <v>3</v>
      </c>
      <c r="C180" s="149" t="s">
        <v>1013</v>
      </c>
      <c r="D180" s="55" t="s">
        <v>1014</v>
      </c>
      <c r="E180" s="172" t="s">
        <v>1015</v>
      </c>
      <c r="F180" s="56" t="s">
        <v>1016</v>
      </c>
      <c r="G180" s="57">
        <v>0</v>
      </c>
      <c r="H180" s="57">
        <v>0</v>
      </c>
      <c r="I180" s="57">
        <v>400752</v>
      </c>
      <c r="J180" s="57">
        <v>0</v>
      </c>
      <c r="K180" s="57">
        <v>0</v>
      </c>
      <c r="L180" s="87"/>
      <c r="M180" s="88" t="s">
        <v>375</v>
      </c>
      <c r="N180" s="60" t="s">
        <v>376</v>
      </c>
      <c r="O180" s="367"/>
      <c r="P180" s="78"/>
      <c r="Q180" s="78"/>
      <c r="R180" s="187"/>
      <c r="S180" s="121"/>
      <c r="T180" s="62"/>
      <c r="U180" s="62"/>
      <c r="V180" s="62"/>
      <c r="W180" s="62">
        <v>1</v>
      </c>
      <c r="X180" s="62">
        <v>1</v>
      </c>
      <c r="Y180" s="112"/>
      <c r="Z180" s="64">
        <v>1</v>
      </c>
      <c r="AA180" s="62"/>
      <c r="AB180" s="62">
        <v>1</v>
      </c>
      <c r="AC180" s="62">
        <v>1</v>
      </c>
      <c r="AD180" s="62"/>
      <c r="AE180" s="62"/>
      <c r="AF180" s="65"/>
    </row>
    <row r="181" spans="2:32" x14ac:dyDescent="0.25">
      <c r="B181" s="120">
        <v>3</v>
      </c>
      <c r="C181" s="149" t="s">
        <v>1017</v>
      </c>
      <c r="D181" s="55" t="s">
        <v>1018</v>
      </c>
      <c r="E181" s="172" t="s">
        <v>1019</v>
      </c>
      <c r="F181" s="56" t="s">
        <v>1020</v>
      </c>
      <c r="G181" s="57">
        <v>236808</v>
      </c>
      <c r="H181" s="57">
        <v>236808</v>
      </c>
      <c r="I181" s="57">
        <v>0</v>
      </c>
      <c r="J181" s="57">
        <v>0</v>
      </c>
      <c r="K181" s="57">
        <v>0</v>
      </c>
      <c r="L181" s="87"/>
      <c r="M181" s="88" t="s">
        <v>375</v>
      </c>
      <c r="N181" s="60" t="s">
        <v>376</v>
      </c>
      <c r="O181" s="367"/>
      <c r="P181" s="78"/>
      <c r="Q181" s="78"/>
      <c r="R181" s="187"/>
      <c r="S181" s="121"/>
      <c r="T181" s="62"/>
      <c r="U181" s="62"/>
      <c r="V181" s="62"/>
      <c r="W181" s="62">
        <v>1</v>
      </c>
      <c r="X181" s="62">
        <v>1</v>
      </c>
      <c r="Y181" s="112"/>
      <c r="Z181" s="64">
        <v>1</v>
      </c>
      <c r="AA181" s="62"/>
      <c r="AB181" s="62">
        <v>1</v>
      </c>
      <c r="AC181" s="62">
        <v>1</v>
      </c>
      <c r="AD181" s="62"/>
      <c r="AE181" s="62"/>
      <c r="AF181" s="65"/>
    </row>
    <row r="182" spans="2:32" x14ac:dyDescent="0.25">
      <c r="B182" s="120">
        <v>3</v>
      </c>
      <c r="C182" s="149" t="s">
        <v>1021</v>
      </c>
      <c r="D182" s="55" t="s">
        <v>1022</v>
      </c>
      <c r="E182" s="172" t="s">
        <v>1023</v>
      </c>
      <c r="F182" s="56" t="s">
        <v>1024</v>
      </c>
      <c r="G182" s="57">
        <v>0</v>
      </c>
      <c r="H182" s="57">
        <v>0</v>
      </c>
      <c r="I182" s="57">
        <v>0</v>
      </c>
      <c r="J182" s="57">
        <v>0</v>
      </c>
      <c r="K182" s="57">
        <v>225796.83582089553</v>
      </c>
      <c r="L182" s="87"/>
      <c r="M182" s="88" t="s">
        <v>375</v>
      </c>
      <c r="N182" s="60" t="s">
        <v>376</v>
      </c>
      <c r="O182" s="367"/>
      <c r="P182" s="78"/>
      <c r="Q182" s="78"/>
      <c r="R182" s="187"/>
      <c r="S182" s="121"/>
      <c r="T182" s="62"/>
      <c r="U182" s="62"/>
      <c r="V182" s="62"/>
      <c r="W182" s="62">
        <v>1</v>
      </c>
      <c r="X182" s="62">
        <v>1</v>
      </c>
      <c r="Y182" s="112"/>
      <c r="Z182" s="64">
        <v>1</v>
      </c>
      <c r="AA182" s="62"/>
      <c r="AB182" s="62">
        <v>1</v>
      </c>
      <c r="AC182" s="62">
        <v>1</v>
      </c>
      <c r="AD182" s="62">
        <v>1</v>
      </c>
      <c r="AE182" s="62"/>
      <c r="AF182" s="65"/>
    </row>
    <row r="183" spans="2:32" x14ac:dyDescent="0.25">
      <c r="B183" s="120">
        <v>3</v>
      </c>
      <c r="C183" s="149" t="s">
        <v>1025</v>
      </c>
      <c r="D183" s="55" t="s">
        <v>1026</v>
      </c>
      <c r="E183" s="172" t="s">
        <v>1027</v>
      </c>
      <c r="F183" s="56" t="s">
        <v>1028</v>
      </c>
      <c r="G183" s="57">
        <v>0</v>
      </c>
      <c r="H183" s="57">
        <v>451593.67164179106</v>
      </c>
      <c r="I183" s="57">
        <v>0</v>
      </c>
      <c r="J183" s="57">
        <v>0</v>
      </c>
      <c r="K183" s="57">
        <v>0</v>
      </c>
      <c r="L183" s="87"/>
      <c r="M183" s="88" t="s">
        <v>375</v>
      </c>
      <c r="N183" s="60" t="s">
        <v>376</v>
      </c>
      <c r="O183" s="367"/>
      <c r="P183" s="78"/>
      <c r="Q183" s="78"/>
      <c r="R183" s="187"/>
      <c r="S183" s="64"/>
      <c r="T183" s="62"/>
      <c r="U183" s="62"/>
      <c r="V183" s="62"/>
      <c r="W183" s="62">
        <v>1</v>
      </c>
      <c r="X183" s="62">
        <v>1</v>
      </c>
      <c r="Y183" s="112"/>
      <c r="Z183" s="64">
        <v>1</v>
      </c>
      <c r="AA183" s="62"/>
      <c r="AB183" s="62"/>
      <c r="AC183" s="62">
        <v>1</v>
      </c>
      <c r="AD183" s="62"/>
      <c r="AE183" s="62"/>
      <c r="AF183" s="65"/>
    </row>
    <row r="184" spans="2:32" x14ac:dyDescent="0.25">
      <c r="B184" s="120">
        <v>3</v>
      </c>
      <c r="C184" s="149" t="s">
        <v>1029</v>
      </c>
      <c r="D184" s="55" t="s">
        <v>1030</v>
      </c>
      <c r="E184" s="172" t="s">
        <v>1031</v>
      </c>
      <c r="F184" s="56" t="s">
        <v>1032</v>
      </c>
      <c r="G184" s="57">
        <v>586729.65671641787</v>
      </c>
      <c r="H184" s="57">
        <v>1173459.3134328357</v>
      </c>
      <c r="I184" s="57">
        <v>586729.65671641787</v>
      </c>
      <c r="J184" s="57">
        <v>0</v>
      </c>
      <c r="K184" s="57">
        <v>0</v>
      </c>
      <c r="L184" s="87"/>
      <c r="M184" s="88" t="s">
        <v>375</v>
      </c>
      <c r="N184" s="60" t="s">
        <v>376</v>
      </c>
      <c r="O184" s="367"/>
      <c r="P184" s="78"/>
      <c r="Q184" s="78"/>
      <c r="R184" s="187"/>
      <c r="S184" s="64"/>
      <c r="T184" s="62"/>
      <c r="U184" s="62"/>
      <c r="V184" s="62"/>
      <c r="W184" s="62">
        <v>1</v>
      </c>
      <c r="X184" s="62">
        <v>1</v>
      </c>
      <c r="Y184" s="112"/>
      <c r="Z184" s="64">
        <v>1</v>
      </c>
      <c r="AA184" s="62"/>
      <c r="AB184" s="62"/>
      <c r="AC184" s="62">
        <v>1</v>
      </c>
      <c r="AD184" s="62"/>
      <c r="AE184" s="62"/>
      <c r="AF184" s="65"/>
    </row>
    <row r="185" spans="2:32" x14ac:dyDescent="0.25">
      <c r="B185" s="120">
        <v>3</v>
      </c>
      <c r="C185" s="149" t="s">
        <v>1033</v>
      </c>
      <c r="D185" s="55" t="s">
        <v>1034</v>
      </c>
      <c r="E185" s="172" t="s">
        <v>1035</v>
      </c>
      <c r="F185" s="56" t="s">
        <v>1036</v>
      </c>
      <c r="G185" s="57">
        <v>112898.41791044777</v>
      </c>
      <c r="H185" s="57">
        <v>112898.41791044777</v>
      </c>
      <c r="I185" s="57">
        <v>112898.41791044777</v>
      </c>
      <c r="J185" s="57">
        <v>112898.41791044777</v>
      </c>
      <c r="K185" s="57">
        <v>112898.41791044777</v>
      </c>
      <c r="L185" s="87"/>
      <c r="M185" s="88" t="s">
        <v>375</v>
      </c>
      <c r="N185" s="60" t="s">
        <v>376</v>
      </c>
      <c r="O185" s="367"/>
      <c r="P185" s="78"/>
      <c r="Q185" s="78"/>
      <c r="R185" s="187"/>
      <c r="S185" s="64"/>
      <c r="T185" s="62"/>
      <c r="U185" s="62"/>
      <c r="V185" s="62"/>
      <c r="W185" s="62">
        <v>1</v>
      </c>
      <c r="X185" s="62">
        <v>1</v>
      </c>
      <c r="Y185" s="112"/>
      <c r="Z185" s="64">
        <v>1</v>
      </c>
      <c r="AA185" s="62"/>
      <c r="AB185" s="62"/>
      <c r="AC185" s="62">
        <v>1</v>
      </c>
      <c r="AD185" s="62"/>
      <c r="AE185" s="62"/>
      <c r="AF185" s="65"/>
    </row>
    <row r="186" spans="2:32" x14ac:dyDescent="0.25">
      <c r="B186" s="120">
        <v>3</v>
      </c>
      <c r="C186" s="149" t="s">
        <v>1037</v>
      </c>
      <c r="D186" s="55" t="s">
        <v>1038</v>
      </c>
      <c r="E186" s="172" t="s">
        <v>1039</v>
      </c>
      <c r="F186" s="56" t="s">
        <v>1040</v>
      </c>
      <c r="G186" s="57">
        <v>144544.18656716417</v>
      </c>
      <c r="H186" s="57">
        <v>144544.18656716417</v>
      </c>
      <c r="I186" s="57">
        <v>0</v>
      </c>
      <c r="J186" s="57">
        <v>0</v>
      </c>
      <c r="K186" s="57">
        <v>0</v>
      </c>
      <c r="L186" s="87"/>
      <c r="M186" s="88" t="s">
        <v>375</v>
      </c>
      <c r="N186" s="60" t="s">
        <v>376</v>
      </c>
      <c r="O186" s="367"/>
      <c r="P186" s="78"/>
      <c r="Q186" s="78"/>
      <c r="R186" s="187"/>
      <c r="S186" s="121"/>
      <c r="T186" s="62"/>
      <c r="U186" s="62"/>
      <c r="V186" s="62"/>
      <c r="W186" s="62">
        <v>1</v>
      </c>
      <c r="X186" s="62">
        <v>1</v>
      </c>
      <c r="Y186" s="112"/>
      <c r="Z186" s="64">
        <v>1</v>
      </c>
      <c r="AA186" s="62"/>
      <c r="AB186" s="62">
        <v>1</v>
      </c>
      <c r="AC186" s="62">
        <v>1</v>
      </c>
      <c r="AD186" s="62">
        <v>1</v>
      </c>
      <c r="AE186" s="62"/>
      <c r="AF186" s="65"/>
    </row>
    <row r="187" spans="2:32" x14ac:dyDescent="0.25">
      <c r="B187" s="120">
        <v>3</v>
      </c>
      <c r="C187" s="149" t="s">
        <v>1041</v>
      </c>
      <c r="D187" s="55" t="s">
        <v>1042</v>
      </c>
      <c r="E187" s="172" t="s">
        <v>1043</v>
      </c>
      <c r="F187" s="56" t="s">
        <v>1044</v>
      </c>
      <c r="G187" s="57">
        <v>0</v>
      </c>
      <c r="H187" s="57">
        <v>83206.13400000002</v>
      </c>
      <c r="I187" s="57">
        <v>0</v>
      </c>
      <c r="J187" s="57">
        <v>0</v>
      </c>
      <c r="K187" s="57">
        <v>83206.13400000002</v>
      </c>
      <c r="L187" s="87"/>
      <c r="M187" s="88" t="s">
        <v>375</v>
      </c>
      <c r="N187" s="60" t="s">
        <v>376</v>
      </c>
      <c r="O187" s="366" t="s">
        <v>1045</v>
      </c>
      <c r="P187" s="78"/>
      <c r="Q187" s="78"/>
      <c r="R187" s="187"/>
      <c r="S187" s="64"/>
      <c r="T187" s="62"/>
      <c r="U187" s="62"/>
      <c r="V187" s="62"/>
      <c r="W187" s="62">
        <v>1</v>
      </c>
      <c r="X187" s="62">
        <v>1</v>
      </c>
      <c r="Y187" s="112"/>
      <c r="Z187" s="64">
        <v>1</v>
      </c>
      <c r="AA187" s="62"/>
      <c r="AB187" s="62">
        <v>1</v>
      </c>
      <c r="AC187" s="62">
        <v>1</v>
      </c>
      <c r="AD187" s="62">
        <v>1</v>
      </c>
      <c r="AE187" s="62"/>
      <c r="AF187" s="65"/>
    </row>
    <row r="188" spans="2:32" x14ac:dyDescent="0.25">
      <c r="B188" s="120">
        <v>3</v>
      </c>
      <c r="C188" s="149" t="s">
        <v>1046</v>
      </c>
      <c r="D188" s="55" t="s">
        <v>1047</v>
      </c>
      <c r="E188" s="172" t="s">
        <v>1048</v>
      </c>
      <c r="F188" s="56" t="s">
        <v>1049</v>
      </c>
      <c r="G188" s="57">
        <v>0</v>
      </c>
      <c r="H188" s="57">
        <v>0</v>
      </c>
      <c r="I188" s="57">
        <v>75641.94</v>
      </c>
      <c r="J188" s="57">
        <v>0</v>
      </c>
      <c r="K188" s="57">
        <v>0</v>
      </c>
      <c r="L188" s="87"/>
      <c r="M188" s="88" t="s">
        <v>375</v>
      </c>
      <c r="N188" s="60" t="s">
        <v>376</v>
      </c>
      <c r="O188" s="367"/>
      <c r="P188" s="78"/>
      <c r="Q188" s="78"/>
      <c r="R188" s="187"/>
      <c r="S188" s="64"/>
      <c r="T188" s="62"/>
      <c r="U188" s="62"/>
      <c r="V188" s="62"/>
      <c r="W188" s="62">
        <v>1</v>
      </c>
      <c r="X188" s="62">
        <v>1</v>
      </c>
      <c r="Y188" s="112"/>
      <c r="Z188" s="64">
        <v>1</v>
      </c>
      <c r="AA188" s="62"/>
      <c r="AB188" s="62">
        <v>1</v>
      </c>
      <c r="AC188" s="62">
        <v>1</v>
      </c>
      <c r="AD188" s="62">
        <v>1</v>
      </c>
      <c r="AE188" s="62"/>
      <c r="AF188" s="65"/>
    </row>
    <row r="189" spans="2:32" x14ac:dyDescent="0.25">
      <c r="B189" s="120">
        <v>3</v>
      </c>
      <c r="C189" s="149" t="s">
        <v>1050</v>
      </c>
      <c r="D189" s="55" t="s">
        <v>1051</v>
      </c>
      <c r="E189" s="172" t="s">
        <v>1052</v>
      </c>
      <c r="F189" s="56" t="s">
        <v>1053</v>
      </c>
      <c r="G189" s="57">
        <v>0</v>
      </c>
      <c r="H189" s="57">
        <v>0</v>
      </c>
      <c r="I189" s="57">
        <v>90770.328000000009</v>
      </c>
      <c r="J189" s="57">
        <v>0</v>
      </c>
      <c r="K189" s="57">
        <v>0</v>
      </c>
      <c r="L189" s="87"/>
      <c r="M189" s="88" t="s">
        <v>375</v>
      </c>
      <c r="N189" s="60" t="s">
        <v>376</v>
      </c>
      <c r="O189" s="367"/>
      <c r="P189" s="78"/>
      <c r="Q189" s="78"/>
      <c r="R189" s="187"/>
      <c r="S189" s="64"/>
      <c r="T189" s="62"/>
      <c r="U189" s="62"/>
      <c r="V189" s="62"/>
      <c r="W189" s="62">
        <v>1</v>
      </c>
      <c r="X189" s="62">
        <v>1</v>
      </c>
      <c r="Y189" s="112"/>
      <c r="Z189" s="64">
        <v>1</v>
      </c>
      <c r="AA189" s="62"/>
      <c r="AB189" s="62">
        <v>1</v>
      </c>
      <c r="AC189" s="62">
        <v>1</v>
      </c>
      <c r="AD189" s="62">
        <v>1</v>
      </c>
      <c r="AE189" s="62"/>
      <c r="AF189" s="65"/>
    </row>
    <row r="190" spans="2:32" x14ac:dyDescent="0.25">
      <c r="B190" s="120">
        <v>3</v>
      </c>
      <c r="C190" s="149" t="s">
        <v>1054</v>
      </c>
      <c r="D190" s="55" t="s">
        <v>1055</v>
      </c>
      <c r="E190" s="172" t="s">
        <v>1056</v>
      </c>
      <c r="F190" s="56" t="s">
        <v>1057</v>
      </c>
      <c r="G190" s="57">
        <v>0</v>
      </c>
      <c r="H190" s="57">
        <v>90770.328000000009</v>
      </c>
      <c r="I190" s="57">
        <v>0</v>
      </c>
      <c r="J190" s="57">
        <v>0</v>
      </c>
      <c r="K190" s="57">
        <v>90770.328000000009</v>
      </c>
      <c r="L190" s="87"/>
      <c r="M190" s="88" t="s">
        <v>375</v>
      </c>
      <c r="N190" s="60" t="s">
        <v>376</v>
      </c>
      <c r="O190" s="367"/>
      <c r="P190" s="78"/>
      <c r="Q190" s="78"/>
      <c r="R190" s="187"/>
      <c r="S190" s="64"/>
      <c r="T190" s="62"/>
      <c r="U190" s="62"/>
      <c r="V190" s="62"/>
      <c r="W190" s="62">
        <v>1</v>
      </c>
      <c r="X190" s="62">
        <v>1</v>
      </c>
      <c r="Y190" s="112"/>
      <c r="Z190" s="64">
        <v>1</v>
      </c>
      <c r="AA190" s="62"/>
      <c r="AB190" s="62">
        <v>1</v>
      </c>
      <c r="AC190" s="62">
        <v>1</v>
      </c>
      <c r="AD190" s="62">
        <v>1</v>
      </c>
      <c r="AE190" s="62"/>
      <c r="AF190" s="65"/>
    </row>
    <row r="191" spans="2:32" x14ac:dyDescent="0.25">
      <c r="B191" s="120">
        <v>3</v>
      </c>
      <c r="C191" s="149" t="s">
        <v>1058</v>
      </c>
      <c r="D191" s="55" t="s">
        <v>1059</v>
      </c>
      <c r="E191" s="172" t="s">
        <v>1060</v>
      </c>
      <c r="F191" s="56" t="s">
        <v>1061</v>
      </c>
      <c r="G191" s="57">
        <v>41259.24</v>
      </c>
      <c r="H191" s="57">
        <v>41259.24</v>
      </c>
      <c r="I191" s="57">
        <v>41259.24</v>
      </c>
      <c r="J191" s="57">
        <v>41259.24</v>
      </c>
      <c r="K191" s="57">
        <v>41259.24</v>
      </c>
      <c r="L191" s="87"/>
      <c r="M191" s="88" t="s">
        <v>375</v>
      </c>
      <c r="N191" s="60" t="s">
        <v>376</v>
      </c>
      <c r="O191" s="367"/>
      <c r="P191" s="78"/>
      <c r="Q191" s="78"/>
      <c r="R191" s="187"/>
      <c r="S191" s="64"/>
      <c r="T191" s="62"/>
      <c r="U191" s="62"/>
      <c r="V191" s="62"/>
      <c r="W191" s="62">
        <v>1</v>
      </c>
      <c r="X191" s="62">
        <v>1</v>
      </c>
      <c r="Y191" s="112"/>
      <c r="Z191" s="64">
        <v>1</v>
      </c>
      <c r="AA191" s="62"/>
      <c r="AB191" s="62">
        <v>1</v>
      </c>
      <c r="AC191" s="62">
        <v>1</v>
      </c>
      <c r="AD191" s="62">
        <v>1</v>
      </c>
      <c r="AE191" s="62"/>
      <c r="AF191" s="65"/>
    </row>
    <row r="192" spans="2:32" x14ac:dyDescent="0.25">
      <c r="B192" s="120">
        <v>3</v>
      </c>
      <c r="C192" s="149" t="s">
        <v>1062</v>
      </c>
      <c r="D192" s="55" t="s">
        <v>1063</v>
      </c>
      <c r="E192" s="172" t="s">
        <v>1064</v>
      </c>
      <c r="F192" s="56" t="s">
        <v>1065</v>
      </c>
      <c r="G192" s="57">
        <v>0</v>
      </c>
      <c r="H192" s="57">
        <v>166412.26800000004</v>
      </c>
      <c r="I192" s="57">
        <v>0</v>
      </c>
      <c r="J192" s="57">
        <v>0</v>
      </c>
      <c r="K192" s="57">
        <v>166412.26800000004</v>
      </c>
      <c r="L192" s="87"/>
      <c r="M192" s="88" t="s">
        <v>375</v>
      </c>
      <c r="N192" s="60" t="s">
        <v>376</v>
      </c>
      <c r="O192" s="367"/>
      <c r="P192" s="78"/>
      <c r="Q192" s="78"/>
      <c r="R192" s="187"/>
      <c r="S192" s="64"/>
      <c r="T192" s="62"/>
      <c r="U192" s="62"/>
      <c r="V192" s="62"/>
      <c r="W192" s="62">
        <v>1</v>
      </c>
      <c r="X192" s="62">
        <v>1</v>
      </c>
      <c r="Y192" s="112"/>
      <c r="Z192" s="64">
        <v>1</v>
      </c>
      <c r="AA192" s="62"/>
      <c r="AB192" s="62">
        <v>1</v>
      </c>
      <c r="AC192" s="62">
        <v>1</v>
      </c>
      <c r="AD192" s="62">
        <v>1</v>
      </c>
      <c r="AE192" s="62"/>
      <c r="AF192" s="65"/>
    </row>
    <row r="193" spans="2:32" x14ac:dyDescent="0.25">
      <c r="B193" s="120">
        <v>3</v>
      </c>
      <c r="C193" s="149" t="s">
        <v>1066</v>
      </c>
      <c r="D193" s="55" t="s">
        <v>1067</v>
      </c>
      <c r="E193" s="172" t="s">
        <v>1068</v>
      </c>
      <c r="F193" s="56" t="s">
        <v>1069</v>
      </c>
      <c r="G193" s="57">
        <v>0</v>
      </c>
      <c r="H193" s="57">
        <v>34382.700000000004</v>
      </c>
      <c r="I193" s="57">
        <v>34382.700000000004</v>
      </c>
      <c r="J193" s="57">
        <v>34382.700000000004</v>
      </c>
      <c r="K193" s="57">
        <v>0</v>
      </c>
      <c r="L193" s="87"/>
      <c r="M193" s="88" t="s">
        <v>375</v>
      </c>
      <c r="N193" s="60" t="s">
        <v>376</v>
      </c>
      <c r="O193" s="367"/>
      <c r="P193" s="78"/>
      <c r="Q193" s="78"/>
      <c r="R193" s="187"/>
      <c r="S193" s="64"/>
      <c r="T193" s="62"/>
      <c r="U193" s="62"/>
      <c r="V193" s="62"/>
      <c r="W193" s="62">
        <v>1</v>
      </c>
      <c r="X193" s="62">
        <v>1</v>
      </c>
      <c r="Y193" s="112"/>
      <c r="Z193" s="64">
        <v>1</v>
      </c>
      <c r="AA193" s="62"/>
      <c r="AB193" s="62">
        <v>1</v>
      </c>
      <c r="AC193" s="62">
        <v>1</v>
      </c>
      <c r="AD193" s="62">
        <v>1</v>
      </c>
      <c r="AE193" s="62"/>
      <c r="AF193" s="65"/>
    </row>
    <row r="194" spans="2:32" x14ac:dyDescent="0.25">
      <c r="B194" s="120">
        <v>3</v>
      </c>
      <c r="C194" s="149" t="s">
        <v>1070</v>
      </c>
      <c r="D194" s="55" t="s">
        <v>1071</v>
      </c>
      <c r="E194" s="172" t="s">
        <v>1072</v>
      </c>
      <c r="F194" s="56" t="s">
        <v>1073</v>
      </c>
      <c r="G194" s="57">
        <v>181540.65600000002</v>
      </c>
      <c r="H194" s="57">
        <v>0</v>
      </c>
      <c r="I194" s="57">
        <v>0</v>
      </c>
      <c r="J194" s="57">
        <v>0</v>
      </c>
      <c r="K194" s="57">
        <v>0</v>
      </c>
      <c r="L194" s="87"/>
      <c r="M194" s="88" t="s">
        <v>375</v>
      </c>
      <c r="N194" s="60" t="s">
        <v>376</v>
      </c>
      <c r="O194" s="367"/>
      <c r="P194" s="78"/>
      <c r="Q194" s="78"/>
      <c r="R194" s="187"/>
      <c r="S194" s="64"/>
      <c r="T194" s="62"/>
      <c r="U194" s="62"/>
      <c r="V194" s="62"/>
      <c r="W194" s="62">
        <v>1</v>
      </c>
      <c r="X194" s="62">
        <v>1</v>
      </c>
      <c r="Y194" s="112"/>
      <c r="Z194" s="64">
        <v>1</v>
      </c>
      <c r="AA194" s="62"/>
      <c r="AB194" s="62">
        <v>1</v>
      </c>
      <c r="AC194" s="62">
        <v>1</v>
      </c>
      <c r="AD194" s="62">
        <v>1</v>
      </c>
      <c r="AE194" s="62"/>
      <c r="AF194" s="65"/>
    </row>
    <row r="195" spans="2:32" x14ac:dyDescent="0.25">
      <c r="B195" s="120">
        <v>3</v>
      </c>
      <c r="C195" s="149" t="s">
        <v>1074</v>
      </c>
      <c r="D195" s="55" t="s">
        <v>1075</v>
      </c>
      <c r="E195" s="172" t="s">
        <v>1076</v>
      </c>
      <c r="F195" s="56" t="s">
        <v>1077</v>
      </c>
      <c r="G195" s="57">
        <v>0</v>
      </c>
      <c r="H195" s="57">
        <v>0</v>
      </c>
      <c r="I195" s="57">
        <v>181540.65600000002</v>
      </c>
      <c r="J195" s="57">
        <v>0</v>
      </c>
      <c r="K195" s="57">
        <v>0</v>
      </c>
      <c r="L195" s="87"/>
      <c r="M195" s="88" t="s">
        <v>375</v>
      </c>
      <c r="N195" s="60" t="s">
        <v>376</v>
      </c>
      <c r="O195" s="367"/>
      <c r="P195" s="78"/>
      <c r="Q195" s="78"/>
      <c r="R195" s="187"/>
      <c r="S195" s="64"/>
      <c r="T195" s="62"/>
      <c r="U195" s="62"/>
      <c r="V195" s="62"/>
      <c r="W195" s="62">
        <v>1</v>
      </c>
      <c r="X195" s="62">
        <v>1</v>
      </c>
      <c r="Y195" s="112"/>
      <c r="Z195" s="64">
        <v>1</v>
      </c>
      <c r="AA195" s="62"/>
      <c r="AB195" s="62">
        <v>1</v>
      </c>
      <c r="AC195" s="62">
        <v>1</v>
      </c>
      <c r="AD195" s="62">
        <v>1</v>
      </c>
      <c r="AE195" s="62"/>
      <c r="AF195" s="65"/>
    </row>
    <row r="196" spans="2:32" x14ac:dyDescent="0.25">
      <c r="B196" s="120">
        <v>3</v>
      </c>
      <c r="C196" s="149" t="s">
        <v>1078</v>
      </c>
      <c r="D196" s="55" t="s">
        <v>1079</v>
      </c>
      <c r="E196" s="172" t="s">
        <v>1080</v>
      </c>
      <c r="F196" s="56" t="s">
        <v>1081</v>
      </c>
      <c r="G196" s="57">
        <v>125153.02800000001</v>
      </c>
      <c r="H196" s="57">
        <v>250306.05600000001</v>
      </c>
      <c r="I196" s="57">
        <v>125153.02800000001</v>
      </c>
      <c r="J196" s="57">
        <v>0</v>
      </c>
      <c r="K196" s="57">
        <v>0</v>
      </c>
      <c r="L196" s="87"/>
      <c r="M196" s="88" t="s">
        <v>375</v>
      </c>
      <c r="N196" s="60" t="s">
        <v>376</v>
      </c>
      <c r="O196" s="367"/>
      <c r="P196" s="78"/>
      <c r="Q196" s="78"/>
      <c r="R196" s="187"/>
      <c r="S196" s="64"/>
      <c r="T196" s="62"/>
      <c r="U196" s="62"/>
      <c r="V196" s="62"/>
      <c r="W196" s="62">
        <v>1</v>
      </c>
      <c r="X196" s="62">
        <v>1</v>
      </c>
      <c r="Y196" s="112"/>
      <c r="Z196" s="64">
        <v>1</v>
      </c>
      <c r="AA196" s="62"/>
      <c r="AB196" s="62">
        <v>1</v>
      </c>
      <c r="AC196" s="62">
        <v>1</v>
      </c>
      <c r="AD196" s="62">
        <v>1</v>
      </c>
      <c r="AE196" s="62"/>
      <c r="AF196" s="65"/>
    </row>
    <row r="197" spans="2:32" x14ac:dyDescent="0.25">
      <c r="B197" s="120">
        <v>3</v>
      </c>
      <c r="C197" s="149" t="s">
        <v>1082</v>
      </c>
      <c r="D197" s="55" t="s">
        <v>1083</v>
      </c>
      <c r="E197" s="172" t="s">
        <v>1084</v>
      </c>
      <c r="F197" s="56" t="s">
        <v>1085</v>
      </c>
      <c r="G197" s="57">
        <v>37820.97</v>
      </c>
      <c r="H197" s="57">
        <v>37820.97</v>
      </c>
      <c r="I197" s="57">
        <v>37820.97</v>
      </c>
      <c r="J197" s="57">
        <v>37820.97</v>
      </c>
      <c r="K197" s="57">
        <v>37820.97</v>
      </c>
      <c r="L197" s="87"/>
      <c r="M197" s="88" t="s">
        <v>375</v>
      </c>
      <c r="N197" s="60" t="s">
        <v>376</v>
      </c>
      <c r="O197" s="367"/>
      <c r="P197" s="78"/>
      <c r="Q197" s="78"/>
      <c r="R197" s="187"/>
      <c r="S197" s="64"/>
      <c r="T197" s="62"/>
      <c r="U197" s="62"/>
      <c r="V197" s="62"/>
      <c r="W197" s="62">
        <v>1</v>
      </c>
      <c r="X197" s="62">
        <v>1</v>
      </c>
      <c r="Y197" s="112"/>
      <c r="Z197" s="64">
        <v>1</v>
      </c>
      <c r="AA197" s="62"/>
      <c r="AB197" s="62">
        <v>1</v>
      </c>
      <c r="AC197" s="62">
        <v>1</v>
      </c>
      <c r="AD197" s="62">
        <v>1</v>
      </c>
      <c r="AE197" s="62"/>
      <c r="AF197" s="65"/>
    </row>
    <row r="198" spans="2:32" x14ac:dyDescent="0.25">
      <c r="B198" s="120">
        <v>3</v>
      </c>
      <c r="C198" s="149" t="s">
        <v>1086</v>
      </c>
      <c r="D198" s="55" t="s">
        <v>1087</v>
      </c>
      <c r="E198" s="172" t="s">
        <v>1088</v>
      </c>
      <c r="F198" s="56" t="s">
        <v>1089</v>
      </c>
      <c r="G198" s="57">
        <v>0</v>
      </c>
      <c r="H198" s="57">
        <v>181540.65600000002</v>
      </c>
      <c r="I198" s="57">
        <v>0</v>
      </c>
      <c r="J198" s="57">
        <v>0</v>
      </c>
      <c r="K198" s="57">
        <v>0</v>
      </c>
      <c r="L198" s="87"/>
      <c r="M198" s="88" t="s">
        <v>375</v>
      </c>
      <c r="N198" s="60" t="s">
        <v>376</v>
      </c>
      <c r="O198" s="367"/>
      <c r="P198" s="78"/>
      <c r="Q198" s="78"/>
      <c r="R198" s="187"/>
      <c r="S198" s="64"/>
      <c r="T198" s="62"/>
      <c r="U198" s="62"/>
      <c r="V198" s="62"/>
      <c r="W198" s="62">
        <v>1</v>
      </c>
      <c r="X198" s="62">
        <v>1</v>
      </c>
      <c r="Y198" s="112"/>
      <c r="Z198" s="64">
        <v>1</v>
      </c>
      <c r="AA198" s="62"/>
      <c r="AB198" s="62">
        <v>1</v>
      </c>
      <c r="AC198" s="62">
        <v>1</v>
      </c>
      <c r="AD198" s="62">
        <v>1</v>
      </c>
      <c r="AE198" s="62"/>
      <c r="AF198" s="65"/>
    </row>
    <row r="199" spans="2:32" x14ac:dyDescent="0.25">
      <c r="B199" s="120">
        <v>3</v>
      </c>
      <c r="C199" s="149" t="s">
        <v>1090</v>
      </c>
      <c r="D199" s="55" t="s">
        <v>1091</v>
      </c>
      <c r="E199" s="172" t="s">
        <v>1092</v>
      </c>
      <c r="F199" s="56" t="s">
        <v>1093</v>
      </c>
      <c r="G199" s="57">
        <v>34382.700000000004</v>
      </c>
      <c r="H199" s="57">
        <v>34382.700000000004</v>
      </c>
      <c r="I199" s="57">
        <v>34382.700000000004</v>
      </c>
      <c r="J199" s="57">
        <v>34382.700000000004</v>
      </c>
      <c r="K199" s="57">
        <v>34382.700000000004</v>
      </c>
      <c r="L199" s="87"/>
      <c r="M199" s="88" t="s">
        <v>375</v>
      </c>
      <c r="N199" s="60" t="s">
        <v>376</v>
      </c>
      <c r="O199" s="367"/>
      <c r="P199" s="78"/>
      <c r="Q199" s="78"/>
      <c r="R199" s="187"/>
      <c r="S199" s="64"/>
      <c r="T199" s="62"/>
      <c r="U199" s="62"/>
      <c r="V199" s="62"/>
      <c r="W199" s="62">
        <v>1</v>
      </c>
      <c r="X199" s="62">
        <v>1</v>
      </c>
      <c r="Y199" s="112"/>
      <c r="Z199" s="64">
        <v>1</v>
      </c>
      <c r="AA199" s="62"/>
      <c r="AB199" s="62">
        <v>1</v>
      </c>
      <c r="AC199" s="62">
        <v>1</v>
      </c>
      <c r="AD199" s="62">
        <v>1</v>
      </c>
      <c r="AE199" s="62"/>
      <c r="AF199" s="65"/>
    </row>
    <row r="200" spans="2:32" x14ac:dyDescent="0.25">
      <c r="B200" s="120">
        <v>3</v>
      </c>
      <c r="C200" s="149" t="s">
        <v>1094</v>
      </c>
      <c r="D200" s="55" t="s">
        <v>1095</v>
      </c>
      <c r="E200" s="172" t="s">
        <v>1096</v>
      </c>
      <c r="F200" s="56" t="s">
        <v>1097</v>
      </c>
      <c r="G200" s="57">
        <v>181540.65600000002</v>
      </c>
      <c r="H200" s="57">
        <v>0</v>
      </c>
      <c r="I200" s="57">
        <v>181540.65600000002</v>
      </c>
      <c r="J200" s="57">
        <v>0</v>
      </c>
      <c r="K200" s="57">
        <v>181540.65600000002</v>
      </c>
      <c r="L200" s="87"/>
      <c r="M200" s="88" t="s">
        <v>375</v>
      </c>
      <c r="N200" s="60" t="s">
        <v>376</v>
      </c>
      <c r="O200" s="367"/>
      <c r="P200" s="78"/>
      <c r="Q200" s="78"/>
      <c r="R200" s="187"/>
      <c r="S200" s="64"/>
      <c r="T200" s="62"/>
      <c r="U200" s="62"/>
      <c r="V200" s="62"/>
      <c r="W200" s="62">
        <v>1</v>
      </c>
      <c r="X200" s="62">
        <v>1</v>
      </c>
      <c r="Y200" s="112"/>
      <c r="Z200" s="64">
        <v>1</v>
      </c>
      <c r="AA200" s="62"/>
      <c r="AB200" s="62">
        <v>1</v>
      </c>
      <c r="AC200" s="62">
        <v>1</v>
      </c>
      <c r="AD200" s="62">
        <v>1</v>
      </c>
      <c r="AE200" s="62"/>
      <c r="AF200" s="65"/>
    </row>
    <row r="201" spans="2:32" x14ac:dyDescent="0.25">
      <c r="B201" s="120">
        <v>3</v>
      </c>
      <c r="C201" s="149" t="s">
        <v>1098</v>
      </c>
      <c r="D201" s="55" t="s">
        <v>1099</v>
      </c>
      <c r="E201" s="172" t="s">
        <v>1100</v>
      </c>
      <c r="F201" s="56" t="s">
        <v>1101</v>
      </c>
      <c r="G201" s="57">
        <v>0</v>
      </c>
      <c r="H201" s="57">
        <v>0</v>
      </c>
      <c r="I201" s="57">
        <v>0</v>
      </c>
      <c r="J201" s="57">
        <v>83206.13400000002</v>
      </c>
      <c r="K201" s="57">
        <v>0</v>
      </c>
      <c r="L201" s="87"/>
      <c r="M201" s="88" t="s">
        <v>375</v>
      </c>
      <c r="N201" s="60" t="s">
        <v>376</v>
      </c>
      <c r="O201" s="367"/>
      <c r="P201" s="78"/>
      <c r="Q201" s="78"/>
      <c r="R201" s="187"/>
      <c r="S201" s="64"/>
      <c r="T201" s="62"/>
      <c r="U201" s="62"/>
      <c r="V201" s="62"/>
      <c r="W201" s="62">
        <v>1</v>
      </c>
      <c r="X201" s="62">
        <v>1</v>
      </c>
      <c r="Y201" s="112"/>
      <c r="Z201" s="64">
        <v>1</v>
      </c>
      <c r="AA201" s="62"/>
      <c r="AB201" s="62">
        <v>1</v>
      </c>
      <c r="AC201" s="62">
        <v>1</v>
      </c>
      <c r="AD201" s="62">
        <v>1</v>
      </c>
      <c r="AE201" s="62"/>
      <c r="AF201" s="65"/>
    </row>
    <row r="202" spans="2:32" x14ac:dyDescent="0.25">
      <c r="B202" s="120">
        <v>3</v>
      </c>
      <c r="C202" s="149" t="s">
        <v>1102</v>
      </c>
      <c r="D202" s="55" t="s">
        <v>1103</v>
      </c>
      <c r="E202" s="172" t="s">
        <v>1104</v>
      </c>
      <c r="F202" s="56" t="s">
        <v>1105</v>
      </c>
      <c r="G202" s="57">
        <v>83206.13400000002</v>
      </c>
      <c r="H202" s="57">
        <v>83206.13400000002</v>
      </c>
      <c r="I202" s="57">
        <v>83206.13400000002</v>
      </c>
      <c r="J202" s="57">
        <v>83206.13400000002</v>
      </c>
      <c r="K202" s="57">
        <v>83206.13400000002</v>
      </c>
      <c r="L202" s="87"/>
      <c r="M202" s="88" t="s">
        <v>375</v>
      </c>
      <c r="N202" s="60" t="s">
        <v>376</v>
      </c>
      <c r="O202" s="367"/>
      <c r="P202" s="78"/>
      <c r="Q202" s="78"/>
      <c r="R202" s="187"/>
      <c r="S202" s="64"/>
      <c r="T202" s="62"/>
      <c r="U202" s="62"/>
      <c r="V202" s="62"/>
      <c r="W202" s="62">
        <v>1</v>
      </c>
      <c r="X202" s="62">
        <v>1</v>
      </c>
      <c r="Y202" s="112"/>
      <c r="Z202" s="64">
        <v>1</v>
      </c>
      <c r="AA202" s="62"/>
      <c r="AB202" s="62">
        <v>1</v>
      </c>
      <c r="AC202" s="62">
        <v>1</v>
      </c>
      <c r="AD202" s="62">
        <v>1</v>
      </c>
      <c r="AE202" s="62"/>
      <c r="AF202" s="65"/>
    </row>
    <row r="203" spans="2:32" x14ac:dyDescent="0.25">
      <c r="B203" s="120">
        <v>3</v>
      </c>
      <c r="C203" s="149" t="s">
        <v>1106</v>
      </c>
      <c r="D203" s="55" t="s">
        <v>1107</v>
      </c>
      <c r="E203" s="172" t="s">
        <v>1108</v>
      </c>
      <c r="F203" s="56" t="s">
        <v>1109</v>
      </c>
      <c r="G203" s="57">
        <v>0</v>
      </c>
      <c r="H203" s="57">
        <v>0</v>
      </c>
      <c r="I203" s="57">
        <v>0</v>
      </c>
      <c r="J203" s="57">
        <v>0</v>
      </c>
      <c r="K203" s="57">
        <v>83206.13400000002</v>
      </c>
      <c r="L203" s="87"/>
      <c r="M203" s="88" t="s">
        <v>375</v>
      </c>
      <c r="N203" s="60" t="s">
        <v>376</v>
      </c>
      <c r="O203" s="368"/>
      <c r="P203" s="78"/>
      <c r="Q203" s="78"/>
      <c r="R203" s="187"/>
      <c r="S203" s="64"/>
      <c r="T203" s="62"/>
      <c r="U203" s="62"/>
      <c r="V203" s="62"/>
      <c r="W203" s="62">
        <v>1</v>
      </c>
      <c r="X203" s="62">
        <v>1</v>
      </c>
      <c r="Y203" s="112"/>
      <c r="Z203" s="64">
        <v>1</v>
      </c>
      <c r="AA203" s="62"/>
      <c r="AB203" s="62">
        <v>1</v>
      </c>
      <c r="AC203" s="62">
        <v>1</v>
      </c>
      <c r="AD203" s="62">
        <v>1</v>
      </c>
      <c r="AE203" s="62"/>
      <c r="AF203" s="65"/>
    </row>
    <row r="204" spans="2:32" x14ac:dyDescent="0.25">
      <c r="B204" s="120">
        <v>3</v>
      </c>
      <c r="C204" s="149" t="s">
        <v>1110</v>
      </c>
      <c r="D204" s="55" t="s">
        <v>1111</v>
      </c>
      <c r="E204" s="172" t="s">
        <v>1112</v>
      </c>
      <c r="F204" s="56" t="s">
        <v>1113</v>
      </c>
      <c r="G204" s="57">
        <v>186862.5</v>
      </c>
      <c r="H204" s="57">
        <v>0</v>
      </c>
      <c r="I204" s="57">
        <v>0</v>
      </c>
      <c r="J204" s="57">
        <v>0</v>
      </c>
      <c r="K204" s="57">
        <v>0</v>
      </c>
      <c r="L204" s="87"/>
      <c r="M204" s="88" t="s">
        <v>375</v>
      </c>
      <c r="N204" s="60" t="s">
        <v>376</v>
      </c>
      <c r="O204" s="366" t="s">
        <v>1114</v>
      </c>
      <c r="P204" s="78"/>
      <c r="Q204" s="78"/>
      <c r="R204" s="187"/>
      <c r="S204" s="64"/>
      <c r="T204" s="62"/>
      <c r="U204" s="62"/>
      <c r="V204" s="62"/>
      <c r="W204" s="62">
        <v>1</v>
      </c>
      <c r="X204" s="62">
        <v>1</v>
      </c>
      <c r="Y204" s="112"/>
      <c r="Z204" s="64">
        <v>1</v>
      </c>
      <c r="AA204" s="62"/>
      <c r="AB204" s="62">
        <v>1</v>
      </c>
      <c r="AC204" s="62">
        <v>1</v>
      </c>
      <c r="AD204" s="62">
        <v>1</v>
      </c>
      <c r="AE204" s="62"/>
      <c r="AF204" s="65"/>
    </row>
    <row r="205" spans="2:32" x14ac:dyDescent="0.25">
      <c r="B205" s="120">
        <v>3</v>
      </c>
      <c r="C205" s="149" t="s">
        <v>1115</v>
      </c>
      <c r="D205" s="55" t="s">
        <v>1116</v>
      </c>
      <c r="E205" s="172" t="s">
        <v>1117</v>
      </c>
      <c r="F205" s="56" t="s">
        <v>1118</v>
      </c>
      <c r="G205" s="57">
        <v>339750</v>
      </c>
      <c r="H205" s="57">
        <v>0</v>
      </c>
      <c r="I205" s="57">
        <v>0</v>
      </c>
      <c r="J205" s="57">
        <v>0</v>
      </c>
      <c r="K205" s="57">
        <v>0</v>
      </c>
      <c r="L205" s="87"/>
      <c r="M205" s="88" t="s">
        <v>375</v>
      </c>
      <c r="N205" s="60" t="s">
        <v>376</v>
      </c>
      <c r="O205" s="367"/>
      <c r="P205" s="78"/>
      <c r="Q205" s="78"/>
      <c r="R205" s="187"/>
      <c r="S205" s="64"/>
      <c r="T205" s="62"/>
      <c r="U205" s="62"/>
      <c r="V205" s="62"/>
      <c r="W205" s="62">
        <v>1</v>
      </c>
      <c r="X205" s="62">
        <v>1</v>
      </c>
      <c r="Y205" s="112"/>
      <c r="Z205" s="64">
        <v>1</v>
      </c>
      <c r="AA205" s="62"/>
      <c r="AB205" s="62">
        <v>1</v>
      </c>
      <c r="AC205" s="62">
        <v>1</v>
      </c>
      <c r="AD205" s="62">
        <v>1</v>
      </c>
      <c r="AE205" s="62"/>
      <c r="AF205" s="65"/>
    </row>
    <row r="206" spans="2:32" x14ac:dyDescent="0.25">
      <c r="B206" s="120">
        <v>3</v>
      </c>
      <c r="C206" s="149" t="s">
        <v>1119</v>
      </c>
      <c r="D206" s="55" t="s">
        <v>1120</v>
      </c>
      <c r="E206" s="172" t="s">
        <v>1121</v>
      </c>
      <c r="F206" s="56" t="s">
        <v>1122</v>
      </c>
      <c r="G206" s="57">
        <v>103871.088</v>
      </c>
      <c r="H206" s="57">
        <v>49511.088000000003</v>
      </c>
      <c r="I206" s="57">
        <v>0</v>
      </c>
      <c r="J206" s="57">
        <v>0</v>
      </c>
      <c r="K206" s="57">
        <v>103871.088</v>
      </c>
      <c r="L206" s="87"/>
      <c r="M206" s="88" t="s">
        <v>375</v>
      </c>
      <c r="N206" s="60" t="s">
        <v>376</v>
      </c>
      <c r="O206" s="367"/>
      <c r="P206" s="78"/>
      <c r="Q206" s="78"/>
      <c r="R206" s="187"/>
      <c r="S206" s="64"/>
      <c r="T206" s="62"/>
      <c r="U206" s="62"/>
      <c r="V206" s="62"/>
      <c r="W206" s="62">
        <v>1</v>
      </c>
      <c r="X206" s="62">
        <v>1</v>
      </c>
      <c r="Y206" s="112"/>
      <c r="Z206" s="64">
        <v>1</v>
      </c>
      <c r="AA206" s="62"/>
      <c r="AB206" s="62">
        <v>1</v>
      </c>
      <c r="AC206" s="62">
        <v>1</v>
      </c>
      <c r="AD206" s="62">
        <v>1</v>
      </c>
      <c r="AE206" s="62"/>
      <c r="AF206" s="65"/>
    </row>
    <row r="207" spans="2:32" x14ac:dyDescent="0.25">
      <c r="B207" s="120">
        <v>3</v>
      </c>
      <c r="C207" s="149" t="s">
        <v>1123</v>
      </c>
      <c r="D207" s="55" t="s">
        <v>1124</v>
      </c>
      <c r="E207" s="172" t="s">
        <v>1125</v>
      </c>
      <c r="F207" s="56" t="s">
        <v>1126</v>
      </c>
      <c r="G207" s="57">
        <v>348640.57800000004</v>
      </c>
      <c r="H207" s="57">
        <v>348640.57800000004</v>
      </c>
      <c r="I207" s="57">
        <v>0</v>
      </c>
      <c r="J207" s="57">
        <v>0</v>
      </c>
      <c r="K207" s="57">
        <v>0</v>
      </c>
      <c r="L207" s="87"/>
      <c r="M207" s="88" t="s">
        <v>375</v>
      </c>
      <c r="N207" s="60" t="s">
        <v>376</v>
      </c>
      <c r="O207" s="367"/>
      <c r="P207" s="78"/>
      <c r="Q207" s="78"/>
      <c r="R207" s="187"/>
      <c r="S207" s="64"/>
      <c r="T207" s="62"/>
      <c r="U207" s="62"/>
      <c r="V207" s="62"/>
      <c r="W207" s="62">
        <v>1</v>
      </c>
      <c r="X207" s="62">
        <v>1</v>
      </c>
      <c r="Y207" s="112"/>
      <c r="Z207" s="64">
        <v>1</v>
      </c>
      <c r="AA207" s="62"/>
      <c r="AB207" s="62">
        <v>1</v>
      </c>
      <c r="AC207" s="62">
        <v>1</v>
      </c>
      <c r="AD207" s="62">
        <v>1</v>
      </c>
      <c r="AE207" s="62"/>
      <c r="AF207" s="65"/>
    </row>
    <row r="208" spans="2:32" x14ac:dyDescent="0.25">
      <c r="B208" s="120">
        <v>3</v>
      </c>
      <c r="C208" s="149" t="s">
        <v>1127</v>
      </c>
      <c r="D208" s="55" t="s">
        <v>1128</v>
      </c>
      <c r="E208" s="172" t="s">
        <v>1129</v>
      </c>
      <c r="F208" s="56" t="s">
        <v>1130</v>
      </c>
      <c r="G208" s="57">
        <v>68765.400000000009</v>
      </c>
      <c r="H208" s="57">
        <v>0</v>
      </c>
      <c r="I208" s="57">
        <v>0</v>
      </c>
      <c r="J208" s="57">
        <v>68765.400000000009</v>
      </c>
      <c r="K208" s="57">
        <v>0</v>
      </c>
      <c r="L208" s="87"/>
      <c r="M208" s="88" t="s">
        <v>375</v>
      </c>
      <c r="N208" s="60" t="s">
        <v>376</v>
      </c>
      <c r="O208" s="367"/>
      <c r="P208" s="78"/>
      <c r="Q208" s="78"/>
      <c r="R208" s="187"/>
      <c r="S208" s="64"/>
      <c r="T208" s="62"/>
      <c r="U208" s="62"/>
      <c r="V208" s="62"/>
      <c r="W208" s="62">
        <v>1</v>
      </c>
      <c r="X208" s="62">
        <v>1</v>
      </c>
      <c r="Y208" s="112"/>
      <c r="Z208" s="64">
        <v>1</v>
      </c>
      <c r="AA208" s="62"/>
      <c r="AB208" s="62">
        <v>1</v>
      </c>
      <c r="AC208" s="62">
        <v>1</v>
      </c>
      <c r="AD208" s="62">
        <v>1</v>
      </c>
      <c r="AE208" s="62"/>
      <c r="AF208" s="65"/>
    </row>
    <row r="209" spans="2:32" x14ac:dyDescent="0.25">
      <c r="B209" s="120">
        <v>3</v>
      </c>
      <c r="C209" s="149" t="s">
        <v>1131</v>
      </c>
      <c r="D209" s="55" t="s">
        <v>1132</v>
      </c>
      <c r="E209" s="172" t="s">
        <v>1133</v>
      </c>
      <c r="F209" s="56" t="s">
        <v>1134</v>
      </c>
      <c r="G209" s="57">
        <v>0</v>
      </c>
      <c r="H209" s="57">
        <v>0</v>
      </c>
      <c r="I209" s="57">
        <v>0</v>
      </c>
      <c r="J209" s="57">
        <v>68765.400000000009</v>
      </c>
      <c r="K209" s="57">
        <v>0</v>
      </c>
      <c r="L209" s="87"/>
      <c r="M209" s="88" t="s">
        <v>375</v>
      </c>
      <c r="N209" s="60" t="s">
        <v>376</v>
      </c>
      <c r="O209" s="367"/>
      <c r="P209" s="78"/>
      <c r="Q209" s="78"/>
      <c r="R209" s="187"/>
      <c r="S209" s="64"/>
      <c r="T209" s="62"/>
      <c r="U209" s="62"/>
      <c r="V209" s="62"/>
      <c r="W209" s="62">
        <v>1</v>
      </c>
      <c r="X209" s="62">
        <v>1</v>
      </c>
      <c r="Y209" s="112"/>
      <c r="Z209" s="64">
        <v>1</v>
      </c>
      <c r="AA209" s="62"/>
      <c r="AB209" s="62">
        <v>1</v>
      </c>
      <c r="AC209" s="62">
        <v>1</v>
      </c>
      <c r="AD209" s="62">
        <v>1</v>
      </c>
      <c r="AE209" s="62"/>
      <c r="AF209" s="65"/>
    </row>
    <row r="210" spans="2:32" x14ac:dyDescent="0.25">
      <c r="B210" s="120">
        <v>3</v>
      </c>
      <c r="C210" s="149" t="s">
        <v>1135</v>
      </c>
      <c r="D210" s="55" t="s">
        <v>1136</v>
      </c>
      <c r="E210" s="172" t="s">
        <v>1137</v>
      </c>
      <c r="F210" s="56" t="s">
        <v>1138</v>
      </c>
      <c r="G210" s="57">
        <v>0</v>
      </c>
      <c r="H210" s="57">
        <v>0</v>
      </c>
      <c r="I210" s="57">
        <v>0</v>
      </c>
      <c r="J210" s="57">
        <v>34382.700000000004</v>
      </c>
      <c r="K210" s="57">
        <v>0</v>
      </c>
      <c r="L210" s="87"/>
      <c r="M210" s="88" t="s">
        <v>375</v>
      </c>
      <c r="N210" s="60" t="s">
        <v>376</v>
      </c>
      <c r="O210" s="367"/>
      <c r="P210" s="78"/>
      <c r="Q210" s="78"/>
      <c r="R210" s="187"/>
      <c r="S210" s="64"/>
      <c r="T210" s="62"/>
      <c r="U210" s="62"/>
      <c r="V210" s="62"/>
      <c r="W210" s="62">
        <v>1</v>
      </c>
      <c r="X210" s="62">
        <v>1</v>
      </c>
      <c r="Y210" s="112"/>
      <c r="Z210" s="64">
        <v>1</v>
      </c>
      <c r="AA210" s="62"/>
      <c r="AB210" s="62">
        <v>1</v>
      </c>
      <c r="AC210" s="62">
        <v>1</v>
      </c>
      <c r="AD210" s="62">
        <v>1</v>
      </c>
      <c r="AE210" s="62"/>
      <c r="AF210" s="65"/>
    </row>
    <row r="211" spans="2:32" x14ac:dyDescent="0.25">
      <c r="B211" s="120">
        <v>3</v>
      </c>
      <c r="C211" s="149" t="s">
        <v>1139</v>
      </c>
      <c r="D211" s="55" t="s">
        <v>1140</v>
      </c>
      <c r="E211" s="172" t="s">
        <v>1141</v>
      </c>
      <c r="F211" s="56" t="s">
        <v>1142</v>
      </c>
      <c r="G211" s="57">
        <v>0</v>
      </c>
      <c r="H211" s="57">
        <v>0</v>
      </c>
      <c r="I211" s="57">
        <v>275061.60000000003</v>
      </c>
      <c r="J211" s="57">
        <v>0</v>
      </c>
      <c r="K211" s="57">
        <v>0</v>
      </c>
      <c r="L211" s="87"/>
      <c r="M211" s="88" t="s">
        <v>375</v>
      </c>
      <c r="N211" s="60" t="s">
        <v>376</v>
      </c>
      <c r="O211" s="367"/>
      <c r="P211" s="78"/>
      <c r="Q211" s="78"/>
      <c r="R211" s="187"/>
      <c r="S211" s="64"/>
      <c r="T211" s="62"/>
      <c r="U211" s="62"/>
      <c r="V211" s="62"/>
      <c r="W211" s="62">
        <v>1</v>
      </c>
      <c r="X211" s="62">
        <v>1</v>
      </c>
      <c r="Y211" s="112"/>
      <c r="Z211" s="64">
        <v>1</v>
      </c>
      <c r="AA211" s="62"/>
      <c r="AB211" s="62">
        <v>1</v>
      </c>
      <c r="AC211" s="62">
        <v>1</v>
      </c>
      <c r="AD211" s="62">
        <v>1</v>
      </c>
      <c r="AE211" s="62"/>
      <c r="AF211" s="65"/>
    </row>
    <row r="212" spans="2:32" x14ac:dyDescent="0.25">
      <c r="B212" s="120">
        <v>3</v>
      </c>
      <c r="C212" s="149" t="s">
        <v>1143</v>
      </c>
      <c r="D212" s="55" t="s">
        <v>1144</v>
      </c>
      <c r="E212" s="172" t="s">
        <v>1145</v>
      </c>
      <c r="F212" s="56" t="s">
        <v>1146</v>
      </c>
      <c r="G212" s="57">
        <v>0</v>
      </c>
      <c r="H212" s="57">
        <v>363081.31200000003</v>
      </c>
      <c r="I212" s="57">
        <v>0</v>
      </c>
      <c r="J212" s="57">
        <v>0</v>
      </c>
      <c r="K212" s="57">
        <v>0</v>
      </c>
      <c r="L212" s="87"/>
      <c r="M212" s="88" t="s">
        <v>375</v>
      </c>
      <c r="N212" s="60" t="s">
        <v>376</v>
      </c>
      <c r="O212" s="367"/>
      <c r="P212" s="78"/>
      <c r="Q212" s="78"/>
      <c r="R212" s="187"/>
      <c r="S212" s="64"/>
      <c r="T212" s="62"/>
      <c r="U212" s="62"/>
      <c r="V212" s="62"/>
      <c r="W212" s="62">
        <v>1</v>
      </c>
      <c r="X212" s="62">
        <v>1</v>
      </c>
      <c r="Y212" s="112"/>
      <c r="Z212" s="64">
        <v>1</v>
      </c>
      <c r="AA212" s="62"/>
      <c r="AB212" s="62">
        <v>1</v>
      </c>
      <c r="AC212" s="62">
        <v>1</v>
      </c>
      <c r="AD212" s="62">
        <v>1</v>
      </c>
      <c r="AE212" s="62"/>
      <c r="AF212" s="65"/>
    </row>
    <row r="213" spans="2:32" x14ac:dyDescent="0.25">
      <c r="B213" s="120">
        <v>3</v>
      </c>
      <c r="C213" s="149" t="s">
        <v>1147</v>
      </c>
      <c r="D213" s="55" t="s">
        <v>1148</v>
      </c>
      <c r="E213" s="172" t="s">
        <v>1149</v>
      </c>
      <c r="F213" s="56" t="s">
        <v>1150</v>
      </c>
      <c r="G213" s="57">
        <v>0</v>
      </c>
      <c r="H213" s="57">
        <v>0</v>
      </c>
      <c r="I213" s="57">
        <v>0</v>
      </c>
      <c r="J213" s="57">
        <v>0</v>
      </c>
      <c r="K213" s="57">
        <v>75641.94</v>
      </c>
      <c r="L213" s="87"/>
      <c r="M213" s="88" t="s">
        <v>375</v>
      </c>
      <c r="N213" s="60" t="s">
        <v>376</v>
      </c>
      <c r="O213" s="367"/>
      <c r="P213" s="78"/>
      <c r="Q213" s="78"/>
      <c r="R213" s="187"/>
      <c r="S213" s="64"/>
      <c r="T213" s="62"/>
      <c r="U213" s="62"/>
      <c r="V213" s="62"/>
      <c r="W213" s="62">
        <v>1</v>
      </c>
      <c r="X213" s="62">
        <v>1</v>
      </c>
      <c r="Y213" s="112"/>
      <c r="Z213" s="64">
        <v>1</v>
      </c>
      <c r="AA213" s="62"/>
      <c r="AB213" s="62">
        <v>1</v>
      </c>
      <c r="AC213" s="62">
        <v>1</v>
      </c>
      <c r="AD213" s="62">
        <v>1</v>
      </c>
      <c r="AE213" s="62"/>
      <c r="AF213" s="65"/>
    </row>
    <row r="214" spans="2:32" x14ac:dyDescent="0.25">
      <c r="B214" s="120">
        <v>3</v>
      </c>
      <c r="C214" s="149" t="s">
        <v>1151</v>
      </c>
      <c r="D214" s="55" t="s">
        <v>1152</v>
      </c>
      <c r="E214" s="172" t="s">
        <v>1153</v>
      </c>
      <c r="F214" s="56" t="s">
        <v>1154</v>
      </c>
      <c r="G214" s="57">
        <v>0</v>
      </c>
      <c r="H214" s="57">
        <v>0</v>
      </c>
      <c r="I214" s="57">
        <v>34382.700000000004</v>
      </c>
      <c r="J214" s="57">
        <v>0</v>
      </c>
      <c r="K214" s="57">
        <v>0</v>
      </c>
      <c r="L214" s="87"/>
      <c r="M214" s="88" t="s">
        <v>375</v>
      </c>
      <c r="N214" s="60" t="s">
        <v>376</v>
      </c>
      <c r="O214" s="367"/>
      <c r="P214" s="78"/>
      <c r="Q214" s="78"/>
      <c r="R214" s="187"/>
      <c r="S214" s="64"/>
      <c r="T214" s="62"/>
      <c r="U214" s="62"/>
      <c r="V214" s="62"/>
      <c r="W214" s="62">
        <v>1</v>
      </c>
      <c r="X214" s="62">
        <v>1</v>
      </c>
      <c r="Y214" s="112"/>
      <c r="Z214" s="64">
        <v>1</v>
      </c>
      <c r="AA214" s="62"/>
      <c r="AB214" s="62">
        <v>1</v>
      </c>
      <c r="AC214" s="62">
        <v>1</v>
      </c>
      <c r="AD214" s="62">
        <v>1</v>
      </c>
      <c r="AE214" s="62"/>
      <c r="AF214" s="65"/>
    </row>
    <row r="215" spans="2:32" x14ac:dyDescent="0.25">
      <c r="B215" s="120">
        <v>3</v>
      </c>
      <c r="C215" s="149" t="s">
        <v>1155</v>
      </c>
      <c r="D215" s="55" t="s">
        <v>1156</v>
      </c>
      <c r="E215" s="172" t="s">
        <v>1157</v>
      </c>
      <c r="F215" s="56" t="s">
        <v>1158</v>
      </c>
      <c r="G215" s="57">
        <v>0</v>
      </c>
      <c r="H215" s="57">
        <v>0</v>
      </c>
      <c r="I215" s="57">
        <v>137530.80000000002</v>
      </c>
      <c r="J215" s="57">
        <v>0</v>
      </c>
      <c r="K215" s="57">
        <v>0</v>
      </c>
      <c r="L215" s="87"/>
      <c r="M215" s="88" t="s">
        <v>375</v>
      </c>
      <c r="N215" s="60" t="s">
        <v>376</v>
      </c>
      <c r="O215" s="367"/>
      <c r="P215" s="78"/>
      <c r="Q215" s="78"/>
      <c r="R215" s="187"/>
      <c r="S215" s="64"/>
      <c r="T215" s="62"/>
      <c r="U215" s="62"/>
      <c r="V215" s="62"/>
      <c r="W215" s="62">
        <v>1</v>
      </c>
      <c r="X215" s="62">
        <v>1</v>
      </c>
      <c r="Y215" s="112"/>
      <c r="Z215" s="64">
        <v>1</v>
      </c>
      <c r="AA215" s="62"/>
      <c r="AB215" s="62">
        <v>1</v>
      </c>
      <c r="AC215" s="62">
        <v>1</v>
      </c>
      <c r="AD215" s="62">
        <v>1</v>
      </c>
      <c r="AE215" s="62"/>
      <c r="AF215" s="65"/>
    </row>
    <row r="216" spans="2:32" x14ac:dyDescent="0.25">
      <c r="B216" s="120">
        <v>3</v>
      </c>
      <c r="C216" s="149" t="s">
        <v>1159</v>
      </c>
      <c r="D216" s="55" t="s">
        <v>1160</v>
      </c>
      <c r="E216" s="172" t="s">
        <v>1161</v>
      </c>
      <c r="F216" s="56" t="s">
        <v>1162</v>
      </c>
      <c r="G216" s="57">
        <v>0</v>
      </c>
      <c r="H216" s="57">
        <v>68765.400000000009</v>
      </c>
      <c r="I216" s="57">
        <v>0</v>
      </c>
      <c r="J216" s="57">
        <v>0</v>
      </c>
      <c r="K216" s="57">
        <v>68765.400000000009</v>
      </c>
      <c r="L216" s="87"/>
      <c r="M216" s="88" t="s">
        <v>375</v>
      </c>
      <c r="N216" s="60" t="s">
        <v>376</v>
      </c>
      <c r="O216" s="367"/>
      <c r="P216" s="78"/>
      <c r="Q216" s="78"/>
      <c r="R216" s="187"/>
      <c r="S216" s="64"/>
      <c r="T216" s="62"/>
      <c r="U216" s="62"/>
      <c r="V216" s="62"/>
      <c r="W216" s="62">
        <v>1</v>
      </c>
      <c r="X216" s="62">
        <v>1</v>
      </c>
      <c r="Y216" s="112"/>
      <c r="Z216" s="64">
        <v>1</v>
      </c>
      <c r="AA216" s="62"/>
      <c r="AB216" s="62">
        <v>1</v>
      </c>
      <c r="AC216" s="62">
        <v>1</v>
      </c>
      <c r="AD216" s="62">
        <v>1</v>
      </c>
      <c r="AE216" s="62"/>
      <c r="AF216" s="65"/>
    </row>
    <row r="217" spans="2:32" x14ac:dyDescent="0.25">
      <c r="B217" s="120">
        <v>3</v>
      </c>
      <c r="C217" s="149" t="s">
        <v>1163</v>
      </c>
      <c r="D217" s="55" t="s">
        <v>1164</v>
      </c>
      <c r="E217" s="172" t="s">
        <v>1165</v>
      </c>
      <c r="F217" s="56" t="s">
        <v>1166</v>
      </c>
      <c r="G217" s="57">
        <v>214548.04800000001</v>
      </c>
      <c r="H217" s="57">
        <v>214548.04800000001</v>
      </c>
      <c r="I217" s="57">
        <v>0</v>
      </c>
      <c r="J217" s="57">
        <v>0</v>
      </c>
      <c r="K217" s="57">
        <v>0</v>
      </c>
      <c r="L217" s="87"/>
      <c r="M217" s="88" t="s">
        <v>375</v>
      </c>
      <c r="N217" s="60" t="s">
        <v>376</v>
      </c>
      <c r="O217" s="367"/>
      <c r="P217" s="78"/>
      <c r="Q217" s="78"/>
      <c r="R217" s="187"/>
      <c r="S217" s="64"/>
      <c r="T217" s="62"/>
      <c r="U217" s="62"/>
      <c r="V217" s="62"/>
      <c r="W217" s="62">
        <v>1</v>
      </c>
      <c r="X217" s="62">
        <v>1</v>
      </c>
      <c r="Y217" s="112"/>
      <c r="Z217" s="64">
        <v>1</v>
      </c>
      <c r="AA217" s="62"/>
      <c r="AB217" s="62">
        <v>1</v>
      </c>
      <c r="AC217" s="62">
        <v>1</v>
      </c>
      <c r="AD217" s="62">
        <v>1</v>
      </c>
      <c r="AE217" s="62"/>
      <c r="AF217" s="65"/>
    </row>
    <row r="218" spans="2:32" x14ac:dyDescent="0.25">
      <c r="B218" s="120">
        <v>3</v>
      </c>
      <c r="C218" s="149" t="s">
        <v>1167</v>
      </c>
      <c r="D218" s="55" t="s">
        <v>1168</v>
      </c>
      <c r="E218" s="172" t="s">
        <v>1169</v>
      </c>
      <c r="F218" s="56" t="s">
        <v>1170</v>
      </c>
      <c r="G218" s="57">
        <v>0</v>
      </c>
      <c r="H218" s="57">
        <v>166412.26800000004</v>
      </c>
      <c r="I218" s="57">
        <v>0</v>
      </c>
      <c r="J218" s="57">
        <v>0</v>
      </c>
      <c r="K218" s="57">
        <v>0</v>
      </c>
      <c r="L218" s="87"/>
      <c r="M218" s="88" t="s">
        <v>375</v>
      </c>
      <c r="N218" s="60" t="s">
        <v>376</v>
      </c>
      <c r="O218" s="367"/>
      <c r="P218" s="78"/>
      <c r="Q218" s="78"/>
      <c r="R218" s="187"/>
      <c r="S218" s="64"/>
      <c r="T218" s="62"/>
      <c r="U218" s="62"/>
      <c r="V218" s="62"/>
      <c r="W218" s="62">
        <v>1</v>
      </c>
      <c r="X218" s="62">
        <v>1</v>
      </c>
      <c r="Y218" s="112"/>
      <c r="Z218" s="64">
        <v>1</v>
      </c>
      <c r="AA218" s="62"/>
      <c r="AB218" s="62">
        <v>1</v>
      </c>
      <c r="AC218" s="62">
        <v>1</v>
      </c>
      <c r="AD218" s="62">
        <v>1</v>
      </c>
      <c r="AE218" s="62"/>
      <c r="AF218" s="65"/>
    </row>
    <row r="219" spans="2:32" x14ac:dyDescent="0.25">
      <c r="B219" s="120">
        <v>3</v>
      </c>
      <c r="C219" s="149" t="s">
        <v>1171</v>
      </c>
      <c r="D219" s="55" t="s">
        <v>1172</v>
      </c>
      <c r="E219" s="172" t="s">
        <v>1173</v>
      </c>
      <c r="F219" s="56" t="s">
        <v>1174</v>
      </c>
      <c r="G219" s="57">
        <v>0</v>
      </c>
      <c r="H219" s="57">
        <v>34382.700000000004</v>
      </c>
      <c r="I219" s="57">
        <v>0</v>
      </c>
      <c r="J219" s="57">
        <v>0</v>
      </c>
      <c r="K219" s="57">
        <v>0</v>
      </c>
      <c r="L219" s="87"/>
      <c r="M219" s="88" t="s">
        <v>375</v>
      </c>
      <c r="N219" s="60" t="s">
        <v>376</v>
      </c>
      <c r="O219" s="367"/>
      <c r="P219" s="78"/>
      <c r="Q219" s="78"/>
      <c r="R219" s="187"/>
      <c r="S219" s="64"/>
      <c r="T219" s="62"/>
      <c r="U219" s="62"/>
      <c r="V219" s="62"/>
      <c r="W219" s="62">
        <v>1</v>
      </c>
      <c r="X219" s="62">
        <v>1</v>
      </c>
      <c r="Y219" s="112"/>
      <c r="Z219" s="64">
        <v>1</v>
      </c>
      <c r="AA219" s="62"/>
      <c r="AB219" s="62">
        <v>1</v>
      </c>
      <c r="AC219" s="62">
        <v>1</v>
      </c>
      <c r="AD219" s="62">
        <v>1</v>
      </c>
      <c r="AE219" s="62"/>
      <c r="AF219" s="65"/>
    </row>
    <row r="220" spans="2:32" x14ac:dyDescent="0.25">
      <c r="B220" s="120">
        <v>3</v>
      </c>
      <c r="C220" s="149" t="s">
        <v>1175</v>
      </c>
      <c r="D220" s="55" t="s">
        <v>1176</v>
      </c>
      <c r="E220" s="172" t="s">
        <v>1177</v>
      </c>
      <c r="F220" s="56" t="s">
        <v>1178</v>
      </c>
      <c r="G220" s="57">
        <v>0</v>
      </c>
      <c r="H220" s="57">
        <v>0</v>
      </c>
      <c r="I220" s="57">
        <v>0</v>
      </c>
      <c r="J220" s="57">
        <v>107274.024</v>
      </c>
      <c r="K220" s="57">
        <v>107274.024</v>
      </c>
      <c r="L220" s="87"/>
      <c r="M220" s="88" t="s">
        <v>375</v>
      </c>
      <c r="N220" s="60" t="s">
        <v>376</v>
      </c>
      <c r="O220" s="367"/>
      <c r="P220" s="78"/>
      <c r="Q220" s="78"/>
      <c r="R220" s="187"/>
      <c r="S220" s="64"/>
      <c r="T220" s="62"/>
      <c r="U220" s="62"/>
      <c r="V220" s="62"/>
      <c r="W220" s="62">
        <v>1</v>
      </c>
      <c r="X220" s="62">
        <v>1</v>
      </c>
      <c r="Y220" s="112"/>
      <c r="Z220" s="64">
        <v>1</v>
      </c>
      <c r="AA220" s="62"/>
      <c r="AB220" s="62">
        <v>1</v>
      </c>
      <c r="AC220" s="62">
        <v>1</v>
      </c>
      <c r="AD220" s="62">
        <v>1</v>
      </c>
      <c r="AE220" s="62"/>
      <c r="AF220" s="65"/>
    </row>
    <row r="221" spans="2:32" x14ac:dyDescent="0.25">
      <c r="B221" s="120">
        <v>3</v>
      </c>
      <c r="C221" s="149" t="s">
        <v>1179</v>
      </c>
      <c r="D221" s="55" t="s">
        <v>1180</v>
      </c>
      <c r="E221" s="172" t="s">
        <v>1181</v>
      </c>
      <c r="F221" s="56" t="s">
        <v>1182</v>
      </c>
      <c r="G221" s="57">
        <v>0</v>
      </c>
      <c r="H221" s="57">
        <v>0</v>
      </c>
      <c r="I221" s="57">
        <v>99022.176000000007</v>
      </c>
      <c r="J221" s="57">
        <v>99022.176000000007</v>
      </c>
      <c r="K221" s="57">
        <v>0</v>
      </c>
      <c r="L221" s="87"/>
      <c r="M221" s="88" t="s">
        <v>375</v>
      </c>
      <c r="N221" s="60" t="s">
        <v>376</v>
      </c>
      <c r="O221" s="367"/>
      <c r="P221" s="78"/>
      <c r="Q221" s="78"/>
      <c r="R221" s="187"/>
      <c r="S221" s="64"/>
      <c r="T221" s="62"/>
      <c r="U221" s="62"/>
      <c r="V221" s="62"/>
      <c r="W221" s="62">
        <v>1</v>
      </c>
      <c r="X221" s="62">
        <v>1</v>
      </c>
      <c r="Y221" s="112"/>
      <c r="Z221" s="64">
        <v>1</v>
      </c>
      <c r="AA221" s="62"/>
      <c r="AB221" s="62">
        <v>1</v>
      </c>
      <c r="AC221" s="62">
        <v>1</v>
      </c>
      <c r="AD221" s="62">
        <v>1</v>
      </c>
      <c r="AE221" s="62"/>
      <c r="AF221" s="65"/>
    </row>
    <row r="222" spans="2:32" x14ac:dyDescent="0.25">
      <c r="B222" s="120">
        <v>3</v>
      </c>
      <c r="C222" s="149" t="s">
        <v>1183</v>
      </c>
      <c r="D222" s="55" t="s">
        <v>1184</v>
      </c>
      <c r="E222" s="172" t="s">
        <v>1185</v>
      </c>
      <c r="F222" s="56" t="s">
        <v>1186</v>
      </c>
      <c r="G222" s="57">
        <v>107274.024</v>
      </c>
      <c r="H222" s="57">
        <v>214548.04800000001</v>
      </c>
      <c r="I222" s="57">
        <v>214548.04800000001</v>
      </c>
      <c r="J222" s="57">
        <v>107274.024</v>
      </c>
      <c r="K222" s="57">
        <v>0</v>
      </c>
      <c r="L222" s="87"/>
      <c r="M222" s="88" t="s">
        <v>375</v>
      </c>
      <c r="N222" s="60" t="s">
        <v>376</v>
      </c>
      <c r="O222" s="367"/>
      <c r="P222" s="78"/>
      <c r="Q222" s="78"/>
      <c r="R222" s="187"/>
      <c r="S222" s="64"/>
      <c r="T222" s="62"/>
      <c r="U222" s="62"/>
      <c r="V222" s="62"/>
      <c r="W222" s="62">
        <v>1</v>
      </c>
      <c r="X222" s="62">
        <v>1</v>
      </c>
      <c r="Y222" s="112"/>
      <c r="Z222" s="64">
        <v>1</v>
      </c>
      <c r="AA222" s="62"/>
      <c r="AB222" s="62">
        <v>1</v>
      </c>
      <c r="AC222" s="62">
        <v>1</v>
      </c>
      <c r="AD222" s="62">
        <v>1</v>
      </c>
      <c r="AE222" s="62"/>
      <c r="AF222" s="65"/>
    </row>
    <row r="223" spans="2:32" x14ac:dyDescent="0.25">
      <c r="B223" s="120">
        <v>3</v>
      </c>
      <c r="C223" s="149" t="s">
        <v>1187</v>
      </c>
      <c r="D223" s="55" t="s">
        <v>1188</v>
      </c>
      <c r="E223" s="172" t="s">
        <v>1189</v>
      </c>
      <c r="F223" s="56" t="s">
        <v>1190</v>
      </c>
      <c r="G223" s="57">
        <v>0</v>
      </c>
      <c r="H223" s="57">
        <v>0</v>
      </c>
      <c r="I223" s="57">
        <v>0</v>
      </c>
      <c r="J223" s="57">
        <v>321822.07199999999</v>
      </c>
      <c r="K223" s="57">
        <v>321822.07199999999</v>
      </c>
      <c r="L223" s="87"/>
      <c r="M223" s="88" t="s">
        <v>375</v>
      </c>
      <c r="N223" s="60" t="s">
        <v>376</v>
      </c>
      <c r="O223" s="367"/>
      <c r="P223" s="78"/>
      <c r="Q223" s="78"/>
      <c r="R223" s="187"/>
      <c r="S223" s="64"/>
      <c r="T223" s="62"/>
      <c r="U223" s="62"/>
      <c r="V223" s="62"/>
      <c r="W223" s="62">
        <v>1</v>
      </c>
      <c r="X223" s="62">
        <v>1</v>
      </c>
      <c r="Y223" s="112"/>
      <c r="Z223" s="64">
        <v>1</v>
      </c>
      <c r="AA223" s="62"/>
      <c r="AB223" s="62">
        <v>1</v>
      </c>
      <c r="AC223" s="62">
        <v>1</v>
      </c>
      <c r="AD223" s="62">
        <v>1</v>
      </c>
      <c r="AE223" s="62"/>
      <c r="AF223" s="65"/>
    </row>
    <row r="224" spans="2:32" x14ac:dyDescent="0.25">
      <c r="B224" s="120">
        <v>3</v>
      </c>
      <c r="C224" s="149" t="s">
        <v>1191</v>
      </c>
      <c r="D224" s="55" t="s">
        <v>1192</v>
      </c>
      <c r="E224" s="172" t="s">
        <v>1193</v>
      </c>
      <c r="F224" s="56" t="s">
        <v>1194</v>
      </c>
      <c r="G224" s="57">
        <v>129192.89552238806</v>
      </c>
      <c r="H224" s="57">
        <v>61580.955223880599</v>
      </c>
      <c r="I224" s="57">
        <v>0</v>
      </c>
      <c r="J224" s="57">
        <v>0</v>
      </c>
      <c r="K224" s="57">
        <v>129192.89552238806</v>
      </c>
      <c r="L224" s="87"/>
      <c r="M224" s="88" t="s">
        <v>375</v>
      </c>
      <c r="N224" s="60" t="s">
        <v>376</v>
      </c>
      <c r="O224" s="367"/>
      <c r="P224" s="78"/>
      <c r="Q224" s="78"/>
      <c r="R224" s="187"/>
      <c r="S224" s="64"/>
      <c r="T224" s="62"/>
      <c r="U224" s="62"/>
      <c r="V224" s="62"/>
      <c r="W224" s="62">
        <v>1</v>
      </c>
      <c r="X224" s="62">
        <v>1</v>
      </c>
      <c r="Y224" s="112"/>
      <c r="Z224" s="64">
        <v>1</v>
      </c>
      <c r="AA224" s="62"/>
      <c r="AB224" s="62">
        <v>1</v>
      </c>
      <c r="AC224" s="62">
        <v>1</v>
      </c>
      <c r="AD224" s="62">
        <v>1</v>
      </c>
      <c r="AE224" s="62"/>
      <c r="AF224" s="65"/>
    </row>
    <row r="225" spans="2:32" x14ac:dyDescent="0.25">
      <c r="B225" s="120">
        <v>3</v>
      </c>
      <c r="C225" s="149" t="s">
        <v>1195</v>
      </c>
      <c r="D225" s="55" t="s">
        <v>1196</v>
      </c>
      <c r="E225" s="172" t="s">
        <v>1197</v>
      </c>
      <c r="F225" s="56" t="s">
        <v>1194</v>
      </c>
      <c r="G225" s="57">
        <v>0</v>
      </c>
      <c r="H225" s="57">
        <v>0</v>
      </c>
      <c r="I225" s="57">
        <v>0</v>
      </c>
      <c r="J225" s="57">
        <v>42764.552238805969</v>
      </c>
      <c r="K225" s="57">
        <v>0</v>
      </c>
      <c r="L225" s="87"/>
      <c r="M225" s="88" t="s">
        <v>375</v>
      </c>
      <c r="N225" s="60" t="s">
        <v>376</v>
      </c>
      <c r="O225" s="367"/>
      <c r="P225" s="78"/>
      <c r="Q225" s="78"/>
      <c r="R225" s="187"/>
      <c r="S225" s="64"/>
      <c r="T225" s="62"/>
      <c r="U225" s="62"/>
      <c r="V225" s="62"/>
      <c r="W225" s="62">
        <v>1</v>
      </c>
      <c r="X225" s="62">
        <v>1</v>
      </c>
      <c r="Y225" s="112"/>
      <c r="Z225" s="64">
        <v>1</v>
      </c>
      <c r="AA225" s="62"/>
      <c r="AB225" s="62">
        <v>1</v>
      </c>
      <c r="AC225" s="62">
        <v>1</v>
      </c>
      <c r="AD225" s="62">
        <v>1</v>
      </c>
      <c r="AE225" s="62"/>
      <c r="AF225" s="65"/>
    </row>
    <row r="226" spans="2:32" x14ac:dyDescent="0.25">
      <c r="B226" s="120">
        <v>3</v>
      </c>
      <c r="C226" s="149" t="s">
        <v>1198</v>
      </c>
      <c r="D226" s="55" t="s">
        <v>1199</v>
      </c>
      <c r="E226" s="172" t="s">
        <v>1200</v>
      </c>
      <c r="F226" s="56" t="s">
        <v>1194</v>
      </c>
      <c r="G226" s="57">
        <v>0</v>
      </c>
      <c r="H226" s="57">
        <v>85529.104477611938</v>
      </c>
      <c r="I226" s="57">
        <v>0</v>
      </c>
      <c r="J226" s="57">
        <v>0</v>
      </c>
      <c r="K226" s="57">
        <v>0</v>
      </c>
      <c r="L226" s="87"/>
      <c r="M226" s="88" t="s">
        <v>375</v>
      </c>
      <c r="N226" s="60" t="s">
        <v>376</v>
      </c>
      <c r="O226" s="367"/>
      <c r="P226" s="78"/>
      <c r="Q226" s="78"/>
      <c r="R226" s="187"/>
      <c r="S226" s="64"/>
      <c r="T226" s="62"/>
      <c r="U226" s="62"/>
      <c r="V226" s="62"/>
      <c r="W226" s="62">
        <v>1</v>
      </c>
      <c r="X226" s="62">
        <v>1</v>
      </c>
      <c r="Y226" s="112"/>
      <c r="Z226" s="64">
        <v>1</v>
      </c>
      <c r="AA226" s="62"/>
      <c r="AB226" s="62">
        <v>1</v>
      </c>
      <c r="AC226" s="62">
        <v>1</v>
      </c>
      <c r="AD226" s="62">
        <v>1</v>
      </c>
      <c r="AE226" s="62"/>
      <c r="AF226" s="65"/>
    </row>
    <row r="227" spans="2:32" x14ac:dyDescent="0.25">
      <c r="B227" s="120">
        <v>3</v>
      </c>
      <c r="C227" s="149" t="s">
        <v>1201</v>
      </c>
      <c r="D227" s="55" t="s">
        <v>1202</v>
      </c>
      <c r="E227" s="172" t="s">
        <v>1203</v>
      </c>
      <c r="F227" s="56" t="s">
        <v>1194</v>
      </c>
      <c r="G227" s="57">
        <v>0</v>
      </c>
      <c r="H227" s="57">
        <v>0</v>
      </c>
      <c r="I227" s="57">
        <v>51317.462686567167</v>
      </c>
      <c r="J227" s="57">
        <v>0</v>
      </c>
      <c r="K227" s="57">
        <v>0</v>
      </c>
      <c r="L227" s="87"/>
      <c r="M227" s="88" t="s">
        <v>375</v>
      </c>
      <c r="N227" s="60" t="s">
        <v>376</v>
      </c>
      <c r="O227" s="367"/>
      <c r="P227" s="78"/>
      <c r="Q227" s="78"/>
      <c r="R227" s="187"/>
      <c r="S227" s="64"/>
      <c r="T227" s="62"/>
      <c r="U227" s="62"/>
      <c r="V227" s="62"/>
      <c r="W227" s="62">
        <v>1</v>
      </c>
      <c r="X227" s="62">
        <v>1</v>
      </c>
      <c r="Y227" s="112"/>
      <c r="Z227" s="64">
        <v>1</v>
      </c>
      <c r="AA227" s="62"/>
      <c r="AB227" s="62">
        <v>1</v>
      </c>
      <c r="AC227" s="62">
        <v>1</v>
      </c>
      <c r="AD227" s="62">
        <v>1</v>
      </c>
      <c r="AE227" s="62"/>
      <c r="AF227" s="65"/>
    </row>
    <row r="228" spans="2:32" x14ac:dyDescent="0.25">
      <c r="B228" s="120">
        <v>3</v>
      </c>
      <c r="C228" s="149" t="s">
        <v>1204</v>
      </c>
      <c r="D228" s="55" t="s">
        <v>1205</v>
      </c>
      <c r="E228" s="172" t="s">
        <v>1206</v>
      </c>
      <c r="F228" s="56" t="s">
        <v>1194</v>
      </c>
      <c r="G228" s="57">
        <v>0</v>
      </c>
      <c r="H228" s="57">
        <v>112898.41791044777</v>
      </c>
      <c r="I228" s="57">
        <v>0</v>
      </c>
      <c r="J228" s="57">
        <v>0</v>
      </c>
      <c r="K228" s="57">
        <v>0</v>
      </c>
      <c r="L228" s="87"/>
      <c r="M228" s="88" t="s">
        <v>375</v>
      </c>
      <c r="N228" s="60" t="s">
        <v>376</v>
      </c>
      <c r="O228" s="368"/>
      <c r="P228" s="78"/>
      <c r="Q228" s="78"/>
      <c r="R228" s="187"/>
      <c r="S228" s="64"/>
      <c r="T228" s="62"/>
      <c r="U228" s="62"/>
      <c r="V228" s="62"/>
      <c r="W228" s="62">
        <v>1</v>
      </c>
      <c r="X228" s="62">
        <v>1</v>
      </c>
      <c r="Y228" s="112"/>
      <c r="Z228" s="64">
        <v>1</v>
      </c>
      <c r="AA228" s="62"/>
      <c r="AB228" s="62">
        <v>1</v>
      </c>
      <c r="AC228" s="62">
        <v>1</v>
      </c>
      <c r="AD228" s="62">
        <v>1</v>
      </c>
      <c r="AE228" s="62"/>
      <c r="AF228" s="65"/>
    </row>
    <row r="229" spans="2:32" x14ac:dyDescent="0.25">
      <c r="B229" s="120">
        <v>3</v>
      </c>
      <c r="C229" s="149" t="s">
        <v>1207</v>
      </c>
      <c r="D229" s="55" t="s">
        <v>1208</v>
      </c>
      <c r="E229" s="172" t="s">
        <v>1209</v>
      </c>
      <c r="F229" s="56" t="s">
        <v>1210</v>
      </c>
      <c r="G229" s="57">
        <v>136715.4</v>
      </c>
      <c r="H229" s="57">
        <v>0</v>
      </c>
      <c r="I229" s="57">
        <v>0</v>
      </c>
      <c r="J229" s="57">
        <v>0</v>
      </c>
      <c r="K229" s="57">
        <v>0</v>
      </c>
      <c r="L229" s="87"/>
      <c r="M229" s="88" t="s">
        <v>375</v>
      </c>
      <c r="N229" s="60" t="s">
        <v>376</v>
      </c>
      <c r="O229" s="367" t="s">
        <v>1211</v>
      </c>
      <c r="P229" s="78"/>
      <c r="Q229" s="78"/>
      <c r="R229" s="187"/>
      <c r="S229" s="64"/>
      <c r="T229" s="62"/>
      <c r="U229" s="62"/>
      <c r="V229" s="62"/>
      <c r="W229" s="62">
        <v>1</v>
      </c>
      <c r="X229" s="62">
        <v>1</v>
      </c>
      <c r="Y229" s="112"/>
      <c r="Z229" s="64">
        <v>1</v>
      </c>
      <c r="AA229" s="62"/>
      <c r="AB229" s="62"/>
      <c r="AC229" s="62">
        <v>1</v>
      </c>
      <c r="AD229" s="62"/>
      <c r="AE229" s="62"/>
      <c r="AF229" s="65"/>
    </row>
    <row r="230" spans="2:32" x14ac:dyDescent="0.25">
      <c r="B230" s="120">
        <v>3</v>
      </c>
      <c r="C230" s="149" t="s">
        <v>1212</v>
      </c>
      <c r="D230" s="55" t="s">
        <v>1213</v>
      </c>
      <c r="E230" s="172" t="s">
        <v>1214</v>
      </c>
      <c r="F230" s="56" t="s">
        <v>1215</v>
      </c>
      <c r="G230" s="57">
        <v>0</v>
      </c>
      <c r="H230" s="57">
        <v>0</v>
      </c>
      <c r="I230" s="57">
        <v>68765.400000000009</v>
      </c>
      <c r="J230" s="57">
        <v>0</v>
      </c>
      <c r="K230" s="57">
        <v>0</v>
      </c>
      <c r="L230" s="87"/>
      <c r="M230" s="88" t="s">
        <v>375</v>
      </c>
      <c r="N230" s="60" t="s">
        <v>376</v>
      </c>
      <c r="O230" s="367"/>
      <c r="P230" s="78"/>
      <c r="Q230" s="78"/>
      <c r="R230" s="187"/>
      <c r="S230" s="64"/>
      <c r="T230" s="62"/>
      <c r="U230" s="62"/>
      <c r="V230" s="62"/>
      <c r="W230" s="62">
        <v>1</v>
      </c>
      <c r="X230" s="62">
        <v>1</v>
      </c>
      <c r="Y230" s="112"/>
      <c r="Z230" s="64">
        <v>1</v>
      </c>
      <c r="AA230" s="62"/>
      <c r="AB230" s="62"/>
      <c r="AC230" s="62">
        <v>1</v>
      </c>
      <c r="AD230" s="62"/>
      <c r="AE230" s="62"/>
      <c r="AF230" s="65"/>
    </row>
    <row r="231" spans="2:32" x14ac:dyDescent="0.25">
      <c r="B231" s="120">
        <v>3</v>
      </c>
      <c r="C231" s="149" t="s">
        <v>1216</v>
      </c>
      <c r="D231" s="55" t="s">
        <v>1217</v>
      </c>
      <c r="E231" s="172" t="s">
        <v>1218</v>
      </c>
      <c r="F231" s="56" t="s">
        <v>1219</v>
      </c>
      <c r="G231" s="57">
        <v>0</v>
      </c>
      <c r="H231" s="57">
        <v>524275.02</v>
      </c>
      <c r="I231" s="57">
        <v>89395.02</v>
      </c>
      <c r="J231" s="57">
        <v>0</v>
      </c>
      <c r="K231" s="57">
        <v>0</v>
      </c>
      <c r="L231" s="87"/>
      <c r="M231" s="88" t="s">
        <v>375</v>
      </c>
      <c r="N231" s="60" t="s">
        <v>376</v>
      </c>
      <c r="O231" s="367"/>
      <c r="P231" s="78"/>
      <c r="Q231" s="78"/>
      <c r="R231" s="187"/>
      <c r="S231" s="64"/>
      <c r="T231" s="62"/>
      <c r="U231" s="62"/>
      <c r="V231" s="62"/>
      <c r="W231" s="62">
        <v>1</v>
      </c>
      <c r="X231" s="62">
        <v>1</v>
      </c>
      <c r="Y231" s="112"/>
      <c r="Z231" s="64">
        <v>1</v>
      </c>
      <c r="AA231" s="62"/>
      <c r="AB231" s="62"/>
      <c r="AC231" s="62">
        <v>1</v>
      </c>
      <c r="AD231" s="62"/>
      <c r="AE231" s="62"/>
      <c r="AF231" s="65"/>
    </row>
    <row r="232" spans="2:32" x14ac:dyDescent="0.25">
      <c r="B232" s="120">
        <v>3</v>
      </c>
      <c r="C232" s="149" t="s">
        <v>1220</v>
      </c>
      <c r="D232" s="55" t="s">
        <v>1221</v>
      </c>
      <c r="E232" s="172" t="s">
        <v>1222</v>
      </c>
      <c r="F232" s="56" t="s">
        <v>1223</v>
      </c>
      <c r="G232" s="57">
        <v>0</v>
      </c>
      <c r="H232" s="57">
        <v>0</v>
      </c>
      <c r="I232" s="57">
        <v>524275.02</v>
      </c>
      <c r="J232" s="57">
        <v>89395.02</v>
      </c>
      <c r="K232" s="57">
        <v>0</v>
      </c>
      <c r="L232" s="87"/>
      <c r="M232" s="88" t="s">
        <v>375</v>
      </c>
      <c r="N232" s="60" t="s">
        <v>376</v>
      </c>
      <c r="O232" s="367"/>
      <c r="P232" s="78"/>
      <c r="Q232" s="78"/>
      <c r="R232" s="187"/>
      <c r="S232" s="64"/>
      <c r="T232" s="62"/>
      <c r="U232" s="62"/>
      <c r="V232" s="62"/>
      <c r="W232" s="62">
        <v>1</v>
      </c>
      <c r="X232" s="62">
        <v>1</v>
      </c>
      <c r="Y232" s="112"/>
      <c r="Z232" s="64">
        <v>1</v>
      </c>
      <c r="AA232" s="62"/>
      <c r="AB232" s="62"/>
      <c r="AC232" s="62">
        <v>1</v>
      </c>
      <c r="AD232" s="62"/>
      <c r="AE232" s="62"/>
      <c r="AF232" s="65"/>
    </row>
    <row r="233" spans="2:32" x14ac:dyDescent="0.25">
      <c r="B233" s="120">
        <v>3</v>
      </c>
      <c r="C233" s="149" t="s">
        <v>1224</v>
      </c>
      <c r="D233" s="55" t="s">
        <v>1225</v>
      </c>
      <c r="E233" s="172" t="s">
        <v>1226</v>
      </c>
      <c r="F233" s="56" t="s">
        <v>1227</v>
      </c>
      <c r="G233" s="57">
        <v>0</v>
      </c>
      <c r="H233" s="57">
        <v>0</v>
      </c>
      <c r="I233" s="57">
        <v>125911.35</v>
      </c>
      <c r="J233" s="57">
        <v>17191.350000000002</v>
      </c>
      <c r="K233" s="57">
        <v>0</v>
      </c>
      <c r="L233" s="87"/>
      <c r="M233" s="88" t="s">
        <v>375</v>
      </c>
      <c r="N233" s="60" t="s">
        <v>376</v>
      </c>
      <c r="O233" s="368"/>
      <c r="P233" s="78"/>
      <c r="Q233" s="78"/>
      <c r="R233" s="187"/>
      <c r="S233" s="64"/>
      <c r="T233" s="62"/>
      <c r="U233" s="62"/>
      <c r="V233" s="62"/>
      <c r="W233" s="62">
        <v>1</v>
      </c>
      <c r="X233" s="62">
        <v>1</v>
      </c>
      <c r="Y233" s="112"/>
      <c r="Z233" s="64">
        <v>1</v>
      </c>
      <c r="AA233" s="62"/>
      <c r="AB233" s="62"/>
      <c r="AC233" s="62">
        <v>1</v>
      </c>
      <c r="AD233" s="62"/>
      <c r="AE233" s="62"/>
      <c r="AF233" s="65"/>
    </row>
    <row r="234" spans="2:32" x14ac:dyDescent="0.25">
      <c r="B234" s="120">
        <v>3</v>
      </c>
      <c r="C234" s="149" t="s">
        <v>1228</v>
      </c>
      <c r="D234" s="55" t="s">
        <v>1229</v>
      </c>
      <c r="E234" s="172" t="s">
        <v>1230</v>
      </c>
      <c r="F234" s="56" t="s">
        <v>1231</v>
      </c>
      <c r="G234" s="57">
        <v>249150</v>
      </c>
      <c r="H234" s="57">
        <v>0</v>
      </c>
      <c r="I234" s="57">
        <v>0</v>
      </c>
      <c r="J234" s="57">
        <v>0</v>
      </c>
      <c r="K234" s="57">
        <v>0</v>
      </c>
      <c r="L234" s="87"/>
      <c r="M234" s="88" t="s">
        <v>375</v>
      </c>
      <c r="N234" s="60" t="s">
        <v>376</v>
      </c>
      <c r="O234" s="367" t="s">
        <v>1232</v>
      </c>
      <c r="P234" s="78"/>
      <c r="Q234" s="78"/>
      <c r="R234" s="187"/>
      <c r="S234" s="64"/>
      <c r="T234" s="62"/>
      <c r="U234" s="62"/>
      <c r="V234" s="62"/>
      <c r="W234" s="62">
        <v>1</v>
      </c>
      <c r="X234" s="62">
        <v>1</v>
      </c>
      <c r="Y234" s="112"/>
      <c r="Z234" s="64">
        <v>1</v>
      </c>
      <c r="AA234" s="62"/>
      <c r="AB234" s="62">
        <v>1</v>
      </c>
      <c r="AC234" s="62">
        <v>1</v>
      </c>
      <c r="AD234" s="62"/>
      <c r="AE234" s="62"/>
      <c r="AF234" s="65"/>
    </row>
    <row r="235" spans="2:32" x14ac:dyDescent="0.25">
      <c r="B235" s="120">
        <v>3</v>
      </c>
      <c r="C235" s="149" t="s">
        <v>1233</v>
      </c>
      <c r="D235" s="55" t="s">
        <v>1234</v>
      </c>
      <c r="E235" s="172" t="s">
        <v>1235</v>
      </c>
      <c r="F235" s="56" t="s">
        <v>1236</v>
      </c>
      <c r="G235" s="57">
        <v>281086.5</v>
      </c>
      <c r="H235" s="57">
        <v>0</v>
      </c>
      <c r="I235" s="57">
        <v>0</v>
      </c>
      <c r="J235" s="57">
        <v>0</v>
      </c>
      <c r="K235" s="57">
        <v>0</v>
      </c>
      <c r="L235" s="87"/>
      <c r="M235" s="88" t="s">
        <v>375</v>
      </c>
      <c r="N235" s="60" t="s">
        <v>376</v>
      </c>
      <c r="O235" s="367"/>
      <c r="P235" s="78"/>
      <c r="Q235" s="78"/>
      <c r="R235" s="187"/>
      <c r="S235" s="64"/>
      <c r="T235" s="62"/>
      <c r="U235" s="62"/>
      <c r="V235" s="62"/>
      <c r="W235" s="62">
        <v>1</v>
      </c>
      <c r="X235" s="62">
        <v>1</v>
      </c>
      <c r="Y235" s="112"/>
      <c r="Z235" s="64">
        <v>1</v>
      </c>
      <c r="AA235" s="62"/>
      <c r="AB235" s="62"/>
      <c r="AC235" s="62">
        <v>1</v>
      </c>
      <c r="AD235" s="62"/>
      <c r="AE235" s="62"/>
      <c r="AF235" s="65"/>
    </row>
    <row r="236" spans="2:32" x14ac:dyDescent="0.25">
      <c r="B236" s="120">
        <v>3</v>
      </c>
      <c r="C236" s="149" t="s">
        <v>1237</v>
      </c>
      <c r="D236" s="55" t="s">
        <v>1238</v>
      </c>
      <c r="E236" s="172" t="s">
        <v>1239</v>
      </c>
      <c r="F236" s="56" t="s">
        <v>1240</v>
      </c>
      <c r="G236" s="57">
        <v>620913.51</v>
      </c>
      <c r="H236" s="57">
        <v>665611.02</v>
      </c>
      <c r="I236" s="57">
        <v>632995.02</v>
      </c>
      <c r="J236" s="57">
        <v>325679.82</v>
      </c>
      <c r="K236" s="57">
        <v>632995.02</v>
      </c>
      <c r="L236" s="87"/>
      <c r="M236" s="88" t="s">
        <v>375</v>
      </c>
      <c r="N236" s="60" t="s">
        <v>376</v>
      </c>
      <c r="O236" s="367"/>
      <c r="P236" s="78"/>
      <c r="Q236" s="78"/>
      <c r="R236" s="187"/>
      <c r="S236" s="64"/>
      <c r="T236" s="62"/>
      <c r="U236" s="62"/>
      <c r="V236" s="62"/>
      <c r="W236" s="62">
        <v>1</v>
      </c>
      <c r="X236" s="62">
        <v>1</v>
      </c>
      <c r="Y236" s="112"/>
      <c r="Z236" s="64">
        <v>1</v>
      </c>
      <c r="AA236" s="62"/>
      <c r="AB236" s="62"/>
      <c r="AC236" s="62">
        <v>1</v>
      </c>
      <c r="AD236" s="62"/>
      <c r="AE236" s="62"/>
      <c r="AF236" s="65"/>
    </row>
    <row r="237" spans="2:32" x14ac:dyDescent="0.25">
      <c r="B237" s="120">
        <v>3</v>
      </c>
      <c r="C237" s="149" t="s">
        <v>1241</v>
      </c>
      <c r="D237" s="55" t="s">
        <v>1242</v>
      </c>
      <c r="E237" s="172" t="s">
        <v>1243</v>
      </c>
      <c r="F237" s="56" t="s">
        <v>1244</v>
      </c>
      <c r="G237" s="57">
        <v>34382.700000000004</v>
      </c>
      <c r="H237" s="57">
        <v>68765.400000000009</v>
      </c>
      <c r="I237" s="57">
        <v>68765.400000000009</v>
      </c>
      <c r="J237" s="57">
        <v>68765.400000000009</v>
      </c>
      <c r="K237" s="57">
        <v>68765.400000000009</v>
      </c>
      <c r="L237" s="87"/>
      <c r="M237" s="88" t="s">
        <v>375</v>
      </c>
      <c r="N237" s="60" t="s">
        <v>376</v>
      </c>
      <c r="O237" s="367"/>
      <c r="P237" s="78"/>
      <c r="Q237" s="78"/>
      <c r="R237" s="187"/>
      <c r="S237" s="64"/>
      <c r="T237" s="62"/>
      <c r="U237" s="62"/>
      <c r="V237" s="62"/>
      <c r="W237" s="62">
        <v>1</v>
      </c>
      <c r="X237" s="62">
        <v>1</v>
      </c>
      <c r="Y237" s="112"/>
      <c r="Z237" s="64">
        <v>1</v>
      </c>
      <c r="AA237" s="62"/>
      <c r="AB237" s="62"/>
      <c r="AC237" s="62">
        <v>1</v>
      </c>
      <c r="AD237" s="62"/>
      <c r="AE237" s="62"/>
      <c r="AF237" s="65"/>
    </row>
    <row r="238" spans="2:32" x14ac:dyDescent="0.25">
      <c r="B238" s="120">
        <v>3</v>
      </c>
      <c r="C238" s="149" t="s">
        <v>1245</v>
      </c>
      <c r="D238" s="55" t="s">
        <v>1246</v>
      </c>
      <c r="E238" s="172" t="s">
        <v>1247</v>
      </c>
      <c r="F238" s="56" t="s">
        <v>1248</v>
      </c>
      <c r="G238" s="57">
        <v>117780</v>
      </c>
      <c r="H238" s="57">
        <v>117780</v>
      </c>
      <c r="I238" s="57">
        <v>117780</v>
      </c>
      <c r="J238" s="57">
        <v>117780</v>
      </c>
      <c r="K238" s="57">
        <v>117780</v>
      </c>
      <c r="L238" s="87"/>
      <c r="M238" s="88" t="s">
        <v>375</v>
      </c>
      <c r="N238" s="60" t="s">
        <v>376</v>
      </c>
      <c r="O238" s="367"/>
      <c r="P238" s="78"/>
      <c r="Q238" s="78"/>
      <c r="R238" s="187"/>
      <c r="S238" s="64"/>
      <c r="T238" s="62"/>
      <c r="U238" s="62"/>
      <c r="V238" s="62"/>
      <c r="W238" s="62">
        <v>1</v>
      </c>
      <c r="X238" s="62">
        <v>1</v>
      </c>
      <c r="Y238" s="112"/>
      <c r="Z238" s="64">
        <v>1</v>
      </c>
      <c r="AA238" s="62"/>
      <c r="AB238" s="62">
        <v>1</v>
      </c>
      <c r="AC238" s="62">
        <v>1</v>
      </c>
      <c r="AD238" s="62"/>
      <c r="AE238" s="62"/>
      <c r="AF238" s="65"/>
    </row>
    <row r="239" spans="2:32" x14ac:dyDescent="0.25">
      <c r="B239" s="120">
        <v>3</v>
      </c>
      <c r="C239" s="149" t="s">
        <v>1249</v>
      </c>
      <c r="D239" s="55" t="s">
        <v>1250</v>
      </c>
      <c r="E239" s="172" t="s">
        <v>1230</v>
      </c>
      <c r="F239" s="56" t="s">
        <v>1251</v>
      </c>
      <c r="G239" s="57">
        <v>1494712</v>
      </c>
      <c r="H239" s="57">
        <v>0</v>
      </c>
      <c r="I239" s="57">
        <v>1494712</v>
      </c>
      <c r="J239" s="57">
        <v>0</v>
      </c>
      <c r="K239" s="57">
        <v>1494712</v>
      </c>
      <c r="L239" s="87"/>
      <c r="M239" s="88" t="s">
        <v>375</v>
      </c>
      <c r="N239" s="60" t="s">
        <v>376</v>
      </c>
      <c r="O239" s="368"/>
      <c r="P239" s="78"/>
      <c r="Q239" s="78"/>
      <c r="R239" s="187"/>
      <c r="S239" s="64"/>
      <c r="T239" s="62"/>
      <c r="U239" s="62"/>
      <c r="V239" s="62"/>
      <c r="W239" s="62">
        <v>1</v>
      </c>
      <c r="X239" s="62">
        <v>1</v>
      </c>
      <c r="Y239" s="112"/>
      <c r="Z239" s="64">
        <v>1</v>
      </c>
      <c r="AA239" s="62"/>
      <c r="AB239" s="62">
        <v>1</v>
      </c>
      <c r="AC239" s="62">
        <v>1</v>
      </c>
      <c r="AD239" s="62"/>
      <c r="AE239" s="62"/>
      <c r="AF239" s="65"/>
    </row>
    <row r="240" spans="2:32" x14ac:dyDescent="0.25">
      <c r="B240" s="120">
        <v>3</v>
      </c>
      <c r="C240" s="149" t="s">
        <v>1252</v>
      </c>
      <c r="D240" s="55" t="s">
        <v>1253</v>
      </c>
      <c r="E240" s="172" t="s">
        <v>1254</v>
      </c>
      <c r="F240" s="56" t="s">
        <v>1255</v>
      </c>
      <c r="G240" s="57">
        <v>113250</v>
      </c>
      <c r="H240" s="57">
        <v>0</v>
      </c>
      <c r="I240" s="57">
        <v>0</v>
      </c>
      <c r="J240" s="57">
        <v>0</v>
      </c>
      <c r="K240" s="57">
        <v>0</v>
      </c>
      <c r="L240" s="87"/>
      <c r="M240" s="88" t="s">
        <v>375</v>
      </c>
      <c r="N240" s="60" t="s">
        <v>376</v>
      </c>
      <c r="O240" s="366" t="s">
        <v>1256</v>
      </c>
      <c r="P240" s="78"/>
      <c r="Q240" s="78"/>
      <c r="R240" s="187"/>
      <c r="S240" s="64"/>
      <c r="T240" s="62"/>
      <c r="U240" s="62"/>
      <c r="V240" s="62"/>
      <c r="W240" s="62">
        <v>1</v>
      </c>
      <c r="X240" s="62">
        <v>1</v>
      </c>
      <c r="Y240" s="112"/>
      <c r="Z240" s="64">
        <v>1</v>
      </c>
      <c r="AA240" s="62"/>
      <c r="AB240" s="62"/>
      <c r="AC240" s="62">
        <v>1</v>
      </c>
      <c r="AD240" s="62"/>
      <c r="AE240" s="62"/>
      <c r="AF240" s="65"/>
    </row>
    <row r="241" spans="2:32" x14ac:dyDescent="0.25">
      <c r="B241" s="120">
        <v>3</v>
      </c>
      <c r="C241" s="149" t="s">
        <v>1257</v>
      </c>
      <c r="D241" s="55" t="s">
        <v>1258</v>
      </c>
      <c r="E241" s="172" t="s">
        <v>1259</v>
      </c>
      <c r="F241" s="56" t="s">
        <v>1260</v>
      </c>
      <c r="G241" s="57">
        <v>45385.164000000004</v>
      </c>
      <c r="H241" s="57">
        <v>0</v>
      </c>
      <c r="I241" s="57">
        <v>0</v>
      </c>
      <c r="J241" s="57">
        <v>45385.164000000004</v>
      </c>
      <c r="K241" s="57">
        <v>0</v>
      </c>
      <c r="L241" s="87"/>
      <c r="M241" s="88" t="s">
        <v>375</v>
      </c>
      <c r="N241" s="60" t="s">
        <v>376</v>
      </c>
      <c r="O241" s="367"/>
      <c r="P241" s="78"/>
      <c r="Q241" s="78"/>
      <c r="R241" s="187"/>
      <c r="S241" s="64"/>
      <c r="T241" s="62"/>
      <c r="U241" s="62"/>
      <c r="V241" s="62"/>
      <c r="W241" s="62">
        <v>1</v>
      </c>
      <c r="X241" s="62">
        <v>1</v>
      </c>
      <c r="Y241" s="112"/>
      <c r="Z241" s="64">
        <v>1</v>
      </c>
      <c r="AA241" s="62"/>
      <c r="AB241" s="62"/>
      <c r="AC241" s="62">
        <v>1</v>
      </c>
      <c r="AD241" s="62"/>
      <c r="AE241" s="62"/>
      <c r="AF241" s="65"/>
    </row>
    <row r="242" spans="2:32" x14ac:dyDescent="0.25">
      <c r="B242" s="120">
        <v>3</v>
      </c>
      <c r="C242" s="149" t="s">
        <v>1261</v>
      </c>
      <c r="D242" s="55" t="s">
        <v>1262</v>
      </c>
      <c r="E242" s="172" t="s">
        <v>1263</v>
      </c>
      <c r="F242" s="56" t="s">
        <v>1264</v>
      </c>
      <c r="G242" s="57">
        <v>0</v>
      </c>
      <c r="H242" s="57">
        <v>0</v>
      </c>
      <c r="I242" s="57">
        <v>34382.700000000004</v>
      </c>
      <c r="J242" s="57">
        <v>0</v>
      </c>
      <c r="K242" s="57">
        <v>0</v>
      </c>
      <c r="L242" s="87"/>
      <c r="M242" s="88" t="s">
        <v>375</v>
      </c>
      <c r="N242" s="60" t="s">
        <v>376</v>
      </c>
      <c r="O242" s="367"/>
      <c r="P242" s="78"/>
      <c r="Q242" s="78"/>
      <c r="R242" s="187"/>
      <c r="S242" s="64"/>
      <c r="T242" s="62"/>
      <c r="U242" s="62"/>
      <c r="V242" s="62"/>
      <c r="W242" s="62">
        <v>1</v>
      </c>
      <c r="X242" s="62">
        <v>1</v>
      </c>
      <c r="Y242" s="112"/>
      <c r="Z242" s="64">
        <v>1</v>
      </c>
      <c r="AA242" s="62"/>
      <c r="AB242" s="62"/>
      <c r="AC242" s="62">
        <v>1</v>
      </c>
      <c r="AD242" s="62"/>
      <c r="AE242" s="62"/>
      <c r="AF242" s="65"/>
    </row>
    <row r="243" spans="2:32" x14ac:dyDescent="0.25">
      <c r="B243" s="120">
        <v>3</v>
      </c>
      <c r="C243" s="149" t="s">
        <v>1265</v>
      </c>
      <c r="D243" s="55" t="s">
        <v>1266</v>
      </c>
      <c r="E243" s="172" t="s">
        <v>1267</v>
      </c>
      <c r="F243" s="56" t="s">
        <v>1268</v>
      </c>
      <c r="G243" s="57">
        <v>67950</v>
      </c>
      <c r="H243" s="57">
        <v>67950</v>
      </c>
      <c r="I243" s="57">
        <v>67950</v>
      </c>
      <c r="J243" s="57">
        <v>67950</v>
      </c>
      <c r="K243" s="57">
        <v>67950</v>
      </c>
      <c r="L243" s="87"/>
      <c r="M243" s="88" t="s">
        <v>375</v>
      </c>
      <c r="N243" s="60" t="s">
        <v>376</v>
      </c>
      <c r="O243" s="368"/>
      <c r="P243" s="78"/>
      <c r="Q243" s="78"/>
      <c r="R243" s="187"/>
      <c r="S243" s="64"/>
      <c r="T243" s="62"/>
      <c r="U243" s="62"/>
      <c r="V243" s="62"/>
      <c r="W243" s="62">
        <v>1</v>
      </c>
      <c r="X243" s="62">
        <v>1</v>
      </c>
      <c r="Y243" s="112"/>
      <c r="Z243" s="64">
        <v>1</v>
      </c>
      <c r="AA243" s="62"/>
      <c r="AB243" s="62"/>
      <c r="AC243" s="62">
        <v>1</v>
      </c>
      <c r="AD243" s="62"/>
      <c r="AE243" s="62"/>
      <c r="AF243" s="65"/>
    </row>
    <row r="244" spans="2:32" x14ac:dyDescent="0.25">
      <c r="B244" s="120">
        <v>3</v>
      </c>
      <c r="C244" s="149" t="s">
        <v>1269</v>
      </c>
      <c r="D244" s="55" t="s">
        <v>1270</v>
      </c>
      <c r="E244" s="172" t="s">
        <v>1271</v>
      </c>
      <c r="F244" s="56" t="s">
        <v>1272</v>
      </c>
      <c r="G244" s="57">
        <v>34518.6</v>
      </c>
      <c r="H244" s="57">
        <v>0</v>
      </c>
      <c r="I244" s="57">
        <v>0</v>
      </c>
      <c r="J244" s="57">
        <v>0</v>
      </c>
      <c r="K244" s="57">
        <v>0</v>
      </c>
      <c r="L244" s="87"/>
      <c r="M244" s="88" t="s">
        <v>375</v>
      </c>
      <c r="N244" s="60" t="s">
        <v>376</v>
      </c>
      <c r="O244" s="366" t="s">
        <v>1273</v>
      </c>
      <c r="P244" s="78"/>
      <c r="Q244" s="78"/>
      <c r="R244" s="187"/>
      <c r="S244" s="64"/>
      <c r="T244" s="62"/>
      <c r="U244" s="62"/>
      <c r="V244" s="62"/>
      <c r="W244" s="62">
        <v>1</v>
      </c>
      <c r="X244" s="62">
        <v>1</v>
      </c>
      <c r="Y244" s="112"/>
      <c r="Z244" s="64">
        <v>1</v>
      </c>
      <c r="AA244" s="62"/>
      <c r="AB244" s="62"/>
      <c r="AC244" s="62">
        <v>1</v>
      </c>
      <c r="AD244" s="62"/>
      <c r="AE244" s="62"/>
      <c r="AF244" s="65"/>
    </row>
    <row r="245" spans="2:32" x14ac:dyDescent="0.25">
      <c r="B245" s="120">
        <v>3</v>
      </c>
      <c r="C245" s="149" t="s">
        <v>1274</v>
      </c>
      <c r="D245" s="55" t="s">
        <v>1275</v>
      </c>
      <c r="E245" s="172" t="s">
        <v>1276</v>
      </c>
      <c r="F245" s="56" t="s">
        <v>1277</v>
      </c>
      <c r="G245" s="57">
        <v>0</v>
      </c>
      <c r="H245" s="57">
        <v>0</v>
      </c>
      <c r="I245" s="57">
        <v>181540.65600000005</v>
      </c>
      <c r="J245" s="57">
        <v>181540.65600000005</v>
      </c>
      <c r="K245" s="57">
        <v>0</v>
      </c>
      <c r="L245" s="87"/>
      <c r="M245" s="88" t="s">
        <v>375</v>
      </c>
      <c r="N245" s="60" t="s">
        <v>376</v>
      </c>
      <c r="O245" s="367"/>
      <c r="P245" s="78"/>
      <c r="Q245" s="78"/>
      <c r="R245" s="187"/>
      <c r="S245" s="64"/>
      <c r="T245" s="62"/>
      <c r="U245" s="62"/>
      <c r="V245" s="62"/>
      <c r="W245" s="62">
        <v>1</v>
      </c>
      <c r="X245" s="62">
        <v>1</v>
      </c>
      <c r="Y245" s="112"/>
      <c r="Z245" s="64">
        <v>1</v>
      </c>
      <c r="AA245" s="62"/>
      <c r="AB245" s="62"/>
      <c r="AC245" s="62">
        <v>1</v>
      </c>
      <c r="AD245" s="62"/>
      <c r="AE245" s="62"/>
      <c r="AF245" s="65"/>
    </row>
    <row r="246" spans="2:32" x14ac:dyDescent="0.25">
      <c r="B246" s="120">
        <v>3</v>
      </c>
      <c r="C246" s="149" t="s">
        <v>1278</v>
      </c>
      <c r="D246" s="55" t="s">
        <v>1279</v>
      </c>
      <c r="E246" s="172" t="s">
        <v>1280</v>
      </c>
      <c r="F246" s="56" t="s">
        <v>1281</v>
      </c>
      <c r="G246" s="57">
        <v>0</v>
      </c>
      <c r="H246" s="57">
        <v>0</v>
      </c>
      <c r="I246" s="57">
        <v>90770.328000000009</v>
      </c>
      <c r="J246" s="57">
        <v>0</v>
      </c>
      <c r="K246" s="57">
        <v>0</v>
      </c>
      <c r="L246" s="87"/>
      <c r="M246" s="88" t="s">
        <v>375</v>
      </c>
      <c r="N246" s="60" t="s">
        <v>376</v>
      </c>
      <c r="O246" s="367"/>
      <c r="P246" s="78"/>
      <c r="Q246" s="78"/>
      <c r="R246" s="187"/>
      <c r="S246" s="64"/>
      <c r="T246" s="62"/>
      <c r="U246" s="62"/>
      <c r="V246" s="62"/>
      <c r="W246" s="62">
        <v>1</v>
      </c>
      <c r="X246" s="62">
        <v>1</v>
      </c>
      <c r="Y246" s="112"/>
      <c r="Z246" s="64">
        <v>1</v>
      </c>
      <c r="AA246" s="62"/>
      <c r="AB246" s="62"/>
      <c r="AC246" s="62">
        <v>1</v>
      </c>
      <c r="AD246" s="62"/>
      <c r="AE246" s="62"/>
      <c r="AF246" s="65"/>
    </row>
    <row r="247" spans="2:32" x14ac:dyDescent="0.25">
      <c r="B247" s="120">
        <v>3</v>
      </c>
      <c r="C247" s="149" t="s">
        <v>1282</v>
      </c>
      <c r="D247" s="55" t="s">
        <v>1283</v>
      </c>
      <c r="E247" s="172" t="s">
        <v>1284</v>
      </c>
      <c r="F247" s="56" t="s">
        <v>1285</v>
      </c>
      <c r="G247" s="57">
        <v>0</v>
      </c>
      <c r="H247" s="57">
        <v>34382.700000000004</v>
      </c>
      <c r="I247" s="57">
        <v>0</v>
      </c>
      <c r="J247" s="57">
        <v>0</v>
      </c>
      <c r="K247" s="57">
        <v>34382.700000000004</v>
      </c>
      <c r="L247" s="87"/>
      <c r="M247" s="88" t="s">
        <v>375</v>
      </c>
      <c r="N247" s="60" t="s">
        <v>376</v>
      </c>
      <c r="O247" s="367"/>
      <c r="P247" s="78"/>
      <c r="Q247" s="78"/>
      <c r="R247" s="187"/>
      <c r="S247" s="64"/>
      <c r="T247" s="62"/>
      <c r="U247" s="62"/>
      <c r="V247" s="62"/>
      <c r="W247" s="62">
        <v>1</v>
      </c>
      <c r="X247" s="62">
        <v>1</v>
      </c>
      <c r="Y247" s="112"/>
      <c r="Z247" s="64">
        <v>1</v>
      </c>
      <c r="AA247" s="62"/>
      <c r="AB247" s="62"/>
      <c r="AC247" s="62">
        <v>1</v>
      </c>
      <c r="AD247" s="62"/>
      <c r="AE247" s="62"/>
      <c r="AF247" s="65"/>
    </row>
    <row r="248" spans="2:32" x14ac:dyDescent="0.25">
      <c r="B248" s="120">
        <v>3</v>
      </c>
      <c r="C248" s="149" t="s">
        <v>1286</v>
      </c>
      <c r="D248" s="55" t="s">
        <v>1287</v>
      </c>
      <c r="E248" s="172" t="s">
        <v>1288</v>
      </c>
      <c r="F248" s="56" t="s">
        <v>1289</v>
      </c>
      <c r="G248" s="57">
        <v>34382.700000000004</v>
      </c>
      <c r="H248" s="57">
        <v>51574.05</v>
      </c>
      <c r="I248" s="57">
        <v>34382.700000000004</v>
      </c>
      <c r="J248" s="57">
        <v>34382.700000000004</v>
      </c>
      <c r="K248" s="57">
        <v>34382.700000000004</v>
      </c>
      <c r="L248" s="87"/>
      <c r="M248" s="88" t="s">
        <v>375</v>
      </c>
      <c r="N248" s="60" t="s">
        <v>376</v>
      </c>
      <c r="O248" s="367"/>
      <c r="P248" s="78"/>
      <c r="Q248" s="78"/>
      <c r="R248" s="187"/>
      <c r="S248" s="64"/>
      <c r="T248" s="62"/>
      <c r="U248" s="62"/>
      <c r="V248" s="62"/>
      <c r="W248" s="62">
        <v>1</v>
      </c>
      <c r="X248" s="62">
        <v>1</v>
      </c>
      <c r="Y248" s="112"/>
      <c r="Z248" s="64">
        <v>1</v>
      </c>
      <c r="AA248" s="62"/>
      <c r="AB248" s="62"/>
      <c r="AC248" s="62">
        <v>1</v>
      </c>
      <c r="AD248" s="62"/>
      <c r="AE248" s="62"/>
      <c r="AF248" s="65"/>
    </row>
    <row r="249" spans="2:32" x14ac:dyDescent="0.25">
      <c r="B249" s="120">
        <v>3</v>
      </c>
      <c r="C249" s="149" t="s">
        <v>1290</v>
      </c>
      <c r="D249" s="55" t="s">
        <v>1291</v>
      </c>
      <c r="E249" s="172" t="s">
        <v>1292</v>
      </c>
      <c r="F249" s="56" t="s">
        <v>1293</v>
      </c>
      <c r="G249" s="57">
        <v>34382.700000000004</v>
      </c>
      <c r="H249" s="57">
        <v>34382.700000000004</v>
      </c>
      <c r="I249" s="57">
        <v>34382.700000000004</v>
      </c>
      <c r="J249" s="57">
        <v>34382.700000000004</v>
      </c>
      <c r="K249" s="57">
        <v>34382.700000000004</v>
      </c>
      <c r="L249" s="87"/>
      <c r="M249" s="88" t="s">
        <v>375</v>
      </c>
      <c r="N249" s="60" t="s">
        <v>376</v>
      </c>
      <c r="O249" s="367"/>
      <c r="P249" s="78"/>
      <c r="Q249" s="78"/>
      <c r="R249" s="187"/>
      <c r="S249" s="64"/>
      <c r="T249" s="62"/>
      <c r="U249" s="62"/>
      <c r="V249" s="62"/>
      <c r="W249" s="62">
        <v>1</v>
      </c>
      <c r="X249" s="62">
        <v>1</v>
      </c>
      <c r="Y249" s="112"/>
      <c r="Z249" s="64">
        <v>1</v>
      </c>
      <c r="AA249" s="62"/>
      <c r="AB249" s="62"/>
      <c r="AC249" s="62">
        <v>1</v>
      </c>
      <c r="AD249" s="62"/>
      <c r="AE249" s="62"/>
      <c r="AF249" s="65"/>
    </row>
    <row r="250" spans="2:32" x14ac:dyDescent="0.25">
      <c r="B250" s="120">
        <v>3</v>
      </c>
      <c r="C250" s="149" t="s">
        <v>1294</v>
      </c>
      <c r="D250" s="55" t="s">
        <v>1295</v>
      </c>
      <c r="E250" s="172" t="s">
        <v>1296</v>
      </c>
      <c r="F250" s="56" t="s">
        <v>1297</v>
      </c>
      <c r="G250" s="57">
        <v>0</v>
      </c>
      <c r="H250" s="57">
        <v>236808</v>
      </c>
      <c r="I250" s="57">
        <v>236808</v>
      </c>
      <c r="J250" s="57">
        <v>0</v>
      </c>
      <c r="K250" s="57">
        <v>0</v>
      </c>
      <c r="L250" s="87"/>
      <c r="M250" s="88" t="s">
        <v>375</v>
      </c>
      <c r="N250" s="60" t="s">
        <v>376</v>
      </c>
      <c r="O250" s="367"/>
      <c r="P250" s="78"/>
      <c r="Q250" s="78"/>
      <c r="R250" s="187"/>
      <c r="S250" s="64"/>
      <c r="T250" s="62"/>
      <c r="U250" s="62"/>
      <c r="V250" s="62"/>
      <c r="W250" s="62">
        <v>1</v>
      </c>
      <c r="X250" s="62">
        <v>1</v>
      </c>
      <c r="Y250" s="112"/>
      <c r="Z250" s="64">
        <v>1</v>
      </c>
      <c r="AA250" s="62"/>
      <c r="AB250" s="62"/>
      <c r="AC250" s="62">
        <v>1</v>
      </c>
      <c r="AD250" s="62"/>
      <c r="AE250" s="62"/>
      <c r="AF250" s="65"/>
    </row>
    <row r="251" spans="2:32" x14ac:dyDescent="0.25">
      <c r="B251" s="120">
        <v>3</v>
      </c>
      <c r="C251" s="149" t="s">
        <v>1298</v>
      </c>
      <c r="D251" s="55" t="s">
        <v>1299</v>
      </c>
      <c r="E251" s="172" t="s">
        <v>1300</v>
      </c>
      <c r="F251" s="56" t="s">
        <v>1301</v>
      </c>
      <c r="G251" s="57">
        <v>0</v>
      </c>
      <c r="H251" s="57">
        <v>400752</v>
      </c>
      <c r="I251" s="57">
        <v>400752</v>
      </c>
      <c r="J251" s="57">
        <v>400752</v>
      </c>
      <c r="K251" s="57">
        <v>400752</v>
      </c>
      <c r="L251" s="87"/>
      <c r="M251" s="88" t="s">
        <v>375</v>
      </c>
      <c r="N251" s="60" t="s">
        <v>376</v>
      </c>
      <c r="O251" s="367"/>
      <c r="P251" s="78"/>
      <c r="Q251" s="78"/>
      <c r="R251" s="187"/>
      <c r="S251" s="64"/>
      <c r="T251" s="62"/>
      <c r="U251" s="62"/>
      <c r="V251" s="62"/>
      <c r="W251" s="62">
        <v>1</v>
      </c>
      <c r="X251" s="62">
        <v>1</v>
      </c>
      <c r="Y251" s="112"/>
      <c r="Z251" s="64">
        <v>1</v>
      </c>
      <c r="AA251" s="62"/>
      <c r="AB251" s="62">
        <v>1</v>
      </c>
      <c r="AC251" s="62">
        <v>1</v>
      </c>
      <c r="AD251" s="62"/>
      <c r="AE251" s="62"/>
      <c r="AF251" s="65"/>
    </row>
    <row r="252" spans="2:32" x14ac:dyDescent="0.25">
      <c r="B252" s="120">
        <v>3</v>
      </c>
      <c r="C252" s="149" t="s">
        <v>1302</v>
      </c>
      <c r="D252" s="55" t="s">
        <v>1303</v>
      </c>
      <c r="E252" s="172" t="s">
        <v>1304</v>
      </c>
      <c r="F252" s="56" t="s">
        <v>1305</v>
      </c>
      <c r="G252" s="57">
        <v>0</v>
      </c>
      <c r="H252" s="57">
        <v>151800</v>
      </c>
      <c r="I252" s="57">
        <v>0</v>
      </c>
      <c r="J252" s="57">
        <v>151800</v>
      </c>
      <c r="K252" s="57">
        <v>151800</v>
      </c>
      <c r="L252" s="87"/>
      <c r="M252" s="88" t="s">
        <v>375</v>
      </c>
      <c r="N252" s="60" t="s">
        <v>376</v>
      </c>
      <c r="O252" s="367"/>
      <c r="P252" s="78"/>
      <c r="Q252" s="78"/>
      <c r="R252" s="187"/>
      <c r="S252" s="64"/>
      <c r="T252" s="62"/>
      <c r="U252" s="62"/>
      <c r="V252" s="62"/>
      <c r="W252" s="62">
        <v>1</v>
      </c>
      <c r="X252" s="62">
        <v>1</v>
      </c>
      <c r="Y252" s="112"/>
      <c r="Z252" s="64">
        <v>1</v>
      </c>
      <c r="AA252" s="62"/>
      <c r="AB252" s="62">
        <v>1</v>
      </c>
      <c r="AC252" s="62">
        <v>1</v>
      </c>
      <c r="AD252" s="62"/>
      <c r="AE252" s="62"/>
      <c r="AF252" s="65"/>
    </row>
    <row r="253" spans="2:32" x14ac:dyDescent="0.25">
      <c r="B253" s="120">
        <v>3</v>
      </c>
      <c r="C253" s="149" t="s">
        <v>1306</v>
      </c>
      <c r="D253" s="55" t="s">
        <v>1307</v>
      </c>
      <c r="E253" s="172" t="s">
        <v>1308</v>
      </c>
      <c r="F253" s="56" t="s">
        <v>1309</v>
      </c>
      <c r="G253" s="57">
        <v>1026168</v>
      </c>
      <c r="H253" s="57">
        <v>0</v>
      </c>
      <c r="I253" s="57">
        <v>0</v>
      </c>
      <c r="J253" s="57">
        <v>0</v>
      </c>
      <c r="K253" s="57">
        <v>0</v>
      </c>
      <c r="L253" s="87"/>
      <c r="M253" s="88" t="s">
        <v>375</v>
      </c>
      <c r="N253" s="60" t="s">
        <v>376</v>
      </c>
      <c r="O253" s="367"/>
      <c r="P253" s="78"/>
      <c r="Q253" s="78"/>
      <c r="R253" s="187"/>
      <c r="S253" s="121"/>
      <c r="T253" s="62"/>
      <c r="U253" s="62"/>
      <c r="V253" s="62"/>
      <c r="W253" s="62">
        <v>1</v>
      </c>
      <c r="X253" s="62">
        <v>1</v>
      </c>
      <c r="Y253" s="112"/>
      <c r="Z253" s="64">
        <v>1</v>
      </c>
      <c r="AA253" s="62"/>
      <c r="AB253" s="62">
        <v>1</v>
      </c>
      <c r="AC253" s="62">
        <v>1</v>
      </c>
      <c r="AD253" s="62"/>
      <c r="AE253" s="62"/>
      <c r="AF253" s="65"/>
    </row>
    <row r="254" spans="2:32" ht="15" customHeight="1" x14ac:dyDescent="0.25">
      <c r="B254" s="120">
        <v>3</v>
      </c>
      <c r="C254" s="149" t="s">
        <v>1310</v>
      </c>
      <c r="D254" s="55" t="s">
        <v>1311</v>
      </c>
      <c r="E254" s="172" t="s">
        <v>1312</v>
      </c>
      <c r="F254" s="56" t="s">
        <v>1313</v>
      </c>
      <c r="G254" s="57">
        <v>211641.60000000001</v>
      </c>
      <c r="H254" s="57">
        <v>0</v>
      </c>
      <c r="I254" s="57">
        <v>0</v>
      </c>
      <c r="J254" s="57">
        <v>0</v>
      </c>
      <c r="K254" s="57">
        <v>0</v>
      </c>
      <c r="L254" s="87"/>
      <c r="M254" s="88" t="s">
        <v>375</v>
      </c>
      <c r="N254" s="60" t="s">
        <v>376</v>
      </c>
      <c r="O254" s="367"/>
      <c r="P254" s="78"/>
      <c r="Q254" s="78"/>
      <c r="R254" s="187"/>
      <c r="S254" s="64"/>
      <c r="T254" s="62"/>
      <c r="U254" s="62"/>
      <c r="V254" s="62"/>
      <c r="W254" s="62">
        <v>1</v>
      </c>
      <c r="X254" s="62">
        <v>1</v>
      </c>
      <c r="Y254" s="112"/>
      <c r="Z254" s="64">
        <v>1</v>
      </c>
      <c r="AA254" s="62"/>
      <c r="AB254" s="62"/>
      <c r="AC254" s="62">
        <v>1</v>
      </c>
      <c r="AD254" s="62"/>
      <c r="AE254" s="62"/>
      <c r="AF254" s="65"/>
    </row>
    <row r="255" spans="2:32" x14ac:dyDescent="0.25">
      <c r="B255" s="120">
        <v>3</v>
      </c>
      <c r="C255" s="149" t="s">
        <v>1314</v>
      </c>
      <c r="D255" s="55" t="s">
        <v>1315</v>
      </c>
      <c r="E255" s="172" t="s">
        <v>1316</v>
      </c>
      <c r="F255" s="56" t="s">
        <v>1317</v>
      </c>
      <c r="G255" s="57">
        <v>272615.40000000002</v>
      </c>
      <c r="H255" s="57">
        <v>0</v>
      </c>
      <c r="I255" s="57">
        <v>0</v>
      </c>
      <c r="J255" s="57">
        <v>0</v>
      </c>
      <c r="K255" s="57">
        <v>0</v>
      </c>
      <c r="L255" s="87"/>
      <c r="M255" s="88" t="s">
        <v>375</v>
      </c>
      <c r="N255" s="60" t="s">
        <v>376</v>
      </c>
      <c r="O255" s="367"/>
      <c r="P255" s="78"/>
      <c r="Q255" s="78"/>
      <c r="R255" s="187"/>
      <c r="S255" s="64"/>
      <c r="T255" s="62"/>
      <c r="U255" s="62"/>
      <c r="V255" s="62"/>
      <c r="W255" s="62">
        <v>1</v>
      </c>
      <c r="X255" s="62">
        <v>1</v>
      </c>
      <c r="Y255" s="112"/>
      <c r="Z255" s="64">
        <v>1</v>
      </c>
      <c r="AA255" s="62"/>
      <c r="AB255" s="62"/>
      <c r="AC255" s="62">
        <v>1</v>
      </c>
      <c r="AD255" s="62">
        <v>1</v>
      </c>
      <c r="AE255" s="62"/>
      <c r="AF255" s="65"/>
    </row>
    <row r="256" spans="2:32" x14ac:dyDescent="0.25">
      <c r="B256" s="120">
        <v>3</v>
      </c>
      <c r="C256" s="149" t="s">
        <v>1318</v>
      </c>
      <c r="D256" s="55" t="s">
        <v>1319</v>
      </c>
      <c r="E256" s="172" t="s">
        <v>1320</v>
      </c>
      <c r="F256" s="56" t="s">
        <v>1321</v>
      </c>
      <c r="G256" s="57">
        <v>181540.65600000002</v>
      </c>
      <c r="H256" s="57">
        <v>0</v>
      </c>
      <c r="I256" s="57">
        <v>0</v>
      </c>
      <c r="J256" s="57">
        <v>0</v>
      </c>
      <c r="K256" s="57">
        <v>0</v>
      </c>
      <c r="L256" s="87"/>
      <c r="M256" s="88" t="s">
        <v>375</v>
      </c>
      <c r="N256" s="60" t="s">
        <v>376</v>
      </c>
      <c r="O256" s="367"/>
      <c r="P256" s="78"/>
      <c r="Q256" s="78"/>
      <c r="R256" s="187"/>
      <c r="S256" s="64"/>
      <c r="T256" s="62"/>
      <c r="U256" s="62"/>
      <c r="V256" s="62"/>
      <c r="W256" s="62">
        <v>1</v>
      </c>
      <c r="X256" s="62">
        <v>1</v>
      </c>
      <c r="Y256" s="112"/>
      <c r="Z256" s="64">
        <v>1</v>
      </c>
      <c r="AA256" s="62"/>
      <c r="AB256" s="62"/>
      <c r="AC256" s="62">
        <v>1</v>
      </c>
      <c r="AD256" s="62"/>
      <c r="AE256" s="62"/>
      <c r="AF256" s="65"/>
    </row>
    <row r="257" spans="2:32" x14ac:dyDescent="0.25">
      <c r="B257" s="120">
        <v>3</v>
      </c>
      <c r="C257" s="149" t="s">
        <v>1322</v>
      </c>
      <c r="D257" s="55" t="s">
        <v>1323</v>
      </c>
      <c r="E257" s="172" t="s">
        <v>1324</v>
      </c>
      <c r="F257" s="56" t="s">
        <v>1325</v>
      </c>
      <c r="G257" s="57">
        <v>0</v>
      </c>
      <c r="H257" s="57">
        <v>34382.700000000004</v>
      </c>
      <c r="I257" s="57">
        <v>0</v>
      </c>
      <c r="J257" s="57">
        <v>0</v>
      </c>
      <c r="K257" s="57">
        <v>0</v>
      </c>
      <c r="L257" s="87"/>
      <c r="M257" s="88" t="s">
        <v>375</v>
      </c>
      <c r="N257" s="60" t="s">
        <v>376</v>
      </c>
      <c r="O257" s="367"/>
      <c r="P257" s="78"/>
      <c r="Q257" s="78"/>
      <c r="R257" s="187"/>
      <c r="S257" s="64"/>
      <c r="T257" s="62"/>
      <c r="U257" s="62"/>
      <c r="V257" s="62"/>
      <c r="W257" s="62">
        <v>1</v>
      </c>
      <c r="X257" s="62">
        <v>1</v>
      </c>
      <c r="Y257" s="112"/>
      <c r="Z257" s="64">
        <v>1</v>
      </c>
      <c r="AA257" s="62"/>
      <c r="AB257" s="62"/>
      <c r="AC257" s="62">
        <v>1</v>
      </c>
      <c r="AD257" s="62"/>
      <c r="AE257" s="62"/>
      <c r="AF257" s="65"/>
    </row>
    <row r="258" spans="2:32" x14ac:dyDescent="0.25">
      <c r="B258" s="120">
        <v>3</v>
      </c>
      <c r="C258" s="149" t="s">
        <v>1326</v>
      </c>
      <c r="D258" s="55" t="s">
        <v>1327</v>
      </c>
      <c r="E258" s="172" t="s">
        <v>1328</v>
      </c>
      <c r="F258" s="56" t="s">
        <v>1329</v>
      </c>
      <c r="G258" s="57">
        <v>34382.700000000004</v>
      </c>
      <c r="H258" s="57">
        <v>34382.700000000004</v>
      </c>
      <c r="I258" s="57">
        <v>34382.700000000004</v>
      </c>
      <c r="J258" s="57">
        <v>34382.700000000004</v>
      </c>
      <c r="K258" s="57">
        <v>34382.700000000004</v>
      </c>
      <c r="L258" s="87"/>
      <c r="M258" s="88" t="s">
        <v>375</v>
      </c>
      <c r="N258" s="60" t="s">
        <v>376</v>
      </c>
      <c r="O258" s="367"/>
      <c r="P258" s="78"/>
      <c r="Q258" s="78"/>
      <c r="R258" s="187"/>
      <c r="S258" s="64"/>
      <c r="T258" s="62"/>
      <c r="U258" s="62"/>
      <c r="V258" s="62"/>
      <c r="W258" s="62">
        <v>1</v>
      </c>
      <c r="X258" s="62">
        <v>1</v>
      </c>
      <c r="Y258" s="112"/>
      <c r="Z258" s="64">
        <v>1</v>
      </c>
      <c r="AA258" s="62"/>
      <c r="AB258" s="62"/>
      <c r="AC258" s="62">
        <v>1</v>
      </c>
      <c r="AD258" s="62"/>
      <c r="AE258" s="62"/>
      <c r="AF258" s="65"/>
    </row>
    <row r="259" spans="2:32" x14ac:dyDescent="0.25">
      <c r="B259" s="120">
        <v>3</v>
      </c>
      <c r="C259" s="149" t="s">
        <v>1330</v>
      </c>
      <c r="D259" s="55" t="s">
        <v>1331</v>
      </c>
      <c r="E259" s="172" t="s">
        <v>1332</v>
      </c>
      <c r="F259" s="56" t="s">
        <v>1333</v>
      </c>
      <c r="G259" s="57">
        <v>34382.700000000004</v>
      </c>
      <c r="H259" s="57">
        <v>34382.700000000004</v>
      </c>
      <c r="I259" s="57">
        <v>68765.400000000009</v>
      </c>
      <c r="J259" s="57">
        <v>34382.700000000004</v>
      </c>
      <c r="K259" s="57">
        <v>68765.400000000009</v>
      </c>
      <c r="L259" s="87"/>
      <c r="M259" s="88" t="s">
        <v>375</v>
      </c>
      <c r="N259" s="60" t="s">
        <v>376</v>
      </c>
      <c r="O259" s="367"/>
      <c r="P259" s="78"/>
      <c r="Q259" s="78"/>
      <c r="R259" s="187"/>
      <c r="S259" s="64"/>
      <c r="T259" s="62"/>
      <c r="U259" s="62"/>
      <c r="V259" s="62"/>
      <c r="W259" s="62">
        <v>1</v>
      </c>
      <c r="X259" s="62">
        <v>1</v>
      </c>
      <c r="Y259" s="112"/>
      <c r="Z259" s="64">
        <v>1</v>
      </c>
      <c r="AA259" s="62"/>
      <c r="AB259" s="62"/>
      <c r="AC259" s="62">
        <v>1</v>
      </c>
      <c r="AD259" s="62"/>
      <c r="AE259" s="62"/>
      <c r="AF259" s="65"/>
    </row>
    <row r="260" spans="2:32" x14ac:dyDescent="0.25">
      <c r="B260" s="120">
        <v>3</v>
      </c>
      <c r="C260" s="149" t="s">
        <v>1334</v>
      </c>
      <c r="D260" s="55" t="s">
        <v>1335</v>
      </c>
      <c r="E260" s="172" t="s">
        <v>1336</v>
      </c>
      <c r="F260" s="56" t="s">
        <v>1337</v>
      </c>
      <c r="G260" s="57">
        <v>165036.96</v>
      </c>
      <c r="H260" s="57">
        <v>0</v>
      </c>
      <c r="I260" s="57">
        <v>165036.96</v>
      </c>
      <c r="J260" s="57">
        <v>0</v>
      </c>
      <c r="K260" s="57">
        <v>165036.96</v>
      </c>
      <c r="L260" s="87"/>
      <c r="M260" s="88" t="s">
        <v>375</v>
      </c>
      <c r="N260" s="60" t="s">
        <v>376</v>
      </c>
      <c r="O260" s="367"/>
      <c r="P260" s="78"/>
      <c r="Q260" s="78"/>
      <c r="R260" s="187"/>
      <c r="S260" s="64"/>
      <c r="T260" s="62"/>
      <c r="U260" s="62"/>
      <c r="V260" s="62"/>
      <c r="W260" s="62">
        <v>1</v>
      </c>
      <c r="X260" s="62">
        <v>1</v>
      </c>
      <c r="Y260" s="112"/>
      <c r="Z260" s="64">
        <v>1</v>
      </c>
      <c r="AA260" s="62"/>
      <c r="AB260" s="62"/>
      <c r="AC260" s="62">
        <v>1</v>
      </c>
      <c r="AD260" s="62"/>
      <c r="AE260" s="62"/>
      <c r="AF260" s="65"/>
    </row>
    <row r="261" spans="2:32" x14ac:dyDescent="0.25">
      <c r="B261" s="120">
        <v>3</v>
      </c>
      <c r="C261" s="149" t="s">
        <v>1338</v>
      </c>
      <c r="D261" s="55" t="s">
        <v>1339</v>
      </c>
      <c r="E261" s="172" t="s">
        <v>1340</v>
      </c>
      <c r="F261" s="56" t="s">
        <v>1341</v>
      </c>
      <c r="G261" s="57">
        <v>34382.700000000004</v>
      </c>
      <c r="H261" s="57">
        <v>34382.700000000004</v>
      </c>
      <c r="I261" s="57">
        <v>0</v>
      </c>
      <c r="J261" s="57">
        <v>0</v>
      </c>
      <c r="K261" s="57">
        <v>34382.700000000004</v>
      </c>
      <c r="L261" s="87"/>
      <c r="M261" s="88" t="s">
        <v>375</v>
      </c>
      <c r="N261" s="60" t="s">
        <v>376</v>
      </c>
      <c r="O261" s="367"/>
      <c r="P261" s="78"/>
      <c r="Q261" s="78"/>
      <c r="R261" s="187"/>
      <c r="S261" s="64"/>
      <c r="T261" s="62"/>
      <c r="U261" s="62"/>
      <c r="V261" s="62"/>
      <c r="W261" s="62">
        <v>1</v>
      </c>
      <c r="X261" s="62">
        <v>1</v>
      </c>
      <c r="Y261" s="112"/>
      <c r="Z261" s="64">
        <v>1</v>
      </c>
      <c r="AA261" s="62"/>
      <c r="AB261" s="62"/>
      <c r="AC261" s="62">
        <v>1</v>
      </c>
      <c r="AD261" s="62"/>
      <c r="AE261" s="62"/>
      <c r="AF261" s="65"/>
    </row>
    <row r="262" spans="2:32" x14ac:dyDescent="0.25">
      <c r="B262" s="120">
        <v>3</v>
      </c>
      <c r="C262" s="149" t="s">
        <v>1342</v>
      </c>
      <c r="D262" s="55" t="s">
        <v>1343</v>
      </c>
      <c r="E262" s="172" t="s">
        <v>1344</v>
      </c>
      <c r="F262" s="56" t="s">
        <v>1345</v>
      </c>
      <c r="G262" s="57">
        <v>0</v>
      </c>
      <c r="H262" s="57">
        <v>363081.31200000003</v>
      </c>
      <c r="I262" s="57">
        <v>0</v>
      </c>
      <c r="J262" s="57">
        <v>0</v>
      </c>
      <c r="K262" s="57">
        <v>0</v>
      </c>
      <c r="L262" s="87"/>
      <c r="M262" s="88" t="s">
        <v>375</v>
      </c>
      <c r="N262" s="60" t="s">
        <v>376</v>
      </c>
      <c r="O262" s="367"/>
      <c r="P262" s="78"/>
      <c r="Q262" s="78"/>
      <c r="R262" s="187"/>
      <c r="S262" s="64"/>
      <c r="T262" s="62"/>
      <c r="U262" s="62"/>
      <c r="V262" s="62"/>
      <c r="W262" s="62">
        <v>1</v>
      </c>
      <c r="X262" s="62">
        <v>1</v>
      </c>
      <c r="Y262" s="112"/>
      <c r="Z262" s="64">
        <v>1</v>
      </c>
      <c r="AA262" s="62"/>
      <c r="AB262" s="62"/>
      <c r="AC262" s="62">
        <v>1</v>
      </c>
      <c r="AD262" s="62"/>
      <c r="AE262" s="62"/>
      <c r="AF262" s="65"/>
    </row>
    <row r="263" spans="2:32" x14ac:dyDescent="0.25">
      <c r="B263" s="120">
        <v>3</v>
      </c>
      <c r="C263" s="149" t="s">
        <v>1346</v>
      </c>
      <c r="D263" s="55" t="s">
        <v>1347</v>
      </c>
      <c r="E263" s="172" t="s">
        <v>1348</v>
      </c>
      <c r="F263" s="56" t="s">
        <v>1349</v>
      </c>
      <c r="G263" s="57">
        <v>166412.26800000004</v>
      </c>
      <c r="H263" s="57">
        <v>0</v>
      </c>
      <c r="I263" s="57">
        <v>0</v>
      </c>
      <c r="J263" s="57">
        <v>0</v>
      </c>
      <c r="K263" s="57">
        <v>0</v>
      </c>
      <c r="L263" s="87"/>
      <c r="M263" s="88" t="s">
        <v>375</v>
      </c>
      <c r="N263" s="60" t="s">
        <v>376</v>
      </c>
      <c r="O263" s="367"/>
      <c r="P263" s="78"/>
      <c r="Q263" s="78"/>
      <c r="R263" s="187"/>
      <c r="S263" s="64"/>
      <c r="T263" s="62"/>
      <c r="U263" s="62"/>
      <c r="V263" s="62"/>
      <c r="W263" s="62">
        <v>1</v>
      </c>
      <c r="X263" s="62">
        <v>1</v>
      </c>
      <c r="Y263" s="112"/>
      <c r="Z263" s="64">
        <v>1</v>
      </c>
      <c r="AA263" s="62"/>
      <c r="AB263" s="62"/>
      <c r="AC263" s="62">
        <v>1</v>
      </c>
      <c r="AD263" s="62"/>
      <c r="AE263" s="62"/>
      <c r="AF263" s="65"/>
    </row>
    <row r="264" spans="2:32" x14ac:dyDescent="0.25">
      <c r="B264" s="120">
        <v>3</v>
      </c>
      <c r="C264" s="149" t="s">
        <v>1350</v>
      </c>
      <c r="D264" s="55" t="s">
        <v>1351</v>
      </c>
      <c r="E264" s="172" t="s">
        <v>1352</v>
      </c>
      <c r="F264" s="56" t="s">
        <v>1353</v>
      </c>
      <c r="G264" s="57">
        <v>0</v>
      </c>
      <c r="H264" s="57">
        <v>0</v>
      </c>
      <c r="I264" s="57">
        <v>34382.700000000004</v>
      </c>
      <c r="J264" s="57">
        <v>0</v>
      </c>
      <c r="K264" s="57">
        <v>34382.700000000004</v>
      </c>
      <c r="L264" s="87"/>
      <c r="M264" s="88" t="s">
        <v>375</v>
      </c>
      <c r="N264" s="60" t="s">
        <v>376</v>
      </c>
      <c r="O264" s="367"/>
      <c r="P264" s="78"/>
      <c r="Q264" s="78"/>
      <c r="R264" s="187"/>
      <c r="S264" s="64"/>
      <c r="T264" s="62"/>
      <c r="U264" s="62"/>
      <c r="V264" s="62"/>
      <c r="W264" s="62">
        <v>1</v>
      </c>
      <c r="X264" s="62">
        <v>1</v>
      </c>
      <c r="Y264" s="112"/>
      <c r="Z264" s="64">
        <v>1</v>
      </c>
      <c r="AA264" s="62"/>
      <c r="AB264" s="62"/>
      <c r="AC264" s="62">
        <v>1</v>
      </c>
      <c r="AD264" s="62"/>
      <c r="AE264" s="62"/>
      <c r="AF264" s="65"/>
    </row>
    <row r="265" spans="2:32" x14ac:dyDescent="0.25">
      <c r="B265" s="120">
        <v>3</v>
      </c>
      <c r="C265" s="149" t="s">
        <v>1354</v>
      </c>
      <c r="D265" s="55" t="s">
        <v>1355</v>
      </c>
      <c r="E265" s="172" t="s">
        <v>1356</v>
      </c>
      <c r="F265" s="56" t="s">
        <v>1357</v>
      </c>
      <c r="G265" s="57">
        <v>0</v>
      </c>
      <c r="H265" s="57">
        <v>0</v>
      </c>
      <c r="I265" s="57">
        <v>181540.65600000002</v>
      </c>
      <c r="J265" s="57">
        <v>0</v>
      </c>
      <c r="K265" s="57">
        <v>0</v>
      </c>
      <c r="L265" s="87"/>
      <c r="M265" s="88" t="s">
        <v>375</v>
      </c>
      <c r="N265" s="60" t="s">
        <v>376</v>
      </c>
      <c r="O265" s="367"/>
      <c r="P265" s="78"/>
      <c r="Q265" s="78"/>
      <c r="R265" s="187"/>
      <c r="S265" s="64"/>
      <c r="T265" s="62"/>
      <c r="U265" s="62"/>
      <c r="V265" s="62"/>
      <c r="W265" s="62">
        <v>1</v>
      </c>
      <c r="X265" s="62">
        <v>1</v>
      </c>
      <c r="Y265" s="112"/>
      <c r="Z265" s="64">
        <v>1</v>
      </c>
      <c r="AA265" s="62"/>
      <c r="AB265" s="62"/>
      <c r="AC265" s="62">
        <v>1</v>
      </c>
      <c r="AD265" s="62"/>
      <c r="AE265" s="62"/>
      <c r="AF265" s="65"/>
    </row>
    <row r="266" spans="2:32" x14ac:dyDescent="0.25">
      <c r="B266" s="120">
        <v>3</v>
      </c>
      <c r="C266" s="149" t="s">
        <v>1358</v>
      </c>
      <c r="D266" s="55" t="s">
        <v>1359</v>
      </c>
      <c r="E266" s="172" t="s">
        <v>1360</v>
      </c>
      <c r="F266" s="56" t="s">
        <v>1361</v>
      </c>
      <c r="G266" s="57">
        <v>0</v>
      </c>
      <c r="H266" s="57">
        <v>0</v>
      </c>
      <c r="I266" s="57">
        <v>0</v>
      </c>
      <c r="J266" s="57">
        <v>0</v>
      </c>
      <c r="K266" s="57">
        <v>75641.94</v>
      </c>
      <c r="L266" s="87"/>
      <c r="M266" s="88" t="s">
        <v>375</v>
      </c>
      <c r="N266" s="60" t="s">
        <v>376</v>
      </c>
      <c r="O266" s="368"/>
      <c r="P266" s="78"/>
      <c r="Q266" s="78"/>
      <c r="R266" s="187"/>
      <c r="S266" s="64"/>
      <c r="T266" s="62"/>
      <c r="U266" s="62"/>
      <c r="V266" s="62"/>
      <c r="W266" s="62">
        <v>1</v>
      </c>
      <c r="X266" s="62">
        <v>1</v>
      </c>
      <c r="Y266" s="112"/>
      <c r="Z266" s="64">
        <v>1</v>
      </c>
      <c r="AA266" s="62"/>
      <c r="AB266" s="62"/>
      <c r="AC266" s="62">
        <v>1</v>
      </c>
      <c r="AD266" s="62"/>
      <c r="AE266" s="62"/>
      <c r="AF266" s="65"/>
    </row>
    <row r="267" spans="2:32" x14ac:dyDescent="0.25">
      <c r="B267" s="120">
        <v>3</v>
      </c>
      <c r="C267" s="149" t="s">
        <v>1362</v>
      </c>
      <c r="D267" s="55" t="s">
        <v>1363</v>
      </c>
      <c r="E267" s="172" t="s">
        <v>1364</v>
      </c>
      <c r="F267" s="56" t="s">
        <v>1365</v>
      </c>
      <c r="G267" s="57">
        <v>0</v>
      </c>
      <c r="H267" s="57">
        <v>0</v>
      </c>
      <c r="I267" s="57">
        <v>1886922.5759999999</v>
      </c>
      <c r="J267" s="57">
        <v>3773845.1519999998</v>
      </c>
      <c r="K267" s="57">
        <v>0</v>
      </c>
      <c r="L267" s="87"/>
      <c r="M267" s="88" t="s">
        <v>375</v>
      </c>
      <c r="N267" s="60" t="s">
        <v>376</v>
      </c>
      <c r="O267" s="366" t="s">
        <v>1366</v>
      </c>
      <c r="P267" s="231" t="s">
        <v>1367</v>
      </c>
      <c r="Q267" s="78"/>
      <c r="R267" s="190"/>
      <c r="S267" s="64"/>
      <c r="T267" s="62"/>
      <c r="U267" s="62"/>
      <c r="V267" s="62"/>
      <c r="W267" s="62"/>
      <c r="X267" s="62">
        <v>1</v>
      </c>
      <c r="Y267" s="112"/>
      <c r="Z267" s="64">
        <v>1</v>
      </c>
      <c r="AA267" s="62"/>
      <c r="AB267" s="62"/>
      <c r="AC267" s="62">
        <v>1</v>
      </c>
      <c r="AD267" s="62"/>
      <c r="AE267" s="62"/>
      <c r="AF267" s="65"/>
    </row>
    <row r="268" spans="2:32" x14ac:dyDescent="0.25">
      <c r="B268" s="120">
        <v>3</v>
      </c>
      <c r="C268" s="149" t="s">
        <v>1368</v>
      </c>
      <c r="D268" s="55" t="s">
        <v>1369</v>
      </c>
      <c r="E268" s="172" t="s">
        <v>1370</v>
      </c>
      <c r="F268" s="56" t="s">
        <v>1371</v>
      </c>
      <c r="G268" s="57">
        <v>0</v>
      </c>
      <c r="H268" s="57">
        <v>0</v>
      </c>
      <c r="I268" s="57">
        <v>0</v>
      </c>
      <c r="J268" s="57">
        <v>500612.11200000002</v>
      </c>
      <c r="K268" s="57">
        <v>500612.11200000002</v>
      </c>
      <c r="L268" s="87"/>
      <c r="M268" s="88" t="s">
        <v>375</v>
      </c>
      <c r="N268" s="60" t="s">
        <v>376</v>
      </c>
      <c r="O268" s="368"/>
      <c r="P268" s="78"/>
      <c r="Q268" s="78"/>
      <c r="R268" s="187"/>
      <c r="S268" s="64"/>
      <c r="T268" s="62"/>
      <c r="U268" s="62"/>
      <c r="V268" s="62"/>
      <c r="W268" s="62">
        <v>1</v>
      </c>
      <c r="X268" s="62">
        <v>1</v>
      </c>
      <c r="Y268" s="112"/>
      <c r="Z268" s="64">
        <v>1</v>
      </c>
      <c r="AA268" s="62"/>
      <c r="AB268" s="62"/>
      <c r="AC268" s="62">
        <v>1</v>
      </c>
      <c r="AD268" s="62"/>
      <c r="AE268" s="62"/>
      <c r="AF268" s="65"/>
    </row>
    <row r="269" spans="2:32" x14ac:dyDescent="0.25">
      <c r="B269" s="120">
        <v>3</v>
      </c>
      <c r="C269" s="149" t="s">
        <v>1372</v>
      </c>
      <c r="D269" s="55" t="s">
        <v>1373</v>
      </c>
      <c r="E269" s="172" t="s">
        <v>1374</v>
      </c>
      <c r="F269" s="56" t="s">
        <v>1375</v>
      </c>
      <c r="G269" s="57">
        <v>25481.25</v>
      </c>
      <c r="H269" s="57">
        <v>0</v>
      </c>
      <c r="I269" s="57">
        <v>0</v>
      </c>
      <c r="J269" s="57">
        <v>0</v>
      </c>
      <c r="K269" s="57">
        <v>0</v>
      </c>
      <c r="L269" s="87"/>
      <c r="M269" s="88" t="s">
        <v>375</v>
      </c>
      <c r="N269" s="60" t="s">
        <v>376</v>
      </c>
      <c r="O269" s="366" t="s">
        <v>1376</v>
      </c>
      <c r="P269" s="78"/>
      <c r="Q269" s="78"/>
      <c r="R269" s="187"/>
      <c r="S269" s="64"/>
      <c r="T269" s="62"/>
      <c r="U269" s="62"/>
      <c r="V269" s="62"/>
      <c r="W269" s="62">
        <v>1</v>
      </c>
      <c r="X269" s="62">
        <v>1</v>
      </c>
      <c r="Y269" s="112"/>
      <c r="Z269" s="64">
        <v>1</v>
      </c>
      <c r="AA269" s="62"/>
      <c r="AB269" s="62"/>
      <c r="AC269" s="62">
        <v>1</v>
      </c>
      <c r="AD269" s="62"/>
      <c r="AE269" s="62"/>
      <c r="AF269" s="65"/>
    </row>
    <row r="270" spans="2:32" x14ac:dyDescent="0.25">
      <c r="B270" s="120">
        <v>3</v>
      </c>
      <c r="C270" s="149" t="s">
        <v>1377</v>
      </c>
      <c r="D270" s="55" t="s">
        <v>1378</v>
      </c>
      <c r="E270" s="172" t="s">
        <v>1379</v>
      </c>
      <c r="F270" s="56" t="s">
        <v>1380</v>
      </c>
      <c r="G270" s="57">
        <v>113250</v>
      </c>
      <c r="H270" s="57">
        <v>0</v>
      </c>
      <c r="I270" s="57">
        <v>0</v>
      </c>
      <c r="J270" s="57">
        <v>0</v>
      </c>
      <c r="K270" s="57">
        <v>0</v>
      </c>
      <c r="L270" s="87"/>
      <c r="M270" s="88" t="s">
        <v>375</v>
      </c>
      <c r="N270" s="60" t="s">
        <v>376</v>
      </c>
      <c r="O270" s="367"/>
      <c r="P270" s="78"/>
      <c r="Q270" s="78"/>
      <c r="R270" s="187"/>
      <c r="S270" s="64"/>
      <c r="T270" s="62"/>
      <c r="U270" s="62"/>
      <c r="V270" s="62"/>
      <c r="W270" s="62">
        <v>1</v>
      </c>
      <c r="X270" s="62">
        <v>1</v>
      </c>
      <c r="Y270" s="112"/>
      <c r="Z270" s="64">
        <v>1</v>
      </c>
      <c r="AA270" s="62"/>
      <c r="AB270" s="62">
        <v>1</v>
      </c>
      <c r="AC270" s="62">
        <v>1</v>
      </c>
      <c r="AD270" s="62"/>
      <c r="AE270" s="62"/>
      <c r="AF270" s="65"/>
    </row>
    <row r="271" spans="2:32" x14ac:dyDescent="0.25">
      <c r="B271" s="120">
        <v>3</v>
      </c>
      <c r="C271" s="149" t="s">
        <v>1381</v>
      </c>
      <c r="D271" s="55" t="s">
        <v>1382</v>
      </c>
      <c r="E271" s="172" t="s">
        <v>1383</v>
      </c>
      <c r="F271" s="56" t="s">
        <v>1384</v>
      </c>
      <c r="G271" s="57">
        <v>0</v>
      </c>
      <c r="H271" s="57">
        <v>396088.70400000003</v>
      </c>
      <c r="I271" s="57">
        <v>0</v>
      </c>
      <c r="J271" s="57">
        <v>396088.70400000003</v>
      </c>
      <c r="K271" s="57">
        <v>0</v>
      </c>
      <c r="L271" s="87"/>
      <c r="M271" s="88" t="s">
        <v>375</v>
      </c>
      <c r="N271" s="60" t="s">
        <v>376</v>
      </c>
      <c r="O271" s="367"/>
      <c r="P271" s="78"/>
      <c r="Q271" s="78"/>
      <c r="R271" s="187"/>
      <c r="S271" s="64"/>
      <c r="T271" s="62"/>
      <c r="U271" s="62"/>
      <c r="V271" s="62"/>
      <c r="W271" s="62">
        <v>1</v>
      </c>
      <c r="X271" s="62">
        <v>1</v>
      </c>
      <c r="Y271" s="112"/>
      <c r="Z271" s="64">
        <v>1</v>
      </c>
      <c r="AA271" s="62"/>
      <c r="AB271" s="62"/>
      <c r="AC271" s="62">
        <v>1</v>
      </c>
      <c r="AD271" s="62"/>
      <c r="AE271" s="62"/>
      <c r="AF271" s="65"/>
    </row>
    <row r="272" spans="2:32" x14ac:dyDescent="0.25">
      <c r="B272" s="120">
        <v>3</v>
      </c>
      <c r="C272" s="149" t="s">
        <v>1385</v>
      </c>
      <c r="D272" s="55" t="s">
        <v>1386</v>
      </c>
      <c r="E272" s="172" t="s">
        <v>1387</v>
      </c>
      <c r="F272" s="56" t="s">
        <v>1388</v>
      </c>
      <c r="G272" s="57">
        <v>0</v>
      </c>
      <c r="H272" s="57">
        <v>363081.31200000003</v>
      </c>
      <c r="I272" s="57">
        <v>0</v>
      </c>
      <c r="J272" s="57">
        <v>0</v>
      </c>
      <c r="K272" s="57">
        <v>0</v>
      </c>
      <c r="L272" s="87"/>
      <c r="M272" s="88" t="s">
        <v>375</v>
      </c>
      <c r="N272" s="60" t="s">
        <v>376</v>
      </c>
      <c r="O272" s="367"/>
      <c r="P272" s="78"/>
      <c r="Q272" s="78"/>
      <c r="R272" s="187"/>
      <c r="S272" s="64"/>
      <c r="T272" s="62"/>
      <c r="U272" s="62"/>
      <c r="V272" s="62"/>
      <c r="W272" s="62">
        <v>1</v>
      </c>
      <c r="X272" s="62">
        <v>1</v>
      </c>
      <c r="Y272" s="112"/>
      <c r="Z272" s="64">
        <v>1</v>
      </c>
      <c r="AA272" s="62"/>
      <c r="AB272" s="62"/>
      <c r="AC272" s="62">
        <v>1</v>
      </c>
      <c r="AD272" s="62"/>
      <c r="AE272" s="62"/>
      <c r="AF272" s="65"/>
    </row>
    <row r="273" spans="2:32" x14ac:dyDescent="0.25">
      <c r="B273" s="120">
        <v>3</v>
      </c>
      <c r="C273" s="149" t="s">
        <v>1389</v>
      </c>
      <c r="D273" s="55" t="s">
        <v>1390</v>
      </c>
      <c r="E273" s="172" t="s">
        <v>1391</v>
      </c>
      <c r="F273" s="56" t="s">
        <v>1392</v>
      </c>
      <c r="G273" s="57">
        <v>0</v>
      </c>
      <c r="H273" s="57">
        <v>0</v>
      </c>
      <c r="I273" s="57">
        <v>0</v>
      </c>
      <c r="J273" s="57">
        <v>302567.76</v>
      </c>
      <c r="K273" s="57">
        <v>0</v>
      </c>
      <c r="L273" s="87"/>
      <c r="M273" s="88" t="s">
        <v>375</v>
      </c>
      <c r="N273" s="60" t="s">
        <v>376</v>
      </c>
      <c r="O273" s="368"/>
      <c r="P273" s="78"/>
      <c r="Q273" s="78"/>
      <c r="R273" s="187"/>
      <c r="S273" s="64"/>
      <c r="T273" s="62"/>
      <c r="U273" s="62"/>
      <c r="V273" s="62"/>
      <c r="W273" s="62">
        <v>1</v>
      </c>
      <c r="X273" s="62">
        <v>1</v>
      </c>
      <c r="Y273" s="112"/>
      <c r="Z273" s="64">
        <v>1</v>
      </c>
      <c r="AA273" s="62"/>
      <c r="AB273" s="62"/>
      <c r="AC273" s="62">
        <v>1</v>
      </c>
      <c r="AD273" s="62"/>
      <c r="AE273" s="62"/>
      <c r="AF273" s="65"/>
    </row>
    <row r="274" spans="2:32" x14ac:dyDescent="0.25">
      <c r="B274" s="120">
        <v>3</v>
      </c>
      <c r="C274" s="149" t="s">
        <v>1393</v>
      </c>
      <c r="D274" s="55" t="s">
        <v>1394</v>
      </c>
      <c r="E274" s="172" t="s">
        <v>1395</v>
      </c>
      <c r="F274" s="56" t="s">
        <v>1396</v>
      </c>
      <c r="G274" s="57">
        <v>55515.15</v>
      </c>
      <c r="H274" s="57">
        <v>0</v>
      </c>
      <c r="I274" s="57">
        <v>0</v>
      </c>
      <c r="J274" s="57">
        <v>0</v>
      </c>
      <c r="K274" s="57">
        <v>0</v>
      </c>
      <c r="L274" s="87"/>
      <c r="M274" s="88" t="s">
        <v>375</v>
      </c>
      <c r="N274" s="60" t="s">
        <v>376</v>
      </c>
      <c r="O274" s="366" t="s">
        <v>1397</v>
      </c>
      <c r="P274" s="78"/>
      <c r="Q274" s="78"/>
      <c r="R274" s="187"/>
      <c r="S274" s="64"/>
      <c r="T274" s="62"/>
      <c r="U274" s="62"/>
      <c r="V274" s="62"/>
      <c r="W274" s="62">
        <v>1</v>
      </c>
      <c r="X274" s="62">
        <v>1</v>
      </c>
      <c r="Y274" s="112"/>
      <c r="Z274" s="64">
        <v>1</v>
      </c>
      <c r="AA274" s="62"/>
      <c r="AB274" s="62"/>
      <c r="AC274" s="62">
        <v>1</v>
      </c>
      <c r="AD274" s="62"/>
      <c r="AE274" s="62"/>
      <c r="AF274" s="65"/>
    </row>
    <row r="275" spans="2:32" x14ac:dyDescent="0.25">
      <c r="B275" s="120">
        <v>3</v>
      </c>
      <c r="C275" s="149" t="s">
        <v>1398</v>
      </c>
      <c r="D275" s="55" t="s">
        <v>1399</v>
      </c>
      <c r="E275" s="172" t="s">
        <v>1400</v>
      </c>
      <c r="F275" s="56" t="s">
        <v>1401</v>
      </c>
      <c r="G275" s="57">
        <v>165036.96</v>
      </c>
      <c r="H275" s="57">
        <v>0</v>
      </c>
      <c r="I275" s="57">
        <v>165036.96</v>
      </c>
      <c r="J275" s="57">
        <v>0</v>
      </c>
      <c r="K275" s="57">
        <v>165036.96</v>
      </c>
      <c r="L275" s="87"/>
      <c r="M275" s="88" t="s">
        <v>375</v>
      </c>
      <c r="N275" s="60" t="s">
        <v>376</v>
      </c>
      <c r="O275" s="367"/>
      <c r="P275" s="78"/>
      <c r="Q275" s="78"/>
      <c r="R275" s="187"/>
      <c r="S275" s="64"/>
      <c r="T275" s="62"/>
      <c r="U275" s="62"/>
      <c r="V275" s="62"/>
      <c r="W275" s="62">
        <v>1</v>
      </c>
      <c r="X275" s="62">
        <v>1</v>
      </c>
      <c r="Y275" s="112"/>
      <c r="Z275" s="64">
        <v>1</v>
      </c>
      <c r="AA275" s="62"/>
      <c r="AB275" s="62"/>
      <c r="AC275" s="62">
        <v>1</v>
      </c>
      <c r="AD275" s="62"/>
      <c r="AE275" s="62"/>
      <c r="AF275" s="65"/>
    </row>
    <row r="276" spans="2:32" x14ac:dyDescent="0.25">
      <c r="B276" s="120">
        <v>3</v>
      </c>
      <c r="C276" s="149" t="s">
        <v>1402</v>
      </c>
      <c r="D276" s="55" t="s">
        <v>1403</v>
      </c>
      <c r="E276" s="172" t="s">
        <v>1404</v>
      </c>
      <c r="F276" s="56" t="s">
        <v>1405</v>
      </c>
      <c r="G276" s="57">
        <v>302567.76</v>
      </c>
      <c r="H276" s="57">
        <v>0</v>
      </c>
      <c r="I276" s="57">
        <v>302567.76</v>
      </c>
      <c r="J276" s="57">
        <v>0</v>
      </c>
      <c r="K276" s="57">
        <v>302567.76</v>
      </c>
      <c r="L276" s="87"/>
      <c r="M276" s="88" t="s">
        <v>375</v>
      </c>
      <c r="N276" s="60" t="s">
        <v>376</v>
      </c>
      <c r="O276" s="367"/>
      <c r="P276" s="78"/>
      <c r="Q276" s="78"/>
      <c r="R276" s="187"/>
      <c r="S276" s="64"/>
      <c r="T276" s="62"/>
      <c r="U276" s="62"/>
      <c r="V276" s="62"/>
      <c r="W276" s="62">
        <v>1</v>
      </c>
      <c r="X276" s="62">
        <v>1</v>
      </c>
      <c r="Y276" s="112"/>
      <c r="Z276" s="64">
        <v>1</v>
      </c>
      <c r="AA276" s="62"/>
      <c r="AB276" s="62"/>
      <c r="AC276" s="62">
        <v>1</v>
      </c>
      <c r="AD276" s="62"/>
      <c r="AE276" s="62"/>
      <c r="AF276" s="65"/>
    </row>
    <row r="277" spans="2:32" x14ac:dyDescent="0.25">
      <c r="B277" s="120">
        <v>3</v>
      </c>
      <c r="C277" s="149" t="s">
        <v>1406</v>
      </c>
      <c r="D277" s="55" t="s">
        <v>1407</v>
      </c>
      <c r="E277" s="172" t="s">
        <v>1408</v>
      </c>
      <c r="F277" s="56" t="s">
        <v>1409</v>
      </c>
      <c r="G277" s="57">
        <v>151283.88</v>
      </c>
      <c r="H277" s="57">
        <v>0</v>
      </c>
      <c r="I277" s="57">
        <v>0</v>
      </c>
      <c r="J277" s="57">
        <v>0</v>
      </c>
      <c r="K277" s="57">
        <v>151283.88</v>
      </c>
      <c r="L277" s="87"/>
      <c r="M277" s="88" t="s">
        <v>375</v>
      </c>
      <c r="N277" s="60" t="s">
        <v>376</v>
      </c>
      <c r="O277" s="367"/>
      <c r="P277" s="78"/>
      <c r="Q277" s="78"/>
      <c r="R277" s="187"/>
      <c r="S277" s="64"/>
      <c r="T277" s="62"/>
      <c r="U277" s="62"/>
      <c r="V277" s="62"/>
      <c r="W277" s="62">
        <v>1</v>
      </c>
      <c r="X277" s="62">
        <v>1</v>
      </c>
      <c r="Y277" s="112"/>
      <c r="Z277" s="64">
        <v>1</v>
      </c>
      <c r="AA277" s="62"/>
      <c r="AB277" s="62"/>
      <c r="AC277" s="62">
        <v>1</v>
      </c>
      <c r="AD277" s="62"/>
      <c r="AE277" s="62"/>
      <c r="AF277" s="65"/>
    </row>
    <row r="278" spans="2:32" x14ac:dyDescent="0.25">
      <c r="B278" s="120">
        <v>3</v>
      </c>
      <c r="C278" s="149" t="s">
        <v>1410</v>
      </c>
      <c r="D278" s="55" t="s">
        <v>1411</v>
      </c>
      <c r="E278" s="172" t="s">
        <v>1412</v>
      </c>
      <c r="F278" s="56" t="s">
        <v>1413</v>
      </c>
      <c r="G278" s="57">
        <v>0</v>
      </c>
      <c r="H278" s="57">
        <v>34382.700000000004</v>
      </c>
      <c r="I278" s="57">
        <v>34382.700000000004</v>
      </c>
      <c r="J278" s="57">
        <v>34382.700000000004</v>
      </c>
      <c r="K278" s="57">
        <v>0</v>
      </c>
      <c r="L278" s="87"/>
      <c r="M278" s="88" t="s">
        <v>375</v>
      </c>
      <c r="N278" s="60" t="s">
        <v>376</v>
      </c>
      <c r="O278" s="367"/>
      <c r="P278" s="78"/>
      <c r="Q278" s="78"/>
      <c r="R278" s="187"/>
      <c r="S278" s="64"/>
      <c r="T278" s="62"/>
      <c r="U278" s="62"/>
      <c r="V278" s="62"/>
      <c r="W278" s="62">
        <v>1</v>
      </c>
      <c r="X278" s="62">
        <v>1</v>
      </c>
      <c r="Y278" s="112"/>
      <c r="Z278" s="64">
        <v>1</v>
      </c>
      <c r="AA278" s="62"/>
      <c r="AB278" s="62"/>
      <c r="AC278" s="62">
        <v>1</v>
      </c>
      <c r="AD278" s="62"/>
      <c r="AE278" s="62"/>
      <c r="AF278" s="65"/>
    </row>
    <row r="279" spans="2:32" x14ac:dyDescent="0.25">
      <c r="B279" s="120">
        <v>3</v>
      </c>
      <c r="C279" s="149" t="s">
        <v>1414</v>
      </c>
      <c r="D279" s="55" t="s">
        <v>1415</v>
      </c>
      <c r="E279" s="172" t="s">
        <v>1416</v>
      </c>
      <c r="F279" s="56" t="s">
        <v>1417</v>
      </c>
      <c r="G279" s="57">
        <v>0</v>
      </c>
      <c r="H279" s="57">
        <v>0</v>
      </c>
      <c r="I279" s="57">
        <v>127512</v>
      </c>
      <c r="J279" s="57">
        <v>255024</v>
      </c>
      <c r="K279" s="57">
        <v>127512</v>
      </c>
      <c r="L279" s="87"/>
      <c r="M279" s="88" t="s">
        <v>375</v>
      </c>
      <c r="N279" s="60" t="s">
        <v>376</v>
      </c>
      <c r="O279" s="367"/>
      <c r="P279" s="78"/>
      <c r="Q279" s="78"/>
      <c r="R279" s="187"/>
      <c r="S279" s="64"/>
      <c r="T279" s="62"/>
      <c r="U279" s="62"/>
      <c r="V279" s="62"/>
      <c r="W279" s="62">
        <v>1</v>
      </c>
      <c r="X279" s="62">
        <v>1</v>
      </c>
      <c r="Y279" s="112"/>
      <c r="Z279" s="64">
        <v>1</v>
      </c>
      <c r="AA279" s="62"/>
      <c r="AB279" s="62"/>
      <c r="AC279" s="62">
        <v>1</v>
      </c>
      <c r="AD279" s="62"/>
      <c r="AE279" s="62"/>
      <c r="AF279" s="65"/>
    </row>
    <row r="280" spans="2:32" x14ac:dyDescent="0.25">
      <c r="B280" s="120">
        <v>3</v>
      </c>
      <c r="C280" s="149" t="s">
        <v>1418</v>
      </c>
      <c r="D280" s="55" t="s">
        <v>1419</v>
      </c>
      <c r="E280" s="172" t="s">
        <v>1420</v>
      </c>
      <c r="F280" s="56" t="s">
        <v>1421</v>
      </c>
      <c r="G280" s="57">
        <v>151800</v>
      </c>
      <c r="H280" s="57">
        <v>151800</v>
      </c>
      <c r="I280" s="57">
        <v>151800</v>
      </c>
      <c r="J280" s="57">
        <v>151800</v>
      </c>
      <c r="K280" s="57">
        <v>151800</v>
      </c>
      <c r="L280" s="87"/>
      <c r="M280" s="88" t="s">
        <v>375</v>
      </c>
      <c r="N280" s="60" t="s">
        <v>376</v>
      </c>
      <c r="O280" s="368"/>
      <c r="P280" s="78"/>
      <c r="Q280" s="78"/>
      <c r="R280" s="187"/>
      <c r="S280" s="64"/>
      <c r="T280" s="62"/>
      <c r="U280" s="62"/>
      <c r="V280" s="62"/>
      <c r="W280" s="62">
        <v>1</v>
      </c>
      <c r="X280" s="62">
        <v>1</v>
      </c>
      <c r="Y280" s="112"/>
      <c r="Z280" s="64">
        <v>1</v>
      </c>
      <c r="AA280" s="62"/>
      <c r="AB280" s="62"/>
      <c r="AC280" s="62">
        <v>1</v>
      </c>
      <c r="AD280" s="62"/>
      <c r="AE280" s="62"/>
      <c r="AF280" s="65"/>
    </row>
    <row r="281" spans="2:32" x14ac:dyDescent="0.25">
      <c r="B281" s="120">
        <v>3</v>
      </c>
      <c r="C281" s="149" t="s">
        <v>1422</v>
      </c>
      <c r="D281" s="55" t="s">
        <v>1423</v>
      </c>
      <c r="E281" s="172" t="s">
        <v>1424</v>
      </c>
      <c r="F281" s="56" t="s">
        <v>1425</v>
      </c>
      <c r="G281" s="57">
        <v>213521.55000000002</v>
      </c>
      <c r="H281" s="57">
        <v>0</v>
      </c>
      <c r="I281" s="57">
        <v>0</v>
      </c>
      <c r="J281" s="57">
        <v>0</v>
      </c>
      <c r="K281" s="57">
        <v>0</v>
      </c>
      <c r="L281" s="87"/>
      <c r="M281" s="88" t="s">
        <v>375</v>
      </c>
      <c r="N281" s="60" t="s">
        <v>376</v>
      </c>
      <c r="O281" s="366" t="s">
        <v>1426</v>
      </c>
      <c r="P281" s="78"/>
      <c r="Q281" s="78"/>
      <c r="R281" s="187"/>
      <c r="S281" s="64"/>
      <c r="T281" s="62"/>
      <c r="U281" s="62"/>
      <c r="V281" s="62"/>
      <c r="W281" s="62">
        <v>1</v>
      </c>
      <c r="X281" s="62">
        <v>1</v>
      </c>
      <c r="Y281" s="112"/>
      <c r="Z281" s="64">
        <v>1</v>
      </c>
      <c r="AA281" s="62"/>
      <c r="AB281" s="62"/>
      <c r="AC281" s="62">
        <v>1</v>
      </c>
      <c r="AD281" s="62"/>
      <c r="AE281" s="62"/>
      <c r="AF281" s="65"/>
    </row>
    <row r="282" spans="2:32" x14ac:dyDescent="0.25">
      <c r="B282" s="120">
        <v>3</v>
      </c>
      <c r="C282" s="149" t="s">
        <v>1427</v>
      </c>
      <c r="D282" s="55" t="s">
        <v>1428</v>
      </c>
      <c r="E282" s="172" t="s">
        <v>1429</v>
      </c>
      <c r="F282" s="56" t="s">
        <v>1425</v>
      </c>
      <c r="G282" s="57">
        <v>60511.410545454535</v>
      </c>
      <c r="H282" s="57">
        <v>119111.98472727272</v>
      </c>
      <c r="I282" s="57">
        <v>176914.78472727269</v>
      </c>
      <c r="J282" s="57">
        <v>104780.712</v>
      </c>
      <c r="K282" s="57">
        <v>47135.555999999997</v>
      </c>
      <c r="L282" s="87"/>
      <c r="M282" s="88" t="s">
        <v>375</v>
      </c>
      <c r="N282" s="60" t="s">
        <v>376</v>
      </c>
      <c r="O282" s="367"/>
      <c r="P282" s="78"/>
      <c r="Q282" s="78"/>
      <c r="R282" s="187"/>
      <c r="S282" s="64"/>
      <c r="T282" s="62"/>
      <c r="U282" s="62"/>
      <c r="V282" s="62"/>
      <c r="W282" s="62">
        <v>1</v>
      </c>
      <c r="X282" s="62">
        <v>1</v>
      </c>
      <c r="Y282" s="112"/>
      <c r="Z282" s="64">
        <v>1</v>
      </c>
      <c r="AA282" s="62"/>
      <c r="AB282" s="62"/>
      <c r="AC282" s="62">
        <v>1</v>
      </c>
      <c r="AD282" s="62"/>
      <c r="AE282" s="62"/>
      <c r="AF282" s="65"/>
    </row>
    <row r="283" spans="2:32" x14ac:dyDescent="0.25">
      <c r="B283" s="120">
        <v>3</v>
      </c>
      <c r="C283" s="149" t="s">
        <v>1430</v>
      </c>
      <c r="D283" s="55" t="s">
        <v>1431</v>
      </c>
      <c r="E283" s="172" t="s">
        <v>1432</v>
      </c>
      <c r="F283" s="56" t="s">
        <v>1433</v>
      </c>
      <c r="G283" s="57">
        <v>0</v>
      </c>
      <c r="H283" s="57">
        <v>241388.56980000006</v>
      </c>
      <c r="I283" s="57">
        <v>598971.63959999999</v>
      </c>
      <c r="J283" s="57">
        <v>88501.069800000012</v>
      </c>
      <c r="K283" s="57">
        <v>0</v>
      </c>
      <c r="L283" s="87"/>
      <c r="M283" s="88" t="s">
        <v>375</v>
      </c>
      <c r="N283" s="60" t="s">
        <v>376</v>
      </c>
      <c r="O283" s="367"/>
      <c r="P283" s="78"/>
      <c r="Q283" s="78"/>
      <c r="R283" s="187"/>
      <c r="S283" s="64"/>
      <c r="T283" s="62"/>
      <c r="U283" s="62"/>
      <c r="V283" s="62"/>
      <c r="W283" s="62">
        <v>1</v>
      </c>
      <c r="X283" s="62">
        <v>1</v>
      </c>
      <c r="Y283" s="112"/>
      <c r="Z283" s="64">
        <v>1</v>
      </c>
      <c r="AA283" s="62"/>
      <c r="AB283" s="62"/>
      <c r="AC283" s="62">
        <v>1</v>
      </c>
      <c r="AD283" s="62"/>
      <c r="AE283" s="62"/>
      <c r="AF283" s="65"/>
    </row>
    <row r="284" spans="2:32" x14ac:dyDescent="0.25">
      <c r="B284" s="120">
        <v>3</v>
      </c>
      <c r="C284" s="149" t="s">
        <v>1434</v>
      </c>
      <c r="D284" s="55" t="s">
        <v>1435</v>
      </c>
      <c r="E284" s="172" t="s">
        <v>1436</v>
      </c>
      <c r="F284" s="56" t="s">
        <v>1437</v>
      </c>
      <c r="G284" s="57">
        <v>0</v>
      </c>
      <c r="H284" s="57">
        <v>0</v>
      </c>
      <c r="I284" s="57">
        <v>0</v>
      </c>
      <c r="J284" s="57">
        <v>237346.63200000001</v>
      </c>
      <c r="K284" s="57">
        <v>0</v>
      </c>
      <c r="L284" s="87"/>
      <c r="M284" s="88" t="s">
        <v>375</v>
      </c>
      <c r="N284" s="60" t="s">
        <v>376</v>
      </c>
      <c r="O284" s="367"/>
      <c r="P284" s="78"/>
      <c r="Q284" s="78"/>
      <c r="R284" s="187"/>
      <c r="S284" s="64"/>
      <c r="T284" s="62"/>
      <c r="U284" s="62"/>
      <c r="V284" s="62"/>
      <c r="W284" s="62">
        <v>1</v>
      </c>
      <c r="X284" s="62">
        <v>1</v>
      </c>
      <c r="Y284" s="112"/>
      <c r="Z284" s="64">
        <v>1</v>
      </c>
      <c r="AA284" s="62"/>
      <c r="AB284" s="62"/>
      <c r="AC284" s="62">
        <v>1</v>
      </c>
      <c r="AD284" s="62"/>
      <c r="AE284" s="62"/>
      <c r="AF284" s="65"/>
    </row>
    <row r="285" spans="2:32" x14ac:dyDescent="0.25">
      <c r="B285" s="120">
        <v>3</v>
      </c>
      <c r="C285" s="149" t="s">
        <v>1438</v>
      </c>
      <c r="D285" s="55" t="s">
        <v>1439</v>
      </c>
      <c r="E285" s="172" t="s">
        <v>1440</v>
      </c>
      <c r="F285" s="56" t="s">
        <v>1441</v>
      </c>
      <c r="G285" s="57">
        <v>0</v>
      </c>
      <c r="H285" s="57">
        <v>0</v>
      </c>
      <c r="I285" s="57">
        <v>287052.51</v>
      </c>
      <c r="J285" s="57">
        <v>44697.51</v>
      </c>
      <c r="K285" s="57">
        <v>0</v>
      </c>
      <c r="L285" s="87"/>
      <c r="M285" s="88" t="s">
        <v>375</v>
      </c>
      <c r="N285" s="60" t="s">
        <v>376</v>
      </c>
      <c r="O285" s="367"/>
      <c r="P285" s="78"/>
      <c r="Q285" s="78"/>
      <c r="R285" s="187"/>
      <c r="S285" s="64"/>
      <c r="T285" s="62"/>
      <c r="U285" s="62"/>
      <c r="V285" s="62"/>
      <c r="W285" s="62">
        <v>1</v>
      </c>
      <c r="X285" s="62">
        <v>1</v>
      </c>
      <c r="Y285" s="112"/>
      <c r="Z285" s="64">
        <v>1</v>
      </c>
      <c r="AA285" s="62"/>
      <c r="AB285" s="62"/>
      <c r="AC285" s="62">
        <v>1</v>
      </c>
      <c r="AD285" s="62"/>
      <c r="AE285" s="62"/>
      <c r="AF285" s="65"/>
    </row>
    <row r="286" spans="2:32" x14ac:dyDescent="0.25">
      <c r="B286" s="120">
        <v>3</v>
      </c>
      <c r="C286" s="149" t="s">
        <v>1442</v>
      </c>
      <c r="D286" s="55" t="s">
        <v>1443</v>
      </c>
      <c r="E286" s="172" t="s">
        <v>1444</v>
      </c>
      <c r="F286" s="56" t="s">
        <v>1445</v>
      </c>
      <c r="G286" s="57">
        <v>0</v>
      </c>
      <c r="H286" s="57">
        <v>0</v>
      </c>
      <c r="I286" s="57">
        <v>321822.07199999999</v>
      </c>
      <c r="J286" s="57">
        <v>321822.07199999999</v>
      </c>
      <c r="K286" s="57">
        <v>0</v>
      </c>
      <c r="L286" s="87"/>
      <c r="M286" s="88" t="s">
        <v>375</v>
      </c>
      <c r="N286" s="60" t="s">
        <v>376</v>
      </c>
      <c r="O286" s="367"/>
      <c r="P286" s="78"/>
      <c r="Q286" s="78"/>
      <c r="R286" s="187"/>
      <c r="S286" s="64"/>
      <c r="T286" s="62"/>
      <c r="U286" s="62"/>
      <c r="V286" s="62"/>
      <c r="W286" s="62">
        <v>1</v>
      </c>
      <c r="X286" s="62">
        <v>1</v>
      </c>
      <c r="Y286" s="112"/>
      <c r="Z286" s="64">
        <v>1</v>
      </c>
      <c r="AA286" s="62"/>
      <c r="AB286" s="62"/>
      <c r="AC286" s="62">
        <v>1</v>
      </c>
      <c r="AD286" s="62"/>
      <c r="AE286" s="62"/>
      <c r="AF286" s="65"/>
    </row>
    <row r="287" spans="2:32" x14ac:dyDescent="0.25">
      <c r="B287" s="120">
        <v>3</v>
      </c>
      <c r="C287" s="149" t="s">
        <v>1446</v>
      </c>
      <c r="D287" s="55" t="s">
        <v>1447</v>
      </c>
      <c r="E287" s="172" t="s">
        <v>1448</v>
      </c>
      <c r="F287" s="56" t="s">
        <v>1449</v>
      </c>
      <c r="G287" s="57">
        <v>0</v>
      </c>
      <c r="H287" s="57">
        <v>0</v>
      </c>
      <c r="I287" s="57">
        <v>143102.70000000001</v>
      </c>
      <c r="J287" s="57">
        <v>0</v>
      </c>
      <c r="K287" s="57">
        <v>0</v>
      </c>
      <c r="L287" s="87"/>
      <c r="M287" s="88" t="s">
        <v>375</v>
      </c>
      <c r="N287" s="60" t="s">
        <v>376</v>
      </c>
      <c r="O287" s="367"/>
      <c r="P287" s="78"/>
      <c r="Q287" s="78"/>
      <c r="R287" s="187"/>
      <c r="S287" s="64"/>
      <c r="T287" s="62"/>
      <c r="U287" s="62"/>
      <c r="V287" s="62"/>
      <c r="W287" s="62">
        <v>1</v>
      </c>
      <c r="X287" s="62">
        <v>1</v>
      </c>
      <c r="Y287" s="112"/>
      <c r="Z287" s="64">
        <v>1</v>
      </c>
      <c r="AA287" s="62"/>
      <c r="AB287" s="62"/>
      <c r="AC287" s="62">
        <v>1</v>
      </c>
      <c r="AD287" s="62"/>
      <c r="AE287" s="62"/>
      <c r="AF287" s="65"/>
    </row>
    <row r="288" spans="2:32" x14ac:dyDescent="0.25">
      <c r="B288" s="120">
        <v>3</v>
      </c>
      <c r="C288" s="149" t="s">
        <v>1450</v>
      </c>
      <c r="D288" s="55" t="s">
        <v>1451</v>
      </c>
      <c r="E288" s="172" t="s">
        <v>1452</v>
      </c>
      <c r="F288" s="56" t="s">
        <v>1194</v>
      </c>
      <c r="G288" s="57">
        <v>67477.126187245594</v>
      </c>
      <c r="H288" s="57">
        <v>132823.45183175034</v>
      </c>
      <c r="I288" s="57">
        <v>197280.16824966078</v>
      </c>
      <c r="J288" s="57">
        <v>116842.44776119402</v>
      </c>
      <c r="K288" s="57">
        <v>52561.522388059704</v>
      </c>
      <c r="L288" s="87"/>
      <c r="M288" s="88" t="s">
        <v>375</v>
      </c>
      <c r="N288" s="60" t="s">
        <v>376</v>
      </c>
      <c r="O288" s="367"/>
      <c r="P288" s="78"/>
      <c r="Q288" s="78"/>
      <c r="R288" s="187"/>
      <c r="S288" s="64"/>
      <c r="T288" s="62"/>
      <c r="U288" s="62"/>
      <c r="V288" s="62"/>
      <c r="W288" s="62">
        <v>1</v>
      </c>
      <c r="X288" s="62">
        <v>1</v>
      </c>
      <c r="Y288" s="112"/>
      <c r="Z288" s="64">
        <v>1</v>
      </c>
      <c r="AA288" s="62"/>
      <c r="AB288" s="62"/>
      <c r="AC288" s="62">
        <v>1</v>
      </c>
      <c r="AD288" s="62"/>
      <c r="AE288" s="62"/>
      <c r="AF288" s="65"/>
    </row>
    <row r="289" spans="2:32" x14ac:dyDescent="0.25">
      <c r="B289" s="120">
        <v>3</v>
      </c>
      <c r="C289" s="149" t="s">
        <v>1453</v>
      </c>
      <c r="D289" s="55" t="s">
        <v>1454</v>
      </c>
      <c r="E289" s="172" t="s">
        <v>1455</v>
      </c>
      <c r="F289" s="56" t="s">
        <v>1194</v>
      </c>
      <c r="G289" s="57">
        <v>0</v>
      </c>
      <c r="H289" s="57">
        <v>33359.393283582089</v>
      </c>
      <c r="I289" s="57">
        <v>82776.622388059681</v>
      </c>
      <c r="J289" s="57">
        <v>12230.661940298507</v>
      </c>
      <c r="K289" s="57">
        <v>0</v>
      </c>
      <c r="L289" s="87"/>
      <c r="M289" s="88" t="s">
        <v>375</v>
      </c>
      <c r="N289" s="60" t="s">
        <v>376</v>
      </c>
      <c r="O289" s="367"/>
      <c r="P289" s="78"/>
      <c r="Q289" s="78"/>
      <c r="R289" s="187"/>
      <c r="S289" s="64"/>
      <c r="T289" s="62"/>
      <c r="U289" s="62"/>
      <c r="V289" s="62"/>
      <c r="W289" s="62">
        <v>1</v>
      </c>
      <c r="X289" s="62">
        <v>1</v>
      </c>
      <c r="Y289" s="112"/>
      <c r="Z289" s="64">
        <v>1</v>
      </c>
      <c r="AA289" s="62"/>
      <c r="AB289" s="62"/>
      <c r="AC289" s="62">
        <v>1</v>
      </c>
      <c r="AD289" s="62"/>
      <c r="AE289" s="62"/>
      <c r="AF289" s="65"/>
    </row>
    <row r="290" spans="2:32" x14ac:dyDescent="0.25">
      <c r="B290" s="120">
        <v>3</v>
      </c>
      <c r="C290" s="149" t="s">
        <v>1456</v>
      </c>
      <c r="D290" s="55" t="s">
        <v>1457</v>
      </c>
      <c r="E290" s="172" t="s">
        <v>1458</v>
      </c>
      <c r="F290" s="56" t="s">
        <v>1194</v>
      </c>
      <c r="G290" s="57">
        <v>0</v>
      </c>
      <c r="H290" s="57">
        <v>0</v>
      </c>
      <c r="I290" s="57">
        <v>0</v>
      </c>
      <c r="J290" s="57">
        <v>32800.805970149246</v>
      </c>
      <c r="K290" s="57">
        <v>0</v>
      </c>
      <c r="L290" s="87"/>
      <c r="M290" s="88" t="s">
        <v>375</v>
      </c>
      <c r="N290" s="60" t="s">
        <v>376</v>
      </c>
      <c r="O290" s="368"/>
      <c r="P290" s="78"/>
      <c r="Q290" s="78"/>
      <c r="R290" s="187"/>
      <c r="S290" s="64"/>
      <c r="T290" s="62"/>
      <c r="U290" s="62"/>
      <c r="V290" s="62"/>
      <c r="W290" s="62">
        <v>1</v>
      </c>
      <c r="X290" s="62">
        <v>1</v>
      </c>
      <c r="Y290" s="112"/>
      <c r="Z290" s="64">
        <v>1</v>
      </c>
      <c r="AA290" s="62"/>
      <c r="AB290" s="62"/>
      <c r="AC290" s="62">
        <v>1</v>
      </c>
      <c r="AD290" s="62"/>
      <c r="AE290" s="62"/>
      <c r="AF290" s="65"/>
    </row>
    <row r="291" spans="2:32" x14ac:dyDescent="0.25">
      <c r="B291" s="120">
        <v>3</v>
      </c>
      <c r="C291" s="149" t="s">
        <v>1459</v>
      </c>
      <c r="D291" s="55" t="s">
        <v>1460</v>
      </c>
      <c r="E291" s="172" t="s">
        <v>1461</v>
      </c>
      <c r="F291" s="56" t="s">
        <v>1462</v>
      </c>
      <c r="G291" s="57">
        <v>141290.70000000001</v>
      </c>
      <c r="H291" s="57">
        <v>0</v>
      </c>
      <c r="I291" s="57">
        <v>0</v>
      </c>
      <c r="J291" s="57">
        <v>0</v>
      </c>
      <c r="K291" s="57">
        <v>0</v>
      </c>
      <c r="L291" s="87"/>
      <c r="M291" s="88" t="s">
        <v>375</v>
      </c>
      <c r="N291" s="60" t="s">
        <v>376</v>
      </c>
      <c r="O291" s="366" t="s">
        <v>1463</v>
      </c>
      <c r="P291" s="78"/>
      <c r="Q291" s="78"/>
      <c r="R291" s="187"/>
      <c r="S291" s="64"/>
      <c r="T291" s="62"/>
      <c r="U291" s="62"/>
      <c r="V291" s="62"/>
      <c r="W291" s="62">
        <v>1</v>
      </c>
      <c r="X291" s="62">
        <v>1</v>
      </c>
      <c r="Y291" s="112"/>
      <c r="Z291" s="64">
        <v>1</v>
      </c>
      <c r="AA291" s="62"/>
      <c r="AB291" s="62"/>
      <c r="AC291" s="62">
        <v>1</v>
      </c>
      <c r="AD291" s="62"/>
      <c r="AE291" s="62"/>
      <c r="AF291" s="65"/>
    </row>
    <row r="292" spans="2:32" x14ac:dyDescent="0.25">
      <c r="B292" s="120">
        <v>3</v>
      </c>
      <c r="C292" s="149" t="s">
        <v>1464</v>
      </c>
      <c r="D292" s="55" t="s">
        <v>1465</v>
      </c>
      <c r="E292" s="172" t="s">
        <v>1466</v>
      </c>
      <c r="F292" s="56" t="s">
        <v>1467</v>
      </c>
      <c r="G292" s="57">
        <v>96670.2</v>
      </c>
      <c r="H292" s="57">
        <v>0</v>
      </c>
      <c r="I292" s="57">
        <v>0</v>
      </c>
      <c r="J292" s="57">
        <v>0</v>
      </c>
      <c r="K292" s="57">
        <v>0</v>
      </c>
      <c r="L292" s="87"/>
      <c r="M292" s="88" t="s">
        <v>375</v>
      </c>
      <c r="N292" s="60" t="s">
        <v>376</v>
      </c>
      <c r="O292" s="367"/>
      <c r="P292" s="78"/>
      <c r="Q292" s="78"/>
      <c r="R292" s="187"/>
      <c r="S292" s="64"/>
      <c r="T292" s="62"/>
      <c r="U292" s="62"/>
      <c r="V292" s="62"/>
      <c r="W292" s="62">
        <v>1</v>
      </c>
      <c r="X292" s="62">
        <v>1</v>
      </c>
      <c r="Y292" s="112"/>
      <c r="Z292" s="64">
        <v>1</v>
      </c>
      <c r="AA292" s="62"/>
      <c r="AB292" s="62"/>
      <c r="AC292" s="62">
        <v>1</v>
      </c>
      <c r="AD292" s="62"/>
      <c r="AE292" s="62"/>
      <c r="AF292" s="65"/>
    </row>
    <row r="293" spans="2:32" x14ac:dyDescent="0.25">
      <c r="B293" s="120">
        <v>3</v>
      </c>
      <c r="C293" s="149" t="s">
        <v>1468</v>
      </c>
      <c r="D293" s="55" t="s">
        <v>1469</v>
      </c>
      <c r="E293" s="172" t="s">
        <v>1470</v>
      </c>
      <c r="F293" s="56" t="s">
        <v>1471</v>
      </c>
      <c r="G293" s="57">
        <v>115401.75</v>
      </c>
      <c r="H293" s="57">
        <v>0</v>
      </c>
      <c r="I293" s="57">
        <v>0</v>
      </c>
      <c r="J293" s="57">
        <v>0</v>
      </c>
      <c r="K293" s="57">
        <v>0</v>
      </c>
      <c r="L293" s="87"/>
      <c r="M293" s="88" t="s">
        <v>375</v>
      </c>
      <c r="N293" s="60" t="s">
        <v>376</v>
      </c>
      <c r="O293" s="367"/>
      <c r="P293" s="78"/>
      <c r="Q293" s="78"/>
      <c r="R293" s="187"/>
      <c r="S293" s="64"/>
      <c r="T293" s="62"/>
      <c r="U293" s="62"/>
      <c r="V293" s="62"/>
      <c r="W293" s="62">
        <v>1</v>
      </c>
      <c r="X293" s="62">
        <v>1</v>
      </c>
      <c r="Y293" s="112"/>
      <c r="Z293" s="64">
        <v>1</v>
      </c>
      <c r="AA293" s="62"/>
      <c r="AB293" s="62"/>
      <c r="AC293" s="62">
        <v>1</v>
      </c>
      <c r="AD293" s="62"/>
      <c r="AE293" s="62"/>
      <c r="AF293" s="65"/>
    </row>
    <row r="294" spans="2:32" x14ac:dyDescent="0.25">
      <c r="B294" s="120">
        <v>3</v>
      </c>
      <c r="C294" s="149" t="s">
        <v>1472</v>
      </c>
      <c r="D294" s="55" t="s">
        <v>1473</v>
      </c>
      <c r="E294" s="172" t="s">
        <v>1474</v>
      </c>
      <c r="F294" s="56" t="s">
        <v>1475</v>
      </c>
      <c r="G294" s="57">
        <v>0</v>
      </c>
      <c r="H294" s="57">
        <v>0</v>
      </c>
      <c r="I294" s="57">
        <v>332824.53600000008</v>
      </c>
      <c r="J294" s="57">
        <v>0</v>
      </c>
      <c r="K294" s="57">
        <v>0</v>
      </c>
      <c r="L294" s="87"/>
      <c r="M294" s="88" t="s">
        <v>375</v>
      </c>
      <c r="N294" s="60" t="s">
        <v>376</v>
      </c>
      <c r="O294" s="367"/>
      <c r="P294" s="78"/>
      <c r="Q294" s="78"/>
      <c r="R294" s="187"/>
      <c r="S294" s="64"/>
      <c r="T294" s="62"/>
      <c r="U294" s="62"/>
      <c r="V294" s="62"/>
      <c r="W294" s="62">
        <v>1</v>
      </c>
      <c r="X294" s="62">
        <v>1</v>
      </c>
      <c r="Y294" s="112"/>
      <c r="Z294" s="64">
        <v>1</v>
      </c>
      <c r="AA294" s="62"/>
      <c r="AB294" s="62"/>
      <c r="AC294" s="62">
        <v>1</v>
      </c>
      <c r="AD294" s="62"/>
      <c r="AE294" s="62"/>
      <c r="AF294" s="65"/>
    </row>
    <row r="295" spans="2:32" x14ac:dyDescent="0.25">
      <c r="B295" s="120">
        <v>3</v>
      </c>
      <c r="C295" s="149" t="s">
        <v>1476</v>
      </c>
      <c r="D295" s="55" t="s">
        <v>1477</v>
      </c>
      <c r="E295" s="172" t="s">
        <v>1478</v>
      </c>
      <c r="F295" s="56" t="s">
        <v>1479</v>
      </c>
      <c r="G295" s="57">
        <v>0</v>
      </c>
      <c r="H295" s="57">
        <v>0</v>
      </c>
      <c r="I295" s="57">
        <v>89395.02</v>
      </c>
      <c r="J295" s="57">
        <v>89395.02</v>
      </c>
      <c r="K295" s="57">
        <v>0</v>
      </c>
      <c r="L295" s="87"/>
      <c r="M295" s="88" t="s">
        <v>375</v>
      </c>
      <c r="N295" s="60" t="s">
        <v>376</v>
      </c>
      <c r="O295" s="367"/>
      <c r="P295" s="78"/>
      <c r="Q295" s="78"/>
      <c r="R295" s="187"/>
      <c r="S295" s="64"/>
      <c r="T295" s="62"/>
      <c r="U295" s="62"/>
      <c r="V295" s="62"/>
      <c r="W295" s="62">
        <v>1</v>
      </c>
      <c r="X295" s="62">
        <v>1</v>
      </c>
      <c r="Y295" s="112"/>
      <c r="Z295" s="64">
        <v>1</v>
      </c>
      <c r="AA295" s="62"/>
      <c r="AB295" s="62"/>
      <c r="AC295" s="62">
        <v>1</v>
      </c>
      <c r="AD295" s="62"/>
      <c r="AE295" s="62"/>
      <c r="AF295" s="65"/>
    </row>
    <row r="296" spans="2:32" x14ac:dyDescent="0.25">
      <c r="B296" s="120">
        <v>3</v>
      </c>
      <c r="C296" s="149" t="s">
        <v>1480</v>
      </c>
      <c r="D296" s="55" t="s">
        <v>1481</v>
      </c>
      <c r="E296" s="172" t="s">
        <v>1482</v>
      </c>
      <c r="F296" s="56" t="s">
        <v>1483</v>
      </c>
      <c r="G296" s="57">
        <v>89395.02</v>
      </c>
      <c r="H296" s="57">
        <v>178790.04</v>
      </c>
      <c r="I296" s="57">
        <v>178790.04</v>
      </c>
      <c r="J296" s="57">
        <v>178790.04</v>
      </c>
      <c r="K296" s="57">
        <v>178790.04</v>
      </c>
      <c r="L296" s="87"/>
      <c r="M296" s="88" t="s">
        <v>375</v>
      </c>
      <c r="N296" s="60" t="s">
        <v>376</v>
      </c>
      <c r="O296" s="367"/>
      <c r="P296" s="78"/>
      <c r="Q296" s="78"/>
      <c r="R296" s="187"/>
      <c r="S296" s="64"/>
      <c r="T296" s="62"/>
      <c r="U296" s="62"/>
      <c r="V296" s="62"/>
      <c r="W296" s="62">
        <v>1</v>
      </c>
      <c r="X296" s="62">
        <v>1</v>
      </c>
      <c r="Y296" s="112"/>
      <c r="Z296" s="64">
        <v>1</v>
      </c>
      <c r="AA296" s="62"/>
      <c r="AB296" s="62"/>
      <c r="AC296" s="62">
        <v>1</v>
      </c>
      <c r="AD296" s="62"/>
      <c r="AE296" s="62"/>
      <c r="AF296" s="65"/>
    </row>
    <row r="297" spans="2:32" x14ac:dyDescent="0.25">
      <c r="B297" s="120">
        <v>3</v>
      </c>
      <c r="C297" s="149" t="s">
        <v>1484</v>
      </c>
      <c r="D297" s="55" t="s">
        <v>1485</v>
      </c>
      <c r="E297" s="172" t="s">
        <v>1486</v>
      </c>
      <c r="F297" s="56" t="s">
        <v>1487</v>
      </c>
      <c r="G297" s="57">
        <v>0</v>
      </c>
      <c r="H297" s="57">
        <v>0</v>
      </c>
      <c r="I297" s="57">
        <v>1782083.8800000001</v>
      </c>
      <c r="J297" s="57">
        <v>0</v>
      </c>
      <c r="K297" s="57">
        <v>0</v>
      </c>
      <c r="L297" s="87"/>
      <c r="M297" s="88" t="s">
        <v>375</v>
      </c>
      <c r="N297" s="60" t="s">
        <v>376</v>
      </c>
      <c r="O297" s="367"/>
      <c r="P297" s="78"/>
      <c r="Q297" s="78"/>
      <c r="R297" s="187"/>
      <c r="S297" s="64"/>
      <c r="T297" s="62"/>
      <c r="U297" s="62"/>
      <c r="V297" s="62"/>
      <c r="W297" s="62">
        <v>1</v>
      </c>
      <c r="X297" s="62">
        <v>1</v>
      </c>
      <c r="Y297" s="112"/>
      <c r="Z297" s="64">
        <v>1</v>
      </c>
      <c r="AA297" s="62"/>
      <c r="AB297" s="62"/>
      <c r="AC297" s="62">
        <v>1</v>
      </c>
      <c r="AD297" s="62"/>
      <c r="AE297" s="62"/>
      <c r="AF297" s="65"/>
    </row>
    <row r="298" spans="2:32" x14ac:dyDescent="0.25">
      <c r="B298" s="120">
        <v>3</v>
      </c>
      <c r="C298" s="149" t="s">
        <v>1488</v>
      </c>
      <c r="D298" s="55" t="s">
        <v>1489</v>
      </c>
      <c r="E298" s="172" t="s">
        <v>1490</v>
      </c>
      <c r="F298" s="56" t="s">
        <v>1491</v>
      </c>
      <c r="G298" s="57">
        <v>0</v>
      </c>
      <c r="H298" s="57">
        <v>0</v>
      </c>
      <c r="I298" s="57">
        <v>1221684.828</v>
      </c>
      <c r="J298" s="57">
        <v>89395.02</v>
      </c>
      <c r="K298" s="57">
        <v>0</v>
      </c>
      <c r="L298" s="87"/>
      <c r="M298" s="88" t="s">
        <v>375</v>
      </c>
      <c r="N298" s="60" t="s">
        <v>376</v>
      </c>
      <c r="O298" s="367"/>
      <c r="P298" s="78"/>
      <c r="Q298" s="78"/>
      <c r="R298" s="187"/>
      <c r="S298" s="64"/>
      <c r="T298" s="62"/>
      <c r="U298" s="62"/>
      <c r="V298" s="62"/>
      <c r="W298" s="62">
        <v>1</v>
      </c>
      <c r="X298" s="62">
        <v>1</v>
      </c>
      <c r="Y298" s="112"/>
      <c r="Z298" s="64">
        <v>1</v>
      </c>
      <c r="AA298" s="62"/>
      <c r="AB298" s="62"/>
      <c r="AC298" s="62">
        <v>1</v>
      </c>
      <c r="AD298" s="62"/>
      <c r="AE298" s="62"/>
      <c r="AF298" s="65"/>
    </row>
    <row r="299" spans="2:32" x14ac:dyDescent="0.25">
      <c r="B299" s="120">
        <v>3</v>
      </c>
      <c r="C299" s="149" t="s">
        <v>1492</v>
      </c>
      <c r="D299" s="55" t="s">
        <v>1493</v>
      </c>
      <c r="E299" s="172" t="s">
        <v>1494</v>
      </c>
      <c r="F299" s="56" t="s">
        <v>1495</v>
      </c>
      <c r="G299" s="57">
        <v>703128.48</v>
      </c>
      <c r="H299" s="57">
        <v>82518.48</v>
      </c>
      <c r="I299" s="57">
        <v>0</v>
      </c>
      <c r="J299" s="57">
        <v>0</v>
      </c>
      <c r="K299" s="57">
        <v>0</v>
      </c>
      <c r="L299" s="87"/>
      <c r="M299" s="88" t="s">
        <v>375</v>
      </c>
      <c r="N299" s="60" t="s">
        <v>376</v>
      </c>
      <c r="O299" s="367"/>
      <c r="P299" s="78"/>
      <c r="Q299" s="78"/>
      <c r="R299" s="187"/>
      <c r="S299" s="64"/>
      <c r="T299" s="62"/>
      <c r="U299" s="62"/>
      <c r="V299" s="62"/>
      <c r="W299" s="62">
        <v>1</v>
      </c>
      <c r="X299" s="62">
        <v>1</v>
      </c>
      <c r="Y299" s="112"/>
      <c r="Z299" s="64">
        <v>1</v>
      </c>
      <c r="AA299" s="62"/>
      <c r="AB299" s="62"/>
      <c r="AC299" s="62">
        <v>1</v>
      </c>
      <c r="AD299" s="62"/>
      <c r="AE299" s="62"/>
      <c r="AF299" s="65"/>
    </row>
    <row r="300" spans="2:32" x14ac:dyDescent="0.25">
      <c r="B300" s="120">
        <v>3</v>
      </c>
      <c r="C300" s="149" t="s">
        <v>1496</v>
      </c>
      <c r="D300" s="55" t="s">
        <v>1497</v>
      </c>
      <c r="E300" s="172" t="s">
        <v>1498</v>
      </c>
      <c r="F300" s="56" t="s">
        <v>1467</v>
      </c>
      <c r="G300" s="57">
        <v>68765.400000000009</v>
      </c>
      <c r="H300" s="57">
        <v>68765.400000000009</v>
      </c>
      <c r="I300" s="57">
        <v>0</v>
      </c>
      <c r="J300" s="57">
        <v>68765.400000000009</v>
      </c>
      <c r="K300" s="57">
        <v>68765.400000000009</v>
      </c>
      <c r="L300" s="87"/>
      <c r="M300" s="88" t="s">
        <v>375</v>
      </c>
      <c r="N300" s="60" t="s">
        <v>376</v>
      </c>
      <c r="O300" s="367"/>
      <c r="P300" s="78"/>
      <c r="Q300" s="78"/>
      <c r="R300" s="187"/>
      <c r="S300" s="64"/>
      <c r="T300" s="62"/>
      <c r="U300" s="62"/>
      <c r="V300" s="62"/>
      <c r="W300" s="62">
        <v>1</v>
      </c>
      <c r="X300" s="62">
        <v>1</v>
      </c>
      <c r="Y300" s="112"/>
      <c r="Z300" s="64">
        <v>1</v>
      </c>
      <c r="AA300" s="62"/>
      <c r="AB300" s="62"/>
      <c r="AC300" s="62">
        <v>1</v>
      </c>
      <c r="AD300" s="62"/>
      <c r="AE300" s="62"/>
      <c r="AF300" s="65"/>
    </row>
    <row r="301" spans="2:32" x14ac:dyDescent="0.25">
      <c r="B301" s="120">
        <v>3</v>
      </c>
      <c r="C301" s="149" t="s">
        <v>1499</v>
      </c>
      <c r="D301" s="55" t="s">
        <v>1500</v>
      </c>
      <c r="E301" s="172" t="s">
        <v>1501</v>
      </c>
      <c r="F301" s="56" t="s">
        <v>1471</v>
      </c>
      <c r="G301" s="57">
        <v>213725.4</v>
      </c>
      <c r="H301" s="57">
        <v>213725.4</v>
      </c>
      <c r="I301" s="57">
        <v>0</v>
      </c>
      <c r="J301" s="57">
        <v>213725.4</v>
      </c>
      <c r="K301" s="57">
        <v>213725.4</v>
      </c>
      <c r="L301" s="87"/>
      <c r="M301" s="88" t="s">
        <v>375</v>
      </c>
      <c r="N301" s="60" t="s">
        <v>376</v>
      </c>
      <c r="O301" s="367"/>
      <c r="P301" s="78"/>
      <c r="Q301" s="78"/>
      <c r="R301" s="187"/>
      <c r="S301" s="64"/>
      <c r="T301" s="62"/>
      <c r="U301" s="62"/>
      <c r="V301" s="62"/>
      <c r="W301" s="62">
        <v>1</v>
      </c>
      <c r="X301" s="62">
        <v>1</v>
      </c>
      <c r="Y301" s="112"/>
      <c r="Z301" s="64">
        <v>1</v>
      </c>
      <c r="AA301" s="62"/>
      <c r="AB301" s="62"/>
      <c r="AC301" s="62">
        <v>1</v>
      </c>
      <c r="AD301" s="62"/>
      <c r="AE301" s="62"/>
      <c r="AF301" s="65"/>
    </row>
    <row r="302" spans="2:32" x14ac:dyDescent="0.25">
      <c r="B302" s="120">
        <v>3</v>
      </c>
      <c r="C302" s="149" t="s">
        <v>1502</v>
      </c>
      <c r="D302" s="55" t="s">
        <v>1503</v>
      </c>
      <c r="E302" s="172" t="s">
        <v>1504</v>
      </c>
      <c r="F302" s="56" t="s">
        <v>1194</v>
      </c>
      <c r="G302" s="57">
        <v>0</v>
      </c>
      <c r="H302" s="57">
        <v>0</v>
      </c>
      <c r="I302" s="57">
        <v>526223.73134328355</v>
      </c>
      <c r="J302" s="57">
        <v>0</v>
      </c>
      <c r="K302" s="57">
        <v>0</v>
      </c>
      <c r="L302" s="87"/>
      <c r="M302" s="88" t="s">
        <v>375</v>
      </c>
      <c r="N302" s="60" t="s">
        <v>376</v>
      </c>
      <c r="O302" s="367"/>
      <c r="P302" s="78"/>
      <c r="Q302" s="78"/>
      <c r="R302" s="187"/>
      <c r="S302" s="64"/>
      <c r="T302" s="62"/>
      <c r="U302" s="62"/>
      <c r="V302" s="62"/>
      <c r="W302" s="62">
        <v>1</v>
      </c>
      <c r="X302" s="62">
        <v>1</v>
      </c>
      <c r="Y302" s="112"/>
      <c r="Z302" s="64">
        <v>1</v>
      </c>
      <c r="AA302" s="62"/>
      <c r="AB302" s="62"/>
      <c r="AC302" s="62">
        <v>1</v>
      </c>
      <c r="AD302" s="62"/>
      <c r="AE302" s="62"/>
      <c r="AF302" s="65"/>
    </row>
    <row r="303" spans="2:32" x14ac:dyDescent="0.25">
      <c r="B303" s="120">
        <v>3</v>
      </c>
      <c r="C303" s="149" t="s">
        <v>1505</v>
      </c>
      <c r="D303" s="55" t="s">
        <v>1506</v>
      </c>
      <c r="E303" s="172" t="s">
        <v>1507</v>
      </c>
      <c r="F303" s="56" t="s">
        <v>1194</v>
      </c>
      <c r="G303" s="57">
        <v>0</v>
      </c>
      <c r="H303" s="57">
        <v>0</v>
      </c>
      <c r="I303" s="57">
        <v>563432.8358208955</v>
      </c>
      <c r="J303" s="57">
        <v>188164.02985074627</v>
      </c>
      <c r="K303" s="57">
        <v>0</v>
      </c>
      <c r="L303" s="87"/>
      <c r="M303" s="88" t="s">
        <v>375</v>
      </c>
      <c r="N303" s="60" t="s">
        <v>376</v>
      </c>
      <c r="O303" s="368"/>
      <c r="P303" s="78"/>
      <c r="Q303" s="78"/>
      <c r="R303" s="187"/>
      <c r="S303" s="64"/>
      <c r="T303" s="62"/>
      <c r="U303" s="62"/>
      <c r="V303" s="62"/>
      <c r="W303" s="62">
        <v>1</v>
      </c>
      <c r="X303" s="62">
        <v>1</v>
      </c>
      <c r="Y303" s="112"/>
      <c r="Z303" s="64">
        <v>1</v>
      </c>
      <c r="AA303" s="62"/>
      <c r="AB303" s="62"/>
      <c r="AC303" s="62">
        <v>1</v>
      </c>
      <c r="AD303" s="62"/>
      <c r="AE303" s="62"/>
      <c r="AF303" s="65"/>
    </row>
    <row r="304" spans="2:32" x14ac:dyDescent="0.25">
      <c r="B304" s="120">
        <v>3</v>
      </c>
      <c r="C304" s="149" t="s">
        <v>1508</v>
      </c>
      <c r="D304" s="55" t="s">
        <v>1509</v>
      </c>
      <c r="E304" s="172" t="s">
        <v>1510</v>
      </c>
      <c r="F304" s="56" t="s">
        <v>1511</v>
      </c>
      <c r="G304" s="57">
        <v>327156.60000000003</v>
      </c>
      <c r="H304" s="57">
        <v>0</v>
      </c>
      <c r="I304" s="57">
        <v>0</v>
      </c>
      <c r="J304" s="57">
        <v>0</v>
      </c>
      <c r="K304" s="57">
        <v>0</v>
      </c>
      <c r="L304" s="87"/>
      <c r="M304" s="88" t="s">
        <v>375</v>
      </c>
      <c r="N304" s="60" t="s">
        <v>376</v>
      </c>
      <c r="O304" s="366" t="s">
        <v>1512</v>
      </c>
      <c r="P304" s="78"/>
      <c r="Q304" s="78"/>
      <c r="R304" s="187"/>
      <c r="S304" s="64"/>
      <c r="T304" s="62"/>
      <c r="U304" s="62"/>
      <c r="V304" s="62"/>
      <c r="W304" s="62">
        <v>1</v>
      </c>
      <c r="X304" s="62">
        <v>1</v>
      </c>
      <c r="Y304" s="112"/>
      <c r="Z304" s="64">
        <v>1</v>
      </c>
      <c r="AA304" s="62"/>
      <c r="AB304" s="62"/>
      <c r="AC304" s="62">
        <v>1</v>
      </c>
      <c r="AD304" s="62"/>
      <c r="AE304" s="62"/>
      <c r="AF304" s="65"/>
    </row>
    <row r="305" spans="2:32" x14ac:dyDescent="0.25">
      <c r="B305" s="120">
        <v>3</v>
      </c>
      <c r="C305" s="149" t="s">
        <v>1513</v>
      </c>
      <c r="D305" s="55" t="s">
        <v>1514</v>
      </c>
      <c r="E305" s="172" t="s">
        <v>1515</v>
      </c>
      <c r="F305" s="56" t="s">
        <v>1516</v>
      </c>
      <c r="G305" s="57">
        <v>87632.85</v>
      </c>
      <c r="H305" s="57">
        <v>0</v>
      </c>
      <c r="I305" s="57">
        <v>0</v>
      </c>
      <c r="J305" s="57">
        <v>0</v>
      </c>
      <c r="K305" s="57">
        <v>0</v>
      </c>
      <c r="L305" s="87"/>
      <c r="M305" s="88" t="s">
        <v>375</v>
      </c>
      <c r="N305" s="60" t="s">
        <v>376</v>
      </c>
      <c r="O305" s="367"/>
      <c r="P305" s="78"/>
      <c r="Q305" s="78"/>
      <c r="R305" s="187"/>
      <c r="S305" s="64"/>
      <c r="T305" s="62"/>
      <c r="U305" s="62"/>
      <c r="V305" s="62"/>
      <c r="W305" s="62">
        <v>1</v>
      </c>
      <c r="X305" s="62">
        <v>1</v>
      </c>
      <c r="Y305" s="112"/>
      <c r="Z305" s="64">
        <v>1</v>
      </c>
      <c r="AA305" s="62"/>
      <c r="AB305" s="62"/>
      <c r="AC305" s="62">
        <v>1</v>
      </c>
      <c r="AD305" s="62"/>
      <c r="AE305" s="62"/>
      <c r="AF305" s="65"/>
    </row>
    <row r="306" spans="2:32" x14ac:dyDescent="0.25">
      <c r="B306" s="120">
        <v>3</v>
      </c>
      <c r="C306" s="149" t="s">
        <v>1517</v>
      </c>
      <c r="D306" s="55" t="s">
        <v>1518</v>
      </c>
      <c r="E306" s="172" t="s">
        <v>1519</v>
      </c>
      <c r="F306" s="56" t="s">
        <v>1520</v>
      </c>
      <c r="G306" s="57">
        <v>63193.5</v>
      </c>
      <c r="H306" s="57">
        <v>0</v>
      </c>
      <c r="I306" s="57">
        <v>0</v>
      </c>
      <c r="J306" s="57">
        <v>0</v>
      </c>
      <c r="K306" s="57">
        <v>0</v>
      </c>
      <c r="L306" s="87"/>
      <c r="M306" s="88" t="s">
        <v>375</v>
      </c>
      <c r="N306" s="60" t="s">
        <v>376</v>
      </c>
      <c r="O306" s="367"/>
      <c r="P306" s="78"/>
      <c r="Q306" s="78"/>
      <c r="R306" s="187"/>
      <c r="S306" s="64"/>
      <c r="T306" s="62"/>
      <c r="U306" s="62"/>
      <c r="V306" s="62"/>
      <c r="W306" s="62">
        <v>1</v>
      </c>
      <c r="X306" s="62">
        <v>1</v>
      </c>
      <c r="Y306" s="112"/>
      <c r="Z306" s="64">
        <v>1</v>
      </c>
      <c r="AA306" s="62"/>
      <c r="AB306" s="62"/>
      <c r="AC306" s="62">
        <v>1</v>
      </c>
      <c r="AD306" s="62"/>
      <c r="AE306" s="62"/>
      <c r="AF306" s="65"/>
    </row>
    <row r="307" spans="2:32" x14ac:dyDescent="0.25">
      <c r="B307" s="120">
        <v>3</v>
      </c>
      <c r="C307" s="149" t="s">
        <v>1521</v>
      </c>
      <c r="D307" s="55" t="s">
        <v>1522</v>
      </c>
      <c r="E307" s="172" t="s">
        <v>1523</v>
      </c>
      <c r="F307" s="56" t="s">
        <v>1524</v>
      </c>
      <c r="G307" s="57">
        <v>0</v>
      </c>
      <c r="H307" s="57">
        <v>0</v>
      </c>
      <c r="I307" s="57">
        <v>365751.0675</v>
      </c>
      <c r="J307" s="57">
        <v>0</v>
      </c>
      <c r="K307" s="57">
        <v>0</v>
      </c>
      <c r="L307" s="87"/>
      <c r="M307" s="88" t="s">
        <v>375</v>
      </c>
      <c r="N307" s="60" t="s">
        <v>376</v>
      </c>
      <c r="O307" s="367"/>
      <c r="P307" s="78"/>
      <c r="Q307" s="78"/>
      <c r="R307" s="187"/>
      <c r="S307" s="64"/>
      <c r="T307" s="62"/>
      <c r="U307" s="62"/>
      <c r="V307" s="62"/>
      <c r="W307" s="62">
        <v>1</v>
      </c>
      <c r="X307" s="62">
        <v>1</v>
      </c>
      <c r="Y307" s="112"/>
      <c r="Z307" s="64">
        <v>1</v>
      </c>
      <c r="AA307" s="62"/>
      <c r="AB307" s="62"/>
      <c r="AC307" s="62">
        <v>1</v>
      </c>
      <c r="AD307" s="62"/>
      <c r="AE307" s="62"/>
      <c r="AF307" s="65"/>
    </row>
    <row r="308" spans="2:32" x14ac:dyDescent="0.25">
      <c r="B308" s="120">
        <v>3</v>
      </c>
      <c r="C308" s="149" t="s">
        <v>1525</v>
      </c>
      <c r="D308" s="55" t="s">
        <v>1526</v>
      </c>
      <c r="E308" s="172" t="s">
        <v>1527</v>
      </c>
      <c r="F308" s="56" t="s">
        <v>1528</v>
      </c>
      <c r="G308" s="57">
        <v>0</v>
      </c>
      <c r="H308" s="57">
        <v>302567.76</v>
      </c>
      <c r="I308" s="57">
        <v>0</v>
      </c>
      <c r="J308" s="57">
        <v>0</v>
      </c>
      <c r="K308" s="57">
        <v>302567.76</v>
      </c>
      <c r="L308" s="87"/>
      <c r="M308" s="88" t="s">
        <v>375</v>
      </c>
      <c r="N308" s="60" t="s">
        <v>376</v>
      </c>
      <c r="O308" s="367"/>
      <c r="P308" s="78"/>
      <c r="Q308" s="78"/>
      <c r="R308" s="187"/>
      <c r="S308" s="64"/>
      <c r="T308" s="62"/>
      <c r="U308" s="62"/>
      <c r="V308" s="62"/>
      <c r="W308" s="62">
        <v>1</v>
      </c>
      <c r="X308" s="62">
        <v>1</v>
      </c>
      <c r="Y308" s="112"/>
      <c r="Z308" s="64">
        <v>1</v>
      </c>
      <c r="AA308" s="62"/>
      <c r="AB308" s="62"/>
      <c r="AC308" s="62">
        <v>1</v>
      </c>
      <c r="AD308" s="62"/>
      <c r="AE308" s="62"/>
      <c r="AF308" s="65"/>
    </row>
    <row r="309" spans="2:32" x14ac:dyDescent="0.25">
      <c r="B309" s="120">
        <v>3</v>
      </c>
      <c r="C309" s="149" t="s">
        <v>1529</v>
      </c>
      <c r="D309" s="55" t="s">
        <v>1530</v>
      </c>
      <c r="E309" s="172" t="s">
        <v>1531</v>
      </c>
      <c r="F309" s="56" t="s">
        <v>1532</v>
      </c>
      <c r="G309" s="57">
        <v>178790.04</v>
      </c>
      <c r="H309" s="57">
        <v>357580.08</v>
      </c>
      <c r="I309" s="57">
        <v>357580.08</v>
      </c>
      <c r="J309" s="57">
        <v>357580.08</v>
      </c>
      <c r="K309" s="57">
        <v>357580.08</v>
      </c>
      <c r="L309" s="87"/>
      <c r="M309" s="88" t="s">
        <v>375</v>
      </c>
      <c r="N309" s="60" t="s">
        <v>376</v>
      </c>
      <c r="O309" s="367"/>
      <c r="P309" s="78"/>
      <c r="Q309" s="78"/>
      <c r="R309" s="187"/>
      <c r="S309" s="64"/>
      <c r="T309" s="62"/>
      <c r="U309" s="62"/>
      <c r="V309" s="62"/>
      <c r="W309" s="62">
        <v>1</v>
      </c>
      <c r="X309" s="62">
        <v>1</v>
      </c>
      <c r="Y309" s="112"/>
      <c r="Z309" s="64">
        <v>1</v>
      </c>
      <c r="AA309" s="62"/>
      <c r="AB309" s="62"/>
      <c r="AC309" s="62">
        <v>1</v>
      </c>
      <c r="AD309" s="62"/>
      <c r="AE309" s="62"/>
      <c r="AF309" s="65"/>
    </row>
    <row r="310" spans="2:32" x14ac:dyDescent="0.25">
      <c r="B310" s="120">
        <v>3</v>
      </c>
      <c r="C310" s="149" t="s">
        <v>1533</v>
      </c>
      <c r="D310" s="55" t="s">
        <v>1534</v>
      </c>
      <c r="E310" s="172" t="s">
        <v>1535</v>
      </c>
      <c r="F310" s="56" t="s">
        <v>1536</v>
      </c>
      <c r="G310" s="57">
        <v>0</v>
      </c>
      <c r="H310" s="57">
        <v>890439.22350000008</v>
      </c>
      <c r="I310" s="57">
        <v>761758.91100000008</v>
      </c>
      <c r="J310" s="57">
        <v>0</v>
      </c>
      <c r="K310" s="57">
        <v>0</v>
      </c>
      <c r="L310" s="87"/>
      <c r="M310" s="88" t="s">
        <v>375</v>
      </c>
      <c r="N310" s="60" t="s">
        <v>376</v>
      </c>
      <c r="O310" s="367"/>
      <c r="P310" s="78"/>
      <c r="Q310" s="78"/>
      <c r="R310" s="187"/>
      <c r="S310" s="64"/>
      <c r="T310" s="62"/>
      <c r="U310" s="62"/>
      <c r="V310" s="62"/>
      <c r="W310" s="62">
        <v>1</v>
      </c>
      <c r="X310" s="62">
        <v>1</v>
      </c>
      <c r="Y310" s="112"/>
      <c r="Z310" s="64">
        <v>1</v>
      </c>
      <c r="AA310" s="62"/>
      <c r="AB310" s="62"/>
      <c r="AC310" s="62">
        <v>1</v>
      </c>
      <c r="AD310" s="62"/>
      <c r="AE310" s="62"/>
      <c r="AF310" s="65"/>
    </row>
    <row r="311" spans="2:32" x14ac:dyDescent="0.25">
      <c r="B311" s="120">
        <v>3</v>
      </c>
      <c r="C311" s="149" t="s">
        <v>1537</v>
      </c>
      <c r="D311" s="55" t="s">
        <v>1538</v>
      </c>
      <c r="E311" s="172" t="s">
        <v>1539</v>
      </c>
      <c r="F311" s="56" t="s">
        <v>1540</v>
      </c>
      <c r="G311" s="57">
        <v>85786.875</v>
      </c>
      <c r="H311" s="57">
        <v>85786.875</v>
      </c>
      <c r="I311" s="57">
        <v>85786.875</v>
      </c>
      <c r="J311" s="57">
        <v>85786.875</v>
      </c>
      <c r="K311" s="57">
        <v>85786.875</v>
      </c>
      <c r="L311" s="87"/>
      <c r="M311" s="88" t="s">
        <v>375</v>
      </c>
      <c r="N311" s="60" t="s">
        <v>376</v>
      </c>
      <c r="O311" s="367"/>
      <c r="P311" s="78"/>
      <c r="Q311" s="78"/>
      <c r="R311" s="187"/>
      <c r="S311" s="64"/>
      <c r="T311" s="62"/>
      <c r="U311" s="62"/>
      <c r="V311" s="62"/>
      <c r="W311" s="62">
        <v>1</v>
      </c>
      <c r="X311" s="62">
        <v>1</v>
      </c>
      <c r="Y311" s="112"/>
      <c r="Z311" s="64">
        <v>1</v>
      </c>
      <c r="AA311" s="62"/>
      <c r="AB311" s="62"/>
      <c r="AC311" s="62">
        <v>1</v>
      </c>
      <c r="AD311" s="62"/>
      <c r="AE311" s="62"/>
      <c r="AF311" s="65"/>
    </row>
    <row r="312" spans="2:32" x14ac:dyDescent="0.25">
      <c r="B312" s="120">
        <v>3</v>
      </c>
      <c r="C312" s="149" t="s">
        <v>1541</v>
      </c>
      <c r="D312" s="55" t="s">
        <v>1542</v>
      </c>
      <c r="E312" s="172" t="s">
        <v>1543</v>
      </c>
      <c r="F312" s="56" t="s">
        <v>1194</v>
      </c>
      <c r="G312" s="57">
        <v>0</v>
      </c>
      <c r="H312" s="57">
        <v>376328.05970149254</v>
      </c>
      <c r="I312" s="57">
        <v>0</v>
      </c>
      <c r="J312" s="57">
        <v>0</v>
      </c>
      <c r="K312" s="57">
        <v>376328.05970149254</v>
      </c>
      <c r="L312" s="87"/>
      <c r="M312" s="88" t="s">
        <v>375</v>
      </c>
      <c r="N312" s="60" t="s">
        <v>376</v>
      </c>
      <c r="O312" s="367"/>
      <c r="P312" s="78"/>
      <c r="Q312" s="78"/>
      <c r="R312" s="187"/>
      <c r="S312" s="64"/>
      <c r="T312" s="62"/>
      <c r="U312" s="62"/>
      <c r="V312" s="62"/>
      <c r="W312" s="62">
        <v>1</v>
      </c>
      <c r="X312" s="62">
        <v>1</v>
      </c>
      <c r="Y312" s="112"/>
      <c r="Z312" s="64">
        <v>1</v>
      </c>
      <c r="AA312" s="62"/>
      <c r="AB312" s="62"/>
      <c r="AC312" s="62">
        <v>1</v>
      </c>
      <c r="AD312" s="62"/>
      <c r="AE312" s="62"/>
      <c r="AF312" s="65"/>
    </row>
    <row r="313" spans="2:32" x14ac:dyDescent="0.25">
      <c r="B313" s="120">
        <v>3</v>
      </c>
      <c r="C313" s="149" t="s">
        <v>1544</v>
      </c>
      <c r="D313" s="55" t="s">
        <v>1545</v>
      </c>
      <c r="E313" s="172" t="s">
        <v>1546</v>
      </c>
      <c r="F313" s="56" t="s">
        <v>1194</v>
      </c>
      <c r="G313" s="57">
        <v>0</v>
      </c>
      <c r="H313" s="57">
        <v>266750.23320895521</v>
      </c>
      <c r="I313" s="57">
        <v>413960.86567164189</v>
      </c>
      <c r="J313" s="57">
        <v>0</v>
      </c>
      <c r="K313" s="57">
        <v>0</v>
      </c>
      <c r="L313" s="87"/>
      <c r="M313" s="88" t="s">
        <v>375</v>
      </c>
      <c r="N313" s="60" t="s">
        <v>376</v>
      </c>
      <c r="O313" s="367"/>
      <c r="P313" s="78"/>
      <c r="Q313" s="78"/>
      <c r="R313" s="187"/>
      <c r="S313" s="64"/>
      <c r="T313" s="62"/>
      <c r="U313" s="62"/>
      <c r="V313" s="62"/>
      <c r="W313" s="62">
        <v>1</v>
      </c>
      <c r="X313" s="62">
        <v>1</v>
      </c>
      <c r="Y313" s="112"/>
      <c r="Z313" s="64">
        <v>1</v>
      </c>
      <c r="AA313" s="62"/>
      <c r="AB313" s="62"/>
      <c r="AC313" s="62">
        <v>1</v>
      </c>
      <c r="AD313" s="62"/>
      <c r="AE313" s="62"/>
      <c r="AF313" s="65"/>
    </row>
    <row r="314" spans="2:32" x14ac:dyDescent="0.25">
      <c r="B314" s="120">
        <v>3</v>
      </c>
      <c r="C314" s="149" t="s">
        <v>1547</v>
      </c>
      <c r="D314" s="55" t="s">
        <v>1548</v>
      </c>
      <c r="E314" s="172" t="s">
        <v>1549</v>
      </c>
      <c r="F314" s="56" t="s">
        <v>1194</v>
      </c>
      <c r="G314" s="57">
        <v>0</v>
      </c>
      <c r="H314" s="57">
        <v>53350.046641791043</v>
      </c>
      <c r="I314" s="57">
        <v>0</v>
      </c>
      <c r="J314" s="57">
        <v>0</v>
      </c>
      <c r="K314" s="57">
        <v>53350.046641791043</v>
      </c>
      <c r="L314" s="87"/>
      <c r="M314" s="88" t="s">
        <v>375</v>
      </c>
      <c r="N314" s="60" t="s">
        <v>376</v>
      </c>
      <c r="O314" s="368"/>
      <c r="P314" s="78"/>
      <c r="Q314" s="78"/>
      <c r="R314" s="187"/>
      <c r="S314" s="64"/>
      <c r="T314" s="62"/>
      <c r="U314" s="62"/>
      <c r="V314" s="62"/>
      <c r="W314" s="62">
        <v>1</v>
      </c>
      <c r="X314" s="62">
        <v>1</v>
      </c>
      <c r="Y314" s="112"/>
      <c r="Z314" s="64">
        <v>1</v>
      </c>
      <c r="AA314" s="62"/>
      <c r="AB314" s="62"/>
      <c r="AC314" s="62">
        <v>1</v>
      </c>
      <c r="AD314" s="62"/>
      <c r="AE314" s="62"/>
      <c r="AF314" s="65"/>
    </row>
    <row r="315" spans="2:32" x14ac:dyDescent="0.25">
      <c r="B315" s="120">
        <v>3</v>
      </c>
      <c r="C315" s="149" t="s">
        <v>1550</v>
      </c>
      <c r="D315" s="55" t="s">
        <v>1551</v>
      </c>
      <c r="E315" s="172" t="s">
        <v>1552</v>
      </c>
      <c r="F315" s="56" t="s">
        <v>1553</v>
      </c>
      <c r="G315" s="57">
        <v>72480</v>
      </c>
      <c r="H315" s="57">
        <v>0</v>
      </c>
      <c r="I315" s="57">
        <v>0</v>
      </c>
      <c r="J315" s="57">
        <v>0</v>
      </c>
      <c r="K315" s="57">
        <v>0</v>
      </c>
      <c r="L315" s="87"/>
      <c r="M315" s="88" t="s">
        <v>375</v>
      </c>
      <c r="N315" s="60" t="s">
        <v>376</v>
      </c>
      <c r="O315" s="366" t="s">
        <v>1554</v>
      </c>
      <c r="P315" s="78"/>
      <c r="Q315" s="78"/>
      <c r="R315" s="187"/>
      <c r="S315" s="64"/>
      <c r="T315" s="62"/>
      <c r="U315" s="62"/>
      <c r="V315" s="62"/>
      <c r="W315" s="62">
        <v>1</v>
      </c>
      <c r="X315" s="62">
        <v>1</v>
      </c>
      <c r="Y315" s="112"/>
      <c r="Z315" s="64">
        <v>1</v>
      </c>
      <c r="AA315" s="62"/>
      <c r="AB315" s="62"/>
      <c r="AC315" s="62">
        <v>1</v>
      </c>
      <c r="AD315" s="62"/>
      <c r="AE315" s="62"/>
      <c r="AF315" s="65"/>
    </row>
    <row r="316" spans="2:32" x14ac:dyDescent="0.25">
      <c r="B316" s="120">
        <v>3</v>
      </c>
      <c r="C316" s="149" t="s">
        <v>1555</v>
      </c>
      <c r="D316" s="55" t="s">
        <v>1556</v>
      </c>
      <c r="E316" s="172" t="s">
        <v>1557</v>
      </c>
      <c r="F316" s="56" t="s">
        <v>1558</v>
      </c>
      <c r="G316" s="57">
        <v>0</v>
      </c>
      <c r="H316" s="57">
        <v>302567.76</v>
      </c>
      <c r="I316" s="57">
        <v>0</v>
      </c>
      <c r="J316" s="57">
        <v>0</v>
      </c>
      <c r="K316" s="57">
        <v>0</v>
      </c>
      <c r="L316" s="87"/>
      <c r="M316" s="88" t="s">
        <v>375</v>
      </c>
      <c r="N316" s="60" t="s">
        <v>376</v>
      </c>
      <c r="O316" s="367"/>
      <c r="P316" s="78"/>
      <c r="Q316" s="78"/>
      <c r="R316" s="187"/>
      <c r="S316" s="64"/>
      <c r="T316" s="62"/>
      <c r="U316" s="62"/>
      <c r="V316" s="62"/>
      <c r="W316" s="62">
        <v>1</v>
      </c>
      <c r="X316" s="62">
        <v>1</v>
      </c>
      <c r="Y316" s="112"/>
      <c r="Z316" s="64">
        <v>1</v>
      </c>
      <c r="AA316" s="62"/>
      <c r="AB316" s="62"/>
      <c r="AC316" s="62">
        <v>1</v>
      </c>
      <c r="AD316" s="62"/>
      <c r="AE316" s="62"/>
      <c r="AF316" s="65"/>
    </row>
    <row r="317" spans="2:32" x14ac:dyDescent="0.25">
      <c r="B317" s="120">
        <v>3</v>
      </c>
      <c r="C317" s="149" t="s">
        <v>1559</v>
      </c>
      <c r="D317" s="55" t="s">
        <v>1560</v>
      </c>
      <c r="E317" s="172" t="s">
        <v>1561</v>
      </c>
      <c r="F317" s="56" t="s">
        <v>1562</v>
      </c>
      <c r="G317" s="57">
        <v>0</v>
      </c>
      <c r="H317" s="57">
        <v>166412.26800000004</v>
      </c>
      <c r="I317" s="57">
        <v>0</v>
      </c>
      <c r="J317" s="57">
        <v>0</v>
      </c>
      <c r="K317" s="57">
        <v>166412.26800000004</v>
      </c>
      <c r="L317" s="87"/>
      <c r="M317" s="88" t="s">
        <v>375</v>
      </c>
      <c r="N317" s="60" t="s">
        <v>376</v>
      </c>
      <c r="O317" s="367"/>
      <c r="P317" s="78"/>
      <c r="Q317" s="78"/>
      <c r="R317" s="187"/>
      <c r="S317" s="64"/>
      <c r="T317" s="62"/>
      <c r="U317" s="62"/>
      <c r="V317" s="62"/>
      <c r="W317" s="62">
        <v>1</v>
      </c>
      <c r="X317" s="62">
        <v>1</v>
      </c>
      <c r="Y317" s="112"/>
      <c r="Z317" s="64">
        <v>1</v>
      </c>
      <c r="AA317" s="62"/>
      <c r="AB317" s="62"/>
      <c r="AC317" s="62">
        <v>1</v>
      </c>
      <c r="AD317" s="62"/>
      <c r="AE317" s="62"/>
      <c r="AF317" s="65"/>
    </row>
    <row r="318" spans="2:32" x14ac:dyDescent="0.25">
      <c r="B318" s="120">
        <v>3</v>
      </c>
      <c r="C318" s="149" t="s">
        <v>1563</v>
      </c>
      <c r="D318" s="55" t="s">
        <v>1564</v>
      </c>
      <c r="E318" s="172" t="s">
        <v>1565</v>
      </c>
      <c r="F318" s="56" t="s">
        <v>1566</v>
      </c>
      <c r="G318" s="57">
        <v>0</v>
      </c>
      <c r="H318" s="57">
        <v>0</v>
      </c>
      <c r="I318" s="57">
        <v>0</v>
      </c>
      <c r="J318" s="57">
        <v>151283.88</v>
      </c>
      <c r="K318" s="57">
        <v>0</v>
      </c>
      <c r="L318" s="87"/>
      <c r="M318" s="88" t="s">
        <v>375</v>
      </c>
      <c r="N318" s="60" t="s">
        <v>376</v>
      </c>
      <c r="O318" s="367"/>
      <c r="P318" s="78"/>
      <c r="Q318" s="78"/>
      <c r="R318" s="187"/>
      <c r="S318" s="64"/>
      <c r="T318" s="62"/>
      <c r="U318" s="62"/>
      <c r="V318" s="62"/>
      <c r="W318" s="62">
        <v>1</v>
      </c>
      <c r="X318" s="62">
        <v>1</v>
      </c>
      <c r="Y318" s="112"/>
      <c r="Z318" s="64">
        <v>1</v>
      </c>
      <c r="AA318" s="62"/>
      <c r="AB318" s="62"/>
      <c r="AC318" s="62">
        <v>1</v>
      </c>
      <c r="AD318" s="62"/>
      <c r="AE318" s="62"/>
      <c r="AF318" s="65"/>
    </row>
    <row r="319" spans="2:32" x14ac:dyDescent="0.25">
      <c r="B319" s="120">
        <v>3</v>
      </c>
      <c r="C319" s="149" t="s">
        <v>1567</v>
      </c>
      <c r="D319" s="55" t="s">
        <v>1568</v>
      </c>
      <c r="E319" s="172" t="s">
        <v>1569</v>
      </c>
      <c r="F319" s="56" t="s">
        <v>1570</v>
      </c>
      <c r="G319" s="57">
        <v>0</v>
      </c>
      <c r="H319" s="57">
        <v>137530.80000000002</v>
      </c>
      <c r="I319" s="57">
        <v>0</v>
      </c>
      <c r="J319" s="57">
        <v>0</v>
      </c>
      <c r="K319" s="57">
        <v>0</v>
      </c>
      <c r="L319" s="87"/>
      <c r="M319" s="88" t="s">
        <v>375</v>
      </c>
      <c r="N319" s="60" t="s">
        <v>376</v>
      </c>
      <c r="O319" s="367"/>
      <c r="P319" s="78"/>
      <c r="Q319" s="78"/>
      <c r="R319" s="187"/>
      <c r="S319" s="64"/>
      <c r="T319" s="62"/>
      <c r="U319" s="62"/>
      <c r="V319" s="62"/>
      <c r="W319" s="62">
        <v>1</v>
      </c>
      <c r="X319" s="62">
        <v>1</v>
      </c>
      <c r="Y319" s="112"/>
      <c r="Z319" s="64">
        <v>1</v>
      </c>
      <c r="AA319" s="62"/>
      <c r="AB319" s="62"/>
      <c r="AC319" s="62">
        <v>1</v>
      </c>
      <c r="AD319" s="62"/>
      <c r="AE319" s="62"/>
      <c r="AF319" s="65"/>
    </row>
    <row r="320" spans="2:32" x14ac:dyDescent="0.25">
      <c r="B320" s="120">
        <v>3</v>
      </c>
      <c r="C320" s="149" t="s">
        <v>1571</v>
      </c>
      <c r="D320" s="55" t="s">
        <v>1572</v>
      </c>
      <c r="E320" s="172" t="s">
        <v>1573</v>
      </c>
      <c r="F320" s="56" t="s">
        <v>1574</v>
      </c>
      <c r="G320" s="57">
        <v>0</v>
      </c>
      <c r="H320" s="57">
        <v>34382.700000000004</v>
      </c>
      <c r="I320" s="57">
        <v>0</v>
      </c>
      <c r="J320" s="57">
        <v>0</v>
      </c>
      <c r="K320" s="57">
        <v>34382.700000000004</v>
      </c>
      <c r="L320" s="87"/>
      <c r="M320" s="88" t="s">
        <v>375</v>
      </c>
      <c r="N320" s="60" t="s">
        <v>376</v>
      </c>
      <c r="O320" s="367"/>
      <c r="P320" s="78"/>
      <c r="Q320" s="78"/>
      <c r="R320" s="187"/>
      <c r="S320" s="64"/>
      <c r="T320" s="62"/>
      <c r="U320" s="62"/>
      <c r="V320" s="62"/>
      <c r="W320" s="62">
        <v>1</v>
      </c>
      <c r="X320" s="62">
        <v>1</v>
      </c>
      <c r="Y320" s="112"/>
      <c r="Z320" s="64">
        <v>1</v>
      </c>
      <c r="AA320" s="62"/>
      <c r="AB320" s="62"/>
      <c r="AC320" s="62">
        <v>1</v>
      </c>
      <c r="AD320" s="62"/>
      <c r="AE320" s="62"/>
      <c r="AF320" s="65"/>
    </row>
    <row r="321" spans="2:32" x14ac:dyDescent="0.25">
      <c r="B321" s="120">
        <v>3</v>
      </c>
      <c r="C321" s="149" t="s">
        <v>1575</v>
      </c>
      <c r="D321" s="55" t="s">
        <v>1576</v>
      </c>
      <c r="E321" s="172" t="s">
        <v>1577</v>
      </c>
      <c r="F321" s="56" t="s">
        <v>1578</v>
      </c>
      <c r="G321" s="57">
        <v>0</v>
      </c>
      <c r="H321" s="57">
        <v>0</v>
      </c>
      <c r="I321" s="57">
        <v>0</v>
      </c>
      <c r="J321" s="57">
        <v>34382.700000000004</v>
      </c>
      <c r="K321" s="57">
        <v>0</v>
      </c>
      <c r="L321" s="87"/>
      <c r="M321" s="88" t="s">
        <v>375</v>
      </c>
      <c r="N321" s="60" t="s">
        <v>376</v>
      </c>
      <c r="O321" s="367"/>
      <c r="P321" s="78"/>
      <c r="Q321" s="78"/>
      <c r="R321" s="187"/>
      <c r="S321" s="64"/>
      <c r="T321" s="62"/>
      <c r="U321" s="62"/>
      <c r="V321" s="62"/>
      <c r="W321" s="62">
        <v>1</v>
      </c>
      <c r="X321" s="62">
        <v>1</v>
      </c>
      <c r="Y321" s="112"/>
      <c r="Z321" s="64">
        <v>1</v>
      </c>
      <c r="AA321" s="62"/>
      <c r="AB321" s="62"/>
      <c r="AC321" s="62">
        <v>1</v>
      </c>
      <c r="AD321" s="62"/>
      <c r="AE321" s="62"/>
      <c r="AF321" s="65"/>
    </row>
    <row r="322" spans="2:32" x14ac:dyDescent="0.25">
      <c r="B322" s="120">
        <v>3</v>
      </c>
      <c r="C322" s="149" t="s">
        <v>1579</v>
      </c>
      <c r="D322" s="55" t="s">
        <v>1580</v>
      </c>
      <c r="E322" s="172" t="s">
        <v>1581</v>
      </c>
      <c r="F322" s="56" t="s">
        <v>1582</v>
      </c>
      <c r="G322" s="57">
        <v>0</v>
      </c>
      <c r="H322" s="57">
        <v>0</v>
      </c>
      <c r="I322" s="57">
        <v>0</v>
      </c>
      <c r="J322" s="57">
        <v>68765.400000000009</v>
      </c>
      <c r="K322" s="57">
        <v>0</v>
      </c>
      <c r="L322" s="87"/>
      <c r="M322" s="88" t="s">
        <v>375</v>
      </c>
      <c r="N322" s="60" t="s">
        <v>376</v>
      </c>
      <c r="O322" s="367"/>
      <c r="P322" s="78"/>
      <c r="Q322" s="78"/>
      <c r="R322" s="187"/>
      <c r="S322" s="64"/>
      <c r="T322" s="62"/>
      <c r="U322" s="62"/>
      <c r="V322" s="62"/>
      <c r="W322" s="62">
        <v>1</v>
      </c>
      <c r="X322" s="62">
        <v>1</v>
      </c>
      <c r="Y322" s="112"/>
      <c r="Z322" s="64">
        <v>1</v>
      </c>
      <c r="AA322" s="62"/>
      <c r="AB322" s="62"/>
      <c r="AC322" s="62">
        <v>1</v>
      </c>
      <c r="AD322" s="62"/>
      <c r="AE322" s="62"/>
      <c r="AF322" s="65"/>
    </row>
    <row r="323" spans="2:32" x14ac:dyDescent="0.25">
      <c r="B323" s="120">
        <v>3</v>
      </c>
      <c r="C323" s="149" t="s">
        <v>1583</v>
      </c>
      <c r="D323" s="55" t="s">
        <v>1584</v>
      </c>
      <c r="E323" s="172" t="s">
        <v>1585</v>
      </c>
      <c r="F323" s="56" t="s">
        <v>1586</v>
      </c>
      <c r="G323" s="57">
        <v>41603.06700000001</v>
      </c>
      <c r="H323" s="57">
        <v>41603.06700000001</v>
      </c>
      <c r="I323" s="57">
        <v>41603.06700000001</v>
      </c>
      <c r="J323" s="57">
        <v>41603.06700000001</v>
      </c>
      <c r="K323" s="57">
        <v>41603.06700000001</v>
      </c>
      <c r="L323" s="87"/>
      <c r="M323" s="88" t="s">
        <v>375</v>
      </c>
      <c r="N323" s="60" t="s">
        <v>376</v>
      </c>
      <c r="O323" s="367"/>
      <c r="P323" s="78"/>
      <c r="Q323" s="78"/>
      <c r="R323" s="187"/>
      <c r="S323" s="64"/>
      <c r="T323" s="62"/>
      <c r="U323" s="62"/>
      <c r="V323" s="62"/>
      <c r="W323" s="62">
        <v>1</v>
      </c>
      <c r="X323" s="62">
        <v>1</v>
      </c>
      <c r="Y323" s="112"/>
      <c r="Z323" s="64">
        <v>1</v>
      </c>
      <c r="AA323" s="62"/>
      <c r="AB323" s="62"/>
      <c r="AC323" s="62">
        <v>1</v>
      </c>
      <c r="AD323" s="62"/>
      <c r="AE323" s="62"/>
      <c r="AF323" s="65"/>
    </row>
    <row r="324" spans="2:32" x14ac:dyDescent="0.25">
      <c r="B324" s="120">
        <v>3</v>
      </c>
      <c r="C324" s="149" t="s">
        <v>1587</v>
      </c>
      <c r="D324" s="55" t="s">
        <v>1588</v>
      </c>
      <c r="E324" s="172" t="s">
        <v>1589</v>
      </c>
      <c r="F324" s="56" t="s">
        <v>1590</v>
      </c>
      <c r="G324" s="57">
        <v>34382.700000000004</v>
      </c>
      <c r="H324" s="57">
        <v>0</v>
      </c>
      <c r="I324" s="57">
        <v>34382.700000000004</v>
      </c>
      <c r="J324" s="57">
        <v>0</v>
      </c>
      <c r="K324" s="57">
        <v>34382.700000000004</v>
      </c>
      <c r="L324" s="87"/>
      <c r="M324" s="88" t="s">
        <v>375</v>
      </c>
      <c r="N324" s="60" t="s">
        <v>376</v>
      </c>
      <c r="O324" s="367"/>
      <c r="P324" s="78"/>
      <c r="Q324" s="78"/>
      <c r="R324" s="187"/>
      <c r="S324" s="64"/>
      <c r="T324" s="62"/>
      <c r="U324" s="62"/>
      <c r="V324" s="62"/>
      <c r="W324" s="62">
        <v>1</v>
      </c>
      <c r="X324" s="62">
        <v>1</v>
      </c>
      <c r="Y324" s="112"/>
      <c r="Z324" s="64">
        <v>1</v>
      </c>
      <c r="AA324" s="62"/>
      <c r="AB324" s="62"/>
      <c r="AC324" s="62">
        <v>1</v>
      </c>
      <c r="AD324" s="62"/>
      <c r="AE324" s="62"/>
      <c r="AF324" s="65"/>
    </row>
    <row r="325" spans="2:32" x14ac:dyDescent="0.25">
      <c r="B325" s="120">
        <v>3</v>
      </c>
      <c r="C325" s="149" t="s">
        <v>1591</v>
      </c>
      <c r="D325" s="55" t="s">
        <v>1592</v>
      </c>
      <c r="E325" s="172" t="s">
        <v>1593</v>
      </c>
      <c r="F325" s="56" t="s">
        <v>1594</v>
      </c>
      <c r="G325" s="57">
        <v>0</v>
      </c>
      <c r="H325" s="57">
        <v>41259.24</v>
      </c>
      <c r="I325" s="57">
        <v>0</v>
      </c>
      <c r="J325" s="57">
        <v>0</v>
      </c>
      <c r="K325" s="57">
        <v>41259.24</v>
      </c>
      <c r="L325" s="87"/>
      <c r="M325" s="88" t="s">
        <v>375</v>
      </c>
      <c r="N325" s="60" t="s">
        <v>376</v>
      </c>
      <c r="O325" s="367"/>
      <c r="P325" s="78"/>
      <c r="Q325" s="78"/>
      <c r="R325" s="187"/>
      <c r="S325" s="64"/>
      <c r="T325" s="62"/>
      <c r="U325" s="62"/>
      <c r="V325" s="62"/>
      <c r="W325" s="62">
        <v>1</v>
      </c>
      <c r="X325" s="62">
        <v>1</v>
      </c>
      <c r="Y325" s="112"/>
      <c r="Z325" s="64">
        <v>1</v>
      </c>
      <c r="AA325" s="62"/>
      <c r="AB325" s="62"/>
      <c r="AC325" s="62">
        <v>1</v>
      </c>
      <c r="AD325" s="62"/>
      <c r="AE325" s="62"/>
      <c r="AF325" s="65"/>
    </row>
    <row r="326" spans="2:32" x14ac:dyDescent="0.25">
      <c r="B326" s="120">
        <v>3</v>
      </c>
      <c r="C326" s="149" t="s">
        <v>1595</v>
      </c>
      <c r="D326" s="55" t="s">
        <v>1596</v>
      </c>
      <c r="E326" s="172" t="s">
        <v>1597</v>
      </c>
      <c r="F326" s="56" t="s">
        <v>1598</v>
      </c>
      <c r="G326" s="57">
        <v>0</v>
      </c>
      <c r="H326" s="57">
        <v>75641.94</v>
      </c>
      <c r="I326" s="57">
        <v>0</v>
      </c>
      <c r="J326" s="57">
        <v>0</v>
      </c>
      <c r="K326" s="57">
        <v>0</v>
      </c>
      <c r="L326" s="87"/>
      <c r="M326" s="88" t="s">
        <v>375</v>
      </c>
      <c r="N326" s="60" t="s">
        <v>376</v>
      </c>
      <c r="O326" s="367"/>
      <c r="P326" s="78"/>
      <c r="Q326" s="78"/>
      <c r="R326" s="187"/>
      <c r="S326" s="64"/>
      <c r="T326" s="62"/>
      <c r="U326" s="62"/>
      <c r="V326" s="62"/>
      <c r="W326" s="62">
        <v>1</v>
      </c>
      <c r="X326" s="62">
        <v>1</v>
      </c>
      <c r="Y326" s="112"/>
      <c r="Z326" s="64">
        <v>1</v>
      </c>
      <c r="AA326" s="62"/>
      <c r="AB326" s="62"/>
      <c r="AC326" s="62">
        <v>1</v>
      </c>
      <c r="AD326" s="62"/>
      <c r="AE326" s="62"/>
      <c r="AF326" s="65"/>
    </row>
    <row r="327" spans="2:32" x14ac:dyDescent="0.25">
      <c r="B327" s="120">
        <v>3</v>
      </c>
      <c r="C327" s="149" t="s">
        <v>1599</v>
      </c>
      <c r="D327" s="55" t="s">
        <v>1600</v>
      </c>
      <c r="E327" s="172" t="s">
        <v>1601</v>
      </c>
      <c r="F327" s="56" t="s">
        <v>1602</v>
      </c>
      <c r="G327" s="57">
        <v>0</v>
      </c>
      <c r="H327" s="57">
        <v>75641.94</v>
      </c>
      <c r="I327" s="57">
        <v>0</v>
      </c>
      <c r="J327" s="57">
        <v>0</v>
      </c>
      <c r="K327" s="57">
        <v>0</v>
      </c>
      <c r="L327" s="87"/>
      <c r="M327" s="88" t="s">
        <v>375</v>
      </c>
      <c r="N327" s="60" t="s">
        <v>376</v>
      </c>
      <c r="O327" s="367"/>
      <c r="P327" s="78"/>
      <c r="Q327" s="78"/>
      <c r="R327" s="187"/>
      <c r="S327" s="64"/>
      <c r="T327" s="62"/>
      <c r="U327" s="62"/>
      <c r="V327" s="62"/>
      <c r="W327" s="62">
        <v>1</v>
      </c>
      <c r="X327" s="62">
        <v>1</v>
      </c>
      <c r="Y327" s="112"/>
      <c r="Z327" s="64">
        <v>1</v>
      </c>
      <c r="AA327" s="62"/>
      <c r="AB327" s="62"/>
      <c r="AC327" s="62">
        <v>1</v>
      </c>
      <c r="AD327" s="62"/>
      <c r="AE327" s="62"/>
      <c r="AF327" s="65"/>
    </row>
    <row r="328" spans="2:32" x14ac:dyDescent="0.25">
      <c r="B328" s="120">
        <v>3</v>
      </c>
      <c r="C328" s="149" t="s">
        <v>1603</v>
      </c>
      <c r="D328" s="55" t="s">
        <v>1604</v>
      </c>
      <c r="E328" s="172" t="s">
        <v>1605</v>
      </c>
      <c r="F328" s="56" t="s">
        <v>1606</v>
      </c>
      <c r="G328" s="57">
        <v>0</v>
      </c>
      <c r="H328" s="57">
        <v>75641.94</v>
      </c>
      <c r="I328" s="57">
        <v>0</v>
      </c>
      <c r="J328" s="57">
        <v>0</v>
      </c>
      <c r="K328" s="57">
        <v>0</v>
      </c>
      <c r="L328" s="87"/>
      <c r="M328" s="88" t="s">
        <v>375</v>
      </c>
      <c r="N328" s="60" t="s">
        <v>376</v>
      </c>
      <c r="O328" s="367"/>
      <c r="P328" s="78"/>
      <c r="Q328" s="78"/>
      <c r="R328" s="187"/>
      <c r="S328" s="64"/>
      <c r="T328" s="62"/>
      <c r="U328" s="62"/>
      <c r="V328" s="62"/>
      <c r="W328" s="62">
        <v>1</v>
      </c>
      <c r="X328" s="62">
        <v>1</v>
      </c>
      <c r="Y328" s="112"/>
      <c r="Z328" s="64">
        <v>1</v>
      </c>
      <c r="AA328" s="62"/>
      <c r="AB328" s="62"/>
      <c r="AC328" s="62">
        <v>1</v>
      </c>
      <c r="AD328" s="62"/>
      <c r="AE328" s="62"/>
      <c r="AF328" s="65"/>
    </row>
    <row r="329" spans="2:32" x14ac:dyDescent="0.25">
      <c r="B329" s="120">
        <v>3</v>
      </c>
      <c r="C329" s="149" t="s">
        <v>1607</v>
      </c>
      <c r="D329" s="55" t="s">
        <v>1608</v>
      </c>
      <c r="E329" s="172" t="s">
        <v>1609</v>
      </c>
      <c r="F329" s="56" t="s">
        <v>1610</v>
      </c>
      <c r="G329" s="57">
        <v>0</v>
      </c>
      <c r="H329" s="57">
        <v>34382.700000000004</v>
      </c>
      <c r="I329" s="57">
        <v>0</v>
      </c>
      <c r="J329" s="57">
        <v>0</v>
      </c>
      <c r="K329" s="57">
        <v>0</v>
      </c>
      <c r="L329" s="87"/>
      <c r="M329" s="88" t="s">
        <v>375</v>
      </c>
      <c r="N329" s="60" t="s">
        <v>376</v>
      </c>
      <c r="O329" s="367"/>
      <c r="P329" s="78"/>
      <c r="Q329" s="78"/>
      <c r="R329" s="187"/>
      <c r="S329" s="64"/>
      <c r="T329" s="62"/>
      <c r="U329" s="62"/>
      <c r="V329" s="62"/>
      <c r="W329" s="62">
        <v>1</v>
      </c>
      <c r="X329" s="62">
        <v>1</v>
      </c>
      <c r="Y329" s="112"/>
      <c r="Z329" s="64">
        <v>1</v>
      </c>
      <c r="AA329" s="62"/>
      <c r="AB329" s="62"/>
      <c r="AC329" s="62">
        <v>1</v>
      </c>
      <c r="AD329" s="62"/>
      <c r="AE329" s="62"/>
      <c r="AF329" s="65"/>
    </row>
    <row r="330" spans="2:32" x14ac:dyDescent="0.25">
      <c r="B330" s="120">
        <v>3</v>
      </c>
      <c r="C330" s="149" t="s">
        <v>1611</v>
      </c>
      <c r="D330" s="55" t="s">
        <v>1612</v>
      </c>
      <c r="E330" s="172" t="s">
        <v>1613</v>
      </c>
      <c r="F330" s="56" t="s">
        <v>1194</v>
      </c>
      <c r="G330" s="57">
        <v>42764.552238805969</v>
      </c>
      <c r="H330" s="57">
        <v>0</v>
      </c>
      <c r="I330" s="57">
        <v>42764.552238805969</v>
      </c>
      <c r="J330" s="57">
        <v>0</v>
      </c>
      <c r="K330" s="57">
        <v>42764.552238805969</v>
      </c>
      <c r="L330" s="87"/>
      <c r="M330" s="88" t="s">
        <v>375</v>
      </c>
      <c r="N330" s="60" t="s">
        <v>376</v>
      </c>
      <c r="O330" s="368"/>
      <c r="P330" s="78"/>
      <c r="Q330" s="78"/>
      <c r="R330" s="187"/>
      <c r="S330" s="64"/>
      <c r="T330" s="62"/>
      <c r="U330" s="62"/>
      <c r="V330" s="62"/>
      <c r="W330" s="62">
        <v>1</v>
      </c>
      <c r="X330" s="62">
        <v>1</v>
      </c>
      <c r="Y330" s="112"/>
      <c r="Z330" s="64">
        <v>1</v>
      </c>
      <c r="AA330" s="62"/>
      <c r="AB330" s="62"/>
      <c r="AC330" s="62">
        <v>1</v>
      </c>
      <c r="AD330" s="62"/>
      <c r="AE330" s="62"/>
      <c r="AF330" s="65"/>
    </row>
    <row r="331" spans="2:32" x14ac:dyDescent="0.25">
      <c r="B331" s="120">
        <v>3</v>
      </c>
      <c r="C331" s="149" t="s">
        <v>1614</v>
      </c>
      <c r="D331" s="55" t="s">
        <v>1615</v>
      </c>
      <c r="E331" s="172" t="s">
        <v>1616</v>
      </c>
      <c r="F331" s="56" t="s">
        <v>1617</v>
      </c>
      <c r="G331" s="57">
        <v>0</v>
      </c>
      <c r="H331" s="57">
        <v>0</v>
      </c>
      <c r="I331" s="57">
        <v>137530.80000000002</v>
      </c>
      <c r="J331" s="57">
        <v>0</v>
      </c>
      <c r="K331" s="57">
        <v>0</v>
      </c>
      <c r="L331" s="87"/>
      <c r="M331" s="88" t="s">
        <v>375</v>
      </c>
      <c r="N331" s="60" t="s">
        <v>376</v>
      </c>
      <c r="O331" s="366" t="s">
        <v>1618</v>
      </c>
      <c r="P331" s="78"/>
      <c r="Q331" s="78"/>
      <c r="R331" s="187"/>
      <c r="S331" s="64"/>
      <c r="T331" s="62"/>
      <c r="U331" s="62"/>
      <c r="V331" s="62"/>
      <c r="W331" s="62">
        <v>1</v>
      </c>
      <c r="X331" s="62">
        <v>1</v>
      </c>
      <c r="Y331" s="112"/>
      <c r="Z331" s="64">
        <v>1</v>
      </c>
      <c r="AA331" s="62"/>
      <c r="AB331" s="62"/>
      <c r="AC331" s="62">
        <v>1</v>
      </c>
      <c r="AD331" s="62"/>
      <c r="AE331" s="62"/>
      <c r="AF331" s="65"/>
    </row>
    <row r="332" spans="2:32" x14ac:dyDescent="0.25">
      <c r="B332" s="120">
        <v>3</v>
      </c>
      <c r="C332" s="149" t="s">
        <v>1619</v>
      </c>
      <c r="D332" s="55" t="s">
        <v>1620</v>
      </c>
      <c r="E332" s="172" t="s">
        <v>1621</v>
      </c>
      <c r="F332" s="56" t="s">
        <v>1622</v>
      </c>
      <c r="G332" s="57">
        <v>0</v>
      </c>
      <c r="H332" s="57">
        <v>0</v>
      </c>
      <c r="I332" s="57">
        <v>75900</v>
      </c>
      <c r="J332" s="57">
        <v>0</v>
      </c>
      <c r="K332" s="57">
        <v>0</v>
      </c>
      <c r="L332" s="87"/>
      <c r="M332" s="88" t="s">
        <v>375</v>
      </c>
      <c r="N332" s="60" t="s">
        <v>376</v>
      </c>
      <c r="O332" s="367"/>
      <c r="P332" s="78"/>
      <c r="Q332" s="78"/>
      <c r="R332" s="187"/>
      <c r="S332" s="64"/>
      <c r="T332" s="62"/>
      <c r="U332" s="62"/>
      <c r="V332" s="62"/>
      <c r="W332" s="62">
        <v>1</v>
      </c>
      <c r="X332" s="62">
        <v>1</v>
      </c>
      <c r="Y332" s="112"/>
      <c r="Z332" s="64">
        <v>1</v>
      </c>
      <c r="AA332" s="62"/>
      <c r="AB332" s="62"/>
      <c r="AC332" s="62">
        <v>1</v>
      </c>
      <c r="AD332" s="62">
        <v>1</v>
      </c>
      <c r="AE332" s="62"/>
      <c r="AF332" s="65"/>
    </row>
    <row r="333" spans="2:32" x14ac:dyDescent="0.25">
      <c r="B333" s="120">
        <v>3</v>
      </c>
      <c r="C333" s="149" t="s">
        <v>1623</v>
      </c>
      <c r="D333" s="55" t="s">
        <v>1624</v>
      </c>
      <c r="E333" s="172" t="s">
        <v>1625</v>
      </c>
      <c r="F333" s="56" t="s">
        <v>1626</v>
      </c>
      <c r="G333" s="57">
        <v>510047.99999999994</v>
      </c>
      <c r="H333" s="57">
        <v>510047.99999999994</v>
      </c>
      <c r="I333" s="57">
        <v>0</v>
      </c>
      <c r="J333" s="57">
        <v>510047.99999999994</v>
      </c>
      <c r="K333" s="57">
        <v>510047.99999999994</v>
      </c>
      <c r="L333" s="87"/>
      <c r="M333" s="88" t="s">
        <v>375</v>
      </c>
      <c r="N333" s="60" t="s">
        <v>376</v>
      </c>
      <c r="O333" s="368"/>
      <c r="P333" s="78"/>
      <c r="Q333" s="78"/>
      <c r="R333" s="187"/>
      <c r="S333" s="64"/>
      <c r="T333" s="62"/>
      <c r="U333" s="62"/>
      <c r="V333" s="62"/>
      <c r="W333" s="62">
        <v>1</v>
      </c>
      <c r="X333" s="62">
        <v>1</v>
      </c>
      <c r="Y333" s="112"/>
      <c r="Z333" s="64">
        <v>1</v>
      </c>
      <c r="AA333" s="62"/>
      <c r="AB333" s="62"/>
      <c r="AC333" s="62">
        <v>1</v>
      </c>
      <c r="AD333" s="62">
        <v>1</v>
      </c>
      <c r="AE333" s="62"/>
      <c r="AF333" s="65"/>
    </row>
    <row r="334" spans="2:32" x14ac:dyDescent="0.25">
      <c r="B334" s="120">
        <v>3</v>
      </c>
      <c r="C334" s="149" t="s">
        <v>1627</v>
      </c>
      <c r="D334" s="55" t="s">
        <v>1628</v>
      </c>
      <c r="E334" s="172" t="s">
        <v>1629</v>
      </c>
      <c r="F334" s="56" t="s">
        <v>1630</v>
      </c>
      <c r="G334" s="57">
        <v>0</v>
      </c>
      <c r="H334" s="57">
        <v>400752</v>
      </c>
      <c r="I334" s="57">
        <v>0</v>
      </c>
      <c r="J334" s="57">
        <v>0</v>
      </c>
      <c r="K334" s="57">
        <v>0</v>
      </c>
      <c r="L334" s="87"/>
      <c r="M334" s="88" t="s">
        <v>375</v>
      </c>
      <c r="N334" s="60" t="s">
        <v>376</v>
      </c>
      <c r="O334" s="366" t="s">
        <v>1631</v>
      </c>
      <c r="P334" s="78"/>
      <c r="Q334" s="78"/>
      <c r="R334" s="187"/>
      <c r="S334" s="64"/>
      <c r="T334" s="62"/>
      <c r="U334" s="62"/>
      <c r="V334" s="62"/>
      <c r="W334" s="62">
        <v>1</v>
      </c>
      <c r="X334" s="62">
        <v>1</v>
      </c>
      <c r="Y334" s="112"/>
      <c r="Z334" s="64">
        <v>1</v>
      </c>
      <c r="AA334" s="62"/>
      <c r="AB334" s="62"/>
      <c r="AC334" s="62">
        <v>1</v>
      </c>
      <c r="AD334" s="62">
        <v>1</v>
      </c>
      <c r="AE334" s="62"/>
      <c r="AF334" s="65"/>
    </row>
    <row r="335" spans="2:32" x14ac:dyDescent="0.25">
      <c r="B335" s="120">
        <v>3</v>
      </c>
      <c r="C335" s="149" t="s">
        <v>1632</v>
      </c>
      <c r="D335" s="55" t="s">
        <v>1633</v>
      </c>
      <c r="E335" s="172" t="s">
        <v>1634</v>
      </c>
      <c r="F335" s="56" t="s">
        <v>1635</v>
      </c>
      <c r="G335" s="57">
        <v>0</v>
      </c>
      <c r="H335" s="57">
        <v>0</v>
      </c>
      <c r="I335" s="57">
        <v>0</v>
      </c>
      <c r="J335" s="57">
        <v>0</v>
      </c>
      <c r="K335" s="57">
        <v>473616</v>
      </c>
      <c r="L335" s="87"/>
      <c r="M335" s="88" t="s">
        <v>375</v>
      </c>
      <c r="N335" s="60" t="s">
        <v>376</v>
      </c>
      <c r="O335" s="367"/>
      <c r="P335" s="78"/>
      <c r="Q335" s="78"/>
      <c r="R335" s="187"/>
      <c r="S335" s="64"/>
      <c r="T335" s="62"/>
      <c r="U335" s="62"/>
      <c r="V335" s="62"/>
      <c r="W335" s="62">
        <v>1</v>
      </c>
      <c r="X335" s="62">
        <v>1</v>
      </c>
      <c r="Y335" s="112"/>
      <c r="Z335" s="64">
        <v>1</v>
      </c>
      <c r="AA335" s="62"/>
      <c r="AB335" s="62"/>
      <c r="AC335" s="62">
        <v>1</v>
      </c>
      <c r="AD335" s="62"/>
      <c r="AE335" s="62"/>
      <c r="AF335" s="65"/>
    </row>
    <row r="336" spans="2:32" x14ac:dyDescent="0.25">
      <c r="B336" s="120">
        <v>3</v>
      </c>
      <c r="C336" s="149" t="s">
        <v>1636</v>
      </c>
      <c r="D336" s="55" t="s">
        <v>1637</v>
      </c>
      <c r="E336" s="172" t="s">
        <v>1638</v>
      </c>
      <c r="F336" s="56" t="s">
        <v>1639</v>
      </c>
      <c r="G336" s="57">
        <v>400752</v>
      </c>
      <c r="H336" s="57">
        <v>0</v>
      </c>
      <c r="I336" s="57">
        <v>0</v>
      </c>
      <c r="J336" s="57">
        <v>0</v>
      </c>
      <c r="K336" s="57">
        <v>0</v>
      </c>
      <c r="L336" s="87"/>
      <c r="M336" s="88" t="s">
        <v>375</v>
      </c>
      <c r="N336" s="60" t="s">
        <v>376</v>
      </c>
      <c r="O336" s="367"/>
      <c r="P336" s="78"/>
      <c r="Q336" s="78"/>
      <c r="R336" s="187"/>
      <c r="S336" s="64"/>
      <c r="T336" s="62"/>
      <c r="U336" s="62"/>
      <c r="V336" s="62"/>
      <c r="W336" s="62">
        <v>1</v>
      </c>
      <c r="X336" s="62">
        <v>1</v>
      </c>
      <c r="Y336" s="112"/>
      <c r="Z336" s="64">
        <v>1</v>
      </c>
      <c r="AA336" s="62"/>
      <c r="AB336" s="62"/>
      <c r="AC336" s="62">
        <v>1</v>
      </c>
      <c r="AD336" s="62"/>
      <c r="AE336" s="62"/>
      <c r="AF336" s="65"/>
    </row>
    <row r="337" spans="2:32" x14ac:dyDescent="0.25">
      <c r="B337" s="120">
        <v>3</v>
      </c>
      <c r="C337" s="149" t="s">
        <v>1640</v>
      </c>
      <c r="D337" s="55" t="s">
        <v>1641</v>
      </c>
      <c r="E337" s="172" t="s">
        <v>1642</v>
      </c>
      <c r="F337" s="56" t="s">
        <v>1643</v>
      </c>
      <c r="G337" s="57">
        <v>0</v>
      </c>
      <c r="H337" s="57">
        <v>1636404.0000000002</v>
      </c>
      <c r="I337" s="57">
        <v>1636404.0000000002</v>
      </c>
      <c r="J337" s="57">
        <v>0</v>
      </c>
      <c r="K337" s="57">
        <v>0</v>
      </c>
      <c r="L337" s="87"/>
      <c r="M337" s="88" t="s">
        <v>375</v>
      </c>
      <c r="N337" s="60" t="s">
        <v>376</v>
      </c>
      <c r="O337" s="367"/>
      <c r="P337" s="78"/>
      <c r="Q337" s="78"/>
      <c r="R337" s="187"/>
      <c r="S337" s="64"/>
      <c r="T337" s="62"/>
      <c r="U337" s="62"/>
      <c r="V337" s="62"/>
      <c r="W337" s="62">
        <v>1</v>
      </c>
      <c r="X337" s="62">
        <v>1</v>
      </c>
      <c r="Y337" s="112"/>
      <c r="Z337" s="64">
        <v>1</v>
      </c>
      <c r="AA337" s="62"/>
      <c r="AB337" s="62"/>
      <c r="AC337" s="62">
        <v>1</v>
      </c>
      <c r="AD337" s="62">
        <v>1</v>
      </c>
      <c r="AE337" s="62"/>
      <c r="AF337" s="65"/>
    </row>
    <row r="338" spans="2:32" x14ac:dyDescent="0.25">
      <c r="B338" s="120">
        <v>3</v>
      </c>
      <c r="C338" s="149" t="s">
        <v>1644</v>
      </c>
      <c r="D338" s="55" t="s">
        <v>1645</v>
      </c>
      <c r="E338" s="172" t="s">
        <v>1646</v>
      </c>
      <c r="F338" s="56" t="s">
        <v>1647</v>
      </c>
      <c r="G338" s="57">
        <v>0</v>
      </c>
      <c r="H338" s="57">
        <v>1105104</v>
      </c>
      <c r="I338" s="57">
        <v>1105104</v>
      </c>
      <c r="J338" s="57">
        <v>0</v>
      </c>
      <c r="K338" s="57">
        <v>0</v>
      </c>
      <c r="L338" s="87"/>
      <c r="M338" s="88" t="s">
        <v>375</v>
      </c>
      <c r="N338" s="60" t="s">
        <v>376</v>
      </c>
      <c r="O338" s="367"/>
      <c r="P338" s="78"/>
      <c r="Q338" s="78"/>
      <c r="R338" s="187"/>
      <c r="S338" s="64"/>
      <c r="T338" s="62"/>
      <c r="U338" s="62"/>
      <c r="V338" s="62"/>
      <c r="W338" s="62">
        <v>1</v>
      </c>
      <c r="X338" s="62">
        <v>1</v>
      </c>
      <c r="Y338" s="112"/>
      <c r="Z338" s="64">
        <v>1</v>
      </c>
      <c r="AA338" s="62"/>
      <c r="AB338" s="62"/>
      <c r="AC338" s="62">
        <v>1</v>
      </c>
      <c r="AD338" s="62"/>
      <c r="AE338" s="62"/>
      <c r="AF338" s="65"/>
    </row>
    <row r="339" spans="2:32" x14ac:dyDescent="0.25">
      <c r="B339" s="120">
        <v>3</v>
      </c>
      <c r="C339" s="149" t="s">
        <v>1648</v>
      </c>
      <c r="D339" s="55" t="s">
        <v>1649</v>
      </c>
      <c r="E339" s="172" t="s">
        <v>1650</v>
      </c>
      <c r="F339" s="56" t="s">
        <v>1651</v>
      </c>
      <c r="G339" s="57">
        <v>0</v>
      </c>
      <c r="H339" s="57">
        <v>0</v>
      </c>
      <c r="I339" s="57">
        <v>0</v>
      </c>
      <c r="J339" s="57">
        <v>828828</v>
      </c>
      <c r="K339" s="57">
        <v>2486484</v>
      </c>
      <c r="L339" s="87"/>
      <c r="M339" s="88" t="s">
        <v>375</v>
      </c>
      <c r="N339" s="60" t="s">
        <v>376</v>
      </c>
      <c r="O339" s="367"/>
      <c r="P339" s="78"/>
      <c r="Q339" s="78"/>
      <c r="R339" s="187"/>
      <c r="S339" s="64"/>
      <c r="T339" s="62"/>
      <c r="U339" s="62"/>
      <c r="V339" s="62"/>
      <c r="W339" s="62">
        <v>1</v>
      </c>
      <c r="X339" s="62">
        <v>1</v>
      </c>
      <c r="Y339" s="112"/>
      <c r="Z339" s="64">
        <v>1</v>
      </c>
      <c r="AA339" s="62"/>
      <c r="AB339" s="62"/>
      <c r="AC339" s="62">
        <v>1</v>
      </c>
      <c r="AD339" s="62"/>
      <c r="AE339" s="62"/>
      <c r="AF339" s="65"/>
    </row>
    <row r="340" spans="2:32" x14ac:dyDescent="0.25">
      <c r="B340" s="120">
        <v>3</v>
      </c>
      <c r="C340" s="149" t="s">
        <v>1652</v>
      </c>
      <c r="D340" s="55" t="s">
        <v>1653</v>
      </c>
      <c r="E340" s="172" t="s">
        <v>1654</v>
      </c>
      <c r="F340" s="56" t="s">
        <v>1655</v>
      </c>
      <c r="G340" s="57">
        <v>0</v>
      </c>
      <c r="H340" s="57">
        <v>1105104</v>
      </c>
      <c r="I340" s="57">
        <v>1105104</v>
      </c>
      <c r="J340" s="57">
        <v>0</v>
      </c>
      <c r="K340" s="57">
        <v>0</v>
      </c>
      <c r="L340" s="87"/>
      <c r="M340" s="88" t="s">
        <v>375</v>
      </c>
      <c r="N340" s="60" t="s">
        <v>376</v>
      </c>
      <c r="O340" s="367"/>
      <c r="P340" s="78"/>
      <c r="Q340" s="78"/>
      <c r="R340" s="187"/>
      <c r="S340" s="64"/>
      <c r="T340" s="62"/>
      <c r="U340" s="62"/>
      <c r="V340" s="62"/>
      <c r="W340" s="62">
        <v>1</v>
      </c>
      <c r="X340" s="62">
        <v>1</v>
      </c>
      <c r="Y340" s="112"/>
      <c r="Z340" s="64">
        <v>1</v>
      </c>
      <c r="AA340" s="62"/>
      <c r="AB340" s="62"/>
      <c r="AC340" s="62">
        <v>1</v>
      </c>
      <c r="AD340" s="62"/>
      <c r="AE340" s="62"/>
      <c r="AF340" s="65"/>
    </row>
    <row r="341" spans="2:32" x14ac:dyDescent="0.25">
      <c r="B341" s="120">
        <v>3</v>
      </c>
      <c r="C341" s="149" t="s">
        <v>1656</v>
      </c>
      <c r="D341" s="55" t="s">
        <v>1657</v>
      </c>
      <c r="E341" s="172" t="s">
        <v>1658</v>
      </c>
      <c r="F341" s="56" t="s">
        <v>1659</v>
      </c>
      <c r="G341" s="57">
        <v>0</v>
      </c>
      <c r="H341" s="57">
        <v>333960</v>
      </c>
      <c r="I341" s="57">
        <v>0</v>
      </c>
      <c r="J341" s="57">
        <v>0</v>
      </c>
      <c r="K341" s="57">
        <v>0</v>
      </c>
      <c r="L341" s="87"/>
      <c r="M341" s="88" t="s">
        <v>375</v>
      </c>
      <c r="N341" s="60" t="s">
        <v>376</v>
      </c>
      <c r="O341" s="368"/>
      <c r="P341" s="78"/>
      <c r="Q341" s="78"/>
      <c r="R341" s="187"/>
      <c r="S341" s="64"/>
      <c r="T341" s="62"/>
      <c r="U341" s="62"/>
      <c r="V341" s="62"/>
      <c r="W341" s="62">
        <v>1</v>
      </c>
      <c r="X341" s="62">
        <v>1</v>
      </c>
      <c r="Y341" s="112"/>
      <c r="Z341" s="64">
        <v>1</v>
      </c>
      <c r="AA341" s="62"/>
      <c r="AB341" s="62"/>
      <c r="AC341" s="62">
        <v>1</v>
      </c>
      <c r="AD341" s="62"/>
      <c r="AE341" s="62"/>
      <c r="AF341" s="65"/>
    </row>
    <row r="342" spans="2:32" ht="30.75" thickBot="1" x14ac:dyDescent="0.3">
      <c r="B342" s="139">
        <v>3</v>
      </c>
      <c r="C342" s="152" t="s">
        <v>1660</v>
      </c>
      <c r="D342" s="174" t="s">
        <v>1661</v>
      </c>
      <c r="E342" s="174" t="s">
        <v>1662</v>
      </c>
      <c r="F342" s="140" t="s">
        <v>1663</v>
      </c>
      <c r="G342" s="141">
        <v>0</v>
      </c>
      <c r="H342" s="141">
        <v>0</v>
      </c>
      <c r="I342" s="141">
        <v>0</v>
      </c>
      <c r="J342" s="141">
        <v>4165391.9999999995</v>
      </c>
      <c r="K342" s="141">
        <v>4165391.9999999995</v>
      </c>
      <c r="L342" s="93"/>
      <c r="M342" s="94" t="s">
        <v>375</v>
      </c>
      <c r="N342" s="95" t="s">
        <v>376</v>
      </c>
      <c r="O342" s="142" t="s">
        <v>1664</v>
      </c>
      <c r="P342" s="97"/>
      <c r="Q342" s="97"/>
      <c r="R342" s="193"/>
      <c r="S342" s="139"/>
      <c r="T342" s="97"/>
      <c r="U342" s="97"/>
      <c r="V342" s="97"/>
      <c r="W342" s="97">
        <v>1</v>
      </c>
      <c r="X342" s="97">
        <v>1</v>
      </c>
      <c r="Y342" s="143"/>
      <c r="Z342" s="139">
        <v>1</v>
      </c>
      <c r="AA342" s="97"/>
      <c r="AB342" s="97"/>
      <c r="AC342" s="97">
        <v>1</v>
      </c>
      <c r="AD342" s="97">
        <v>1</v>
      </c>
      <c r="AE342" s="97"/>
      <c r="AF342" s="144"/>
    </row>
    <row r="343" spans="2:32" s="8" customFormat="1" x14ac:dyDescent="0.25">
      <c r="C343" s="147"/>
      <c r="O343" s="167"/>
      <c r="P343" s="200"/>
      <c r="Q343" s="167"/>
      <c r="R343" s="167"/>
    </row>
    <row r="344" spans="2:32" s="8" customFormat="1" x14ac:dyDescent="0.25">
      <c r="C344" s="147"/>
      <c r="O344" s="167"/>
      <c r="P344" s="167"/>
      <c r="Q344" s="167"/>
      <c r="R344" s="167"/>
    </row>
    <row r="345" spans="2:32" s="8" customFormat="1" x14ac:dyDescent="0.25">
      <c r="C345" s="147"/>
      <c r="O345" s="167"/>
      <c r="P345" s="167"/>
      <c r="Q345" s="167"/>
      <c r="R345" s="167"/>
    </row>
    <row r="346" spans="2:32" s="8" customFormat="1" x14ac:dyDescent="0.25">
      <c r="C346" s="147"/>
      <c r="O346" s="167"/>
      <c r="P346" s="167"/>
      <c r="Q346" s="167"/>
      <c r="R346" s="167"/>
    </row>
    <row r="347" spans="2:32" s="8" customFormat="1" x14ac:dyDescent="0.25">
      <c r="C347" s="147"/>
      <c r="O347" s="167"/>
      <c r="P347" s="167"/>
      <c r="Q347" s="167"/>
      <c r="R347" s="167"/>
    </row>
    <row r="348" spans="2:32" s="8" customFormat="1" x14ac:dyDescent="0.25">
      <c r="C348" s="147"/>
      <c r="O348" s="167"/>
      <c r="P348" s="167"/>
      <c r="Q348" s="167"/>
      <c r="R348" s="167"/>
    </row>
    <row r="349" spans="2:32" s="8" customFormat="1" x14ac:dyDescent="0.25">
      <c r="C349" s="147"/>
      <c r="O349" s="167"/>
      <c r="P349" s="167"/>
      <c r="Q349" s="167"/>
      <c r="R349" s="167"/>
    </row>
    <row r="350" spans="2:32" s="8" customFormat="1" x14ac:dyDescent="0.25">
      <c r="C350" s="147"/>
      <c r="O350" s="167"/>
      <c r="P350" s="167"/>
      <c r="Q350" s="167"/>
      <c r="R350" s="167"/>
    </row>
    <row r="351" spans="2:32" s="8" customFormat="1" x14ac:dyDescent="0.25">
      <c r="C351" s="147"/>
      <c r="O351" s="167"/>
      <c r="P351" s="167"/>
      <c r="Q351" s="167"/>
      <c r="R351" s="167"/>
    </row>
    <row r="352" spans="2:32" s="8" customFormat="1" x14ac:dyDescent="0.25">
      <c r="C352" s="147"/>
      <c r="O352" s="167"/>
      <c r="P352" s="167"/>
      <c r="Q352" s="167"/>
      <c r="R352" s="167"/>
    </row>
    <row r="353" spans="3:18" s="8" customFormat="1" x14ac:dyDescent="0.25">
      <c r="C353" s="147"/>
      <c r="O353" s="167"/>
      <c r="P353" s="167"/>
      <c r="Q353" s="167"/>
      <c r="R353" s="167"/>
    </row>
    <row r="354" spans="3:18" s="8" customFormat="1" x14ac:dyDescent="0.25">
      <c r="C354" s="147"/>
      <c r="O354" s="167"/>
      <c r="P354" s="167"/>
      <c r="Q354" s="167"/>
      <c r="R354" s="167"/>
    </row>
    <row r="355" spans="3:18" s="8" customFormat="1" x14ac:dyDescent="0.25">
      <c r="C355" s="147"/>
      <c r="O355" s="167"/>
      <c r="P355" s="167"/>
      <c r="Q355" s="167"/>
      <c r="R355" s="167"/>
    </row>
    <row r="356" spans="3:18" s="8" customFormat="1" x14ac:dyDescent="0.25">
      <c r="C356" s="147"/>
      <c r="O356" s="167"/>
      <c r="P356" s="167"/>
      <c r="Q356" s="167"/>
      <c r="R356" s="167"/>
    </row>
    <row r="357" spans="3:18" s="8" customFormat="1" x14ac:dyDescent="0.25">
      <c r="C357" s="147"/>
      <c r="O357" s="167"/>
      <c r="P357" s="167"/>
      <c r="Q357" s="167"/>
      <c r="R357" s="167"/>
    </row>
    <row r="358" spans="3:18" s="8" customFormat="1" x14ac:dyDescent="0.25">
      <c r="C358" s="147"/>
      <c r="O358" s="167"/>
      <c r="P358" s="167"/>
      <c r="Q358" s="167"/>
      <c r="R358" s="167"/>
    </row>
    <row r="359" spans="3:18" s="8" customFormat="1" x14ac:dyDescent="0.25">
      <c r="C359" s="147"/>
      <c r="O359" s="167"/>
      <c r="P359" s="167"/>
      <c r="Q359" s="167"/>
      <c r="R359" s="167"/>
    </row>
    <row r="360" spans="3:18" s="8" customFormat="1" x14ac:dyDescent="0.25">
      <c r="C360" s="147"/>
      <c r="O360" s="167"/>
      <c r="P360" s="167"/>
      <c r="Q360" s="167"/>
      <c r="R360" s="167"/>
    </row>
    <row r="361" spans="3:18" s="8" customFormat="1" x14ac:dyDescent="0.25">
      <c r="C361" s="147"/>
      <c r="O361" s="167"/>
      <c r="P361" s="167"/>
      <c r="Q361" s="167"/>
      <c r="R361" s="167"/>
    </row>
    <row r="362" spans="3:18" s="8" customFormat="1" x14ac:dyDescent="0.25">
      <c r="C362" s="147"/>
      <c r="O362" s="167"/>
      <c r="P362" s="167"/>
      <c r="Q362" s="167"/>
      <c r="R362" s="167"/>
    </row>
    <row r="363" spans="3:18" s="8" customFormat="1" x14ac:dyDescent="0.25">
      <c r="C363" s="147"/>
      <c r="O363" s="167"/>
      <c r="P363" s="167"/>
      <c r="Q363" s="167"/>
      <c r="R363" s="167"/>
    </row>
    <row r="364" spans="3:18" s="8" customFormat="1" x14ac:dyDescent="0.25">
      <c r="C364" s="147"/>
      <c r="O364" s="167"/>
      <c r="P364" s="167"/>
      <c r="Q364" s="167"/>
      <c r="R364" s="167"/>
    </row>
    <row r="365" spans="3:18" s="8" customFormat="1" x14ac:dyDescent="0.25">
      <c r="C365" s="147"/>
      <c r="O365" s="167"/>
      <c r="P365" s="167"/>
      <c r="Q365" s="167"/>
      <c r="R365" s="167"/>
    </row>
    <row r="366" spans="3:18" s="8" customFormat="1" x14ac:dyDescent="0.25">
      <c r="C366" s="147"/>
      <c r="O366" s="167"/>
      <c r="P366" s="167"/>
      <c r="Q366" s="167"/>
      <c r="R366" s="167"/>
    </row>
    <row r="367" spans="3:18" s="8" customFormat="1" x14ac:dyDescent="0.25">
      <c r="C367" s="147"/>
      <c r="O367" s="167"/>
      <c r="P367" s="167"/>
      <c r="Q367" s="167"/>
      <c r="R367" s="167"/>
    </row>
    <row r="368" spans="3:18" s="8" customFormat="1" x14ac:dyDescent="0.25">
      <c r="C368" s="147"/>
      <c r="O368" s="167"/>
      <c r="P368" s="167"/>
      <c r="Q368" s="167"/>
      <c r="R368" s="167"/>
    </row>
    <row r="369" spans="3:18" s="8" customFormat="1" x14ac:dyDescent="0.25">
      <c r="C369" s="147"/>
      <c r="O369" s="167"/>
      <c r="P369" s="167"/>
      <c r="Q369" s="167"/>
      <c r="R369" s="167"/>
    </row>
    <row r="370" spans="3:18" s="8" customFormat="1" x14ac:dyDescent="0.25">
      <c r="C370" s="147"/>
      <c r="O370" s="167"/>
      <c r="P370" s="167"/>
      <c r="Q370" s="167"/>
      <c r="R370" s="167"/>
    </row>
    <row r="371" spans="3:18" s="8" customFormat="1" x14ac:dyDescent="0.25">
      <c r="C371" s="147"/>
      <c r="O371" s="167"/>
      <c r="P371" s="167"/>
      <c r="Q371" s="167"/>
      <c r="R371" s="167"/>
    </row>
    <row r="372" spans="3:18" s="8" customFormat="1" x14ac:dyDescent="0.25">
      <c r="C372" s="147"/>
      <c r="O372" s="167"/>
      <c r="P372" s="167"/>
      <c r="Q372" s="167"/>
      <c r="R372" s="167"/>
    </row>
    <row r="373" spans="3:18" s="8" customFormat="1" x14ac:dyDescent="0.25">
      <c r="C373" s="147"/>
      <c r="O373" s="167"/>
      <c r="P373" s="167"/>
      <c r="Q373" s="167"/>
      <c r="R373" s="167"/>
    </row>
    <row r="374" spans="3:18" s="8" customFormat="1" x14ac:dyDescent="0.25">
      <c r="C374" s="147"/>
      <c r="O374" s="167"/>
      <c r="P374" s="167"/>
      <c r="Q374" s="167"/>
      <c r="R374" s="167"/>
    </row>
    <row r="375" spans="3:18" s="8" customFormat="1" x14ac:dyDescent="0.25">
      <c r="C375" s="147"/>
      <c r="O375" s="167"/>
      <c r="P375" s="167"/>
      <c r="Q375" s="167"/>
      <c r="R375" s="167"/>
    </row>
    <row r="376" spans="3:18" s="8" customFormat="1" x14ac:dyDescent="0.25">
      <c r="C376" s="147"/>
      <c r="O376" s="167"/>
      <c r="P376" s="167"/>
      <c r="Q376" s="167"/>
      <c r="R376" s="167"/>
    </row>
    <row r="377" spans="3:18" s="8" customFormat="1" x14ac:dyDescent="0.25">
      <c r="C377" s="147"/>
      <c r="O377" s="167"/>
      <c r="P377" s="167"/>
      <c r="Q377" s="167"/>
      <c r="R377" s="167"/>
    </row>
    <row r="378" spans="3:18" s="8" customFormat="1" x14ac:dyDescent="0.25">
      <c r="C378" s="147"/>
      <c r="O378" s="167"/>
      <c r="P378" s="167"/>
      <c r="Q378" s="167"/>
      <c r="R378" s="167"/>
    </row>
    <row r="379" spans="3:18" s="8" customFormat="1" x14ac:dyDescent="0.25">
      <c r="C379" s="147"/>
      <c r="O379" s="167"/>
      <c r="P379" s="167"/>
      <c r="Q379" s="167"/>
      <c r="R379" s="167"/>
    </row>
    <row r="380" spans="3:18" s="8" customFormat="1" x14ac:dyDescent="0.25">
      <c r="C380" s="147"/>
      <c r="O380" s="167"/>
      <c r="P380" s="167"/>
      <c r="Q380" s="167"/>
      <c r="R380" s="167"/>
    </row>
    <row r="381" spans="3:18" s="8" customFormat="1" x14ac:dyDescent="0.25">
      <c r="C381" s="147"/>
      <c r="O381" s="167"/>
      <c r="P381" s="167"/>
      <c r="Q381" s="167"/>
      <c r="R381" s="167"/>
    </row>
    <row r="382" spans="3:18" s="8" customFormat="1" x14ac:dyDescent="0.25">
      <c r="C382" s="147"/>
      <c r="O382" s="167"/>
      <c r="P382" s="167"/>
      <c r="Q382" s="167"/>
      <c r="R382" s="167"/>
    </row>
    <row r="383" spans="3:18" s="8" customFormat="1" x14ac:dyDescent="0.25">
      <c r="C383" s="147"/>
      <c r="O383" s="167"/>
      <c r="P383" s="167"/>
      <c r="Q383" s="167"/>
      <c r="R383" s="167"/>
    </row>
    <row r="384" spans="3:18" s="8" customFormat="1" x14ac:dyDescent="0.25">
      <c r="C384" s="147"/>
      <c r="O384" s="167"/>
      <c r="P384" s="167"/>
      <c r="Q384" s="167"/>
      <c r="R384" s="167"/>
    </row>
    <row r="385" spans="3:18" s="8" customFormat="1" x14ac:dyDescent="0.25">
      <c r="C385" s="147"/>
      <c r="O385" s="167"/>
      <c r="P385" s="167"/>
      <c r="Q385" s="167"/>
      <c r="R385" s="167"/>
    </row>
    <row r="386" spans="3:18" s="8" customFormat="1" x14ac:dyDescent="0.25">
      <c r="C386" s="147"/>
      <c r="O386" s="167"/>
      <c r="P386" s="167"/>
      <c r="Q386" s="167"/>
      <c r="R386" s="167"/>
    </row>
    <row r="387" spans="3:18" s="8" customFormat="1" x14ac:dyDescent="0.25">
      <c r="C387" s="147"/>
      <c r="O387" s="167"/>
      <c r="P387" s="167"/>
      <c r="Q387" s="167"/>
      <c r="R387" s="167"/>
    </row>
    <row r="388" spans="3:18" s="8" customFormat="1" x14ac:dyDescent="0.25">
      <c r="C388" s="147"/>
      <c r="O388" s="167"/>
      <c r="P388" s="167"/>
      <c r="Q388" s="167"/>
      <c r="R388" s="167"/>
    </row>
    <row r="389" spans="3:18" s="8" customFormat="1" x14ac:dyDescent="0.25">
      <c r="C389" s="147"/>
      <c r="O389" s="167"/>
      <c r="P389" s="167"/>
      <c r="Q389" s="167"/>
      <c r="R389" s="167"/>
    </row>
    <row r="390" spans="3:18" s="8" customFormat="1" x14ac:dyDescent="0.25">
      <c r="C390" s="147"/>
      <c r="O390" s="167"/>
      <c r="P390" s="167"/>
      <c r="Q390" s="167"/>
      <c r="R390" s="167"/>
    </row>
    <row r="391" spans="3:18" s="8" customFormat="1" x14ac:dyDescent="0.25">
      <c r="C391" s="147"/>
      <c r="O391" s="167"/>
      <c r="P391" s="167"/>
      <c r="Q391" s="167"/>
      <c r="R391" s="167"/>
    </row>
    <row r="392" spans="3:18" s="8" customFormat="1" x14ac:dyDescent="0.25">
      <c r="C392" s="147"/>
      <c r="O392" s="167"/>
      <c r="P392" s="167"/>
      <c r="Q392" s="167"/>
      <c r="R392" s="167"/>
    </row>
    <row r="393" spans="3:18" s="8" customFormat="1" x14ac:dyDescent="0.25">
      <c r="C393" s="147"/>
      <c r="O393" s="167"/>
      <c r="P393" s="167"/>
      <c r="Q393" s="167"/>
      <c r="R393" s="167"/>
    </row>
    <row r="394" spans="3:18" s="8" customFormat="1" x14ac:dyDescent="0.25">
      <c r="C394" s="147"/>
      <c r="O394" s="167"/>
      <c r="P394" s="167"/>
      <c r="Q394" s="167"/>
      <c r="R394" s="167"/>
    </row>
    <row r="395" spans="3:18" s="8" customFormat="1" x14ac:dyDescent="0.25">
      <c r="C395" s="147"/>
      <c r="O395" s="167"/>
      <c r="P395" s="167"/>
      <c r="Q395" s="167"/>
      <c r="R395" s="167"/>
    </row>
    <row r="396" spans="3:18" s="8" customFormat="1" x14ac:dyDescent="0.25">
      <c r="C396" s="147"/>
      <c r="O396" s="167"/>
      <c r="P396" s="167"/>
      <c r="Q396" s="167"/>
      <c r="R396" s="167"/>
    </row>
    <row r="397" spans="3:18" s="8" customFormat="1" x14ac:dyDescent="0.25">
      <c r="C397" s="147"/>
      <c r="O397" s="167"/>
      <c r="P397" s="167"/>
      <c r="Q397" s="167"/>
      <c r="R397" s="167"/>
    </row>
    <row r="398" spans="3:18" s="8" customFormat="1" x14ac:dyDescent="0.25">
      <c r="C398" s="147"/>
      <c r="O398" s="167"/>
      <c r="P398" s="167"/>
      <c r="Q398" s="167"/>
      <c r="R398" s="167"/>
    </row>
    <row r="399" spans="3:18" s="8" customFormat="1" x14ac:dyDescent="0.25">
      <c r="C399" s="147"/>
      <c r="O399" s="167"/>
      <c r="P399" s="167"/>
      <c r="Q399" s="167"/>
      <c r="R399" s="167"/>
    </row>
    <row r="400" spans="3:18" s="8" customFormat="1" x14ac:dyDescent="0.25">
      <c r="C400" s="147"/>
      <c r="O400" s="167"/>
      <c r="P400" s="167"/>
      <c r="Q400" s="167"/>
      <c r="R400" s="167"/>
    </row>
    <row r="401" spans="3:18" s="8" customFormat="1" x14ac:dyDescent="0.25">
      <c r="C401" s="147"/>
      <c r="O401" s="167"/>
      <c r="P401" s="167"/>
      <c r="Q401" s="167"/>
      <c r="R401" s="167"/>
    </row>
    <row r="402" spans="3:18" s="8" customFormat="1" x14ac:dyDescent="0.25">
      <c r="C402" s="147"/>
      <c r="O402" s="167"/>
      <c r="P402" s="167"/>
      <c r="Q402" s="167"/>
      <c r="R402" s="167"/>
    </row>
    <row r="403" spans="3:18" s="8" customFormat="1" x14ac:dyDescent="0.25">
      <c r="C403" s="147"/>
      <c r="O403" s="167"/>
      <c r="P403" s="167"/>
      <c r="Q403" s="167"/>
      <c r="R403" s="167"/>
    </row>
    <row r="404" spans="3:18" s="8" customFormat="1" x14ac:dyDescent="0.25">
      <c r="C404" s="147"/>
      <c r="O404" s="167"/>
      <c r="P404" s="167"/>
      <c r="Q404" s="167"/>
      <c r="R404" s="167"/>
    </row>
    <row r="405" spans="3:18" s="8" customFormat="1" x14ac:dyDescent="0.25">
      <c r="C405" s="147"/>
      <c r="O405" s="167"/>
      <c r="P405" s="167"/>
      <c r="Q405" s="167"/>
      <c r="R405" s="167"/>
    </row>
    <row r="406" spans="3:18" s="8" customFormat="1" x14ac:dyDescent="0.25">
      <c r="C406" s="147"/>
      <c r="O406" s="167"/>
      <c r="P406" s="167"/>
      <c r="Q406" s="167"/>
      <c r="R406" s="167"/>
    </row>
    <row r="407" spans="3:18" s="8" customFormat="1" x14ac:dyDescent="0.25">
      <c r="C407" s="147"/>
      <c r="O407" s="167"/>
      <c r="P407" s="167"/>
      <c r="Q407" s="167"/>
      <c r="R407" s="167"/>
    </row>
    <row r="408" spans="3:18" s="8" customFormat="1" x14ac:dyDescent="0.25">
      <c r="C408" s="147"/>
      <c r="O408" s="167"/>
      <c r="P408" s="167"/>
      <c r="Q408" s="167"/>
      <c r="R408" s="167"/>
    </row>
    <row r="409" spans="3:18" s="8" customFormat="1" x14ac:dyDescent="0.25">
      <c r="C409" s="147"/>
      <c r="O409" s="167"/>
      <c r="P409" s="167"/>
      <c r="Q409" s="167"/>
      <c r="R409" s="167"/>
    </row>
    <row r="410" spans="3:18" s="8" customFormat="1" x14ac:dyDescent="0.25">
      <c r="C410" s="147"/>
      <c r="O410" s="167"/>
      <c r="P410" s="167"/>
      <c r="Q410" s="167"/>
      <c r="R410" s="167"/>
    </row>
    <row r="411" spans="3:18" s="8" customFormat="1" x14ac:dyDescent="0.25">
      <c r="C411" s="147"/>
      <c r="O411" s="167"/>
      <c r="P411" s="167"/>
      <c r="Q411" s="167"/>
      <c r="R411" s="167"/>
    </row>
    <row r="412" spans="3:18" s="8" customFormat="1" x14ac:dyDescent="0.25">
      <c r="C412" s="147"/>
      <c r="O412" s="167"/>
      <c r="P412" s="167"/>
      <c r="Q412" s="167"/>
      <c r="R412" s="167"/>
    </row>
    <row r="413" spans="3:18" s="8" customFormat="1" x14ac:dyDescent="0.25">
      <c r="C413" s="147"/>
      <c r="O413" s="167"/>
      <c r="P413" s="167"/>
      <c r="Q413" s="167"/>
      <c r="R413" s="167"/>
    </row>
    <row r="414" spans="3:18" s="8" customFormat="1" x14ac:dyDescent="0.25">
      <c r="C414" s="147"/>
      <c r="O414" s="167"/>
      <c r="P414" s="167"/>
      <c r="Q414" s="167"/>
      <c r="R414" s="167"/>
    </row>
    <row r="415" spans="3:18" s="8" customFormat="1" x14ac:dyDescent="0.25">
      <c r="C415" s="147"/>
      <c r="O415" s="167"/>
      <c r="P415" s="167"/>
      <c r="Q415" s="167"/>
      <c r="R415" s="167"/>
    </row>
    <row r="416" spans="3:18" s="8" customFormat="1" x14ac:dyDescent="0.25">
      <c r="C416" s="147"/>
      <c r="O416" s="167"/>
      <c r="P416" s="167"/>
      <c r="Q416" s="167"/>
      <c r="R416" s="167"/>
    </row>
    <row r="417" spans="3:18" s="8" customFormat="1" x14ac:dyDescent="0.25">
      <c r="C417" s="147"/>
      <c r="O417" s="167"/>
      <c r="P417" s="167"/>
      <c r="Q417" s="167"/>
      <c r="R417" s="167"/>
    </row>
    <row r="418" spans="3:18" s="8" customFormat="1" x14ac:dyDescent="0.25">
      <c r="C418" s="147"/>
      <c r="O418" s="167"/>
      <c r="P418" s="167"/>
      <c r="Q418" s="167"/>
      <c r="R418" s="167"/>
    </row>
    <row r="419" spans="3:18" s="8" customFormat="1" x14ac:dyDescent="0.25">
      <c r="C419" s="147"/>
      <c r="O419" s="167"/>
      <c r="P419" s="167"/>
      <c r="Q419" s="167"/>
      <c r="R419" s="167"/>
    </row>
    <row r="420" spans="3:18" s="8" customFormat="1" x14ac:dyDescent="0.25">
      <c r="C420" s="147"/>
      <c r="O420" s="167"/>
      <c r="P420" s="167"/>
      <c r="Q420" s="167"/>
      <c r="R420" s="167"/>
    </row>
    <row r="421" spans="3:18" s="8" customFormat="1" x14ac:dyDescent="0.25">
      <c r="C421" s="147"/>
      <c r="O421" s="167"/>
      <c r="P421" s="167"/>
      <c r="Q421" s="167"/>
      <c r="R421" s="167"/>
    </row>
    <row r="422" spans="3:18" s="8" customFormat="1" x14ac:dyDescent="0.25">
      <c r="C422" s="147"/>
      <c r="O422" s="167"/>
      <c r="P422" s="167"/>
      <c r="Q422" s="167"/>
      <c r="R422" s="167"/>
    </row>
    <row r="423" spans="3:18" s="8" customFormat="1" x14ac:dyDescent="0.25">
      <c r="C423" s="147"/>
      <c r="O423" s="167"/>
      <c r="P423" s="167"/>
      <c r="Q423" s="167"/>
      <c r="R423" s="167"/>
    </row>
    <row r="424" spans="3:18" s="8" customFormat="1" x14ac:dyDescent="0.25">
      <c r="C424" s="147"/>
      <c r="O424" s="167"/>
      <c r="P424" s="167"/>
      <c r="Q424" s="167"/>
      <c r="R424" s="167"/>
    </row>
    <row r="425" spans="3:18" s="8" customFormat="1" x14ac:dyDescent="0.25">
      <c r="C425" s="147"/>
      <c r="O425" s="167"/>
      <c r="P425" s="167"/>
      <c r="Q425" s="167"/>
      <c r="R425" s="167"/>
    </row>
    <row r="426" spans="3:18" s="8" customFormat="1" x14ac:dyDescent="0.25">
      <c r="C426" s="147"/>
      <c r="O426" s="167"/>
      <c r="P426" s="167"/>
      <c r="Q426" s="167"/>
      <c r="R426" s="167"/>
    </row>
    <row r="427" spans="3:18" s="8" customFormat="1" x14ac:dyDescent="0.25">
      <c r="C427" s="147"/>
      <c r="O427" s="167"/>
      <c r="P427" s="167"/>
      <c r="Q427" s="167"/>
      <c r="R427" s="167"/>
    </row>
    <row r="428" spans="3:18" s="8" customFormat="1" x14ac:dyDescent="0.25">
      <c r="C428" s="147"/>
      <c r="O428" s="167"/>
      <c r="P428" s="167"/>
      <c r="Q428" s="167"/>
      <c r="R428" s="167"/>
    </row>
    <row r="429" spans="3:18" s="8" customFormat="1" x14ac:dyDescent="0.25">
      <c r="C429" s="147"/>
      <c r="O429" s="167"/>
      <c r="P429" s="167"/>
      <c r="Q429" s="167"/>
      <c r="R429" s="167"/>
    </row>
    <row r="430" spans="3:18" s="8" customFormat="1" x14ac:dyDescent="0.25">
      <c r="C430" s="147"/>
      <c r="O430" s="167"/>
      <c r="P430" s="167"/>
      <c r="Q430" s="167"/>
      <c r="R430" s="167"/>
    </row>
    <row r="431" spans="3:18" s="8" customFormat="1" x14ac:dyDescent="0.25">
      <c r="C431" s="147"/>
      <c r="O431" s="167"/>
      <c r="P431" s="167"/>
      <c r="Q431" s="167"/>
      <c r="R431" s="167"/>
    </row>
    <row r="432" spans="3:18" s="8" customFormat="1" x14ac:dyDescent="0.25">
      <c r="C432" s="147"/>
      <c r="O432" s="167"/>
      <c r="P432" s="167"/>
      <c r="Q432" s="167"/>
      <c r="R432" s="167"/>
    </row>
    <row r="433" spans="3:18" s="8" customFormat="1" x14ac:dyDescent="0.25">
      <c r="C433" s="147"/>
      <c r="O433" s="167"/>
      <c r="P433" s="167"/>
      <c r="Q433" s="167"/>
      <c r="R433" s="167"/>
    </row>
    <row r="434" spans="3:18" s="8" customFormat="1" x14ac:dyDescent="0.25">
      <c r="C434" s="147"/>
      <c r="O434" s="167"/>
      <c r="P434" s="167"/>
      <c r="Q434" s="167"/>
      <c r="R434" s="167"/>
    </row>
    <row r="435" spans="3:18" s="8" customFormat="1" x14ac:dyDescent="0.25">
      <c r="C435" s="147"/>
      <c r="O435" s="167"/>
      <c r="P435" s="167"/>
      <c r="Q435" s="167"/>
      <c r="R435" s="167"/>
    </row>
    <row r="436" spans="3:18" s="8" customFormat="1" x14ac:dyDescent="0.25">
      <c r="C436" s="147"/>
      <c r="O436" s="167"/>
      <c r="P436" s="167"/>
      <c r="Q436" s="167"/>
      <c r="R436" s="167"/>
    </row>
    <row r="437" spans="3:18" s="8" customFormat="1" x14ac:dyDescent="0.25">
      <c r="C437" s="147"/>
      <c r="O437" s="167"/>
      <c r="P437" s="167"/>
      <c r="Q437" s="167"/>
      <c r="R437" s="167"/>
    </row>
    <row r="438" spans="3:18" s="8" customFormat="1" x14ac:dyDescent="0.25">
      <c r="C438" s="147"/>
      <c r="O438" s="167"/>
      <c r="P438" s="167"/>
      <c r="Q438" s="167"/>
      <c r="R438" s="167"/>
    </row>
    <row r="439" spans="3:18" s="8" customFormat="1" x14ac:dyDescent="0.25">
      <c r="C439" s="147"/>
      <c r="O439" s="167"/>
      <c r="P439" s="167"/>
      <c r="Q439" s="167"/>
      <c r="R439" s="167"/>
    </row>
    <row r="440" spans="3:18" s="8" customFormat="1" x14ac:dyDescent="0.25">
      <c r="C440" s="147"/>
      <c r="O440" s="167"/>
      <c r="P440" s="167"/>
      <c r="Q440" s="167"/>
      <c r="R440" s="167"/>
    </row>
    <row r="441" spans="3:18" s="8" customFormat="1" x14ac:dyDescent="0.25">
      <c r="C441" s="147"/>
      <c r="O441" s="167"/>
      <c r="P441" s="167"/>
      <c r="Q441" s="167"/>
      <c r="R441" s="167"/>
    </row>
    <row r="442" spans="3:18" s="8" customFormat="1" x14ac:dyDescent="0.25">
      <c r="C442" s="147"/>
      <c r="O442" s="167"/>
      <c r="P442" s="167"/>
      <c r="Q442" s="167"/>
      <c r="R442" s="167"/>
    </row>
    <row r="443" spans="3:18" s="8" customFormat="1" x14ac:dyDescent="0.25">
      <c r="C443" s="147"/>
      <c r="O443" s="167"/>
      <c r="P443" s="167"/>
      <c r="Q443" s="167"/>
      <c r="R443" s="167"/>
    </row>
    <row r="444" spans="3:18" s="8" customFormat="1" x14ac:dyDescent="0.25">
      <c r="C444" s="147"/>
      <c r="O444" s="167"/>
      <c r="P444" s="167"/>
      <c r="Q444" s="167"/>
      <c r="R444" s="167"/>
    </row>
    <row r="445" spans="3:18" s="8" customFormat="1" x14ac:dyDescent="0.25">
      <c r="C445" s="147"/>
      <c r="O445" s="167"/>
      <c r="P445" s="167"/>
      <c r="Q445" s="167"/>
      <c r="R445" s="167"/>
    </row>
    <row r="446" spans="3:18" s="8" customFormat="1" x14ac:dyDescent="0.25">
      <c r="C446" s="147"/>
      <c r="O446" s="167"/>
      <c r="P446" s="167"/>
      <c r="Q446" s="167"/>
      <c r="R446" s="167"/>
    </row>
    <row r="447" spans="3:18" s="8" customFormat="1" x14ac:dyDescent="0.25">
      <c r="C447" s="147"/>
      <c r="O447" s="167"/>
      <c r="P447" s="167"/>
      <c r="Q447" s="167"/>
      <c r="R447" s="167"/>
    </row>
    <row r="448" spans="3:18" s="8" customFormat="1" x14ac:dyDescent="0.25">
      <c r="C448" s="147"/>
      <c r="O448" s="167"/>
      <c r="P448" s="167"/>
      <c r="Q448" s="167"/>
      <c r="R448" s="167"/>
    </row>
    <row r="449" spans="3:18" s="8" customFormat="1" x14ac:dyDescent="0.25">
      <c r="C449" s="147"/>
      <c r="O449" s="167"/>
      <c r="P449" s="167"/>
      <c r="Q449" s="167"/>
      <c r="R449" s="167"/>
    </row>
    <row r="450" spans="3:18" s="8" customFormat="1" x14ac:dyDescent="0.25">
      <c r="C450" s="147"/>
      <c r="O450" s="167"/>
      <c r="P450" s="167"/>
      <c r="Q450" s="167"/>
      <c r="R450" s="167"/>
    </row>
    <row r="451" spans="3:18" s="8" customFormat="1" x14ac:dyDescent="0.25">
      <c r="C451" s="147"/>
      <c r="O451" s="167"/>
      <c r="P451" s="167"/>
      <c r="Q451" s="167"/>
      <c r="R451" s="167"/>
    </row>
    <row r="452" spans="3:18" s="8" customFormat="1" x14ac:dyDescent="0.25">
      <c r="C452" s="147"/>
      <c r="O452" s="167"/>
      <c r="P452" s="167"/>
      <c r="Q452" s="167"/>
      <c r="R452" s="167"/>
    </row>
    <row r="453" spans="3:18" s="8" customFormat="1" x14ac:dyDescent="0.25">
      <c r="C453" s="147"/>
      <c r="O453" s="167"/>
      <c r="P453" s="167"/>
      <c r="Q453" s="167"/>
      <c r="R453" s="167"/>
    </row>
    <row r="454" spans="3:18" s="8" customFormat="1" x14ac:dyDescent="0.25">
      <c r="C454" s="147"/>
      <c r="O454" s="167"/>
      <c r="P454" s="167"/>
      <c r="Q454" s="167"/>
      <c r="R454" s="167"/>
    </row>
    <row r="455" spans="3:18" s="8" customFormat="1" x14ac:dyDescent="0.25">
      <c r="C455" s="147"/>
      <c r="O455" s="167"/>
      <c r="P455" s="167"/>
      <c r="Q455" s="167"/>
      <c r="R455" s="167"/>
    </row>
    <row r="456" spans="3:18" s="8" customFormat="1" x14ac:dyDescent="0.25">
      <c r="C456" s="147"/>
      <c r="O456" s="167"/>
      <c r="P456" s="167"/>
      <c r="Q456" s="167"/>
      <c r="R456" s="167"/>
    </row>
    <row r="457" spans="3:18" s="8" customFormat="1" x14ac:dyDescent="0.25">
      <c r="C457" s="147"/>
      <c r="O457" s="167"/>
      <c r="P457" s="167"/>
      <c r="Q457" s="167"/>
      <c r="R457" s="167"/>
    </row>
    <row r="458" spans="3:18" s="8" customFormat="1" x14ac:dyDescent="0.25">
      <c r="C458" s="147"/>
      <c r="O458" s="167"/>
      <c r="P458" s="167"/>
      <c r="Q458" s="167"/>
      <c r="R458" s="167"/>
    </row>
    <row r="459" spans="3:18" s="8" customFormat="1" x14ac:dyDescent="0.25">
      <c r="C459" s="147"/>
      <c r="O459" s="167"/>
      <c r="P459" s="167"/>
      <c r="Q459" s="167"/>
      <c r="R459" s="167"/>
    </row>
    <row r="460" spans="3:18" s="8" customFormat="1" x14ac:dyDescent="0.25">
      <c r="C460" s="147"/>
      <c r="O460" s="167"/>
      <c r="P460" s="167"/>
      <c r="Q460" s="167"/>
      <c r="R460" s="167"/>
    </row>
    <row r="461" spans="3:18" s="8" customFormat="1" x14ac:dyDescent="0.25">
      <c r="C461" s="147"/>
      <c r="O461" s="167"/>
      <c r="P461" s="167"/>
      <c r="Q461" s="167"/>
      <c r="R461" s="167"/>
    </row>
    <row r="462" spans="3:18" s="8" customFormat="1" x14ac:dyDescent="0.25">
      <c r="C462" s="147"/>
      <c r="O462" s="167"/>
      <c r="P462" s="167"/>
      <c r="Q462" s="167"/>
      <c r="R462" s="167"/>
    </row>
    <row r="463" spans="3:18" s="8" customFormat="1" x14ac:dyDescent="0.25">
      <c r="C463" s="147"/>
      <c r="O463" s="167"/>
      <c r="P463" s="167"/>
      <c r="Q463" s="167"/>
      <c r="R463" s="167"/>
    </row>
    <row r="464" spans="3:18" s="8" customFormat="1" x14ac:dyDescent="0.25">
      <c r="C464" s="147"/>
      <c r="O464" s="167"/>
      <c r="P464" s="167"/>
      <c r="Q464" s="167"/>
      <c r="R464" s="167"/>
    </row>
    <row r="465" spans="3:18" s="8" customFormat="1" x14ac:dyDescent="0.25">
      <c r="C465" s="147"/>
      <c r="O465" s="167"/>
      <c r="P465" s="167"/>
      <c r="Q465" s="167"/>
      <c r="R465" s="167"/>
    </row>
    <row r="466" spans="3:18" s="8" customFormat="1" x14ac:dyDescent="0.25">
      <c r="C466" s="147"/>
      <c r="O466" s="167"/>
      <c r="P466" s="167"/>
      <c r="Q466" s="167"/>
      <c r="R466" s="167"/>
    </row>
    <row r="467" spans="3:18" s="8" customFormat="1" x14ac:dyDescent="0.25">
      <c r="C467" s="147"/>
      <c r="O467" s="167"/>
      <c r="P467" s="167"/>
      <c r="Q467" s="167"/>
      <c r="R467" s="167"/>
    </row>
    <row r="468" spans="3:18" s="8" customFormat="1" x14ac:dyDescent="0.25">
      <c r="C468" s="147"/>
      <c r="O468" s="167"/>
      <c r="P468" s="167"/>
      <c r="Q468" s="167"/>
      <c r="R468" s="167"/>
    </row>
    <row r="469" spans="3:18" s="8" customFormat="1" x14ac:dyDescent="0.25">
      <c r="C469" s="147"/>
      <c r="O469" s="167"/>
      <c r="P469" s="167"/>
      <c r="Q469" s="167"/>
      <c r="R469" s="167"/>
    </row>
    <row r="470" spans="3:18" s="8" customFormat="1" x14ac:dyDescent="0.25">
      <c r="C470" s="147"/>
      <c r="O470" s="167"/>
      <c r="P470" s="167"/>
      <c r="Q470" s="167"/>
      <c r="R470" s="167"/>
    </row>
    <row r="471" spans="3:18" s="8" customFormat="1" x14ac:dyDescent="0.25">
      <c r="C471" s="147"/>
      <c r="O471" s="167"/>
      <c r="P471" s="167"/>
      <c r="Q471" s="167"/>
      <c r="R471" s="167"/>
    </row>
    <row r="472" spans="3:18" s="8" customFormat="1" x14ac:dyDescent="0.25">
      <c r="C472" s="147"/>
      <c r="O472" s="167"/>
      <c r="P472" s="167"/>
      <c r="Q472" s="167"/>
      <c r="R472" s="167"/>
    </row>
    <row r="473" spans="3:18" s="8" customFormat="1" x14ac:dyDescent="0.25">
      <c r="C473" s="147"/>
      <c r="O473" s="167"/>
      <c r="P473" s="167"/>
      <c r="Q473" s="167"/>
      <c r="R473" s="167"/>
    </row>
    <row r="474" spans="3:18" s="8" customFormat="1" x14ac:dyDescent="0.25">
      <c r="C474" s="147"/>
      <c r="O474" s="167"/>
      <c r="P474" s="167"/>
      <c r="Q474" s="167"/>
      <c r="R474" s="167"/>
    </row>
    <row r="475" spans="3:18" s="8" customFormat="1" x14ac:dyDescent="0.25">
      <c r="C475" s="147"/>
      <c r="O475" s="167"/>
      <c r="P475" s="167"/>
      <c r="Q475" s="167"/>
      <c r="R475" s="167"/>
    </row>
    <row r="476" spans="3:18" s="8" customFormat="1" x14ac:dyDescent="0.25">
      <c r="C476" s="147"/>
      <c r="O476" s="167"/>
      <c r="P476" s="167"/>
      <c r="Q476" s="167"/>
      <c r="R476" s="167"/>
    </row>
    <row r="477" spans="3:18" s="8" customFormat="1" x14ac:dyDescent="0.25">
      <c r="C477" s="147"/>
      <c r="O477" s="167"/>
      <c r="P477" s="167"/>
      <c r="Q477" s="167"/>
      <c r="R477" s="167"/>
    </row>
    <row r="478" spans="3:18" s="8" customFormat="1" x14ac:dyDescent="0.25">
      <c r="C478" s="147"/>
      <c r="O478" s="167"/>
      <c r="P478" s="167"/>
      <c r="Q478" s="167"/>
      <c r="R478" s="167"/>
    </row>
    <row r="479" spans="3:18" s="8" customFormat="1" x14ac:dyDescent="0.25">
      <c r="C479" s="147"/>
      <c r="O479" s="167"/>
      <c r="P479" s="167"/>
      <c r="Q479" s="167"/>
      <c r="R479" s="167"/>
    </row>
    <row r="480" spans="3:18" s="8" customFormat="1" x14ac:dyDescent="0.25">
      <c r="C480" s="147"/>
      <c r="O480" s="167"/>
      <c r="P480" s="167"/>
      <c r="Q480" s="167"/>
      <c r="R480" s="167"/>
    </row>
    <row r="481" spans="3:18" s="8" customFormat="1" x14ac:dyDescent="0.25">
      <c r="C481" s="147"/>
      <c r="O481" s="167"/>
      <c r="P481" s="167"/>
      <c r="Q481" s="167"/>
      <c r="R481" s="167"/>
    </row>
    <row r="482" spans="3:18" s="8" customFormat="1" x14ac:dyDescent="0.25">
      <c r="C482" s="147"/>
      <c r="O482" s="167"/>
      <c r="P482" s="167"/>
      <c r="Q482" s="167"/>
      <c r="R482" s="167"/>
    </row>
    <row r="483" spans="3:18" s="8" customFormat="1" x14ac:dyDescent="0.25">
      <c r="C483" s="147"/>
      <c r="O483" s="167"/>
      <c r="P483" s="167"/>
      <c r="Q483" s="167"/>
      <c r="R483" s="167"/>
    </row>
    <row r="484" spans="3:18" s="8" customFormat="1" x14ac:dyDescent="0.25">
      <c r="C484" s="147"/>
      <c r="O484" s="167"/>
      <c r="P484" s="167"/>
      <c r="Q484" s="167"/>
      <c r="R484" s="167"/>
    </row>
    <row r="485" spans="3:18" s="8" customFormat="1" x14ac:dyDescent="0.25">
      <c r="C485" s="147"/>
      <c r="O485" s="167"/>
      <c r="P485" s="167"/>
      <c r="Q485" s="167"/>
      <c r="R485" s="167"/>
    </row>
    <row r="486" spans="3:18" s="8" customFormat="1" x14ac:dyDescent="0.25">
      <c r="C486" s="147"/>
      <c r="O486" s="167"/>
      <c r="P486" s="167"/>
      <c r="Q486" s="167"/>
      <c r="R486" s="167"/>
    </row>
    <row r="487" spans="3:18" s="8" customFormat="1" x14ac:dyDescent="0.25">
      <c r="C487" s="147"/>
      <c r="O487" s="167"/>
      <c r="P487" s="167"/>
      <c r="Q487" s="167"/>
      <c r="R487" s="167"/>
    </row>
    <row r="488" spans="3:18" s="8" customFormat="1" x14ac:dyDescent="0.25">
      <c r="C488" s="147"/>
      <c r="O488" s="167"/>
      <c r="P488" s="167"/>
      <c r="Q488" s="167"/>
      <c r="R488" s="167"/>
    </row>
    <row r="489" spans="3:18" s="8" customFormat="1" x14ac:dyDescent="0.25">
      <c r="C489" s="147"/>
      <c r="O489" s="167"/>
      <c r="P489" s="167"/>
      <c r="Q489" s="167"/>
      <c r="R489" s="167"/>
    </row>
    <row r="490" spans="3:18" s="8" customFormat="1" x14ac:dyDescent="0.25">
      <c r="C490" s="147"/>
      <c r="O490" s="167"/>
      <c r="P490" s="167"/>
      <c r="Q490" s="167"/>
      <c r="R490" s="167"/>
    </row>
    <row r="491" spans="3:18" s="8" customFormat="1" x14ac:dyDescent="0.25">
      <c r="C491" s="147"/>
      <c r="O491" s="167"/>
      <c r="P491" s="167"/>
      <c r="Q491" s="167"/>
      <c r="R491" s="167"/>
    </row>
    <row r="492" spans="3:18" s="8" customFormat="1" x14ac:dyDescent="0.25">
      <c r="C492" s="147"/>
      <c r="O492" s="167"/>
      <c r="P492" s="167"/>
      <c r="Q492" s="167"/>
      <c r="R492" s="167"/>
    </row>
    <row r="493" spans="3:18" s="8" customFormat="1" x14ac:dyDescent="0.25">
      <c r="C493" s="147"/>
      <c r="O493" s="167"/>
      <c r="P493" s="167"/>
      <c r="Q493" s="167"/>
      <c r="R493" s="167"/>
    </row>
    <row r="494" spans="3:18" s="8" customFormat="1" x14ac:dyDescent="0.25">
      <c r="C494" s="147"/>
      <c r="O494" s="167"/>
      <c r="P494" s="167"/>
      <c r="Q494" s="167"/>
      <c r="R494" s="167"/>
    </row>
    <row r="495" spans="3:18" s="8" customFormat="1" x14ac:dyDescent="0.25">
      <c r="C495" s="147"/>
      <c r="O495" s="167"/>
      <c r="P495" s="167"/>
      <c r="Q495" s="167"/>
      <c r="R495" s="167"/>
    </row>
    <row r="496" spans="3:18" s="8" customFormat="1" x14ac:dyDescent="0.25">
      <c r="C496" s="147"/>
      <c r="O496" s="167"/>
      <c r="P496" s="167"/>
      <c r="Q496" s="167"/>
      <c r="R496" s="167"/>
    </row>
    <row r="497" spans="3:18" s="8" customFormat="1" x14ac:dyDescent="0.25">
      <c r="C497" s="147"/>
      <c r="O497" s="167"/>
      <c r="P497" s="167"/>
      <c r="Q497" s="167"/>
      <c r="R497" s="167"/>
    </row>
    <row r="498" spans="3:18" s="8" customFormat="1" x14ac:dyDescent="0.25">
      <c r="C498" s="147"/>
      <c r="O498" s="167"/>
      <c r="P498" s="167"/>
      <c r="Q498" s="167"/>
      <c r="R498" s="167"/>
    </row>
    <row r="499" spans="3:18" s="8" customFormat="1" x14ac:dyDescent="0.25">
      <c r="C499" s="147"/>
      <c r="O499" s="167"/>
      <c r="P499" s="167"/>
      <c r="Q499" s="167"/>
      <c r="R499" s="167"/>
    </row>
    <row r="500" spans="3:18" s="8" customFormat="1" x14ac:dyDescent="0.25">
      <c r="C500" s="147"/>
      <c r="O500" s="167"/>
      <c r="P500" s="167"/>
      <c r="Q500" s="167"/>
      <c r="R500" s="167"/>
    </row>
    <row r="501" spans="3:18" s="8" customFormat="1" x14ac:dyDescent="0.25">
      <c r="C501" s="147"/>
      <c r="O501" s="167"/>
      <c r="P501" s="167"/>
      <c r="Q501" s="167"/>
      <c r="R501" s="167"/>
    </row>
    <row r="502" spans="3:18" s="8" customFormat="1" x14ac:dyDescent="0.25">
      <c r="C502" s="147"/>
      <c r="O502" s="167"/>
      <c r="P502" s="167"/>
      <c r="Q502" s="167"/>
      <c r="R502" s="167"/>
    </row>
    <row r="503" spans="3:18" s="8" customFormat="1" x14ac:dyDescent="0.25">
      <c r="C503" s="147"/>
      <c r="O503" s="167"/>
      <c r="P503" s="167"/>
      <c r="Q503" s="167"/>
      <c r="R503" s="167"/>
    </row>
    <row r="504" spans="3:18" s="8" customFormat="1" x14ac:dyDescent="0.25">
      <c r="C504" s="147"/>
      <c r="O504" s="167"/>
      <c r="P504" s="167"/>
      <c r="Q504" s="167"/>
      <c r="R504" s="167"/>
    </row>
    <row r="505" spans="3:18" s="8" customFormat="1" x14ac:dyDescent="0.25">
      <c r="C505" s="147"/>
      <c r="O505" s="167"/>
      <c r="P505" s="167"/>
      <c r="Q505" s="167"/>
      <c r="R505" s="167"/>
    </row>
    <row r="506" spans="3:18" s="8" customFormat="1" x14ac:dyDescent="0.25">
      <c r="C506" s="147"/>
      <c r="O506" s="167"/>
      <c r="P506" s="167"/>
      <c r="Q506" s="167"/>
      <c r="R506" s="167"/>
    </row>
    <row r="507" spans="3:18" s="8" customFormat="1" x14ac:dyDescent="0.25">
      <c r="C507" s="147"/>
      <c r="O507" s="167"/>
      <c r="P507" s="167"/>
      <c r="Q507" s="167"/>
      <c r="R507" s="167"/>
    </row>
    <row r="508" spans="3:18" s="8" customFormat="1" x14ac:dyDescent="0.25">
      <c r="C508" s="147"/>
      <c r="O508" s="167"/>
      <c r="P508" s="167"/>
      <c r="Q508" s="167"/>
      <c r="R508" s="167"/>
    </row>
    <row r="509" spans="3:18" s="8" customFormat="1" x14ac:dyDescent="0.25">
      <c r="C509" s="147"/>
      <c r="O509" s="167"/>
      <c r="P509" s="167"/>
      <c r="Q509" s="167"/>
      <c r="R509" s="167"/>
    </row>
    <row r="510" spans="3:18" s="8" customFormat="1" x14ac:dyDescent="0.25">
      <c r="C510" s="147"/>
      <c r="O510" s="167"/>
      <c r="P510" s="167"/>
      <c r="Q510" s="167"/>
      <c r="R510" s="167"/>
    </row>
    <row r="511" spans="3:18" s="8" customFormat="1" x14ac:dyDescent="0.25">
      <c r="C511" s="147"/>
      <c r="O511" s="167"/>
      <c r="P511" s="167"/>
      <c r="Q511" s="167"/>
      <c r="R511" s="167"/>
    </row>
    <row r="512" spans="3:18" s="8" customFormat="1" x14ac:dyDescent="0.25">
      <c r="C512" s="147"/>
      <c r="O512" s="167"/>
      <c r="P512" s="167"/>
      <c r="Q512" s="167"/>
      <c r="R512" s="167"/>
    </row>
    <row r="513" spans="3:18" s="8" customFormat="1" x14ac:dyDescent="0.25">
      <c r="C513" s="147"/>
      <c r="O513" s="167"/>
      <c r="P513" s="167"/>
      <c r="Q513" s="167"/>
      <c r="R513" s="167"/>
    </row>
    <row r="514" spans="3:18" s="8" customFormat="1" x14ac:dyDescent="0.25">
      <c r="C514" s="147"/>
      <c r="O514" s="167"/>
      <c r="P514" s="167"/>
      <c r="Q514" s="167"/>
      <c r="R514" s="167"/>
    </row>
    <row r="515" spans="3:18" s="8" customFormat="1" x14ac:dyDescent="0.25">
      <c r="C515" s="147"/>
      <c r="O515" s="167"/>
      <c r="P515" s="167"/>
      <c r="Q515" s="167"/>
      <c r="R515" s="167"/>
    </row>
    <row r="516" spans="3:18" s="8" customFormat="1" x14ac:dyDescent="0.25">
      <c r="C516" s="147"/>
      <c r="O516" s="167"/>
      <c r="P516" s="167"/>
      <c r="Q516" s="167"/>
      <c r="R516" s="167"/>
    </row>
    <row r="517" spans="3:18" s="8" customFormat="1" x14ac:dyDescent="0.25">
      <c r="C517" s="147"/>
      <c r="O517" s="167"/>
      <c r="P517" s="167"/>
      <c r="Q517" s="167"/>
      <c r="R517" s="167"/>
    </row>
    <row r="518" spans="3:18" s="8" customFormat="1" x14ac:dyDescent="0.25">
      <c r="C518" s="147"/>
      <c r="O518" s="167"/>
      <c r="P518" s="167"/>
      <c r="Q518" s="167"/>
      <c r="R518" s="167"/>
    </row>
    <row r="519" spans="3:18" s="8" customFormat="1" x14ac:dyDescent="0.25">
      <c r="C519" s="147"/>
      <c r="O519" s="167"/>
      <c r="P519" s="167"/>
      <c r="Q519" s="167"/>
      <c r="R519" s="167"/>
    </row>
    <row r="520" spans="3:18" s="8" customFormat="1" x14ac:dyDescent="0.25">
      <c r="C520" s="147"/>
      <c r="O520" s="167"/>
      <c r="P520" s="167"/>
      <c r="Q520" s="167"/>
      <c r="R520" s="167"/>
    </row>
    <row r="521" spans="3:18" s="8" customFormat="1" x14ac:dyDescent="0.25">
      <c r="C521" s="147"/>
      <c r="O521" s="167"/>
      <c r="P521" s="167"/>
      <c r="Q521" s="167"/>
      <c r="R521" s="167"/>
    </row>
    <row r="522" spans="3:18" s="8" customFormat="1" x14ac:dyDescent="0.25">
      <c r="C522" s="147"/>
      <c r="O522" s="167"/>
      <c r="P522" s="167"/>
      <c r="Q522" s="167"/>
      <c r="R522" s="167"/>
    </row>
    <row r="523" spans="3:18" s="8" customFormat="1" x14ac:dyDescent="0.25">
      <c r="C523" s="147"/>
      <c r="O523" s="167"/>
      <c r="P523" s="167"/>
      <c r="Q523" s="167"/>
      <c r="R523" s="167"/>
    </row>
    <row r="524" spans="3:18" s="8" customFormat="1" x14ac:dyDescent="0.25">
      <c r="C524" s="147"/>
      <c r="O524" s="167"/>
      <c r="P524" s="167"/>
      <c r="Q524" s="167"/>
      <c r="R524" s="167"/>
    </row>
    <row r="525" spans="3:18" s="8" customFormat="1" x14ac:dyDescent="0.25">
      <c r="C525" s="147"/>
      <c r="O525" s="167"/>
      <c r="P525" s="167"/>
      <c r="Q525" s="167"/>
      <c r="R525" s="167"/>
    </row>
    <row r="526" spans="3:18" s="8" customFormat="1" x14ac:dyDescent="0.25">
      <c r="C526" s="147"/>
      <c r="O526" s="167"/>
      <c r="P526" s="167"/>
      <c r="Q526" s="167"/>
      <c r="R526" s="167"/>
    </row>
    <row r="527" spans="3:18" s="8" customFormat="1" x14ac:dyDescent="0.25">
      <c r="C527" s="147"/>
      <c r="O527" s="167"/>
      <c r="P527" s="167"/>
      <c r="Q527" s="167"/>
      <c r="R527" s="167"/>
    </row>
    <row r="528" spans="3:18" s="8" customFormat="1" x14ac:dyDescent="0.25">
      <c r="C528" s="147"/>
      <c r="O528" s="167"/>
      <c r="P528" s="167"/>
      <c r="Q528" s="167"/>
      <c r="R528" s="167"/>
    </row>
    <row r="529" spans="3:18" s="8" customFormat="1" x14ac:dyDescent="0.25">
      <c r="C529" s="147"/>
      <c r="O529" s="167"/>
      <c r="P529" s="167"/>
      <c r="Q529" s="167"/>
      <c r="R529" s="167"/>
    </row>
    <row r="530" spans="3:18" s="8" customFormat="1" x14ac:dyDescent="0.25">
      <c r="C530" s="147"/>
      <c r="O530" s="167"/>
      <c r="P530" s="167"/>
      <c r="Q530" s="167"/>
      <c r="R530" s="167"/>
    </row>
    <row r="531" spans="3:18" s="8" customFormat="1" x14ac:dyDescent="0.25">
      <c r="C531" s="147"/>
      <c r="O531" s="167"/>
      <c r="P531" s="167"/>
      <c r="Q531" s="167"/>
      <c r="R531" s="167"/>
    </row>
    <row r="532" spans="3:18" s="8" customFormat="1" x14ac:dyDescent="0.25">
      <c r="C532" s="147"/>
      <c r="O532" s="167"/>
      <c r="P532" s="167"/>
      <c r="Q532" s="167"/>
      <c r="R532" s="167"/>
    </row>
    <row r="533" spans="3:18" s="8" customFormat="1" x14ac:dyDescent="0.25">
      <c r="C533" s="147"/>
      <c r="O533" s="167"/>
      <c r="P533" s="167"/>
      <c r="Q533" s="167"/>
      <c r="R533" s="167"/>
    </row>
    <row r="534" spans="3:18" s="8" customFormat="1" x14ac:dyDescent="0.25">
      <c r="C534" s="147"/>
      <c r="O534" s="167"/>
      <c r="P534" s="167"/>
      <c r="Q534" s="167"/>
      <c r="R534" s="167"/>
    </row>
    <row r="535" spans="3:18" s="8" customFormat="1" x14ac:dyDescent="0.25">
      <c r="C535" s="147"/>
      <c r="O535" s="167"/>
      <c r="P535" s="167"/>
      <c r="Q535" s="167"/>
      <c r="R535" s="167"/>
    </row>
    <row r="536" spans="3:18" s="8" customFormat="1" x14ac:dyDescent="0.25">
      <c r="C536" s="147"/>
      <c r="O536" s="167"/>
      <c r="P536" s="167"/>
      <c r="Q536" s="167"/>
      <c r="R536" s="167"/>
    </row>
    <row r="537" spans="3:18" s="8" customFormat="1" x14ac:dyDescent="0.25">
      <c r="C537" s="147"/>
      <c r="O537" s="167"/>
      <c r="P537" s="167"/>
      <c r="Q537" s="167"/>
      <c r="R537" s="167"/>
    </row>
    <row r="538" spans="3:18" s="8" customFormat="1" x14ac:dyDescent="0.25">
      <c r="C538" s="147"/>
      <c r="O538" s="167"/>
      <c r="P538" s="167"/>
      <c r="Q538" s="167"/>
      <c r="R538" s="167"/>
    </row>
    <row r="539" spans="3:18" s="8" customFormat="1" x14ac:dyDescent="0.25">
      <c r="C539" s="147"/>
      <c r="O539" s="167"/>
      <c r="P539" s="167"/>
      <c r="Q539" s="167"/>
      <c r="R539" s="167"/>
    </row>
    <row r="540" spans="3:18" s="8" customFormat="1" x14ac:dyDescent="0.25">
      <c r="C540" s="147"/>
      <c r="O540" s="167"/>
      <c r="P540" s="167"/>
      <c r="Q540" s="167"/>
      <c r="R540" s="167"/>
    </row>
    <row r="541" spans="3:18" s="8" customFormat="1" x14ac:dyDescent="0.25">
      <c r="C541" s="147"/>
      <c r="O541" s="167"/>
      <c r="P541" s="167"/>
      <c r="Q541" s="167"/>
      <c r="R541" s="167"/>
    </row>
    <row r="542" spans="3:18" s="8" customFormat="1" x14ac:dyDescent="0.25">
      <c r="C542" s="147"/>
      <c r="O542" s="167"/>
      <c r="P542" s="167"/>
      <c r="Q542" s="167"/>
      <c r="R542" s="167"/>
    </row>
    <row r="543" spans="3:18" s="8" customFormat="1" x14ac:dyDescent="0.25">
      <c r="C543" s="147"/>
      <c r="O543" s="167"/>
      <c r="P543" s="167"/>
      <c r="Q543" s="167"/>
      <c r="R543" s="167"/>
    </row>
    <row r="544" spans="3:18" s="8" customFormat="1" x14ac:dyDescent="0.25">
      <c r="C544" s="147"/>
      <c r="O544" s="167"/>
      <c r="P544" s="167"/>
      <c r="Q544" s="167"/>
      <c r="R544" s="167"/>
    </row>
    <row r="545" spans="3:18" s="8" customFormat="1" x14ac:dyDescent="0.25">
      <c r="C545" s="147"/>
      <c r="O545" s="167"/>
      <c r="P545" s="167"/>
      <c r="Q545" s="167"/>
      <c r="R545" s="167"/>
    </row>
    <row r="546" spans="3:18" s="8" customFormat="1" x14ac:dyDescent="0.25">
      <c r="C546" s="147"/>
      <c r="O546" s="167"/>
      <c r="P546" s="167"/>
      <c r="Q546" s="167"/>
      <c r="R546" s="167"/>
    </row>
    <row r="547" spans="3:18" s="8" customFormat="1" x14ac:dyDescent="0.25">
      <c r="C547" s="147"/>
      <c r="O547" s="167"/>
      <c r="P547" s="167"/>
      <c r="Q547" s="167"/>
      <c r="R547" s="167"/>
    </row>
    <row r="548" spans="3:18" s="8" customFormat="1" x14ac:dyDescent="0.25">
      <c r="C548" s="147"/>
      <c r="O548" s="167"/>
      <c r="P548" s="167"/>
      <c r="Q548" s="167"/>
      <c r="R548" s="167"/>
    </row>
    <row r="549" spans="3:18" s="8" customFormat="1" x14ac:dyDescent="0.25">
      <c r="C549" s="147"/>
      <c r="O549" s="167"/>
      <c r="P549" s="167"/>
      <c r="Q549" s="167"/>
      <c r="R549" s="167"/>
    </row>
    <row r="550" spans="3:18" s="8" customFormat="1" x14ac:dyDescent="0.25">
      <c r="C550" s="147"/>
      <c r="O550" s="167"/>
      <c r="P550" s="167"/>
      <c r="Q550" s="167"/>
      <c r="R550" s="167"/>
    </row>
    <row r="551" spans="3:18" s="8" customFormat="1" x14ac:dyDescent="0.25">
      <c r="C551" s="147"/>
      <c r="O551" s="167"/>
      <c r="P551" s="167"/>
      <c r="Q551" s="167"/>
      <c r="R551" s="167"/>
    </row>
    <row r="552" spans="3:18" s="8" customFormat="1" x14ac:dyDescent="0.25">
      <c r="C552" s="147"/>
      <c r="O552" s="167"/>
      <c r="P552" s="167"/>
      <c r="Q552" s="167"/>
      <c r="R552" s="167"/>
    </row>
    <row r="553" spans="3:18" s="8" customFormat="1" x14ac:dyDescent="0.25">
      <c r="C553" s="147"/>
      <c r="O553" s="167"/>
      <c r="P553" s="167"/>
      <c r="Q553" s="167"/>
      <c r="R553" s="167"/>
    </row>
    <row r="554" spans="3:18" s="8" customFormat="1" x14ac:dyDescent="0.25">
      <c r="C554" s="147"/>
      <c r="O554" s="167"/>
      <c r="P554" s="167"/>
      <c r="Q554" s="167"/>
      <c r="R554" s="167"/>
    </row>
    <row r="555" spans="3:18" s="8" customFormat="1" x14ac:dyDescent="0.25">
      <c r="C555" s="147"/>
      <c r="O555" s="167"/>
      <c r="P555" s="167"/>
      <c r="Q555" s="167"/>
      <c r="R555" s="167"/>
    </row>
    <row r="556" spans="3:18" s="8" customFormat="1" x14ac:dyDescent="0.25">
      <c r="C556" s="147"/>
      <c r="O556" s="167"/>
      <c r="P556" s="167"/>
      <c r="Q556" s="167"/>
      <c r="R556" s="167"/>
    </row>
    <row r="557" spans="3:18" s="8" customFormat="1" x14ac:dyDescent="0.25">
      <c r="C557" s="147"/>
      <c r="O557" s="167"/>
      <c r="P557" s="167"/>
      <c r="Q557" s="167"/>
      <c r="R557" s="167"/>
    </row>
    <row r="558" spans="3:18" s="8" customFormat="1" x14ac:dyDescent="0.25">
      <c r="C558" s="147"/>
      <c r="O558" s="167"/>
      <c r="P558" s="167"/>
      <c r="Q558" s="167"/>
      <c r="R558" s="167"/>
    </row>
    <row r="559" spans="3:18" s="8" customFormat="1" x14ac:dyDescent="0.25">
      <c r="C559" s="147"/>
      <c r="O559" s="167"/>
      <c r="P559" s="167"/>
      <c r="Q559" s="167"/>
      <c r="R559" s="167"/>
    </row>
    <row r="560" spans="3:18" s="8" customFormat="1" x14ac:dyDescent="0.25">
      <c r="C560" s="147"/>
      <c r="O560" s="167"/>
      <c r="P560" s="167"/>
      <c r="Q560" s="167"/>
      <c r="R560" s="167"/>
    </row>
    <row r="561" spans="3:18" s="8" customFormat="1" x14ac:dyDescent="0.25">
      <c r="C561" s="147"/>
      <c r="O561" s="167"/>
      <c r="P561" s="167"/>
      <c r="Q561" s="167"/>
      <c r="R561" s="167"/>
    </row>
    <row r="562" spans="3:18" s="8" customFormat="1" x14ac:dyDescent="0.25">
      <c r="C562" s="147"/>
      <c r="O562" s="167"/>
      <c r="P562" s="167"/>
      <c r="Q562" s="167"/>
      <c r="R562" s="167"/>
    </row>
    <row r="563" spans="3:18" s="8" customFormat="1" x14ac:dyDescent="0.25">
      <c r="C563" s="147"/>
      <c r="O563" s="167"/>
      <c r="P563" s="167"/>
      <c r="Q563" s="167"/>
      <c r="R563" s="167"/>
    </row>
    <row r="564" spans="3:18" s="8" customFormat="1" x14ac:dyDescent="0.25">
      <c r="C564" s="147"/>
      <c r="O564" s="167"/>
      <c r="P564" s="167"/>
      <c r="Q564" s="167"/>
      <c r="R564" s="167"/>
    </row>
    <row r="565" spans="3:18" s="8" customFormat="1" x14ac:dyDescent="0.25">
      <c r="C565" s="147"/>
      <c r="O565" s="167"/>
      <c r="P565" s="167"/>
      <c r="Q565" s="167"/>
      <c r="R565" s="167"/>
    </row>
    <row r="566" spans="3:18" s="8" customFormat="1" x14ac:dyDescent="0.25">
      <c r="C566" s="147"/>
      <c r="O566" s="167"/>
      <c r="P566" s="167"/>
      <c r="Q566" s="167"/>
      <c r="R566" s="167"/>
    </row>
    <row r="567" spans="3:18" s="8" customFormat="1" x14ac:dyDescent="0.25">
      <c r="C567" s="147"/>
      <c r="O567" s="167"/>
      <c r="P567" s="167"/>
      <c r="Q567" s="167"/>
      <c r="R567" s="167"/>
    </row>
    <row r="568" spans="3:18" s="8" customFormat="1" x14ac:dyDescent="0.25">
      <c r="C568" s="147"/>
      <c r="O568" s="167"/>
      <c r="P568" s="167"/>
      <c r="Q568" s="167"/>
      <c r="R568" s="167"/>
    </row>
    <row r="569" spans="3:18" s="8" customFormat="1" x14ac:dyDescent="0.25">
      <c r="C569" s="147"/>
      <c r="O569" s="167"/>
      <c r="P569" s="167"/>
      <c r="Q569" s="167"/>
      <c r="R569" s="167"/>
    </row>
    <row r="570" spans="3:18" s="8" customFormat="1" x14ac:dyDescent="0.25">
      <c r="C570" s="147"/>
      <c r="O570" s="167"/>
      <c r="P570" s="167"/>
      <c r="Q570" s="167"/>
      <c r="R570" s="167"/>
    </row>
    <row r="571" spans="3:18" s="8" customFormat="1" x14ac:dyDescent="0.25">
      <c r="C571" s="147"/>
      <c r="O571" s="167"/>
      <c r="P571" s="167"/>
      <c r="Q571" s="167"/>
      <c r="R571" s="167"/>
    </row>
    <row r="572" spans="3:18" s="8" customFormat="1" x14ac:dyDescent="0.25">
      <c r="C572" s="147"/>
      <c r="O572" s="167"/>
      <c r="P572" s="167"/>
      <c r="Q572" s="167"/>
      <c r="R572" s="167"/>
    </row>
    <row r="573" spans="3:18" s="8" customFormat="1" x14ac:dyDescent="0.25">
      <c r="C573" s="147"/>
      <c r="O573" s="167"/>
      <c r="P573" s="167"/>
      <c r="Q573" s="167"/>
      <c r="R573" s="167"/>
    </row>
    <row r="574" spans="3:18" s="8" customFormat="1" x14ac:dyDescent="0.25">
      <c r="C574" s="147"/>
      <c r="O574" s="167"/>
      <c r="P574" s="167"/>
      <c r="Q574" s="167"/>
      <c r="R574" s="167"/>
    </row>
    <row r="575" spans="3:18" s="8" customFormat="1" x14ac:dyDescent="0.25">
      <c r="C575" s="147"/>
      <c r="O575" s="167"/>
      <c r="P575" s="167"/>
      <c r="Q575" s="167"/>
      <c r="R575" s="167"/>
    </row>
    <row r="576" spans="3:18" s="8" customFormat="1" x14ac:dyDescent="0.25">
      <c r="C576" s="147"/>
      <c r="O576" s="167"/>
      <c r="P576" s="167"/>
      <c r="Q576" s="167"/>
      <c r="R576" s="167"/>
    </row>
    <row r="577" spans="3:18" s="8" customFormat="1" x14ac:dyDescent="0.25">
      <c r="C577" s="147"/>
      <c r="O577" s="167"/>
      <c r="P577" s="167"/>
      <c r="Q577" s="167"/>
      <c r="R577" s="167"/>
    </row>
    <row r="578" spans="3:18" s="8" customFormat="1" x14ac:dyDescent="0.25">
      <c r="C578" s="147"/>
      <c r="O578" s="167"/>
      <c r="P578" s="167"/>
      <c r="Q578" s="167"/>
      <c r="R578" s="167"/>
    </row>
    <row r="579" spans="3:18" s="8" customFormat="1" x14ac:dyDescent="0.25">
      <c r="C579" s="147"/>
      <c r="O579" s="167"/>
      <c r="P579" s="167"/>
      <c r="Q579" s="167"/>
      <c r="R579" s="167"/>
    </row>
    <row r="580" spans="3:18" s="8" customFormat="1" x14ac:dyDescent="0.25">
      <c r="C580" s="147"/>
      <c r="O580" s="167"/>
      <c r="P580" s="167"/>
      <c r="Q580" s="167"/>
      <c r="R580" s="167"/>
    </row>
    <row r="581" spans="3:18" s="8" customFormat="1" x14ac:dyDescent="0.25">
      <c r="C581" s="147"/>
      <c r="O581" s="167"/>
      <c r="P581" s="167"/>
      <c r="Q581" s="167"/>
      <c r="R581" s="167"/>
    </row>
    <row r="582" spans="3:18" s="8" customFormat="1" x14ac:dyDescent="0.25">
      <c r="C582" s="147"/>
      <c r="O582" s="167"/>
      <c r="P582" s="167"/>
      <c r="Q582" s="167"/>
      <c r="R582" s="167"/>
    </row>
    <row r="583" spans="3:18" s="8" customFormat="1" x14ac:dyDescent="0.25">
      <c r="C583" s="147"/>
      <c r="O583" s="167"/>
      <c r="P583" s="167"/>
      <c r="Q583" s="167"/>
      <c r="R583" s="167"/>
    </row>
    <row r="584" spans="3:18" s="8" customFormat="1" x14ac:dyDescent="0.25">
      <c r="C584" s="147"/>
      <c r="O584" s="167"/>
      <c r="P584" s="167"/>
      <c r="Q584" s="167"/>
      <c r="R584" s="167"/>
    </row>
    <row r="585" spans="3:18" s="8" customFormat="1" x14ac:dyDescent="0.25">
      <c r="C585" s="147"/>
      <c r="O585" s="167"/>
      <c r="P585" s="167"/>
      <c r="Q585" s="167"/>
      <c r="R585" s="167"/>
    </row>
    <row r="586" spans="3:18" s="8" customFormat="1" x14ac:dyDescent="0.25">
      <c r="C586" s="147"/>
      <c r="O586" s="167"/>
      <c r="P586" s="167"/>
      <c r="Q586" s="167"/>
      <c r="R586" s="167"/>
    </row>
    <row r="587" spans="3:18" s="8" customFormat="1" x14ac:dyDescent="0.25">
      <c r="C587" s="147"/>
      <c r="O587" s="167"/>
      <c r="P587" s="167"/>
      <c r="Q587" s="167"/>
      <c r="R587" s="167"/>
    </row>
    <row r="588" spans="3:18" s="8" customFormat="1" x14ac:dyDescent="0.25">
      <c r="C588" s="147"/>
      <c r="O588" s="167"/>
      <c r="P588" s="167"/>
      <c r="Q588" s="167"/>
      <c r="R588" s="167"/>
    </row>
    <row r="589" spans="3:18" s="8" customFormat="1" x14ac:dyDescent="0.25">
      <c r="C589" s="147"/>
      <c r="O589" s="167"/>
      <c r="P589" s="167"/>
      <c r="Q589" s="167"/>
      <c r="R589" s="167"/>
    </row>
    <row r="590" spans="3:18" s="8" customFormat="1" x14ac:dyDescent="0.25">
      <c r="C590" s="147"/>
      <c r="O590" s="167"/>
      <c r="P590" s="167"/>
      <c r="Q590" s="167"/>
      <c r="R590" s="167"/>
    </row>
    <row r="591" spans="3:18" s="8" customFormat="1" x14ac:dyDescent="0.25">
      <c r="C591" s="147"/>
      <c r="O591" s="167"/>
      <c r="P591" s="167"/>
      <c r="Q591" s="167"/>
      <c r="R591" s="167"/>
    </row>
    <row r="592" spans="3:18" s="8" customFormat="1" x14ac:dyDescent="0.25">
      <c r="C592" s="147"/>
      <c r="O592" s="167"/>
      <c r="P592" s="167"/>
      <c r="Q592" s="167"/>
      <c r="R592" s="167"/>
    </row>
    <row r="593" spans="3:18" s="8" customFormat="1" x14ac:dyDescent="0.25">
      <c r="C593" s="147"/>
      <c r="O593" s="167"/>
      <c r="P593" s="167"/>
      <c r="Q593" s="167"/>
      <c r="R593" s="167"/>
    </row>
    <row r="594" spans="3:18" s="8" customFormat="1" x14ac:dyDescent="0.25">
      <c r="C594" s="147"/>
      <c r="O594" s="167"/>
      <c r="P594" s="167"/>
      <c r="Q594" s="167"/>
      <c r="R594" s="167"/>
    </row>
    <row r="595" spans="3:18" s="8" customFormat="1" x14ac:dyDescent="0.25">
      <c r="C595" s="147"/>
      <c r="O595" s="167"/>
      <c r="P595" s="167"/>
      <c r="Q595" s="167"/>
      <c r="R595" s="167"/>
    </row>
    <row r="596" spans="3:18" s="8" customFormat="1" x14ac:dyDescent="0.25">
      <c r="C596" s="147"/>
      <c r="O596" s="167"/>
      <c r="P596" s="167"/>
      <c r="Q596" s="167"/>
      <c r="R596" s="167"/>
    </row>
    <row r="597" spans="3:18" s="8" customFormat="1" x14ac:dyDescent="0.25">
      <c r="C597" s="147"/>
      <c r="O597" s="167"/>
      <c r="P597" s="167"/>
      <c r="Q597" s="167"/>
      <c r="R597" s="167"/>
    </row>
    <row r="598" spans="3:18" s="8" customFormat="1" x14ac:dyDescent="0.25">
      <c r="C598" s="147"/>
      <c r="O598" s="167"/>
      <c r="P598" s="167"/>
      <c r="Q598" s="167"/>
      <c r="R598" s="167"/>
    </row>
    <row r="599" spans="3:18" s="8" customFormat="1" x14ac:dyDescent="0.25">
      <c r="C599" s="147"/>
      <c r="O599" s="167"/>
      <c r="P599" s="167"/>
      <c r="Q599" s="167"/>
      <c r="R599" s="167"/>
    </row>
    <row r="600" spans="3:18" s="8" customFormat="1" x14ac:dyDescent="0.25">
      <c r="C600" s="147"/>
      <c r="O600" s="167"/>
      <c r="P600" s="167"/>
      <c r="Q600" s="167"/>
      <c r="R600" s="167"/>
    </row>
    <row r="601" spans="3:18" s="8" customFormat="1" x14ac:dyDescent="0.25">
      <c r="C601" s="147"/>
      <c r="O601" s="167"/>
      <c r="P601" s="167"/>
      <c r="Q601" s="167"/>
      <c r="R601" s="167"/>
    </row>
    <row r="602" spans="3:18" s="8" customFormat="1" x14ac:dyDescent="0.25">
      <c r="C602" s="147"/>
      <c r="O602" s="167"/>
      <c r="P602" s="167"/>
      <c r="Q602" s="167"/>
      <c r="R602" s="167"/>
    </row>
    <row r="603" spans="3:18" s="8" customFormat="1" x14ac:dyDescent="0.25">
      <c r="C603" s="147"/>
      <c r="O603" s="167"/>
      <c r="P603" s="167"/>
      <c r="Q603" s="167"/>
      <c r="R603" s="167"/>
    </row>
    <row r="604" spans="3:18" s="8" customFormat="1" x14ac:dyDescent="0.25">
      <c r="C604" s="147"/>
      <c r="O604" s="167"/>
      <c r="P604" s="167"/>
      <c r="Q604" s="167"/>
      <c r="R604" s="167"/>
    </row>
    <row r="605" spans="3:18" s="8" customFormat="1" x14ac:dyDescent="0.25">
      <c r="C605" s="147"/>
      <c r="O605" s="167"/>
      <c r="P605" s="167"/>
      <c r="Q605" s="167"/>
      <c r="R605" s="167"/>
    </row>
    <row r="606" spans="3:18" s="8" customFormat="1" x14ac:dyDescent="0.25">
      <c r="C606" s="147"/>
      <c r="O606" s="167"/>
      <c r="P606" s="167"/>
      <c r="Q606" s="167"/>
      <c r="R606" s="167"/>
    </row>
    <row r="607" spans="3:18" s="8" customFormat="1" x14ac:dyDescent="0.25">
      <c r="C607" s="147"/>
      <c r="O607" s="167"/>
      <c r="P607" s="167"/>
      <c r="Q607" s="167"/>
      <c r="R607" s="167"/>
    </row>
    <row r="608" spans="3:18" s="8" customFormat="1" x14ac:dyDescent="0.25">
      <c r="C608" s="147"/>
      <c r="O608" s="167"/>
      <c r="P608" s="167"/>
      <c r="Q608" s="167"/>
      <c r="R608" s="167"/>
    </row>
    <row r="609" spans="3:18" s="8" customFormat="1" x14ac:dyDescent="0.25">
      <c r="C609" s="147"/>
      <c r="O609" s="167"/>
      <c r="P609" s="167"/>
      <c r="Q609" s="167"/>
      <c r="R609" s="167"/>
    </row>
    <row r="610" spans="3:18" s="8" customFormat="1" x14ac:dyDescent="0.25">
      <c r="C610" s="147"/>
      <c r="O610" s="167"/>
      <c r="P610" s="167"/>
      <c r="Q610" s="167"/>
      <c r="R610" s="167"/>
    </row>
    <row r="611" spans="3:18" s="8" customFormat="1" x14ac:dyDescent="0.25">
      <c r="C611" s="147"/>
      <c r="O611" s="167"/>
      <c r="P611" s="167"/>
      <c r="Q611" s="167"/>
      <c r="R611" s="167"/>
    </row>
    <row r="612" spans="3:18" s="8" customFormat="1" x14ac:dyDescent="0.25">
      <c r="C612" s="147"/>
      <c r="O612" s="167"/>
      <c r="P612" s="167"/>
      <c r="Q612" s="167"/>
      <c r="R612" s="167"/>
    </row>
    <row r="613" spans="3:18" s="8" customFormat="1" x14ac:dyDescent="0.25">
      <c r="C613" s="147"/>
      <c r="O613" s="167"/>
      <c r="P613" s="167"/>
      <c r="Q613" s="167"/>
      <c r="R613" s="167"/>
    </row>
    <row r="614" spans="3:18" s="8" customFormat="1" x14ac:dyDescent="0.25">
      <c r="C614" s="147"/>
      <c r="O614" s="167"/>
      <c r="P614" s="167"/>
      <c r="Q614" s="167"/>
      <c r="R614" s="167"/>
    </row>
    <row r="615" spans="3:18" s="8" customFormat="1" x14ac:dyDescent="0.25">
      <c r="C615" s="147"/>
      <c r="O615" s="167"/>
      <c r="P615" s="167"/>
      <c r="Q615" s="167"/>
      <c r="R615" s="167"/>
    </row>
    <row r="616" spans="3:18" s="8" customFormat="1" x14ac:dyDescent="0.25">
      <c r="C616" s="147"/>
      <c r="O616" s="167"/>
      <c r="P616" s="167"/>
      <c r="Q616" s="167"/>
      <c r="R616" s="167"/>
    </row>
    <row r="617" spans="3:18" s="8" customFormat="1" x14ac:dyDescent="0.25">
      <c r="C617" s="147"/>
      <c r="O617" s="167"/>
      <c r="P617" s="167"/>
      <c r="Q617" s="167"/>
      <c r="R617" s="167"/>
    </row>
    <row r="618" spans="3:18" s="8" customFormat="1" x14ac:dyDescent="0.25">
      <c r="C618" s="147"/>
      <c r="O618" s="167"/>
      <c r="P618" s="167"/>
      <c r="Q618" s="167"/>
      <c r="R618" s="167"/>
    </row>
    <row r="619" spans="3:18" s="8" customFormat="1" x14ac:dyDescent="0.25">
      <c r="C619" s="147"/>
      <c r="O619" s="167"/>
      <c r="P619" s="167"/>
      <c r="Q619" s="167"/>
      <c r="R619" s="167"/>
    </row>
    <row r="620" spans="3:18" s="8" customFormat="1" x14ac:dyDescent="0.25">
      <c r="C620" s="147"/>
      <c r="O620" s="167"/>
      <c r="P620" s="167"/>
      <c r="Q620" s="167"/>
      <c r="R620" s="167"/>
    </row>
    <row r="621" spans="3:18" s="8" customFormat="1" x14ac:dyDescent="0.25">
      <c r="C621" s="147"/>
      <c r="O621" s="167"/>
      <c r="P621" s="167"/>
      <c r="Q621" s="167"/>
      <c r="R621" s="167"/>
    </row>
    <row r="622" spans="3:18" s="8" customFormat="1" x14ac:dyDescent="0.25">
      <c r="C622" s="147"/>
      <c r="O622" s="167"/>
      <c r="P622" s="167"/>
      <c r="Q622" s="167"/>
      <c r="R622" s="167"/>
    </row>
    <row r="623" spans="3:18" s="8" customFormat="1" x14ac:dyDescent="0.25">
      <c r="C623" s="147"/>
      <c r="O623" s="167"/>
      <c r="P623" s="167"/>
      <c r="Q623" s="167"/>
      <c r="R623" s="167"/>
    </row>
    <row r="624" spans="3:18" s="8" customFormat="1" x14ac:dyDescent="0.25">
      <c r="C624" s="147"/>
      <c r="O624" s="167"/>
      <c r="P624" s="167"/>
      <c r="Q624" s="167"/>
      <c r="R624" s="167"/>
    </row>
    <row r="625" spans="3:18" s="8" customFormat="1" x14ac:dyDescent="0.25">
      <c r="C625" s="147"/>
      <c r="O625" s="167"/>
      <c r="P625" s="167"/>
      <c r="Q625" s="167"/>
      <c r="R625" s="167"/>
    </row>
    <row r="626" spans="3:18" s="8" customFormat="1" x14ac:dyDescent="0.25">
      <c r="C626" s="147"/>
      <c r="O626" s="167"/>
      <c r="P626" s="167"/>
      <c r="Q626" s="167"/>
      <c r="R626" s="167"/>
    </row>
    <row r="627" spans="3:18" s="8" customFormat="1" x14ac:dyDescent="0.25">
      <c r="C627" s="147"/>
      <c r="O627" s="167"/>
      <c r="P627" s="167"/>
      <c r="Q627" s="167"/>
      <c r="R627" s="167"/>
    </row>
    <row r="628" spans="3:18" s="8" customFormat="1" x14ac:dyDescent="0.25">
      <c r="C628" s="147"/>
      <c r="O628" s="167"/>
      <c r="P628" s="167"/>
      <c r="Q628" s="167"/>
      <c r="R628" s="167"/>
    </row>
    <row r="629" spans="3:18" s="8" customFormat="1" x14ac:dyDescent="0.25">
      <c r="C629" s="147"/>
      <c r="O629" s="167"/>
      <c r="P629" s="167"/>
      <c r="Q629" s="167"/>
      <c r="R629" s="167"/>
    </row>
    <row r="630" spans="3:18" s="8" customFormat="1" x14ac:dyDescent="0.25">
      <c r="C630" s="147"/>
      <c r="O630" s="167"/>
      <c r="P630" s="167"/>
      <c r="Q630" s="167"/>
      <c r="R630" s="167"/>
    </row>
    <row r="631" spans="3:18" s="8" customFormat="1" x14ac:dyDescent="0.25">
      <c r="C631" s="147"/>
      <c r="O631" s="167"/>
      <c r="P631" s="167"/>
      <c r="Q631" s="167"/>
      <c r="R631" s="167"/>
    </row>
    <row r="632" spans="3:18" s="8" customFormat="1" x14ac:dyDescent="0.25">
      <c r="C632" s="147"/>
      <c r="O632" s="167"/>
      <c r="P632" s="167"/>
      <c r="Q632" s="167"/>
      <c r="R632" s="167"/>
    </row>
    <row r="633" spans="3:18" s="8" customFormat="1" x14ac:dyDescent="0.25">
      <c r="C633" s="147"/>
      <c r="O633" s="167"/>
      <c r="P633" s="167"/>
      <c r="Q633" s="167"/>
      <c r="R633" s="167"/>
    </row>
    <row r="634" spans="3:18" s="8" customFormat="1" x14ac:dyDescent="0.25">
      <c r="C634" s="147"/>
      <c r="O634" s="167"/>
      <c r="P634" s="167"/>
      <c r="Q634" s="167"/>
      <c r="R634" s="167"/>
    </row>
    <row r="635" spans="3:18" s="8" customFormat="1" x14ac:dyDescent="0.25">
      <c r="C635" s="147"/>
      <c r="O635" s="167"/>
      <c r="P635" s="167"/>
      <c r="Q635" s="167"/>
      <c r="R635" s="167"/>
    </row>
    <row r="636" spans="3:18" s="8" customFormat="1" x14ac:dyDescent="0.25">
      <c r="C636" s="147"/>
      <c r="O636" s="167"/>
      <c r="P636" s="167"/>
      <c r="Q636" s="167"/>
      <c r="R636" s="167"/>
    </row>
    <row r="637" spans="3:18" s="8" customFormat="1" x14ac:dyDescent="0.25">
      <c r="C637" s="147"/>
      <c r="O637" s="167"/>
      <c r="P637" s="167"/>
      <c r="Q637" s="167"/>
      <c r="R637" s="167"/>
    </row>
    <row r="638" spans="3:18" s="8" customFormat="1" x14ac:dyDescent="0.25">
      <c r="C638" s="147"/>
      <c r="O638" s="167"/>
      <c r="P638" s="167"/>
      <c r="Q638" s="167"/>
      <c r="R638" s="167"/>
    </row>
    <row r="639" spans="3:18" s="8" customFormat="1" x14ac:dyDescent="0.25">
      <c r="C639" s="147"/>
      <c r="O639" s="167"/>
      <c r="P639" s="167"/>
      <c r="Q639" s="167"/>
      <c r="R639" s="167"/>
    </row>
    <row r="640" spans="3:18" s="8" customFormat="1" x14ac:dyDescent="0.25">
      <c r="C640" s="147"/>
      <c r="O640" s="167"/>
      <c r="P640" s="167"/>
      <c r="Q640" s="167"/>
      <c r="R640" s="167"/>
    </row>
    <row r="641" spans="3:18" s="8" customFormat="1" x14ac:dyDescent="0.25">
      <c r="C641" s="147"/>
      <c r="O641" s="167"/>
      <c r="P641" s="167"/>
      <c r="Q641" s="167"/>
      <c r="R641" s="167"/>
    </row>
    <row r="642" spans="3:18" s="8" customFormat="1" x14ac:dyDescent="0.25">
      <c r="C642" s="147"/>
      <c r="O642" s="167"/>
      <c r="P642" s="167"/>
      <c r="Q642" s="167"/>
      <c r="R642" s="167"/>
    </row>
    <row r="643" spans="3:18" s="8" customFormat="1" x14ac:dyDescent="0.25">
      <c r="C643" s="147"/>
      <c r="O643" s="167"/>
      <c r="P643" s="167"/>
      <c r="Q643" s="167"/>
      <c r="R643" s="167"/>
    </row>
    <row r="644" spans="3:18" s="8" customFormat="1" x14ac:dyDescent="0.25">
      <c r="C644" s="147"/>
      <c r="O644" s="167"/>
      <c r="P644" s="167"/>
      <c r="Q644" s="167"/>
      <c r="R644" s="167"/>
    </row>
    <row r="645" spans="3:18" s="8" customFormat="1" x14ac:dyDescent="0.25">
      <c r="C645" s="147"/>
      <c r="O645" s="167"/>
      <c r="P645" s="167"/>
      <c r="Q645" s="167"/>
      <c r="R645" s="167"/>
    </row>
    <row r="646" spans="3:18" s="8" customFormat="1" x14ac:dyDescent="0.25">
      <c r="C646" s="147"/>
      <c r="O646" s="167"/>
      <c r="P646" s="167"/>
      <c r="Q646" s="167"/>
      <c r="R646" s="167"/>
    </row>
    <row r="647" spans="3:18" s="8" customFormat="1" x14ac:dyDescent="0.25">
      <c r="C647" s="147"/>
      <c r="O647" s="167"/>
      <c r="P647" s="167"/>
      <c r="Q647" s="167"/>
      <c r="R647" s="167"/>
    </row>
    <row r="648" spans="3:18" s="8" customFormat="1" x14ac:dyDescent="0.25">
      <c r="C648" s="147"/>
      <c r="O648" s="167"/>
      <c r="P648" s="167"/>
      <c r="Q648" s="167"/>
      <c r="R648" s="167"/>
    </row>
    <row r="649" spans="3:18" s="8" customFormat="1" x14ac:dyDescent="0.25">
      <c r="C649" s="147"/>
      <c r="O649" s="167"/>
      <c r="P649" s="167"/>
      <c r="Q649" s="167"/>
      <c r="R649" s="167"/>
    </row>
    <row r="650" spans="3:18" s="8" customFormat="1" x14ac:dyDescent="0.25">
      <c r="C650" s="147"/>
      <c r="O650" s="167"/>
      <c r="P650" s="167"/>
      <c r="Q650" s="167"/>
      <c r="R650" s="167"/>
    </row>
    <row r="651" spans="3:18" s="8" customFormat="1" x14ac:dyDescent="0.25">
      <c r="C651" s="147"/>
      <c r="O651" s="167"/>
      <c r="P651" s="167"/>
      <c r="Q651" s="167"/>
      <c r="R651" s="167"/>
    </row>
    <row r="652" spans="3:18" s="8" customFormat="1" x14ac:dyDescent="0.25">
      <c r="C652" s="147"/>
      <c r="O652" s="167"/>
      <c r="P652" s="167"/>
      <c r="Q652" s="167"/>
      <c r="R652" s="167"/>
    </row>
    <row r="653" spans="3:18" s="8" customFormat="1" x14ac:dyDescent="0.25">
      <c r="C653" s="147"/>
      <c r="O653" s="167"/>
      <c r="P653" s="167"/>
      <c r="Q653" s="167"/>
      <c r="R653" s="167"/>
    </row>
    <row r="654" spans="3:18" s="8" customFormat="1" x14ac:dyDescent="0.25">
      <c r="C654" s="147"/>
      <c r="O654" s="167"/>
      <c r="P654" s="167"/>
      <c r="Q654" s="167"/>
      <c r="R654" s="167"/>
    </row>
    <row r="655" spans="3:18" s="8" customFormat="1" x14ac:dyDescent="0.25">
      <c r="C655" s="147"/>
      <c r="O655" s="167"/>
      <c r="P655" s="167"/>
      <c r="Q655" s="167"/>
      <c r="R655" s="167"/>
    </row>
    <row r="656" spans="3:18" s="8" customFormat="1" x14ac:dyDescent="0.25">
      <c r="C656" s="147"/>
      <c r="O656" s="167"/>
      <c r="P656" s="167"/>
      <c r="Q656" s="167"/>
      <c r="R656" s="167"/>
    </row>
    <row r="657" spans="3:18" s="8" customFormat="1" x14ac:dyDescent="0.25">
      <c r="C657" s="147"/>
      <c r="O657" s="167"/>
      <c r="P657" s="167"/>
      <c r="Q657" s="167"/>
      <c r="R657" s="167"/>
    </row>
    <row r="658" spans="3:18" s="8" customFormat="1" x14ac:dyDescent="0.25">
      <c r="C658" s="147"/>
      <c r="O658" s="167"/>
      <c r="P658" s="167"/>
      <c r="Q658" s="167"/>
      <c r="R658" s="167"/>
    </row>
    <row r="659" spans="3:18" s="8" customFormat="1" x14ac:dyDescent="0.25">
      <c r="C659" s="147"/>
      <c r="O659" s="167"/>
      <c r="P659" s="167"/>
      <c r="Q659" s="167"/>
      <c r="R659" s="167"/>
    </row>
    <row r="660" spans="3:18" s="8" customFormat="1" x14ac:dyDescent="0.25">
      <c r="C660" s="147"/>
      <c r="O660" s="167"/>
      <c r="P660" s="167"/>
      <c r="Q660" s="167"/>
      <c r="R660" s="167"/>
    </row>
    <row r="661" spans="3:18" s="8" customFormat="1" x14ac:dyDescent="0.25">
      <c r="C661" s="147"/>
      <c r="O661" s="167"/>
      <c r="P661" s="167"/>
      <c r="Q661" s="167"/>
      <c r="R661" s="167"/>
    </row>
    <row r="662" spans="3:18" s="8" customFormat="1" x14ac:dyDescent="0.25">
      <c r="C662" s="147"/>
      <c r="O662" s="167"/>
      <c r="P662" s="167"/>
      <c r="Q662" s="167"/>
      <c r="R662" s="167"/>
    </row>
    <row r="663" spans="3:18" s="8" customFormat="1" x14ac:dyDescent="0.25">
      <c r="C663" s="147"/>
      <c r="O663" s="167"/>
      <c r="P663" s="167"/>
      <c r="Q663" s="167"/>
      <c r="R663" s="167"/>
    </row>
    <row r="664" spans="3:18" s="8" customFormat="1" x14ac:dyDescent="0.25">
      <c r="C664" s="147"/>
      <c r="O664" s="167"/>
      <c r="P664" s="167"/>
      <c r="Q664" s="167"/>
      <c r="R664" s="167"/>
    </row>
    <row r="665" spans="3:18" s="8" customFormat="1" x14ac:dyDescent="0.25">
      <c r="C665" s="147"/>
      <c r="O665" s="167"/>
      <c r="P665" s="167"/>
      <c r="Q665" s="167"/>
      <c r="R665" s="167"/>
    </row>
    <row r="666" spans="3:18" s="8" customFormat="1" x14ac:dyDescent="0.25">
      <c r="C666" s="147"/>
      <c r="O666" s="167"/>
      <c r="P666" s="167"/>
      <c r="Q666" s="167"/>
      <c r="R666" s="167"/>
    </row>
    <row r="667" spans="3:18" s="8" customFormat="1" x14ac:dyDescent="0.25">
      <c r="C667" s="147"/>
      <c r="O667" s="167"/>
      <c r="P667" s="167"/>
      <c r="Q667" s="167"/>
      <c r="R667" s="167"/>
    </row>
    <row r="668" spans="3:18" s="8" customFormat="1" x14ac:dyDescent="0.25">
      <c r="C668" s="147"/>
      <c r="O668" s="167"/>
      <c r="P668" s="167"/>
      <c r="Q668" s="167"/>
      <c r="R668" s="167"/>
    </row>
    <row r="669" spans="3:18" s="8" customFormat="1" x14ac:dyDescent="0.25">
      <c r="C669" s="147"/>
      <c r="O669" s="167"/>
      <c r="P669" s="167"/>
      <c r="Q669" s="167"/>
      <c r="R669" s="167"/>
    </row>
    <row r="670" spans="3:18" s="8" customFormat="1" x14ac:dyDescent="0.25">
      <c r="C670" s="147"/>
      <c r="O670" s="167"/>
      <c r="P670" s="167"/>
      <c r="Q670" s="167"/>
      <c r="R670" s="167"/>
    </row>
    <row r="671" spans="3:18" s="8" customFormat="1" x14ac:dyDescent="0.25">
      <c r="C671" s="147"/>
      <c r="O671" s="167"/>
      <c r="P671" s="167"/>
      <c r="Q671" s="167"/>
      <c r="R671" s="167"/>
    </row>
    <row r="672" spans="3:18" s="8" customFormat="1" x14ac:dyDescent="0.25">
      <c r="C672" s="147"/>
      <c r="O672" s="167"/>
      <c r="P672" s="167"/>
      <c r="Q672" s="167"/>
      <c r="R672" s="167"/>
    </row>
    <row r="673" spans="3:18" s="8" customFormat="1" x14ac:dyDescent="0.25">
      <c r="C673" s="147"/>
      <c r="O673" s="167"/>
      <c r="P673" s="167"/>
      <c r="Q673" s="167"/>
      <c r="R673" s="167"/>
    </row>
    <row r="674" spans="3:18" s="8" customFormat="1" x14ac:dyDescent="0.25">
      <c r="C674" s="147"/>
      <c r="O674" s="167"/>
      <c r="P674" s="167"/>
      <c r="Q674" s="167"/>
      <c r="R674" s="167"/>
    </row>
    <row r="675" spans="3:18" s="8" customFormat="1" x14ac:dyDescent="0.25">
      <c r="C675" s="147"/>
      <c r="O675" s="167"/>
      <c r="P675" s="167"/>
      <c r="Q675" s="167"/>
      <c r="R675" s="167"/>
    </row>
    <row r="676" spans="3:18" s="8" customFormat="1" x14ac:dyDescent="0.25">
      <c r="C676" s="147"/>
      <c r="O676" s="167"/>
      <c r="P676" s="167"/>
      <c r="Q676" s="167"/>
      <c r="R676" s="167"/>
    </row>
    <row r="677" spans="3:18" s="8" customFormat="1" x14ac:dyDescent="0.25">
      <c r="C677" s="147"/>
      <c r="O677" s="167"/>
      <c r="P677" s="167"/>
      <c r="Q677" s="167"/>
      <c r="R677" s="167"/>
    </row>
    <row r="678" spans="3:18" s="8" customFormat="1" x14ac:dyDescent="0.25">
      <c r="C678" s="147"/>
      <c r="O678" s="167"/>
      <c r="P678" s="167"/>
      <c r="Q678" s="167"/>
      <c r="R678" s="167"/>
    </row>
    <row r="679" spans="3:18" s="8" customFormat="1" x14ac:dyDescent="0.25">
      <c r="C679" s="147"/>
      <c r="O679" s="167"/>
      <c r="P679" s="167"/>
      <c r="Q679" s="167"/>
      <c r="R679" s="167"/>
    </row>
    <row r="680" spans="3:18" s="8" customFormat="1" x14ac:dyDescent="0.25">
      <c r="C680" s="147"/>
      <c r="O680" s="167"/>
      <c r="P680" s="167"/>
      <c r="Q680" s="167"/>
      <c r="R680" s="167"/>
    </row>
    <row r="681" spans="3:18" s="8" customFormat="1" x14ac:dyDescent="0.25">
      <c r="C681" s="147"/>
      <c r="O681" s="167"/>
      <c r="P681" s="167"/>
      <c r="Q681" s="167"/>
      <c r="R681" s="167"/>
    </row>
    <row r="682" spans="3:18" s="8" customFormat="1" x14ac:dyDescent="0.25">
      <c r="C682" s="147"/>
      <c r="O682" s="167"/>
      <c r="P682" s="167"/>
      <c r="Q682" s="167"/>
      <c r="R682" s="167"/>
    </row>
    <row r="683" spans="3:18" s="8" customFormat="1" x14ac:dyDescent="0.25">
      <c r="C683" s="147"/>
      <c r="O683" s="167"/>
      <c r="P683" s="167"/>
      <c r="Q683" s="167"/>
      <c r="R683" s="167"/>
    </row>
    <row r="684" spans="3:18" s="8" customFormat="1" x14ac:dyDescent="0.25">
      <c r="C684" s="147"/>
      <c r="O684" s="167"/>
      <c r="P684" s="167"/>
      <c r="Q684" s="167"/>
      <c r="R684" s="167"/>
    </row>
    <row r="685" spans="3:18" s="8" customFormat="1" x14ac:dyDescent="0.25">
      <c r="C685" s="147"/>
      <c r="O685" s="167"/>
      <c r="P685" s="167"/>
      <c r="Q685" s="167"/>
      <c r="R685" s="167"/>
    </row>
    <row r="686" spans="3:18" s="8" customFormat="1" x14ac:dyDescent="0.25">
      <c r="C686" s="147"/>
      <c r="O686" s="167"/>
      <c r="P686" s="167"/>
      <c r="Q686" s="167"/>
      <c r="R686" s="167"/>
    </row>
    <row r="687" spans="3:18" s="8" customFormat="1" x14ac:dyDescent="0.25">
      <c r="C687" s="147"/>
      <c r="O687" s="167"/>
      <c r="P687" s="167"/>
      <c r="Q687" s="167"/>
      <c r="R687" s="167"/>
    </row>
    <row r="688" spans="3:18" s="8" customFormat="1" x14ac:dyDescent="0.25">
      <c r="C688" s="147"/>
      <c r="O688" s="167"/>
      <c r="P688" s="167"/>
      <c r="Q688" s="167"/>
      <c r="R688" s="167"/>
    </row>
    <row r="689" spans="3:18" s="8" customFormat="1" x14ac:dyDescent="0.25">
      <c r="C689" s="147"/>
      <c r="O689" s="167"/>
      <c r="P689" s="167"/>
      <c r="Q689" s="167"/>
      <c r="R689" s="167"/>
    </row>
    <row r="690" spans="3:18" s="8" customFormat="1" x14ac:dyDescent="0.25">
      <c r="C690" s="147"/>
      <c r="O690" s="167"/>
      <c r="P690" s="167"/>
      <c r="Q690" s="167"/>
      <c r="R690" s="167"/>
    </row>
    <row r="691" spans="3:18" s="8" customFormat="1" x14ac:dyDescent="0.25">
      <c r="C691" s="147"/>
      <c r="O691" s="167"/>
      <c r="P691" s="167"/>
      <c r="Q691" s="167"/>
      <c r="R691" s="167"/>
    </row>
    <row r="692" spans="3:18" s="8" customFormat="1" x14ac:dyDescent="0.25">
      <c r="C692" s="147"/>
      <c r="O692" s="167"/>
      <c r="P692" s="167"/>
      <c r="Q692" s="167"/>
      <c r="R692" s="167"/>
    </row>
    <row r="693" spans="3:18" s="8" customFormat="1" x14ac:dyDescent="0.25">
      <c r="C693" s="147"/>
      <c r="O693" s="167"/>
      <c r="P693" s="167"/>
      <c r="Q693" s="167"/>
      <c r="R693" s="167"/>
    </row>
    <row r="694" spans="3:18" s="8" customFormat="1" x14ac:dyDescent="0.25">
      <c r="C694" s="147"/>
      <c r="O694" s="167"/>
      <c r="P694" s="167"/>
      <c r="Q694" s="167"/>
      <c r="R694" s="167"/>
    </row>
    <row r="695" spans="3:18" s="8" customFormat="1" x14ac:dyDescent="0.25">
      <c r="C695" s="147"/>
      <c r="O695" s="167"/>
      <c r="P695" s="167"/>
      <c r="Q695" s="167"/>
      <c r="R695" s="167"/>
    </row>
    <row r="696" spans="3:18" s="8" customFormat="1" x14ac:dyDescent="0.25">
      <c r="C696" s="147"/>
      <c r="O696" s="167"/>
      <c r="P696" s="167"/>
      <c r="Q696" s="167"/>
      <c r="R696" s="167"/>
    </row>
    <row r="697" spans="3:18" s="8" customFormat="1" x14ac:dyDescent="0.25">
      <c r="C697" s="147"/>
      <c r="O697" s="167"/>
      <c r="P697" s="167"/>
      <c r="Q697" s="167"/>
      <c r="R697" s="167"/>
    </row>
    <row r="698" spans="3:18" s="8" customFormat="1" x14ac:dyDescent="0.25">
      <c r="C698" s="147"/>
      <c r="O698" s="167"/>
      <c r="P698" s="167"/>
      <c r="Q698" s="167"/>
      <c r="R698" s="167"/>
    </row>
    <row r="699" spans="3:18" s="8" customFormat="1" x14ac:dyDescent="0.25">
      <c r="C699" s="147"/>
      <c r="O699" s="167"/>
      <c r="P699" s="167"/>
      <c r="Q699" s="167"/>
      <c r="R699" s="167"/>
    </row>
    <row r="700" spans="3:18" s="8" customFormat="1" x14ac:dyDescent="0.25">
      <c r="C700" s="147"/>
      <c r="O700" s="167"/>
      <c r="P700" s="167"/>
      <c r="Q700" s="167"/>
      <c r="R700" s="167"/>
    </row>
    <row r="701" spans="3:18" s="8" customFormat="1" x14ac:dyDescent="0.25">
      <c r="C701" s="147"/>
      <c r="O701" s="167"/>
      <c r="P701" s="167"/>
      <c r="Q701" s="167"/>
      <c r="R701" s="167"/>
    </row>
    <row r="702" spans="3:18" s="8" customFormat="1" x14ac:dyDescent="0.25">
      <c r="C702" s="147"/>
      <c r="O702" s="167"/>
      <c r="P702" s="167"/>
      <c r="Q702" s="167"/>
      <c r="R702" s="167"/>
    </row>
    <row r="703" spans="3:18" s="8" customFormat="1" x14ac:dyDescent="0.25">
      <c r="C703" s="147"/>
      <c r="O703" s="167"/>
      <c r="P703" s="167"/>
      <c r="Q703" s="167"/>
      <c r="R703" s="167"/>
    </row>
    <row r="704" spans="3:18" s="8" customFormat="1" x14ac:dyDescent="0.25">
      <c r="C704" s="147"/>
      <c r="O704" s="167"/>
      <c r="P704" s="167"/>
      <c r="Q704" s="167"/>
      <c r="R704" s="167"/>
    </row>
    <row r="705" spans="3:18" s="8" customFormat="1" x14ac:dyDescent="0.25">
      <c r="C705" s="147"/>
      <c r="O705" s="167"/>
      <c r="P705" s="167"/>
      <c r="Q705" s="167"/>
      <c r="R705" s="167"/>
    </row>
    <row r="706" spans="3:18" s="8" customFormat="1" x14ac:dyDescent="0.25">
      <c r="C706" s="147"/>
      <c r="O706" s="167"/>
      <c r="P706" s="167"/>
      <c r="Q706" s="167"/>
      <c r="R706" s="167"/>
    </row>
    <row r="707" spans="3:18" s="8" customFormat="1" x14ac:dyDescent="0.25">
      <c r="C707" s="147"/>
      <c r="O707" s="167"/>
      <c r="P707" s="167"/>
      <c r="Q707" s="167"/>
      <c r="R707" s="167"/>
    </row>
    <row r="708" spans="3:18" s="8" customFormat="1" x14ac:dyDescent="0.25">
      <c r="C708" s="147"/>
      <c r="O708" s="167"/>
      <c r="P708" s="167"/>
      <c r="Q708" s="167"/>
      <c r="R708" s="167"/>
    </row>
    <row r="709" spans="3:18" s="8" customFormat="1" x14ac:dyDescent="0.25">
      <c r="C709" s="147"/>
      <c r="O709" s="167"/>
      <c r="P709" s="167"/>
      <c r="Q709" s="167"/>
      <c r="R709" s="167"/>
    </row>
    <row r="710" spans="3:18" s="8" customFormat="1" x14ac:dyDescent="0.25">
      <c r="C710" s="147"/>
      <c r="O710" s="167"/>
      <c r="P710" s="167"/>
      <c r="Q710" s="167"/>
      <c r="R710" s="167"/>
    </row>
    <row r="711" spans="3:18" s="8" customFormat="1" x14ac:dyDescent="0.25">
      <c r="C711" s="147"/>
      <c r="O711" s="167"/>
      <c r="P711" s="167"/>
      <c r="Q711" s="167"/>
      <c r="R711" s="167"/>
    </row>
    <row r="712" spans="3:18" s="8" customFormat="1" x14ac:dyDescent="0.25">
      <c r="C712" s="147"/>
      <c r="O712" s="167"/>
      <c r="P712" s="167"/>
      <c r="Q712" s="167"/>
      <c r="R712" s="167"/>
    </row>
    <row r="713" spans="3:18" s="8" customFormat="1" x14ac:dyDescent="0.25">
      <c r="C713" s="147"/>
      <c r="O713" s="167"/>
      <c r="P713" s="167"/>
      <c r="Q713" s="167"/>
      <c r="R713" s="167"/>
    </row>
    <row r="714" spans="3:18" s="8" customFormat="1" x14ac:dyDescent="0.25">
      <c r="C714" s="147"/>
      <c r="O714" s="167"/>
      <c r="P714" s="167"/>
      <c r="Q714" s="167"/>
      <c r="R714" s="167"/>
    </row>
    <row r="715" spans="3:18" s="8" customFormat="1" x14ac:dyDescent="0.25">
      <c r="C715" s="147"/>
      <c r="O715" s="167"/>
      <c r="P715" s="167"/>
      <c r="Q715" s="167"/>
      <c r="R715" s="167"/>
    </row>
    <row r="716" spans="3:18" s="8" customFormat="1" x14ac:dyDescent="0.25">
      <c r="C716" s="147"/>
      <c r="O716" s="167"/>
      <c r="P716" s="167"/>
      <c r="Q716" s="167"/>
      <c r="R716" s="167"/>
    </row>
    <row r="717" spans="3:18" s="8" customFormat="1" x14ac:dyDescent="0.25">
      <c r="C717" s="147"/>
      <c r="O717" s="167"/>
      <c r="P717" s="167"/>
      <c r="Q717" s="167"/>
      <c r="R717" s="167"/>
    </row>
    <row r="718" spans="3:18" s="8" customFormat="1" x14ac:dyDescent="0.25">
      <c r="C718" s="147"/>
      <c r="O718" s="167"/>
      <c r="P718" s="167"/>
      <c r="Q718" s="167"/>
      <c r="R718" s="167"/>
    </row>
    <row r="719" spans="3:18" s="8" customFormat="1" x14ac:dyDescent="0.25">
      <c r="C719" s="147"/>
      <c r="O719" s="167"/>
      <c r="P719" s="167"/>
      <c r="Q719" s="167"/>
      <c r="R719" s="167"/>
    </row>
    <row r="720" spans="3:18" s="8" customFormat="1" x14ac:dyDescent="0.25">
      <c r="C720" s="147"/>
      <c r="O720" s="167"/>
      <c r="P720" s="167"/>
      <c r="Q720" s="167"/>
      <c r="R720" s="167"/>
    </row>
    <row r="721" spans="3:18" s="8" customFormat="1" x14ac:dyDescent="0.25">
      <c r="C721" s="147"/>
      <c r="O721" s="167"/>
      <c r="P721" s="167"/>
      <c r="Q721" s="167"/>
      <c r="R721" s="167"/>
    </row>
    <row r="722" spans="3:18" s="8" customFormat="1" x14ac:dyDescent="0.25">
      <c r="C722" s="147"/>
      <c r="O722" s="167"/>
      <c r="P722" s="167"/>
      <c r="Q722" s="167"/>
      <c r="R722" s="167"/>
    </row>
    <row r="723" spans="3:18" s="8" customFormat="1" x14ac:dyDescent="0.25">
      <c r="C723" s="147"/>
      <c r="O723" s="167"/>
      <c r="P723" s="167"/>
      <c r="Q723" s="167"/>
      <c r="R723" s="167"/>
    </row>
    <row r="724" spans="3:18" s="8" customFormat="1" x14ac:dyDescent="0.25">
      <c r="C724" s="147"/>
      <c r="O724" s="167"/>
      <c r="P724" s="167"/>
      <c r="Q724" s="167"/>
      <c r="R724" s="167"/>
    </row>
    <row r="725" spans="3:18" s="8" customFormat="1" x14ac:dyDescent="0.25">
      <c r="C725" s="147"/>
      <c r="O725" s="167"/>
      <c r="P725" s="167"/>
      <c r="Q725" s="167"/>
      <c r="R725" s="167"/>
    </row>
    <row r="726" spans="3:18" s="8" customFormat="1" x14ac:dyDescent="0.25">
      <c r="C726" s="147"/>
      <c r="O726" s="167"/>
      <c r="P726" s="167"/>
      <c r="Q726" s="167"/>
      <c r="R726" s="167"/>
    </row>
    <row r="727" spans="3:18" s="8" customFormat="1" x14ac:dyDescent="0.25">
      <c r="C727" s="147"/>
      <c r="O727" s="167"/>
      <c r="P727" s="167"/>
      <c r="Q727" s="167"/>
      <c r="R727" s="167"/>
    </row>
    <row r="728" spans="3:18" s="8" customFormat="1" x14ac:dyDescent="0.25">
      <c r="C728" s="147"/>
      <c r="O728" s="167"/>
      <c r="P728" s="167"/>
      <c r="Q728" s="167"/>
      <c r="R728" s="167"/>
    </row>
    <row r="729" spans="3:18" s="8" customFormat="1" x14ac:dyDescent="0.25">
      <c r="C729" s="147"/>
      <c r="O729" s="167"/>
      <c r="P729" s="167"/>
      <c r="Q729" s="167"/>
      <c r="R729" s="167"/>
    </row>
    <row r="730" spans="3:18" s="8" customFormat="1" x14ac:dyDescent="0.25">
      <c r="C730" s="147"/>
      <c r="O730" s="167"/>
      <c r="P730" s="167"/>
      <c r="Q730" s="167"/>
      <c r="R730" s="167"/>
    </row>
    <row r="731" spans="3:18" s="8" customFormat="1" x14ac:dyDescent="0.25">
      <c r="C731" s="147"/>
      <c r="O731" s="167"/>
      <c r="P731" s="167"/>
      <c r="Q731" s="167"/>
      <c r="R731" s="167"/>
    </row>
    <row r="732" spans="3:18" s="8" customFormat="1" x14ac:dyDescent="0.25">
      <c r="C732" s="147"/>
      <c r="O732" s="167"/>
      <c r="P732" s="167"/>
      <c r="Q732" s="167"/>
      <c r="R732" s="167"/>
    </row>
    <row r="733" spans="3:18" s="8" customFormat="1" x14ac:dyDescent="0.25">
      <c r="C733" s="147"/>
      <c r="O733" s="167"/>
      <c r="P733" s="167"/>
      <c r="Q733" s="167"/>
      <c r="R733" s="167"/>
    </row>
    <row r="734" spans="3:18" s="8" customFormat="1" x14ac:dyDescent="0.25">
      <c r="C734" s="147"/>
      <c r="O734" s="167"/>
      <c r="P734" s="167"/>
      <c r="Q734" s="167"/>
      <c r="R734" s="167"/>
    </row>
    <row r="735" spans="3:18" s="8" customFormat="1" x14ac:dyDescent="0.25">
      <c r="C735" s="147"/>
      <c r="O735" s="167"/>
      <c r="P735" s="167"/>
      <c r="Q735" s="167"/>
      <c r="R735" s="167"/>
    </row>
    <row r="736" spans="3:18" s="8" customFormat="1" x14ac:dyDescent="0.25">
      <c r="C736" s="147"/>
      <c r="O736" s="167"/>
      <c r="P736" s="167"/>
      <c r="Q736" s="167"/>
      <c r="R736" s="167"/>
    </row>
    <row r="737" spans="3:18" s="8" customFormat="1" x14ac:dyDescent="0.25">
      <c r="C737" s="147"/>
      <c r="O737" s="167"/>
      <c r="P737" s="167"/>
      <c r="Q737" s="167"/>
      <c r="R737" s="167"/>
    </row>
    <row r="738" spans="3:18" s="8" customFormat="1" x14ac:dyDescent="0.25">
      <c r="C738" s="147"/>
      <c r="O738" s="167"/>
      <c r="P738" s="167"/>
      <c r="Q738" s="167"/>
      <c r="R738" s="167"/>
    </row>
    <row r="739" spans="3:18" s="8" customFormat="1" x14ac:dyDescent="0.25">
      <c r="C739" s="147"/>
      <c r="O739" s="167"/>
      <c r="P739" s="167"/>
      <c r="Q739" s="167"/>
      <c r="R739" s="167"/>
    </row>
    <row r="740" spans="3:18" s="8" customFormat="1" x14ac:dyDescent="0.25">
      <c r="C740" s="147"/>
      <c r="O740" s="167"/>
      <c r="P740" s="167"/>
      <c r="Q740" s="167"/>
      <c r="R740" s="167"/>
    </row>
    <row r="741" spans="3:18" s="8" customFormat="1" x14ac:dyDescent="0.25">
      <c r="C741" s="147"/>
      <c r="O741" s="167"/>
      <c r="P741" s="167"/>
      <c r="Q741" s="167"/>
      <c r="R741" s="167"/>
    </row>
    <row r="742" spans="3:18" s="8" customFormat="1" x14ac:dyDescent="0.25">
      <c r="C742" s="147"/>
      <c r="O742" s="167"/>
      <c r="P742" s="167"/>
      <c r="Q742" s="167"/>
      <c r="R742" s="167"/>
    </row>
    <row r="743" spans="3:18" s="8" customFormat="1" x14ac:dyDescent="0.25">
      <c r="C743" s="147"/>
      <c r="O743" s="167"/>
      <c r="P743" s="167"/>
      <c r="Q743" s="167"/>
      <c r="R743" s="167"/>
    </row>
    <row r="744" spans="3:18" s="8" customFormat="1" x14ac:dyDescent="0.25">
      <c r="C744" s="147"/>
      <c r="O744" s="167"/>
      <c r="P744" s="167"/>
      <c r="Q744" s="167"/>
      <c r="R744" s="167"/>
    </row>
    <row r="745" spans="3:18" s="8" customFormat="1" x14ac:dyDescent="0.25">
      <c r="C745" s="147"/>
      <c r="O745" s="167"/>
      <c r="P745" s="167"/>
      <c r="Q745" s="167"/>
      <c r="R745" s="167"/>
    </row>
    <row r="746" spans="3:18" s="8" customFormat="1" x14ac:dyDescent="0.25">
      <c r="C746" s="147"/>
      <c r="O746" s="167"/>
      <c r="P746" s="167"/>
      <c r="Q746" s="167"/>
      <c r="R746" s="167"/>
    </row>
    <row r="747" spans="3:18" s="8" customFormat="1" x14ac:dyDescent="0.25">
      <c r="C747" s="147"/>
      <c r="O747" s="167"/>
      <c r="P747" s="167"/>
      <c r="Q747" s="167"/>
      <c r="R747" s="167"/>
    </row>
    <row r="748" spans="3:18" s="8" customFormat="1" x14ac:dyDescent="0.25">
      <c r="C748" s="147"/>
      <c r="O748" s="167"/>
      <c r="P748" s="167"/>
      <c r="Q748" s="167"/>
      <c r="R748" s="167"/>
    </row>
    <row r="749" spans="3:18" s="8" customFormat="1" x14ac:dyDescent="0.25">
      <c r="C749" s="147"/>
      <c r="O749" s="167"/>
      <c r="P749" s="167"/>
      <c r="Q749" s="167"/>
      <c r="R749" s="167"/>
    </row>
    <row r="750" spans="3:18" s="8" customFormat="1" x14ac:dyDescent="0.25">
      <c r="C750" s="147"/>
      <c r="O750" s="167"/>
      <c r="P750" s="167"/>
      <c r="Q750" s="167"/>
      <c r="R750" s="167"/>
    </row>
    <row r="751" spans="3:18" s="8" customFormat="1" x14ac:dyDescent="0.25">
      <c r="C751" s="147"/>
      <c r="O751" s="167"/>
      <c r="P751" s="167"/>
      <c r="Q751" s="167"/>
      <c r="R751" s="167"/>
    </row>
    <row r="752" spans="3:18" s="8" customFormat="1" x14ac:dyDescent="0.25">
      <c r="C752" s="147"/>
      <c r="O752" s="167"/>
      <c r="P752" s="167"/>
      <c r="Q752" s="167"/>
      <c r="R752" s="167"/>
    </row>
    <row r="753" spans="3:18" s="8" customFormat="1" x14ac:dyDescent="0.25">
      <c r="C753" s="147"/>
      <c r="O753" s="167"/>
      <c r="P753" s="167"/>
      <c r="Q753" s="167"/>
      <c r="R753" s="167"/>
    </row>
    <row r="754" spans="3:18" s="8" customFormat="1" x14ac:dyDescent="0.25">
      <c r="C754" s="147"/>
      <c r="O754" s="167"/>
      <c r="P754" s="167"/>
      <c r="Q754" s="167"/>
      <c r="R754" s="167"/>
    </row>
    <row r="755" spans="3:18" s="8" customFormat="1" x14ac:dyDescent="0.25">
      <c r="C755" s="147"/>
      <c r="O755" s="167"/>
      <c r="P755" s="167"/>
      <c r="Q755" s="167"/>
      <c r="R755" s="167"/>
    </row>
    <row r="756" spans="3:18" s="8" customFormat="1" x14ac:dyDescent="0.25">
      <c r="C756" s="147"/>
      <c r="O756" s="167"/>
      <c r="P756" s="167"/>
      <c r="Q756" s="167"/>
      <c r="R756" s="167"/>
    </row>
    <row r="757" spans="3:18" s="8" customFormat="1" x14ac:dyDescent="0.25">
      <c r="C757" s="147"/>
      <c r="O757" s="167"/>
      <c r="P757" s="167"/>
      <c r="Q757" s="167"/>
      <c r="R757" s="167"/>
    </row>
    <row r="758" spans="3:18" s="8" customFormat="1" x14ac:dyDescent="0.25">
      <c r="C758" s="147"/>
      <c r="O758" s="167"/>
      <c r="P758" s="167"/>
      <c r="Q758" s="167"/>
      <c r="R758" s="167"/>
    </row>
    <row r="759" spans="3:18" s="8" customFormat="1" x14ac:dyDescent="0.25">
      <c r="C759" s="147"/>
      <c r="O759" s="167"/>
      <c r="P759" s="167"/>
      <c r="Q759" s="167"/>
      <c r="R759" s="167"/>
    </row>
    <row r="760" spans="3:18" s="8" customFormat="1" x14ac:dyDescent="0.25">
      <c r="C760" s="147"/>
      <c r="O760" s="167"/>
      <c r="P760" s="167"/>
      <c r="Q760" s="167"/>
      <c r="R760" s="167"/>
    </row>
    <row r="761" spans="3:18" s="8" customFormat="1" x14ac:dyDescent="0.25">
      <c r="C761" s="147"/>
      <c r="O761" s="167"/>
      <c r="P761" s="167"/>
      <c r="Q761" s="167"/>
      <c r="R761" s="167"/>
    </row>
    <row r="762" spans="3:18" s="8" customFormat="1" x14ac:dyDescent="0.25">
      <c r="C762" s="147"/>
      <c r="O762" s="167"/>
      <c r="P762" s="167"/>
      <c r="Q762" s="167"/>
      <c r="R762" s="167"/>
    </row>
    <row r="763" spans="3:18" s="8" customFormat="1" x14ac:dyDescent="0.25">
      <c r="C763" s="147"/>
      <c r="O763" s="167"/>
      <c r="P763" s="167"/>
      <c r="Q763" s="167"/>
      <c r="R763" s="167"/>
    </row>
    <row r="764" spans="3:18" s="8" customFormat="1" x14ac:dyDescent="0.25">
      <c r="C764" s="147"/>
      <c r="O764" s="167"/>
      <c r="P764" s="167"/>
      <c r="Q764" s="167"/>
      <c r="R764" s="167"/>
    </row>
    <row r="765" spans="3:18" s="8" customFormat="1" x14ac:dyDescent="0.25">
      <c r="C765" s="147"/>
      <c r="O765" s="167"/>
      <c r="P765" s="167"/>
      <c r="Q765" s="167"/>
      <c r="R765" s="167"/>
    </row>
    <row r="766" spans="3:18" s="8" customFormat="1" x14ac:dyDescent="0.25">
      <c r="C766" s="147"/>
      <c r="O766" s="167"/>
      <c r="P766" s="167"/>
      <c r="Q766" s="167"/>
      <c r="R766" s="167"/>
    </row>
    <row r="767" spans="3:18" s="8" customFormat="1" x14ac:dyDescent="0.25">
      <c r="C767" s="147"/>
      <c r="O767" s="167"/>
      <c r="P767" s="167"/>
      <c r="Q767" s="167"/>
      <c r="R767" s="167"/>
    </row>
    <row r="768" spans="3:18" s="8" customFormat="1" x14ac:dyDescent="0.25">
      <c r="C768" s="147"/>
      <c r="O768" s="167"/>
      <c r="P768" s="167"/>
      <c r="Q768" s="167"/>
      <c r="R768" s="167"/>
    </row>
    <row r="769" spans="3:18" s="8" customFormat="1" x14ac:dyDescent="0.25">
      <c r="C769" s="147"/>
      <c r="O769" s="167"/>
      <c r="P769" s="167"/>
      <c r="Q769" s="167"/>
      <c r="R769" s="167"/>
    </row>
    <row r="770" spans="3:18" s="8" customFormat="1" x14ac:dyDescent="0.25">
      <c r="C770" s="147"/>
      <c r="O770" s="167"/>
      <c r="P770" s="167"/>
      <c r="Q770" s="167"/>
      <c r="R770" s="167"/>
    </row>
    <row r="771" spans="3:18" s="8" customFormat="1" x14ac:dyDescent="0.25">
      <c r="C771" s="147"/>
      <c r="O771" s="167"/>
      <c r="P771" s="167"/>
      <c r="Q771" s="167"/>
      <c r="R771" s="167"/>
    </row>
    <row r="772" spans="3:18" s="8" customFormat="1" x14ac:dyDescent="0.25">
      <c r="C772" s="147"/>
      <c r="O772" s="167"/>
      <c r="P772" s="167"/>
      <c r="Q772" s="167"/>
      <c r="R772" s="167"/>
    </row>
    <row r="773" spans="3:18" s="8" customFormat="1" x14ac:dyDescent="0.25">
      <c r="C773" s="147"/>
      <c r="O773" s="167"/>
      <c r="P773" s="167"/>
      <c r="Q773" s="167"/>
      <c r="R773" s="167"/>
    </row>
    <row r="774" spans="3:18" s="8" customFormat="1" x14ac:dyDescent="0.25">
      <c r="C774" s="147"/>
      <c r="O774" s="167"/>
      <c r="P774" s="167"/>
      <c r="Q774" s="167"/>
      <c r="R774" s="167"/>
    </row>
    <row r="775" spans="3:18" s="8" customFormat="1" x14ac:dyDescent="0.25">
      <c r="C775" s="147"/>
      <c r="O775" s="167"/>
      <c r="P775" s="167"/>
      <c r="Q775" s="167"/>
      <c r="R775" s="167"/>
    </row>
    <row r="776" spans="3:18" s="8" customFormat="1" x14ac:dyDescent="0.25">
      <c r="C776" s="147"/>
      <c r="O776" s="167"/>
      <c r="P776" s="167"/>
      <c r="Q776" s="167"/>
      <c r="R776" s="167"/>
    </row>
    <row r="777" spans="3:18" s="8" customFormat="1" x14ac:dyDescent="0.25">
      <c r="C777" s="147"/>
      <c r="O777" s="167"/>
      <c r="P777" s="167"/>
      <c r="Q777" s="167"/>
      <c r="R777" s="167"/>
    </row>
    <row r="778" spans="3:18" s="8" customFormat="1" x14ac:dyDescent="0.25">
      <c r="C778" s="147"/>
      <c r="O778" s="167"/>
      <c r="P778" s="167"/>
      <c r="Q778" s="167"/>
      <c r="R778" s="167"/>
    </row>
    <row r="779" spans="3:18" s="8" customFormat="1" x14ac:dyDescent="0.25">
      <c r="C779" s="147"/>
      <c r="O779" s="167"/>
      <c r="P779" s="167"/>
      <c r="Q779" s="167"/>
      <c r="R779" s="167"/>
    </row>
    <row r="780" spans="3:18" s="8" customFormat="1" x14ac:dyDescent="0.25">
      <c r="C780" s="147"/>
      <c r="O780" s="167"/>
      <c r="P780" s="167"/>
      <c r="Q780" s="167"/>
      <c r="R780" s="167"/>
    </row>
    <row r="781" spans="3:18" s="8" customFormat="1" x14ac:dyDescent="0.25">
      <c r="C781" s="147"/>
      <c r="O781" s="167"/>
      <c r="P781" s="167"/>
      <c r="Q781" s="167"/>
      <c r="R781" s="167"/>
    </row>
    <row r="782" spans="3:18" s="8" customFormat="1" x14ac:dyDescent="0.25">
      <c r="C782" s="147"/>
      <c r="O782" s="167"/>
      <c r="P782" s="167"/>
      <c r="Q782" s="167"/>
      <c r="R782" s="167"/>
    </row>
    <row r="783" spans="3:18" s="8" customFormat="1" x14ac:dyDescent="0.25">
      <c r="C783" s="147"/>
      <c r="O783" s="167"/>
      <c r="P783" s="167"/>
      <c r="Q783" s="167"/>
      <c r="R783" s="167"/>
    </row>
    <row r="784" spans="3:18" s="8" customFormat="1" x14ac:dyDescent="0.25">
      <c r="C784" s="147"/>
      <c r="O784" s="167"/>
      <c r="P784" s="167"/>
      <c r="Q784" s="167"/>
      <c r="R784" s="167"/>
    </row>
    <row r="785" spans="3:18" s="8" customFormat="1" x14ac:dyDescent="0.25">
      <c r="C785" s="147"/>
      <c r="O785" s="167"/>
      <c r="P785" s="167"/>
      <c r="Q785" s="167"/>
      <c r="R785" s="167"/>
    </row>
    <row r="786" spans="3:18" s="8" customFormat="1" x14ac:dyDescent="0.25">
      <c r="C786" s="147"/>
      <c r="O786" s="167"/>
      <c r="P786" s="167"/>
      <c r="Q786" s="167"/>
      <c r="R786" s="167"/>
    </row>
    <row r="787" spans="3:18" s="8" customFormat="1" x14ac:dyDescent="0.25">
      <c r="C787" s="147"/>
      <c r="O787" s="167"/>
      <c r="P787" s="167"/>
      <c r="Q787" s="167"/>
      <c r="R787" s="167"/>
    </row>
    <row r="788" spans="3:18" s="8" customFormat="1" x14ac:dyDescent="0.25">
      <c r="C788" s="147"/>
      <c r="O788" s="167"/>
      <c r="P788" s="167"/>
      <c r="Q788" s="167"/>
      <c r="R788" s="167"/>
    </row>
    <row r="789" spans="3:18" s="8" customFormat="1" x14ac:dyDescent="0.25">
      <c r="C789" s="147"/>
      <c r="O789" s="167"/>
      <c r="P789" s="167"/>
      <c r="Q789" s="167"/>
      <c r="R789" s="167"/>
    </row>
    <row r="790" spans="3:18" s="8" customFormat="1" x14ac:dyDescent="0.25">
      <c r="C790" s="147"/>
      <c r="O790" s="167"/>
      <c r="P790" s="167"/>
      <c r="Q790" s="167"/>
      <c r="R790" s="167"/>
    </row>
    <row r="791" spans="3:18" s="8" customFormat="1" x14ac:dyDescent="0.25">
      <c r="C791" s="147"/>
      <c r="O791" s="167"/>
      <c r="P791" s="167"/>
      <c r="Q791" s="167"/>
      <c r="R791" s="167"/>
    </row>
    <row r="792" spans="3:18" s="8" customFormat="1" x14ac:dyDescent="0.25">
      <c r="C792" s="147"/>
      <c r="O792" s="167"/>
      <c r="P792" s="167"/>
      <c r="Q792" s="167"/>
      <c r="R792" s="167"/>
    </row>
    <row r="793" spans="3:18" s="8" customFormat="1" x14ac:dyDescent="0.25">
      <c r="C793" s="147"/>
      <c r="O793" s="167"/>
      <c r="P793" s="167"/>
      <c r="Q793" s="167"/>
      <c r="R793" s="167"/>
    </row>
    <row r="794" spans="3:18" s="8" customFormat="1" x14ac:dyDescent="0.25">
      <c r="C794" s="147"/>
      <c r="O794" s="167"/>
      <c r="P794" s="167"/>
      <c r="Q794" s="167"/>
      <c r="R794" s="167"/>
    </row>
    <row r="795" spans="3:18" s="8" customFormat="1" x14ac:dyDescent="0.25">
      <c r="C795" s="147"/>
      <c r="O795" s="167"/>
      <c r="P795" s="167"/>
      <c r="Q795" s="167"/>
      <c r="R795" s="167"/>
    </row>
    <row r="796" spans="3:18" s="8" customFormat="1" x14ac:dyDescent="0.25">
      <c r="C796" s="147"/>
      <c r="O796" s="167"/>
      <c r="P796" s="167"/>
      <c r="Q796" s="167"/>
      <c r="R796" s="167"/>
    </row>
    <row r="797" spans="3:18" s="8" customFormat="1" x14ac:dyDescent="0.25">
      <c r="C797" s="147"/>
      <c r="O797" s="167"/>
      <c r="P797" s="167"/>
      <c r="Q797" s="167"/>
      <c r="R797" s="167"/>
    </row>
    <row r="798" spans="3:18" s="8" customFormat="1" x14ac:dyDescent="0.25">
      <c r="C798" s="147"/>
      <c r="O798" s="167"/>
      <c r="P798" s="167"/>
      <c r="Q798" s="167"/>
      <c r="R798" s="167"/>
    </row>
    <row r="799" spans="3:18" s="8" customFormat="1" x14ac:dyDescent="0.25">
      <c r="C799" s="147"/>
      <c r="O799" s="167"/>
      <c r="P799" s="167"/>
      <c r="Q799" s="167"/>
      <c r="R799" s="167"/>
    </row>
    <row r="800" spans="3:18" s="8" customFormat="1" x14ac:dyDescent="0.25">
      <c r="C800" s="147"/>
      <c r="O800" s="167"/>
      <c r="P800" s="167"/>
      <c r="Q800" s="167"/>
      <c r="R800" s="167"/>
    </row>
    <row r="801" spans="3:18" s="8" customFormat="1" x14ac:dyDescent="0.25">
      <c r="C801" s="147"/>
      <c r="O801" s="167"/>
      <c r="P801" s="167"/>
      <c r="Q801" s="167"/>
      <c r="R801" s="167"/>
    </row>
    <row r="802" spans="3:18" s="8" customFormat="1" x14ac:dyDescent="0.25">
      <c r="C802" s="147"/>
      <c r="O802" s="167"/>
      <c r="P802" s="167"/>
      <c r="Q802" s="167"/>
      <c r="R802" s="167"/>
    </row>
    <row r="803" spans="3:18" s="8" customFormat="1" x14ac:dyDescent="0.25">
      <c r="C803" s="147"/>
      <c r="O803" s="167"/>
      <c r="P803" s="167"/>
      <c r="Q803" s="167"/>
      <c r="R803" s="167"/>
    </row>
    <row r="804" spans="3:18" s="8" customFormat="1" x14ac:dyDescent="0.25">
      <c r="C804" s="147"/>
      <c r="O804" s="167"/>
      <c r="P804" s="167"/>
      <c r="Q804" s="167"/>
      <c r="R804" s="167"/>
    </row>
    <row r="805" spans="3:18" s="8" customFormat="1" x14ac:dyDescent="0.25">
      <c r="C805" s="147"/>
      <c r="O805" s="167"/>
      <c r="P805" s="167"/>
      <c r="Q805" s="167"/>
      <c r="R805" s="167"/>
    </row>
    <row r="806" spans="3:18" s="8" customFormat="1" x14ac:dyDescent="0.25">
      <c r="C806" s="147"/>
      <c r="O806" s="167"/>
      <c r="P806" s="167"/>
      <c r="Q806" s="167"/>
      <c r="R806" s="167"/>
    </row>
    <row r="807" spans="3:18" s="8" customFormat="1" x14ac:dyDescent="0.25">
      <c r="C807" s="147"/>
      <c r="O807" s="167"/>
      <c r="P807" s="167"/>
      <c r="Q807" s="167"/>
      <c r="R807" s="167"/>
    </row>
    <row r="808" spans="3:18" s="8" customFormat="1" x14ac:dyDescent="0.25">
      <c r="C808" s="147"/>
      <c r="O808" s="167"/>
      <c r="P808" s="167"/>
      <c r="Q808" s="167"/>
      <c r="R808" s="167"/>
    </row>
    <row r="809" spans="3:18" s="8" customFormat="1" x14ac:dyDescent="0.25">
      <c r="C809" s="147"/>
      <c r="O809" s="167"/>
      <c r="P809" s="167"/>
      <c r="Q809" s="167"/>
      <c r="R809" s="167"/>
    </row>
    <row r="810" spans="3:18" s="8" customFormat="1" x14ac:dyDescent="0.25">
      <c r="C810" s="147"/>
      <c r="O810" s="167"/>
      <c r="P810" s="167"/>
      <c r="Q810" s="167"/>
      <c r="R810" s="167"/>
    </row>
    <row r="811" spans="3:18" s="8" customFormat="1" x14ac:dyDescent="0.25">
      <c r="C811" s="147"/>
      <c r="O811" s="167"/>
      <c r="P811" s="167"/>
      <c r="Q811" s="167"/>
      <c r="R811" s="167"/>
    </row>
    <row r="812" spans="3:18" s="8" customFormat="1" x14ac:dyDescent="0.25">
      <c r="C812" s="147"/>
      <c r="O812" s="167"/>
      <c r="P812" s="167"/>
      <c r="Q812" s="167"/>
      <c r="R812" s="167"/>
    </row>
    <row r="813" spans="3:18" s="8" customFormat="1" x14ac:dyDescent="0.25">
      <c r="C813" s="147"/>
      <c r="O813" s="167"/>
      <c r="P813" s="167"/>
      <c r="Q813" s="167"/>
      <c r="R813" s="167"/>
    </row>
    <row r="814" spans="3:18" s="8" customFormat="1" x14ac:dyDescent="0.25">
      <c r="C814" s="147"/>
      <c r="O814" s="167"/>
      <c r="P814" s="167"/>
      <c r="Q814" s="167"/>
      <c r="R814" s="167"/>
    </row>
    <row r="815" spans="3:18" s="8" customFormat="1" x14ac:dyDescent="0.25">
      <c r="C815" s="147"/>
      <c r="O815" s="167"/>
      <c r="P815" s="167"/>
      <c r="Q815" s="167"/>
      <c r="R815" s="167"/>
    </row>
    <row r="816" spans="3:18" s="8" customFormat="1" x14ac:dyDescent="0.25">
      <c r="C816" s="147"/>
      <c r="O816" s="167"/>
      <c r="P816" s="167"/>
      <c r="Q816" s="167"/>
      <c r="R816" s="167"/>
    </row>
    <row r="817" spans="3:18" s="8" customFormat="1" x14ac:dyDescent="0.25">
      <c r="C817" s="147"/>
      <c r="O817" s="167"/>
      <c r="P817" s="167"/>
      <c r="Q817" s="167"/>
      <c r="R817" s="167"/>
    </row>
    <row r="818" spans="3:18" s="8" customFormat="1" x14ac:dyDescent="0.25">
      <c r="C818" s="147"/>
      <c r="O818" s="167"/>
      <c r="P818" s="167"/>
      <c r="Q818" s="167"/>
      <c r="R818" s="167"/>
    </row>
    <row r="819" spans="3:18" s="8" customFormat="1" x14ac:dyDescent="0.25">
      <c r="C819" s="147"/>
      <c r="O819" s="167"/>
      <c r="P819" s="167"/>
      <c r="Q819" s="167"/>
      <c r="R819" s="167"/>
    </row>
    <row r="820" spans="3:18" s="8" customFormat="1" x14ac:dyDescent="0.25">
      <c r="C820" s="147"/>
      <c r="O820" s="167"/>
      <c r="P820" s="167"/>
      <c r="Q820" s="167"/>
      <c r="R820" s="167"/>
    </row>
    <row r="821" spans="3:18" s="8" customFormat="1" x14ac:dyDescent="0.25">
      <c r="C821" s="147"/>
      <c r="O821" s="167"/>
      <c r="P821" s="167"/>
      <c r="Q821" s="167"/>
      <c r="R821" s="167"/>
    </row>
    <row r="822" spans="3:18" s="8" customFormat="1" x14ac:dyDescent="0.25">
      <c r="C822" s="147"/>
      <c r="O822" s="167"/>
      <c r="P822" s="167"/>
      <c r="Q822" s="167"/>
      <c r="R822" s="167"/>
    </row>
    <row r="823" spans="3:18" s="8" customFormat="1" x14ac:dyDescent="0.25">
      <c r="C823" s="147"/>
      <c r="O823" s="167"/>
      <c r="P823" s="167"/>
      <c r="Q823" s="167"/>
      <c r="R823" s="167"/>
    </row>
    <row r="824" spans="3:18" s="8" customFormat="1" x14ac:dyDescent="0.25">
      <c r="C824" s="147"/>
      <c r="O824" s="167"/>
      <c r="P824" s="167"/>
      <c r="Q824" s="167"/>
      <c r="R824" s="167"/>
    </row>
    <row r="825" spans="3:18" s="8" customFormat="1" x14ac:dyDescent="0.25">
      <c r="C825" s="147"/>
      <c r="O825" s="167"/>
      <c r="P825" s="167"/>
      <c r="Q825" s="167"/>
      <c r="R825" s="167"/>
    </row>
    <row r="826" spans="3:18" s="8" customFormat="1" x14ac:dyDescent="0.25">
      <c r="C826" s="147"/>
      <c r="O826" s="167"/>
      <c r="P826" s="167"/>
      <c r="Q826" s="167"/>
      <c r="R826" s="167"/>
    </row>
    <row r="827" spans="3:18" s="8" customFormat="1" x14ac:dyDescent="0.25">
      <c r="C827" s="147"/>
      <c r="O827" s="167"/>
      <c r="P827" s="167"/>
      <c r="Q827" s="167"/>
      <c r="R827" s="167"/>
    </row>
    <row r="828" spans="3:18" s="8" customFormat="1" x14ac:dyDescent="0.25">
      <c r="C828" s="147"/>
      <c r="O828" s="167"/>
      <c r="P828" s="167"/>
      <c r="Q828" s="167"/>
      <c r="R828" s="167"/>
    </row>
    <row r="829" spans="3:18" s="8" customFormat="1" x14ac:dyDescent="0.25">
      <c r="C829" s="147"/>
      <c r="O829" s="167"/>
      <c r="P829" s="167"/>
      <c r="Q829" s="167"/>
      <c r="R829" s="167"/>
    </row>
    <row r="830" spans="3:18" s="8" customFormat="1" x14ac:dyDescent="0.25">
      <c r="C830" s="147"/>
      <c r="O830" s="167"/>
      <c r="P830" s="167"/>
      <c r="Q830" s="167"/>
      <c r="R830" s="167"/>
    </row>
    <row r="831" spans="3:18" s="8" customFormat="1" x14ac:dyDescent="0.25">
      <c r="C831" s="147"/>
      <c r="O831" s="167"/>
      <c r="P831" s="167"/>
      <c r="Q831" s="167"/>
      <c r="R831" s="167"/>
    </row>
    <row r="832" spans="3:18" s="8" customFormat="1" x14ac:dyDescent="0.25">
      <c r="C832" s="147"/>
      <c r="O832" s="167"/>
      <c r="P832" s="167"/>
      <c r="Q832" s="167"/>
      <c r="R832" s="167"/>
    </row>
    <row r="833" spans="3:18" s="8" customFormat="1" x14ac:dyDescent="0.25">
      <c r="C833" s="147"/>
      <c r="O833" s="167"/>
      <c r="P833" s="167"/>
      <c r="Q833" s="167"/>
      <c r="R833" s="167"/>
    </row>
    <row r="834" spans="3:18" s="8" customFormat="1" x14ac:dyDescent="0.25">
      <c r="C834" s="147"/>
      <c r="O834" s="167"/>
      <c r="P834" s="167"/>
      <c r="Q834" s="167"/>
      <c r="R834" s="167"/>
    </row>
    <row r="835" spans="3:18" s="8" customFormat="1" x14ac:dyDescent="0.25">
      <c r="C835" s="147"/>
      <c r="O835" s="167"/>
      <c r="P835" s="167"/>
      <c r="Q835" s="167"/>
      <c r="R835" s="167"/>
    </row>
    <row r="836" spans="3:18" s="8" customFormat="1" x14ac:dyDescent="0.25">
      <c r="C836" s="147"/>
      <c r="O836" s="167"/>
      <c r="P836" s="167"/>
      <c r="Q836" s="167"/>
      <c r="R836" s="167"/>
    </row>
    <row r="837" spans="3:18" s="8" customFormat="1" x14ac:dyDescent="0.25">
      <c r="C837" s="147"/>
      <c r="O837" s="167"/>
      <c r="P837" s="167"/>
      <c r="Q837" s="167"/>
      <c r="R837" s="167"/>
    </row>
    <row r="838" spans="3:18" s="8" customFormat="1" x14ac:dyDescent="0.25">
      <c r="C838" s="147"/>
      <c r="O838" s="167"/>
      <c r="P838" s="167"/>
      <c r="Q838" s="167"/>
      <c r="R838" s="167"/>
    </row>
    <row r="839" spans="3:18" s="8" customFormat="1" x14ac:dyDescent="0.25">
      <c r="C839" s="147"/>
      <c r="O839" s="167"/>
      <c r="P839" s="167"/>
      <c r="Q839" s="167"/>
      <c r="R839" s="167"/>
    </row>
    <row r="840" spans="3:18" s="8" customFormat="1" x14ac:dyDescent="0.25">
      <c r="C840" s="147"/>
      <c r="O840" s="167"/>
      <c r="P840" s="167"/>
      <c r="Q840" s="167"/>
      <c r="R840" s="167"/>
    </row>
    <row r="841" spans="3:18" s="8" customFormat="1" x14ac:dyDescent="0.25">
      <c r="C841" s="147"/>
      <c r="O841" s="167"/>
      <c r="P841" s="167"/>
      <c r="Q841" s="167"/>
      <c r="R841" s="167"/>
    </row>
    <row r="842" spans="3:18" s="8" customFormat="1" x14ac:dyDescent="0.25">
      <c r="C842" s="147"/>
      <c r="O842" s="167"/>
      <c r="P842" s="167"/>
      <c r="Q842" s="167"/>
      <c r="R842" s="167"/>
    </row>
    <row r="843" spans="3:18" s="8" customFormat="1" x14ac:dyDescent="0.25">
      <c r="C843" s="147"/>
      <c r="O843" s="167"/>
      <c r="P843" s="167"/>
      <c r="Q843" s="167"/>
      <c r="R843" s="167"/>
    </row>
    <row r="844" spans="3:18" s="8" customFormat="1" x14ac:dyDescent="0.25">
      <c r="C844" s="147"/>
      <c r="O844" s="167"/>
      <c r="P844" s="167"/>
      <c r="Q844" s="167"/>
      <c r="R844" s="167"/>
    </row>
    <row r="845" spans="3:18" s="8" customFormat="1" x14ac:dyDescent="0.25">
      <c r="C845" s="147"/>
      <c r="O845" s="167"/>
      <c r="P845" s="167"/>
      <c r="Q845" s="167"/>
      <c r="R845" s="167"/>
    </row>
    <row r="846" spans="3:18" s="8" customFormat="1" x14ac:dyDescent="0.25">
      <c r="C846" s="147"/>
      <c r="O846" s="167"/>
      <c r="P846" s="167"/>
      <c r="Q846" s="167"/>
      <c r="R846" s="167"/>
    </row>
    <row r="847" spans="3:18" s="8" customFormat="1" x14ac:dyDescent="0.25">
      <c r="C847" s="147"/>
      <c r="O847" s="167"/>
      <c r="P847" s="167"/>
      <c r="Q847" s="167"/>
      <c r="R847" s="167"/>
    </row>
    <row r="848" spans="3:18" s="8" customFormat="1" x14ac:dyDescent="0.25">
      <c r="C848" s="147"/>
      <c r="O848" s="167"/>
      <c r="P848" s="167"/>
      <c r="Q848" s="167"/>
      <c r="R848" s="167"/>
    </row>
    <row r="849" spans="3:18" s="8" customFormat="1" x14ac:dyDescent="0.25">
      <c r="C849" s="147"/>
      <c r="O849" s="167"/>
      <c r="P849" s="167"/>
      <c r="Q849" s="167"/>
      <c r="R849" s="167"/>
    </row>
    <row r="850" spans="3:18" s="8" customFormat="1" x14ac:dyDescent="0.25">
      <c r="C850" s="147"/>
      <c r="O850" s="167"/>
      <c r="P850" s="167"/>
      <c r="Q850" s="167"/>
      <c r="R850" s="167"/>
    </row>
    <row r="851" spans="3:18" s="8" customFormat="1" x14ac:dyDescent="0.25">
      <c r="C851" s="147"/>
      <c r="O851" s="167"/>
      <c r="P851" s="167"/>
      <c r="Q851" s="167"/>
      <c r="R851" s="167"/>
    </row>
    <row r="852" spans="3:18" s="8" customFormat="1" x14ac:dyDescent="0.25">
      <c r="C852" s="147"/>
      <c r="O852" s="167"/>
      <c r="P852" s="167"/>
      <c r="Q852" s="167"/>
      <c r="R852" s="167"/>
    </row>
    <row r="853" spans="3:18" s="8" customFormat="1" x14ac:dyDescent="0.25">
      <c r="C853" s="147"/>
      <c r="O853" s="167"/>
      <c r="P853" s="167"/>
      <c r="Q853" s="167"/>
      <c r="R853" s="167"/>
    </row>
    <row r="854" spans="3:18" s="8" customFormat="1" x14ac:dyDescent="0.25">
      <c r="C854" s="147"/>
      <c r="O854" s="167"/>
      <c r="P854" s="167"/>
      <c r="Q854" s="167"/>
      <c r="R854" s="167"/>
    </row>
    <row r="855" spans="3:18" s="8" customFormat="1" x14ac:dyDescent="0.25">
      <c r="C855" s="147"/>
      <c r="O855" s="167"/>
      <c r="P855" s="167"/>
      <c r="Q855" s="167"/>
      <c r="R855" s="167"/>
    </row>
    <row r="856" spans="3:18" s="8" customFormat="1" x14ac:dyDescent="0.25">
      <c r="C856" s="147"/>
      <c r="O856" s="167"/>
      <c r="P856" s="167"/>
      <c r="Q856" s="167"/>
      <c r="R856" s="167"/>
    </row>
    <row r="857" spans="3:18" s="8" customFormat="1" x14ac:dyDescent="0.25">
      <c r="C857" s="147"/>
      <c r="O857" s="167"/>
      <c r="P857" s="167"/>
      <c r="Q857" s="167"/>
      <c r="R857" s="167"/>
    </row>
    <row r="858" spans="3:18" s="8" customFormat="1" x14ac:dyDescent="0.25">
      <c r="C858" s="147"/>
      <c r="O858" s="167"/>
      <c r="P858" s="167"/>
      <c r="Q858" s="167"/>
      <c r="R858" s="167"/>
    </row>
    <row r="859" spans="3:18" s="8" customFormat="1" x14ac:dyDescent="0.25">
      <c r="C859" s="147"/>
      <c r="O859" s="167"/>
      <c r="P859" s="167"/>
      <c r="Q859" s="167"/>
      <c r="R859" s="167"/>
    </row>
    <row r="860" spans="3:18" s="8" customFormat="1" x14ac:dyDescent="0.25">
      <c r="C860" s="147"/>
      <c r="O860" s="167"/>
      <c r="P860" s="167"/>
      <c r="Q860" s="167"/>
      <c r="R860" s="167"/>
    </row>
    <row r="861" spans="3:18" s="8" customFormat="1" x14ac:dyDescent="0.25">
      <c r="C861" s="147"/>
      <c r="O861" s="167"/>
      <c r="P861" s="167"/>
      <c r="Q861" s="167"/>
      <c r="R861" s="167"/>
    </row>
    <row r="862" spans="3:18" s="8" customFormat="1" x14ac:dyDescent="0.25">
      <c r="C862" s="147"/>
      <c r="O862" s="167"/>
      <c r="P862" s="167"/>
      <c r="Q862" s="167"/>
      <c r="R862" s="167"/>
    </row>
    <row r="863" spans="3:18" s="8" customFormat="1" x14ac:dyDescent="0.25">
      <c r="C863" s="147"/>
      <c r="O863" s="167"/>
      <c r="P863" s="167"/>
      <c r="Q863" s="167"/>
      <c r="R863" s="167"/>
    </row>
    <row r="864" spans="3:18" s="8" customFormat="1" x14ac:dyDescent="0.25">
      <c r="C864" s="147"/>
      <c r="O864" s="167"/>
      <c r="P864" s="167"/>
      <c r="Q864" s="167"/>
      <c r="R864" s="167"/>
    </row>
    <row r="865" spans="3:18" s="8" customFormat="1" x14ac:dyDescent="0.25">
      <c r="C865" s="147"/>
      <c r="O865" s="167"/>
      <c r="P865" s="167"/>
      <c r="Q865" s="167"/>
      <c r="R865" s="167"/>
    </row>
    <row r="866" spans="3:18" s="8" customFormat="1" x14ac:dyDescent="0.25">
      <c r="C866" s="147"/>
      <c r="O866" s="167"/>
      <c r="P866" s="167"/>
      <c r="Q866" s="167"/>
      <c r="R866" s="167"/>
    </row>
    <row r="867" spans="3:18" s="8" customFormat="1" x14ac:dyDescent="0.25">
      <c r="C867" s="147"/>
      <c r="O867" s="167"/>
      <c r="P867" s="167"/>
      <c r="Q867" s="167"/>
      <c r="R867" s="167"/>
    </row>
    <row r="868" spans="3:18" s="8" customFormat="1" x14ac:dyDescent="0.25">
      <c r="C868" s="147"/>
      <c r="O868" s="167"/>
      <c r="P868" s="167"/>
      <c r="Q868" s="167"/>
      <c r="R868" s="167"/>
    </row>
    <row r="869" spans="3:18" s="8" customFormat="1" x14ac:dyDescent="0.25">
      <c r="C869" s="147"/>
      <c r="O869" s="167"/>
      <c r="P869" s="167"/>
      <c r="Q869" s="167"/>
      <c r="R869" s="167"/>
    </row>
    <row r="870" spans="3:18" s="8" customFormat="1" x14ac:dyDescent="0.25">
      <c r="C870" s="147"/>
      <c r="O870" s="167"/>
      <c r="P870" s="167"/>
      <c r="Q870" s="167"/>
      <c r="R870" s="167"/>
    </row>
    <row r="871" spans="3:18" s="8" customFormat="1" x14ac:dyDescent="0.25">
      <c r="C871" s="147"/>
      <c r="O871" s="167"/>
      <c r="P871" s="167"/>
      <c r="Q871" s="167"/>
      <c r="R871" s="167"/>
    </row>
    <row r="872" spans="3:18" s="8" customFormat="1" x14ac:dyDescent="0.25">
      <c r="C872" s="147"/>
      <c r="O872" s="167"/>
      <c r="P872" s="167"/>
      <c r="Q872" s="167"/>
      <c r="R872" s="167"/>
    </row>
    <row r="873" spans="3:18" s="8" customFormat="1" x14ac:dyDescent="0.25">
      <c r="C873" s="147"/>
      <c r="O873" s="167"/>
      <c r="P873" s="167"/>
      <c r="Q873" s="167"/>
      <c r="R873" s="167"/>
    </row>
    <row r="874" spans="3:18" s="8" customFormat="1" x14ac:dyDescent="0.25">
      <c r="C874" s="147"/>
      <c r="O874" s="167"/>
      <c r="P874" s="167"/>
      <c r="Q874" s="167"/>
      <c r="R874" s="167"/>
    </row>
    <row r="875" spans="3:18" s="8" customFormat="1" x14ac:dyDescent="0.25">
      <c r="C875" s="147"/>
      <c r="O875" s="167"/>
      <c r="P875" s="167"/>
      <c r="Q875" s="167"/>
      <c r="R875" s="167"/>
    </row>
    <row r="876" spans="3:18" s="8" customFormat="1" x14ac:dyDescent="0.25">
      <c r="C876" s="147"/>
      <c r="O876" s="167"/>
      <c r="P876" s="167"/>
      <c r="Q876" s="167"/>
      <c r="R876" s="167"/>
    </row>
    <row r="877" spans="3:18" s="8" customFormat="1" x14ac:dyDescent="0.25">
      <c r="C877" s="147"/>
      <c r="O877" s="167"/>
      <c r="P877" s="167"/>
      <c r="Q877" s="167"/>
      <c r="R877" s="167"/>
    </row>
    <row r="878" spans="3:18" s="8" customFormat="1" x14ac:dyDescent="0.25">
      <c r="C878" s="147"/>
      <c r="O878" s="167"/>
      <c r="P878" s="167"/>
      <c r="Q878" s="167"/>
      <c r="R878" s="167"/>
    </row>
    <row r="879" spans="3:18" s="8" customFormat="1" x14ac:dyDescent="0.25">
      <c r="C879" s="147"/>
      <c r="O879" s="167"/>
      <c r="P879" s="167"/>
      <c r="Q879" s="167"/>
      <c r="R879" s="167"/>
    </row>
    <row r="880" spans="3:18" s="8" customFormat="1" x14ac:dyDescent="0.25">
      <c r="C880" s="147"/>
      <c r="O880" s="167"/>
      <c r="P880" s="167"/>
      <c r="Q880" s="167"/>
      <c r="R880" s="167"/>
    </row>
    <row r="881" spans="3:18" s="8" customFormat="1" x14ac:dyDescent="0.25">
      <c r="C881" s="147"/>
      <c r="O881" s="167"/>
      <c r="P881" s="167"/>
      <c r="Q881" s="167"/>
      <c r="R881" s="167"/>
    </row>
    <row r="882" spans="3:18" s="8" customFormat="1" x14ac:dyDescent="0.25">
      <c r="C882" s="147"/>
      <c r="O882" s="167"/>
      <c r="P882" s="167"/>
      <c r="Q882" s="167"/>
      <c r="R882" s="167"/>
    </row>
    <row r="883" spans="3:18" s="8" customFormat="1" x14ac:dyDescent="0.25">
      <c r="C883" s="147"/>
      <c r="O883" s="167"/>
      <c r="P883" s="167"/>
      <c r="Q883" s="167"/>
      <c r="R883" s="167"/>
    </row>
    <row r="884" spans="3:18" s="8" customFormat="1" x14ac:dyDescent="0.25">
      <c r="C884" s="147"/>
      <c r="O884" s="167"/>
      <c r="P884" s="167"/>
      <c r="Q884" s="167"/>
      <c r="R884" s="167"/>
    </row>
    <row r="885" spans="3:18" s="8" customFormat="1" x14ac:dyDescent="0.25">
      <c r="C885" s="147"/>
      <c r="O885" s="167"/>
      <c r="P885" s="167"/>
      <c r="Q885" s="167"/>
      <c r="R885" s="167"/>
    </row>
    <row r="886" spans="3:18" s="8" customFormat="1" x14ac:dyDescent="0.25">
      <c r="C886" s="147"/>
      <c r="O886" s="167"/>
      <c r="P886" s="167"/>
      <c r="Q886" s="167"/>
      <c r="R886" s="167"/>
    </row>
    <row r="887" spans="3:18" s="8" customFormat="1" x14ac:dyDescent="0.25">
      <c r="C887" s="147"/>
      <c r="O887" s="167"/>
      <c r="P887" s="167"/>
      <c r="Q887" s="167"/>
      <c r="R887" s="167"/>
    </row>
    <row r="888" spans="3:18" s="8" customFormat="1" x14ac:dyDescent="0.25">
      <c r="C888" s="147"/>
      <c r="O888" s="167"/>
      <c r="P888" s="167"/>
      <c r="Q888" s="167"/>
      <c r="R888" s="167"/>
    </row>
    <row r="889" spans="3:18" s="8" customFormat="1" x14ac:dyDescent="0.25">
      <c r="C889" s="147"/>
      <c r="O889" s="167"/>
      <c r="P889" s="167"/>
      <c r="Q889" s="167"/>
      <c r="R889" s="167"/>
    </row>
    <row r="890" spans="3:18" s="8" customFormat="1" x14ac:dyDescent="0.25">
      <c r="C890" s="147"/>
      <c r="O890" s="167"/>
      <c r="P890" s="167"/>
      <c r="Q890" s="167"/>
      <c r="R890" s="167"/>
    </row>
    <row r="891" spans="3:18" s="8" customFormat="1" x14ac:dyDescent="0.25">
      <c r="C891" s="147"/>
      <c r="O891" s="167"/>
      <c r="P891" s="167"/>
      <c r="Q891" s="167"/>
      <c r="R891" s="167"/>
    </row>
    <row r="892" spans="3:18" s="8" customFormat="1" x14ac:dyDescent="0.25">
      <c r="C892" s="147"/>
      <c r="O892" s="167"/>
      <c r="P892" s="167"/>
      <c r="Q892" s="167"/>
      <c r="R892" s="167"/>
    </row>
    <row r="893" spans="3:18" s="8" customFormat="1" x14ac:dyDescent="0.25">
      <c r="C893" s="147"/>
      <c r="O893" s="167"/>
      <c r="P893" s="167"/>
      <c r="Q893" s="167"/>
      <c r="R893" s="167"/>
    </row>
    <row r="894" spans="3:18" s="8" customFormat="1" x14ac:dyDescent="0.25">
      <c r="C894" s="147"/>
      <c r="O894" s="167"/>
      <c r="P894" s="167"/>
      <c r="Q894" s="167"/>
      <c r="R894" s="167"/>
    </row>
    <row r="895" spans="3:18" s="8" customFormat="1" x14ac:dyDescent="0.25">
      <c r="C895" s="147"/>
      <c r="O895" s="167"/>
      <c r="P895" s="167"/>
      <c r="Q895" s="167"/>
      <c r="R895" s="167"/>
    </row>
    <row r="896" spans="3:18" s="8" customFormat="1" x14ac:dyDescent="0.25">
      <c r="C896" s="147"/>
      <c r="O896" s="167"/>
      <c r="P896" s="167"/>
      <c r="Q896" s="167"/>
      <c r="R896" s="167"/>
    </row>
    <row r="897" spans="3:18" s="8" customFormat="1" x14ac:dyDescent="0.25">
      <c r="C897" s="147"/>
      <c r="O897" s="167"/>
      <c r="P897" s="167"/>
      <c r="Q897" s="167"/>
      <c r="R897" s="167"/>
    </row>
    <row r="898" spans="3:18" s="8" customFormat="1" x14ac:dyDescent="0.25">
      <c r="C898" s="147"/>
      <c r="O898" s="167"/>
      <c r="P898" s="167"/>
      <c r="Q898" s="167"/>
      <c r="R898" s="167"/>
    </row>
    <row r="899" spans="3:18" s="8" customFormat="1" x14ac:dyDescent="0.25">
      <c r="C899" s="147"/>
      <c r="O899" s="167"/>
      <c r="P899" s="167"/>
      <c r="Q899" s="167"/>
      <c r="R899" s="167"/>
    </row>
    <row r="900" spans="3:18" s="8" customFormat="1" x14ac:dyDescent="0.25">
      <c r="C900" s="147"/>
      <c r="O900" s="167"/>
      <c r="P900" s="167"/>
      <c r="Q900" s="167"/>
      <c r="R900" s="167"/>
    </row>
    <row r="901" spans="3:18" s="8" customFormat="1" x14ac:dyDescent="0.25">
      <c r="C901" s="147"/>
      <c r="O901" s="167"/>
      <c r="P901" s="167"/>
      <c r="Q901" s="167"/>
      <c r="R901" s="167"/>
    </row>
    <row r="902" spans="3:18" s="8" customFormat="1" x14ac:dyDescent="0.25">
      <c r="C902" s="147"/>
      <c r="O902" s="167"/>
      <c r="P902" s="167"/>
      <c r="Q902" s="167"/>
      <c r="R902" s="167"/>
    </row>
    <row r="903" spans="3:18" s="8" customFormat="1" x14ac:dyDescent="0.25">
      <c r="C903" s="147"/>
      <c r="O903" s="167"/>
      <c r="P903" s="167"/>
      <c r="Q903" s="167"/>
      <c r="R903" s="167"/>
    </row>
    <row r="904" spans="3:18" s="8" customFormat="1" x14ac:dyDescent="0.25">
      <c r="C904" s="147"/>
      <c r="O904" s="167"/>
      <c r="P904" s="167"/>
      <c r="Q904" s="167"/>
      <c r="R904" s="167"/>
    </row>
    <row r="905" spans="3:18" s="8" customFormat="1" x14ac:dyDescent="0.25">
      <c r="C905" s="147"/>
      <c r="O905" s="167"/>
      <c r="P905" s="167"/>
      <c r="Q905" s="167"/>
      <c r="R905" s="167"/>
    </row>
    <row r="906" spans="3:18" s="8" customFormat="1" x14ac:dyDescent="0.25">
      <c r="C906" s="147"/>
      <c r="O906" s="167"/>
      <c r="P906" s="167"/>
      <c r="Q906" s="167"/>
      <c r="R906" s="167"/>
    </row>
    <row r="907" spans="3:18" s="8" customFormat="1" x14ac:dyDescent="0.25">
      <c r="C907" s="147"/>
      <c r="O907" s="167"/>
      <c r="P907" s="167"/>
      <c r="Q907" s="167"/>
      <c r="R907" s="167"/>
    </row>
    <row r="908" spans="3:18" s="8" customFormat="1" x14ac:dyDescent="0.25">
      <c r="C908" s="147"/>
      <c r="O908" s="167"/>
      <c r="P908" s="167"/>
      <c r="Q908" s="167"/>
      <c r="R908" s="167"/>
    </row>
    <row r="909" spans="3:18" s="8" customFormat="1" x14ac:dyDescent="0.25">
      <c r="C909" s="147"/>
      <c r="O909" s="167"/>
      <c r="P909" s="167"/>
      <c r="Q909" s="167"/>
      <c r="R909" s="167"/>
    </row>
    <row r="910" spans="3:18" s="8" customFormat="1" x14ac:dyDescent="0.25">
      <c r="C910" s="147"/>
      <c r="O910" s="167"/>
      <c r="P910" s="167"/>
      <c r="Q910" s="167"/>
      <c r="R910" s="167"/>
    </row>
    <row r="911" spans="3:18" s="8" customFormat="1" x14ac:dyDescent="0.25">
      <c r="C911" s="147"/>
      <c r="O911" s="167"/>
      <c r="P911" s="167"/>
      <c r="Q911" s="167"/>
      <c r="R911" s="167"/>
    </row>
    <row r="912" spans="3:18" s="8" customFormat="1" x14ac:dyDescent="0.25">
      <c r="C912" s="147"/>
      <c r="O912" s="167"/>
      <c r="P912" s="167"/>
      <c r="Q912" s="167"/>
      <c r="R912" s="167"/>
    </row>
    <row r="913" spans="3:18" s="8" customFormat="1" x14ac:dyDescent="0.25">
      <c r="C913" s="147"/>
      <c r="O913" s="167"/>
      <c r="P913" s="167"/>
      <c r="Q913" s="167"/>
      <c r="R913" s="167"/>
    </row>
    <row r="914" spans="3:18" s="8" customFormat="1" x14ac:dyDescent="0.25">
      <c r="C914" s="147"/>
      <c r="O914" s="167"/>
      <c r="P914" s="167"/>
      <c r="Q914" s="167"/>
      <c r="R914" s="167"/>
    </row>
    <row r="915" spans="3:18" s="8" customFormat="1" x14ac:dyDescent="0.25">
      <c r="C915" s="147"/>
      <c r="O915" s="167"/>
      <c r="P915" s="167"/>
      <c r="Q915" s="167"/>
      <c r="R915" s="167"/>
    </row>
    <row r="916" spans="3:18" s="8" customFormat="1" x14ac:dyDescent="0.25">
      <c r="C916" s="147"/>
      <c r="O916" s="167"/>
      <c r="P916" s="167"/>
      <c r="Q916" s="167"/>
      <c r="R916" s="167"/>
    </row>
    <row r="917" spans="3:18" s="8" customFormat="1" x14ac:dyDescent="0.25">
      <c r="C917" s="147"/>
      <c r="O917" s="167"/>
      <c r="P917" s="167"/>
      <c r="Q917" s="167"/>
      <c r="R917" s="167"/>
    </row>
    <row r="918" spans="3:18" s="8" customFormat="1" x14ac:dyDescent="0.25">
      <c r="C918" s="147"/>
      <c r="O918" s="167"/>
      <c r="P918" s="167"/>
      <c r="Q918" s="167"/>
      <c r="R918" s="167"/>
    </row>
    <row r="919" spans="3:18" s="8" customFormat="1" x14ac:dyDescent="0.25">
      <c r="C919" s="147"/>
      <c r="O919" s="167"/>
      <c r="P919" s="167"/>
      <c r="Q919" s="167"/>
      <c r="R919" s="167"/>
    </row>
    <row r="920" spans="3:18" s="8" customFormat="1" x14ac:dyDescent="0.25">
      <c r="C920" s="147"/>
      <c r="O920" s="167"/>
      <c r="P920" s="167"/>
      <c r="Q920" s="167"/>
      <c r="R920" s="167"/>
    </row>
    <row r="921" spans="3:18" s="8" customFormat="1" x14ac:dyDescent="0.25">
      <c r="C921" s="147"/>
      <c r="O921" s="167"/>
      <c r="P921" s="167"/>
      <c r="Q921" s="167"/>
      <c r="R921" s="167"/>
    </row>
    <row r="922" spans="3:18" s="8" customFormat="1" x14ac:dyDescent="0.25">
      <c r="C922" s="147"/>
      <c r="O922" s="167"/>
      <c r="P922" s="167"/>
      <c r="Q922" s="167"/>
      <c r="R922" s="167"/>
    </row>
    <row r="923" spans="3:18" s="8" customFormat="1" x14ac:dyDescent="0.25">
      <c r="C923" s="147"/>
      <c r="O923" s="167"/>
      <c r="P923" s="167"/>
      <c r="Q923" s="167"/>
      <c r="R923" s="167"/>
    </row>
    <row r="924" spans="3:18" s="8" customFormat="1" x14ac:dyDescent="0.25">
      <c r="C924" s="147"/>
      <c r="O924" s="167"/>
      <c r="P924" s="167"/>
      <c r="Q924" s="167"/>
      <c r="R924" s="167"/>
    </row>
    <row r="925" spans="3:18" s="8" customFormat="1" x14ac:dyDescent="0.25">
      <c r="C925" s="147"/>
      <c r="O925" s="167"/>
      <c r="P925" s="167"/>
      <c r="Q925" s="167"/>
      <c r="R925" s="167"/>
    </row>
    <row r="926" spans="3:18" s="8" customFormat="1" x14ac:dyDescent="0.25">
      <c r="C926" s="147"/>
      <c r="O926" s="167"/>
      <c r="P926" s="167"/>
      <c r="Q926" s="167"/>
      <c r="R926" s="167"/>
    </row>
    <row r="927" spans="3:18" s="8" customFormat="1" x14ac:dyDescent="0.25">
      <c r="C927" s="147"/>
      <c r="O927" s="167"/>
      <c r="P927" s="167"/>
      <c r="Q927" s="167"/>
      <c r="R927" s="167"/>
    </row>
    <row r="928" spans="3:18" s="8" customFormat="1" x14ac:dyDescent="0.25">
      <c r="C928" s="147"/>
      <c r="O928" s="167"/>
      <c r="P928" s="167"/>
      <c r="Q928" s="167"/>
      <c r="R928" s="167"/>
    </row>
    <row r="929" spans="3:18" s="8" customFormat="1" x14ac:dyDescent="0.25">
      <c r="C929" s="147"/>
      <c r="O929" s="167"/>
      <c r="P929" s="167"/>
      <c r="Q929" s="167"/>
      <c r="R929" s="167"/>
    </row>
    <row r="930" spans="3:18" s="8" customFormat="1" x14ac:dyDescent="0.25">
      <c r="C930" s="147"/>
      <c r="O930" s="167"/>
      <c r="P930" s="167"/>
      <c r="Q930" s="167"/>
      <c r="R930" s="167"/>
    </row>
    <row r="931" spans="3:18" s="8" customFormat="1" x14ac:dyDescent="0.25">
      <c r="C931" s="147"/>
      <c r="O931" s="167"/>
      <c r="P931" s="167"/>
      <c r="Q931" s="167"/>
      <c r="R931" s="167"/>
    </row>
    <row r="932" spans="3:18" s="8" customFormat="1" x14ac:dyDescent="0.25">
      <c r="C932" s="147"/>
      <c r="O932" s="167"/>
      <c r="P932" s="167"/>
      <c r="Q932" s="167"/>
      <c r="R932" s="167"/>
    </row>
    <row r="933" spans="3:18" s="8" customFormat="1" x14ac:dyDescent="0.25">
      <c r="C933" s="147"/>
      <c r="O933" s="167"/>
      <c r="P933" s="167"/>
      <c r="Q933" s="167"/>
      <c r="R933" s="167"/>
    </row>
    <row r="934" spans="3:18" s="8" customFormat="1" x14ac:dyDescent="0.25">
      <c r="C934" s="147"/>
      <c r="O934" s="167"/>
      <c r="P934" s="167"/>
      <c r="Q934" s="167"/>
      <c r="R934" s="167"/>
    </row>
    <row r="935" spans="3:18" s="8" customFormat="1" x14ac:dyDescent="0.25">
      <c r="C935" s="147"/>
      <c r="O935" s="167"/>
      <c r="P935" s="167"/>
      <c r="Q935" s="167"/>
      <c r="R935" s="167"/>
    </row>
    <row r="936" spans="3:18" s="8" customFormat="1" x14ac:dyDescent="0.25">
      <c r="C936" s="147"/>
      <c r="O936" s="167"/>
      <c r="P936" s="167"/>
      <c r="Q936" s="167"/>
      <c r="R936" s="167"/>
    </row>
    <row r="937" spans="3:18" s="8" customFormat="1" x14ac:dyDescent="0.25">
      <c r="C937" s="147"/>
      <c r="O937" s="167"/>
      <c r="P937" s="167"/>
      <c r="Q937" s="167"/>
      <c r="R937" s="167"/>
    </row>
    <row r="938" spans="3:18" s="8" customFormat="1" x14ac:dyDescent="0.25">
      <c r="C938" s="147"/>
      <c r="O938" s="167"/>
      <c r="P938" s="167"/>
      <c r="Q938" s="167"/>
      <c r="R938" s="167"/>
    </row>
    <row r="939" spans="3:18" s="8" customFormat="1" x14ac:dyDescent="0.25">
      <c r="C939" s="147"/>
      <c r="O939" s="167"/>
      <c r="P939" s="167"/>
      <c r="Q939" s="167"/>
      <c r="R939" s="167"/>
    </row>
    <row r="940" spans="3:18" s="8" customFormat="1" x14ac:dyDescent="0.25">
      <c r="C940" s="147"/>
      <c r="O940" s="167"/>
      <c r="P940" s="167"/>
      <c r="Q940" s="167"/>
      <c r="R940" s="167"/>
    </row>
    <row r="941" spans="3:18" s="8" customFormat="1" x14ac:dyDescent="0.25">
      <c r="C941" s="147"/>
      <c r="O941" s="167"/>
      <c r="P941" s="167"/>
      <c r="Q941" s="167"/>
      <c r="R941" s="167"/>
    </row>
    <row r="942" spans="3:18" s="8" customFormat="1" x14ac:dyDescent="0.25">
      <c r="C942" s="147"/>
      <c r="O942" s="167"/>
      <c r="P942" s="167"/>
      <c r="Q942" s="167"/>
      <c r="R942" s="167"/>
    </row>
    <row r="943" spans="3:18" s="8" customFormat="1" x14ac:dyDescent="0.25">
      <c r="C943" s="147"/>
      <c r="O943" s="167"/>
      <c r="P943" s="167"/>
      <c r="Q943" s="167"/>
      <c r="R943" s="167"/>
    </row>
    <row r="944" spans="3:18" s="8" customFormat="1" x14ac:dyDescent="0.25">
      <c r="C944" s="147"/>
      <c r="O944" s="167"/>
      <c r="P944" s="167"/>
      <c r="Q944" s="167"/>
      <c r="R944" s="167"/>
    </row>
    <row r="945" spans="3:18" s="8" customFormat="1" x14ac:dyDescent="0.25">
      <c r="C945" s="147"/>
      <c r="O945" s="167"/>
      <c r="P945" s="167"/>
      <c r="Q945" s="167"/>
      <c r="R945" s="167"/>
    </row>
    <row r="946" spans="3:18" s="8" customFormat="1" x14ac:dyDescent="0.25">
      <c r="C946" s="147"/>
      <c r="O946" s="167"/>
      <c r="P946" s="167"/>
      <c r="Q946" s="167"/>
      <c r="R946" s="167"/>
    </row>
    <row r="947" spans="3:18" s="8" customFormat="1" x14ac:dyDescent="0.25">
      <c r="C947" s="147"/>
      <c r="O947" s="167"/>
      <c r="P947" s="167"/>
      <c r="Q947" s="167"/>
      <c r="R947" s="167"/>
    </row>
    <row r="948" spans="3:18" s="8" customFormat="1" x14ac:dyDescent="0.25">
      <c r="C948" s="147"/>
      <c r="O948" s="167"/>
      <c r="P948" s="167"/>
      <c r="Q948" s="167"/>
      <c r="R948" s="167"/>
    </row>
    <row r="949" spans="3:18" s="8" customFormat="1" x14ac:dyDescent="0.25">
      <c r="C949" s="147"/>
      <c r="O949" s="167"/>
      <c r="P949" s="167"/>
      <c r="Q949" s="167"/>
      <c r="R949" s="167"/>
    </row>
    <row r="950" spans="3:18" s="8" customFormat="1" x14ac:dyDescent="0.25">
      <c r="C950" s="147"/>
      <c r="O950" s="167"/>
      <c r="P950" s="167"/>
      <c r="Q950" s="167"/>
      <c r="R950" s="167"/>
    </row>
    <row r="951" spans="3:18" s="8" customFormat="1" x14ac:dyDescent="0.25">
      <c r="C951" s="147"/>
      <c r="O951" s="167"/>
      <c r="P951" s="167"/>
      <c r="Q951" s="167"/>
      <c r="R951" s="167"/>
    </row>
    <row r="952" spans="3:18" s="8" customFormat="1" x14ac:dyDescent="0.25">
      <c r="C952" s="147"/>
      <c r="O952" s="167"/>
      <c r="P952" s="167"/>
      <c r="Q952" s="167"/>
      <c r="R952" s="167"/>
    </row>
    <row r="953" spans="3:18" s="8" customFormat="1" x14ac:dyDescent="0.25">
      <c r="C953" s="147"/>
      <c r="O953" s="167"/>
      <c r="P953" s="167"/>
      <c r="Q953" s="167"/>
      <c r="R953" s="167"/>
    </row>
    <row r="954" spans="3:18" s="8" customFormat="1" x14ac:dyDescent="0.25">
      <c r="C954" s="147"/>
      <c r="O954" s="167"/>
      <c r="P954" s="167"/>
      <c r="Q954" s="167"/>
      <c r="R954" s="167"/>
    </row>
    <row r="955" spans="3:18" s="8" customFormat="1" x14ac:dyDescent="0.25">
      <c r="C955" s="147"/>
      <c r="O955" s="167"/>
      <c r="P955" s="167"/>
      <c r="Q955" s="167"/>
      <c r="R955" s="167"/>
    </row>
    <row r="956" spans="3:18" s="8" customFormat="1" x14ac:dyDescent="0.25">
      <c r="C956" s="147"/>
      <c r="O956" s="167"/>
      <c r="P956" s="167"/>
      <c r="Q956" s="167"/>
      <c r="R956" s="167"/>
    </row>
    <row r="957" spans="3:18" s="8" customFormat="1" x14ac:dyDescent="0.25">
      <c r="C957" s="147"/>
      <c r="O957" s="167"/>
      <c r="P957" s="167"/>
      <c r="Q957" s="167"/>
      <c r="R957" s="167"/>
    </row>
    <row r="958" spans="3:18" s="8" customFormat="1" x14ac:dyDescent="0.25">
      <c r="C958" s="147"/>
      <c r="O958" s="167"/>
      <c r="P958" s="167"/>
      <c r="Q958" s="167"/>
      <c r="R958" s="167"/>
    </row>
    <row r="959" spans="3:18" s="8" customFormat="1" x14ac:dyDescent="0.25">
      <c r="C959" s="147"/>
      <c r="O959" s="167"/>
      <c r="P959" s="167"/>
      <c r="Q959" s="167"/>
      <c r="R959" s="167"/>
    </row>
    <row r="960" spans="3:18" s="8" customFormat="1" x14ac:dyDescent="0.25">
      <c r="C960" s="147"/>
      <c r="O960" s="167"/>
      <c r="P960" s="167"/>
      <c r="Q960" s="167"/>
      <c r="R960" s="167"/>
    </row>
    <row r="961" spans="3:18" s="8" customFormat="1" x14ac:dyDescent="0.25">
      <c r="C961" s="147"/>
      <c r="O961" s="167"/>
      <c r="P961" s="167"/>
      <c r="Q961" s="167"/>
      <c r="R961" s="167"/>
    </row>
    <row r="962" spans="3:18" s="8" customFormat="1" x14ac:dyDescent="0.25">
      <c r="C962" s="147"/>
      <c r="O962" s="167"/>
      <c r="P962" s="167"/>
      <c r="Q962" s="167"/>
      <c r="R962" s="167"/>
    </row>
    <row r="963" spans="3:18" s="8" customFormat="1" x14ac:dyDescent="0.25">
      <c r="C963" s="147"/>
      <c r="O963" s="167"/>
      <c r="P963" s="167"/>
      <c r="Q963" s="167"/>
      <c r="R963" s="167"/>
    </row>
    <row r="964" spans="3:18" s="8" customFormat="1" x14ac:dyDescent="0.25">
      <c r="C964" s="147"/>
      <c r="O964" s="167"/>
      <c r="P964" s="167"/>
      <c r="Q964" s="167"/>
      <c r="R964" s="167"/>
    </row>
    <row r="965" spans="3:18" s="8" customFormat="1" x14ac:dyDescent="0.25">
      <c r="C965" s="147"/>
      <c r="O965" s="167"/>
      <c r="P965" s="167"/>
      <c r="Q965" s="167"/>
      <c r="R965" s="167"/>
    </row>
    <row r="966" spans="3:18" s="8" customFormat="1" x14ac:dyDescent="0.25">
      <c r="C966" s="147"/>
      <c r="O966" s="167"/>
      <c r="P966" s="167"/>
      <c r="Q966" s="167"/>
      <c r="R966" s="167"/>
    </row>
  </sheetData>
  <autoFilter ref="A3:AF342" xr:uid="{E163D378-5766-4949-B3E6-35360A6EF5ED}"/>
  <mergeCells count="42">
    <mergeCell ref="O267:O268"/>
    <mergeCell ref="R83:R106"/>
    <mergeCell ref="R107:R121"/>
    <mergeCell ref="O107:O121"/>
    <mergeCell ref="Q107:Q121"/>
    <mergeCell ref="O122:O131"/>
    <mergeCell ref="O138:O144"/>
    <mergeCell ref="O133:O137"/>
    <mergeCell ref="P83:P121"/>
    <mergeCell ref="Q83:Q106"/>
    <mergeCell ref="O89:O92"/>
    <mergeCell ref="O204:O228"/>
    <mergeCell ref="O229:O233"/>
    <mergeCell ref="O234:O239"/>
    <mergeCell ref="O240:O243"/>
    <mergeCell ref="O244:O266"/>
    <mergeCell ref="P146:P148"/>
    <mergeCell ref="O150:O159"/>
    <mergeCell ref="O160:O172"/>
    <mergeCell ref="O173:O186"/>
    <mergeCell ref="O187:O203"/>
    <mergeCell ref="O334:O341"/>
    <mergeCell ref="O269:O273"/>
    <mergeCell ref="O274:O280"/>
    <mergeCell ref="O281:O290"/>
    <mergeCell ref="O291:O303"/>
    <mergeCell ref="O304:O314"/>
    <mergeCell ref="O315:O330"/>
    <mergeCell ref="O331:O333"/>
    <mergeCell ref="O16:O37"/>
    <mergeCell ref="O46:O47"/>
    <mergeCell ref="O48:O50"/>
    <mergeCell ref="Q48:Q50"/>
    <mergeCell ref="R46:R47"/>
    <mergeCell ref="R48:R50"/>
    <mergeCell ref="R51:R56"/>
    <mergeCell ref="O84:O85"/>
    <mergeCell ref="O96:O102"/>
    <mergeCell ref="O51:O56"/>
    <mergeCell ref="Q51:Q56"/>
    <mergeCell ref="O57:O69"/>
    <mergeCell ref="Q57:Q69"/>
  </mergeCells>
  <conditionalFormatting sqref="P7:R8 Q9:R9 P62:P72 Q4:R4 AB38:AC56 AD38:AF55 S38:X55 P149:R149 Q147:R148 AB131:AF138 Z83:AF130 Z38:Z55 P122:R146 AC139:AF243 AB144:AB243 Z131:AA243 Z244:AF342 S83:X149 P150:X342">
    <cfRule type="containsText" dxfId="321" priority="650" operator="containsText" text="YES">
      <formula>NOT(ISERROR(SEARCH("YES",P4)))</formula>
    </cfRule>
  </conditionalFormatting>
  <conditionalFormatting sqref="P7:R8 Q9:R9 P62:P72 Q4:R4 AB38:AC56 AD38:AF55 S38:X55 P149:R149 Q147:R148 AB131:AF138 Z83:AF130 Z38:Z55 P122:R146 AC139:AF243 AB144:AB243 Z131:AA243 Z244:AF342 S83:X149 P2:R2 P150:X342">
    <cfRule type="containsText" dxfId="320" priority="644" operator="containsText" text="*Gate*">
      <formula>NOT(ISERROR(SEARCH("*Gate*",P2)))</formula>
    </cfRule>
    <cfRule type="containsText" dxfId="319" priority="645" operator="containsText" text="Options Analysis">
      <formula>NOT(ISERROR(SEARCH("Options Analysis",P2)))</formula>
    </cfRule>
    <cfRule type="containsText" dxfId="318" priority="646" operator="containsText" text="Project Mandate">
      <formula>NOT(ISERROR(SEARCH("Project Mandate",P2)))</formula>
    </cfRule>
    <cfRule type="containsText" dxfId="317" priority="647" operator="containsText" text="Opportunity Brief">
      <formula>NOT(ISERROR(SEARCH("Opportunity Brief",P2)))</formula>
    </cfRule>
    <cfRule type="containsText" dxfId="316" priority="648" operator="containsText" text="Minor capital guidelines">
      <formula>NOT(ISERROR(SEARCH("Minor capital guidelines",P2)))</formula>
    </cfRule>
    <cfRule type="containsText" dxfId="315" priority="649" operator="containsText" text="No f'cast doc sub">
      <formula>NOT(ISERROR(SEARCH("No f'cast doc sub",P2)))</formula>
    </cfRule>
  </conditionalFormatting>
  <conditionalFormatting sqref="P4">
    <cfRule type="containsText" dxfId="314" priority="643" operator="containsText" text="YES">
      <formula>NOT(ISERROR(SEARCH("YES",P4)))</formula>
    </cfRule>
  </conditionalFormatting>
  <conditionalFormatting sqref="P4">
    <cfRule type="containsText" dxfId="313" priority="637" operator="containsText" text="*Gate*">
      <formula>NOT(ISERROR(SEARCH("*Gate*",P4)))</formula>
    </cfRule>
    <cfRule type="containsText" dxfId="312" priority="638" operator="containsText" text="Options Analysis">
      <formula>NOT(ISERROR(SEARCH("Options Analysis",P4)))</formula>
    </cfRule>
    <cfRule type="containsText" dxfId="311" priority="639" operator="containsText" text="Project Mandate">
      <formula>NOT(ISERROR(SEARCH("Project Mandate",P4)))</formula>
    </cfRule>
    <cfRule type="containsText" dxfId="310" priority="640" operator="containsText" text="Opportunity Brief">
      <formula>NOT(ISERROR(SEARCH("Opportunity Brief",P4)))</formula>
    </cfRule>
    <cfRule type="containsText" dxfId="309" priority="641" operator="containsText" text="Minor capital guidelines">
      <formula>NOT(ISERROR(SEARCH("Minor capital guidelines",P4)))</formula>
    </cfRule>
    <cfRule type="containsText" dxfId="308" priority="642" operator="containsText" text="No f'cast doc sub">
      <formula>NOT(ISERROR(SEARCH("No f'cast doc sub",P4)))</formula>
    </cfRule>
  </conditionalFormatting>
  <conditionalFormatting sqref="P3:R3">
    <cfRule type="containsText" dxfId="307" priority="596" operator="containsText" text="*Gate*">
      <formula>NOT(ISERROR(SEARCH("*Gate*",P3)))</formula>
    </cfRule>
    <cfRule type="containsText" dxfId="306" priority="597" operator="containsText" text="Options Analysis">
      <formula>NOT(ISERROR(SEARCH("Options Analysis",P3)))</formula>
    </cfRule>
    <cfRule type="containsText" dxfId="305" priority="598" operator="containsText" text="Project Mandate">
      <formula>NOT(ISERROR(SEARCH("Project Mandate",P3)))</formula>
    </cfRule>
    <cfRule type="containsText" dxfId="304" priority="599" operator="containsText" text="Opportunity Brief">
      <formula>NOT(ISERROR(SEARCH("Opportunity Brief",P3)))</formula>
    </cfRule>
    <cfRule type="containsText" dxfId="303" priority="600" operator="containsText" text="Minor capital guidelines">
      <formula>NOT(ISERROR(SEARCH("Minor capital guidelines",P3)))</formula>
    </cfRule>
    <cfRule type="containsText" dxfId="302" priority="601" operator="containsText" text="No f'cast doc sub">
      <formula>NOT(ISERROR(SEARCH("No f'cast doc sub",P3)))</formula>
    </cfRule>
  </conditionalFormatting>
  <conditionalFormatting sqref="Q107">
    <cfRule type="containsText" dxfId="301" priority="583" operator="containsText" text="YES">
      <formula>NOT(ISERROR(SEARCH("YES",Q107)))</formula>
    </cfRule>
  </conditionalFormatting>
  <conditionalFormatting sqref="Q107">
    <cfRule type="containsText" dxfId="300" priority="577" operator="containsText" text="*Gate*">
      <formula>NOT(ISERROR(SEARCH("*Gate*",Q107)))</formula>
    </cfRule>
    <cfRule type="containsText" dxfId="299" priority="578" operator="containsText" text="Options Analysis">
      <formula>NOT(ISERROR(SEARCH("Options Analysis",Q107)))</formula>
    </cfRule>
    <cfRule type="containsText" dxfId="298" priority="579" operator="containsText" text="Project Mandate">
      <formula>NOT(ISERROR(SEARCH("Project Mandate",Q107)))</formula>
    </cfRule>
    <cfRule type="containsText" dxfId="297" priority="580" operator="containsText" text="Opportunity Brief">
      <formula>NOT(ISERROR(SEARCH("Opportunity Brief",Q107)))</formula>
    </cfRule>
    <cfRule type="containsText" dxfId="296" priority="581" operator="containsText" text="Minor capital guidelines">
      <formula>NOT(ISERROR(SEARCH("Minor capital guidelines",Q107)))</formula>
    </cfRule>
    <cfRule type="containsText" dxfId="295" priority="582" operator="containsText" text="No f'cast doc sub">
      <formula>NOT(ISERROR(SEARCH("No f'cast doc sub",Q107)))</formula>
    </cfRule>
  </conditionalFormatting>
  <conditionalFormatting sqref="AB131:AF138 Z4:AF130 Z131:AA243 AC139:AF243 AB144:AB243 Z244:AF342">
    <cfRule type="cellIs" dxfId="294" priority="576" operator="equal">
      <formula>1</formula>
    </cfRule>
  </conditionalFormatting>
  <conditionalFormatting sqref="S4:X342">
    <cfRule type="containsText" dxfId="293" priority="575" operator="containsText" text="1">
      <formula>NOT(ISERROR(SEARCH("1",S4)))</formula>
    </cfRule>
  </conditionalFormatting>
  <conditionalFormatting sqref="Q5:R6">
    <cfRule type="containsText" dxfId="292" priority="568" operator="containsText" text="YES">
      <formula>NOT(ISERROR(SEARCH("YES",Q5)))</formula>
    </cfRule>
  </conditionalFormatting>
  <conditionalFormatting sqref="Q5:R6">
    <cfRule type="containsText" dxfId="291" priority="562" operator="containsText" text="*Gate*">
      <formula>NOT(ISERROR(SEARCH("*Gate*",Q5)))</formula>
    </cfRule>
    <cfRule type="containsText" dxfId="290" priority="563" operator="containsText" text="Options Analysis">
      <formula>NOT(ISERROR(SEARCH("Options Analysis",Q5)))</formula>
    </cfRule>
    <cfRule type="containsText" dxfId="289" priority="564" operator="containsText" text="Project Mandate">
      <formula>NOT(ISERROR(SEARCH("Project Mandate",Q5)))</formula>
    </cfRule>
    <cfRule type="containsText" dxfId="288" priority="565" operator="containsText" text="Opportunity Brief">
      <formula>NOT(ISERROR(SEARCH("Opportunity Brief",Q5)))</formula>
    </cfRule>
    <cfRule type="containsText" dxfId="287" priority="566" operator="containsText" text="Minor capital guidelines">
      <formula>NOT(ISERROR(SEARCH("Minor capital guidelines",Q5)))</formula>
    </cfRule>
    <cfRule type="containsText" dxfId="286" priority="567" operator="containsText" text="No f'cast doc sub">
      <formula>NOT(ISERROR(SEARCH("No f'cast doc sub",Q5)))</formula>
    </cfRule>
  </conditionalFormatting>
  <conditionalFormatting sqref="P10:R11">
    <cfRule type="containsText" dxfId="285" priority="561" operator="containsText" text="YES">
      <formula>NOT(ISERROR(SEARCH("YES",P10)))</formula>
    </cfRule>
  </conditionalFormatting>
  <conditionalFormatting sqref="P10:R11">
    <cfRule type="containsText" dxfId="284" priority="555" operator="containsText" text="*Gate*">
      <formula>NOT(ISERROR(SEARCH("*Gate*",P10)))</formula>
    </cfRule>
    <cfRule type="containsText" dxfId="283" priority="556" operator="containsText" text="Options Analysis">
      <formula>NOT(ISERROR(SEARCH("Options Analysis",P10)))</formula>
    </cfRule>
    <cfRule type="containsText" dxfId="282" priority="557" operator="containsText" text="Project Mandate">
      <formula>NOT(ISERROR(SEARCH("Project Mandate",P10)))</formula>
    </cfRule>
    <cfRule type="containsText" dxfId="281" priority="558" operator="containsText" text="Opportunity Brief">
      <formula>NOT(ISERROR(SEARCH("Opportunity Brief",P10)))</formula>
    </cfRule>
    <cfRule type="containsText" dxfId="280" priority="559" operator="containsText" text="Minor capital guidelines">
      <formula>NOT(ISERROR(SEARCH("Minor capital guidelines",P10)))</formula>
    </cfRule>
    <cfRule type="containsText" dxfId="279" priority="560" operator="containsText" text="No f'cast doc sub">
      <formula>NOT(ISERROR(SEARCH("No f'cast doc sub",P10)))</formula>
    </cfRule>
  </conditionalFormatting>
  <conditionalFormatting sqref="P75">
    <cfRule type="containsText" dxfId="278" priority="554" operator="containsText" text="YES">
      <formula>NOT(ISERROR(SEARCH("YES",P75)))</formula>
    </cfRule>
  </conditionalFormatting>
  <conditionalFormatting sqref="P75">
    <cfRule type="containsText" dxfId="277" priority="548" operator="containsText" text="*Gate*">
      <formula>NOT(ISERROR(SEARCH("*Gate*",P75)))</formula>
    </cfRule>
    <cfRule type="containsText" dxfId="276" priority="549" operator="containsText" text="Options Analysis">
      <formula>NOT(ISERROR(SEARCH("Options Analysis",P75)))</formula>
    </cfRule>
    <cfRule type="containsText" dxfId="275" priority="550" operator="containsText" text="Project Mandate">
      <formula>NOT(ISERROR(SEARCH("Project Mandate",P75)))</formula>
    </cfRule>
    <cfRule type="containsText" dxfId="274" priority="551" operator="containsText" text="Opportunity Brief">
      <formula>NOT(ISERROR(SEARCH("Opportunity Brief",P75)))</formula>
    </cfRule>
    <cfRule type="containsText" dxfId="273" priority="552" operator="containsText" text="Minor capital guidelines">
      <formula>NOT(ISERROR(SEARCH("Minor capital guidelines",P75)))</formula>
    </cfRule>
    <cfRule type="containsText" dxfId="272" priority="553" operator="containsText" text="No f'cast doc sub">
      <formula>NOT(ISERROR(SEARCH("No f'cast doc sub",P75)))</formula>
    </cfRule>
  </conditionalFormatting>
  <conditionalFormatting sqref="P5:P6">
    <cfRule type="containsText" dxfId="271" priority="547" operator="containsText" text="YES">
      <formula>NOT(ISERROR(SEARCH("YES",P5)))</formula>
    </cfRule>
  </conditionalFormatting>
  <conditionalFormatting sqref="P5:P6">
    <cfRule type="containsText" dxfId="270" priority="541" operator="containsText" text="*Gate*">
      <formula>NOT(ISERROR(SEARCH("*Gate*",P5)))</formula>
    </cfRule>
    <cfRule type="containsText" dxfId="269" priority="542" operator="containsText" text="Options Analysis">
      <formula>NOT(ISERROR(SEARCH("Options Analysis",P5)))</formula>
    </cfRule>
    <cfRule type="containsText" dxfId="268" priority="543" operator="containsText" text="Project Mandate">
      <formula>NOT(ISERROR(SEARCH("Project Mandate",P5)))</formula>
    </cfRule>
    <cfRule type="containsText" dxfId="267" priority="544" operator="containsText" text="Opportunity Brief">
      <formula>NOT(ISERROR(SEARCH("Opportunity Brief",P5)))</formula>
    </cfRule>
    <cfRule type="containsText" dxfId="266" priority="545" operator="containsText" text="Minor capital guidelines">
      <formula>NOT(ISERROR(SEARCH("Minor capital guidelines",P5)))</formula>
    </cfRule>
    <cfRule type="containsText" dxfId="265" priority="546" operator="containsText" text="No f'cast doc sub">
      <formula>NOT(ISERROR(SEARCH("No f'cast doc sub",P5)))</formula>
    </cfRule>
  </conditionalFormatting>
  <conditionalFormatting sqref="Q83">
    <cfRule type="containsText" dxfId="264" priority="358" operator="containsText" text="YES">
      <formula>NOT(ISERROR(SEARCH("YES",Q83)))</formula>
    </cfRule>
  </conditionalFormatting>
  <conditionalFormatting sqref="Q83">
    <cfRule type="containsText" dxfId="263" priority="352" operator="containsText" text="*Gate*">
      <formula>NOT(ISERROR(SEARCH("*Gate*",Q83)))</formula>
    </cfRule>
    <cfRule type="containsText" dxfId="262" priority="353" operator="containsText" text="Options Analysis">
      <formula>NOT(ISERROR(SEARCH("Options Analysis",Q83)))</formula>
    </cfRule>
    <cfRule type="containsText" dxfId="261" priority="354" operator="containsText" text="Project Mandate">
      <formula>NOT(ISERROR(SEARCH("Project Mandate",Q83)))</formula>
    </cfRule>
    <cfRule type="containsText" dxfId="260" priority="355" operator="containsText" text="Opportunity Brief">
      <formula>NOT(ISERROR(SEARCH("Opportunity Brief",Q83)))</formula>
    </cfRule>
    <cfRule type="containsText" dxfId="259" priority="356" operator="containsText" text="Minor capital guidelines">
      <formula>NOT(ISERROR(SEARCH("Minor capital guidelines",Q83)))</formula>
    </cfRule>
    <cfRule type="containsText" dxfId="258" priority="357" operator="containsText" text="No f'cast doc sub">
      <formula>NOT(ISERROR(SEARCH("No f'cast doc sub",Q83)))</formula>
    </cfRule>
  </conditionalFormatting>
  <conditionalFormatting sqref="P9">
    <cfRule type="containsText" dxfId="257" priority="540" operator="containsText" text="YES">
      <formula>NOT(ISERROR(SEARCH("YES",P9)))</formula>
    </cfRule>
  </conditionalFormatting>
  <conditionalFormatting sqref="P9">
    <cfRule type="containsText" dxfId="256" priority="534" operator="containsText" text="*Gate*">
      <formula>NOT(ISERROR(SEARCH("*Gate*",P9)))</formula>
    </cfRule>
    <cfRule type="containsText" dxfId="255" priority="535" operator="containsText" text="Options Analysis">
      <formula>NOT(ISERROR(SEARCH("Options Analysis",P9)))</formula>
    </cfRule>
    <cfRule type="containsText" dxfId="254" priority="536" operator="containsText" text="Project Mandate">
      <formula>NOT(ISERROR(SEARCH("Project Mandate",P9)))</formula>
    </cfRule>
    <cfRule type="containsText" dxfId="253" priority="537" operator="containsText" text="Opportunity Brief">
      <formula>NOT(ISERROR(SEARCH("Opportunity Brief",P9)))</formula>
    </cfRule>
    <cfRule type="containsText" dxfId="252" priority="538" operator="containsText" text="Minor capital guidelines">
      <formula>NOT(ISERROR(SEARCH("Minor capital guidelines",P9)))</formula>
    </cfRule>
    <cfRule type="containsText" dxfId="251" priority="539" operator="containsText" text="No f'cast doc sub">
      <formula>NOT(ISERROR(SEARCH("No f'cast doc sub",P9)))</formula>
    </cfRule>
  </conditionalFormatting>
  <conditionalFormatting sqref="Q78:R82 Q77">
    <cfRule type="containsText" dxfId="250" priority="337" operator="containsText" text="YES">
      <formula>NOT(ISERROR(SEARCH("YES",Q77)))</formula>
    </cfRule>
  </conditionalFormatting>
  <conditionalFormatting sqref="Q78:R82 Q77">
    <cfRule type="containsText" dxfId="249" priority="331" operator="containsText" text="*Gate*">
      <formula>NOT(ISERROR(SEARCH("*Gate*",Q77)))</formula>
    </cfRule>
    <cfRule type="containsText" dxfId="248" priority="332" operator="containsText" text="Options Analysis">
      <formula>NOT(ISERROR(SEARCH("Options Analysis",Q77)))</formula>
    </cfRule>
    <cfRule type="containsText" dxfId="247" priority="333" operator="containsText" text="Project Mandate">
      <formula>NOT(ISERROR(SEARCH("Project Mandate",Q77)))</formula>
    </cfRule>
    <cfRule type="containsText" dxfId="246" priority="334" operator="containsText" text="Opportunity Brief">
      <formula>NOT(ISERROR(SEARCH("Opportunity Brief",Q77)))</formula>
    </cfRule>
    <cfRule type="containsText" dxfId="245" priority="335" operator="containsText" text="Minor capital guidelines">
      <formula>NOT(ISERROR(SEARCH("Minor capital guidelines",Q77)))</formula>
    </cfRule>
    <cfRule type="containsText" dxfId="244" priority="336" operator="containsText" text="No f'cast doc sub">
      <formula>NOT(ISERROR(SEARCH("No f'cast doc sub",Q77)))</formula>
    </cfRule>
  </conditionalFormatting>
  <conditionalFormatting sqref="Q12:R45 R46 Q51:Q56">
    <cfRule type="containsText" dxfId="243" priority="400" operator="containsText" text="YES">
      <formula>NOT(ISERROR(SEARCH("YES",Q12)))</formula>
    </cfRule>
  </conditionalFormatting>
  <conditionalFormatting sqref="Q12:R45 R46 Q51:Q56">
    <cfRule type="containsText" dxfId="242" priority="394" operator="containsText" text="*Gate*">
      <formula>NOT(ISERROR(SEARCH("*Gate*",Q12)))</formula>
    </cfRule>
    <cfRule type="containsText" dxfId="241" priority="395" operator="containsText" text="Options Analysis">
      <formula>NOT(ISERROR(SEARCH("Options Analysis",Q12)))</formula>
    </cfRule>
    <cfRule type="containsText" dxfId="240" priority="396" operator="containsText" text="Project Mandate">
      <formula>NOT(ISERROR(SEARCH("Project Mandate",Q12)))</formula>
    </cfRule>
    <cfRule type="containsText" dxfId="239" priority="397" operator="containsText" text="Opportunity Brief">
      <formula>NOT(ISERROR(SEARCH("Opportunity Brief",Q12)))</formula>
    </cfRule>
    <cfRule type="containsText" dxfId="238" priority="398" operator="containsText" text="Minor capital guidelines">
      <formula>NOT(ISERROR(SEARCH("Minor capital guidelines",Q12)))</formula>
    </cfRule>
    <cfRule type="containsText" dxfId="237" priority="399" operator="containsText" text="No f'cast doc sub">
      <formula>NOT(ISERROR(SEARCH("No f'cast doc sub",Q12)))</formula>
    </cfRule>
  </conditionalFormatting>
  <conditionalFormatting sqref="Q76:R76 Q71:R74 Q70 R58:R70">
    <cfRule type="containsText" dxfId="236" priority="393" operator="containsText" text="YES">
      <formula>NOT(ISERROR(SEARCH("YES",Q58)))</formula>
    </cfRule>
  </conditionalFormatting>
  <conditionalFormatting sqref="Q76:R76 Q71:R74 Q70 R58:R70">
    <cfRule type="containsText" dxfId="235" priority="387" operator="containsText" text="*Gate*">
      <formula>NOT(ISERROR(SEARCH("*Gate*",Q58)))</formula>
    </cfRule>
    <cfRule type="containsText" dxfId="234" priority="388" operator="containsText" text="Options Analysis">
      <formula>NOT(ISERROR(SEARCH("Options Analysis",Q58)))</formula>
    </cfRule>
    <cfRule type="containsText" dxfId="233" priority="389" operator="containsText" text="Project Mandate">
      <formula>NOT(ISERROR(SEARCH("Project Mandate",Q58)))</formula>
    </cfRule>
    <cfRule type="containsText" dxfId="232" priority="390" operator="containsText" text="Opportunity Brief">
      <formula>NOT(ISERROR(SEARCH("Opportunity Brief",Q58)))</formula>
    </cfRule>
    <cfRule type="containsText" dxfId="231" priority="391" operator="containsText" text="Minor capital guidelines">
      <formula>NOT(ISERROR(SEARCH("Minor capital guidelines",Q58)))</formula>
    </cfRule>
    <cfRule type="containsText" dxfId="230" priority="392" operator="containsText" text="No f'cast doc sub">
      <formula>NOT(ISERROR(SEARCH("No f'cast doc sub",Q58)))</formula>
    </cfRule>
  </conditionalFormatting>
  <conditionalFormatting sqref="Q75:R75">
    <cfRule type="containsText" dxfId="229" priority="386" operator="containsText" text="YES">
      <formula>NOT(ISERROR(SEARCH("YES",Q75)))</formula>
    </cfRule>
  </conditionalFormatting>
  <conditionalFormatting sqref="Q75:R75">
    <cfRule type="containsText" dxfId="228" priority="380" operator="containsText" text="*Gate*">
      <formula>NOT(ISERROR(SEARCH("*Gate*",Q75)))</formula>
    </cfRule>
    <cfRule type="containsText" dxfId="227" priority="381" operator="containsText" text="Options Analysis">
      <formula>NOT(ISERROR(SEARCH("Options Analysis",Q75)))</formula>
    </cfRule>
    <cfRule type="containsText" dxfId="226" priority="382" operator="containsText" text="Project Mandate">
      <formula>NOT(ISERROR(SEARCH("Project Mandate",Q75)))</formula>
    </cfRule>
    <cfRule type="containsText" dxfId="225" priority="383" operator="containsText" text="Opportunity Brief">
      <formula>NOT(ISERROR(SEARCH("Opportunity Brief",Q75)))</formula>
    </cfRule>
    <cfRule type="containsText" dxfId="224" priority="384" operator="containsText" text="Minor capital guidelines">
      <formula>NOT(ISERROR(SEARCH("Minor capital guidelines",Q75)))</formula>
    </cfRule>
    <cfRule type="containsText" dxfId="223" priority="385" operator="containsText" text="No f'cast doc sub">
      <formula>NOT(ISERROR(SEARCH("No f'cast doc sub",Q75)))</formula>
    </cfRule>
  </conditionalFormatting>
  <conditionalFormatting sqref="Q57:R57">
    <cfRule type="containsText" dxfId="222" priority="379" operator="containsText" text="YES">
      <formula>NOT(ISERROR(SEARCH("YES",Q57)))</formula>
    </cfRule>
  </conditionalFormatting>
  <conditionalFormatting sqref="Q57:R57">
    <cfRule type="containsText" dxfId="221" priority="373" operator="containsText" text="*Gate*">
      <formula>NOT(ISERROR(SEARCH("*Gate*",Q57)))</formula>
    </cfRule>
    <cfRule type="containsText" dxfId="220" priority="374" operator="containsText" text="Options Analysis">
      <formula>NOT(ISERROR(SEARCH("Options Analysis",Q57)))</formula>
    </cfRule>
    <cfRule type="containsText" dxfId="219" priority="375" operator="containsText" text="Project Mandate">
      <formula>NOT(ISERROR(SEARCH("Project Mandate",Q57)))</formula>
    </cfRule>
    <cfRule type="containsText" dxfId="218" priority="376" operator="containsText" text="Opportunity Brief">
      <formula>NOT(ISERROR(SEARCH("Opportunity Brief",Q57)))</formula>
    </cfRule>
    <cfRule type="containsText" dxfId="217" priority="377" operator="containsText" text="Minor capital guidelines">
      <formula>NOT(ISERROR(SEARCH("Minor capital guidelines",Q57)))</formula>
    </cfRule>
    <cfRule type="containsText" dxfId="216" priority="378" operator="containsText" text="No f'cast doc sub">
      <formula>NOT(ISERROR(SEARCH("No f'cast doc sub",Q57)))</formula>
    </cfRule>
  </conditionalFormatting>
  <conditionalFormatting sqref="Q38:R43 R46">
    <cfRule type="containsText" dxfId="215" priority="372" operator="containsText" text="YES">
      <formula>NOT(ISERROR(SEARCH("YES",Q38)))</formula>
    </cfRule>
  </conditionalFormatting>
  <conditionalFormatting sqref="Q38:R43 R46">
    <cfRule type="containsText" dxfId="214" priority="366" operator="containsText" text="*Gate*">
      <formula>NOT(ISERROR(SEARCH("*Gate*",Q38)))</formula>
    </cfRule>
    <cfRule type="containsText" dxfId="213" priority="367" operator="containsText" text="Options Analysis">
      <formula>NOT(ISERROR(SEARCH("Options Analysis",Q38)))</formula>
    </cfRule>
    <cfRule type="containsText" dxfId="212" priority="368" operator="containsText" text="Project Mandate">
      <formula>NOT(ISERROR(SEARCH("Project Mandate",Q38)))</formula>
    </cfRule>
    <cfRule type="containsText" dxfId="211" priority="369" operator="containsText" text="Opportunity Brief">
      <formula>NOT(ISERROR(SEARCH("Opportunity Brief",Q38)))</formula>
    </cfRule>
    <cfRule type="containsText" dxfId="210" priority="370" operator="containsText" text="Minor capital guidelines">
      <formula>NOT(ISERROR(SEARCH("Minor capital guidelines",Q38)))</formula>
    </cfRule>
    <cfRule type="containsText" dxfId="209" priority="371" operator="containsText" text="No f'cast doc sub">
      <formula>NOT(ISERROR(SEARCH("No f'cast doc sub",Q38)))</formula>
    </cfRule>
  </conditionalFormatting>
  <conditionalFormatting sqref="Q51">
    <cfRule type="containsText" dxfId="208" priority="365" operator="containsText" text="YES">
      <formula>NOT(ISERROR(SEARCH("YES",Q51)))</formula>
    </cfRule>
  </conditionalFormatting>
  <conditionalFormatting sqref="Q51">
    <cfRule type="containsText" dxfId="207" priority="359" operator="containsText" text="*Gate*">
      <formula>NOT(ISERROR(SEARCH("*Gate*",Q51)))</formula>
    </cfRule>
    <cfRule type="containsText" dxfId="206" priority="360" operator="containsText" text="Options Analysis">
      <formula>NOT(ISERROR(SEARCH("Options Analysis",Q51)))</formula>
    </cfRule>
    <cfRule type="containsText" dxfId="205" priority="361" operator="containsText" text="Project Mandate">
      <formula>NOT(ISERROR(SEARCH("Project Mandate",Q51)))</formula>
    </cfRule>
    <cfRule type="containsText" dxfId="204" priority="362" operator="containsText" text="Opportunity Brief">
      <formula>NOT(ISERROR(SEARCH("Opportunity Brief",Q51)))</formula>
    </cfRule>
    <cfRule type="containsText" dxfId="203" priority="363" operator="containsText" text="Minor capital guidelines">
      <formula>NOT(ISERROR(SEARCH("Minor capital guidelines",Q51)))</formula>
    </cfRule>
    <cfRule type="containsText" dxfId="202" priority="364" operator="containsText" text="No f'cast doc sub">
      <formula>NOT(ISERROR(SEARCH("No f'cast doc sub",Q51)))</formula>
    </cfRule>
  </conditionalFormatting>
  <conditionalFormatting sqref="Q107">
    <cfRule type="containsText" dxfId="201" priority="351" operator="containsText" text="YES">
      <formula>NOT(ISERROR(SEARCH("YES",Q107)))</formula>
    </cfRule>
  </conditionalFormatting>
  <conditionalFormatting sqref="Q107">
    <cfRule type="containsText" dxfId="200" priority="345" operator="containsText" text="*Gate*">
      <formula>NOT(ISERROR(SEARCH("*Gate*",Q107)))</formula>
    </cfRule>
    <cfRule type="containsText" dxfId="199" priority="346" operator="containsText" text="Options Analysis">
      <formula>NOT(ISERROR(SEARCH("Options Analysis",Q107)))</formula>
    </cfRule>
    <cfRule type="containsText" dxfId="198" priority="347" operator="containsText" text="Project Mandate">
      <formula>NOT(ISERROR(SEARCH("Project Mandate",Q107)))</formula>
    </cfRule>
    <cfRule type="containsText" dxfId="197" priority="348" operator="containsText" text="Opportunity Brief">
      <formula>NOT(ISERROR(SEARCH("Opportunity Brief",Q107)))</formula>
    </cfRule>
    <cfRule type="containsText" dxfId="196" priority="349" operator="containsText" text="Minor capital guidelines">
      <formula>NOT(ISERROR(SEARCH("Minor capital guidelines",Q107)))</formula>
    </cfRule>
    <cfRule type="containsText" dxfId="195" priority="350" operator="containsText" text="No f'cast doc sub">
      <formula>NOT(ISERROR(SEARCH("No f'cast doc sub",Q107)))</formula>
    </cfRule>
  </conditionalFormatting>
  <conditionalFormatting sqref="Q44:R45">
    <cfRule type="containsText" dxfId="194" priority="330" operator="containsText" text="YES">
      <formula>NOT(ISERROR(SEARCH("YES",Q44)))</formula>
    </cfRule>
  </conditionalFormatting>
  <conditionalFormatting sqref="Q44:R45">
    <cfRule type="containsText" dxfId="193" priority="324" operator="containsText" text="*Gate*">
      <formula>NOT(ISERROR(SEARCH("*Gate*",Q44)))</formula>
    </cfRule>
    <cfRule type="containsText" dxfId="192" priority="325" operator="containsText" text="Options Analysis">
      <formula>NOT(ISERROR(SEARCH("Options Analysis",Q44)))</formula>
    </cfRule>
    <cfRule type="containsText" dxfId="191" priority="326" operator="containsText" text="Project Mandate">
      <formula>NOT(ISERROR(SEARCH("Project Mandate",Q44)))</formula>
    </cfRule>
    <cfRule type="containsText" dxfId="190" priority="327" operator="containsText" text="Opportunity Brief">
      <formula>NOT(ISERROR(SEARCH("Opportunity Brief",Q44)))</formula>
    </cfRule>
    <cfRule type="containsText" dxfId="189" priority="328" operator="containsText" text="Minor capital guidelines">
      <formula>NOT(ISERROR(SEARCH("Minor capital guidelines",Q44)))</formula>
    </cfRule>
    <cfRule type="containsText" dxfId="188" priority="329" operator="containsText" text="No f'cast doc sub">
      <formula>NOT(ISERROR(SEARCH("No f'cast doc sub",Q44)))</formula>
    </cfRule>
  </conditionalFormatting>
  <conditionalFormatting sqref="S236:V242">
    <cfRule type="containsText" dxfId="187" priority="323" operator="containsText" text="YES">
      <formula>NOT(ISERROR(SEARCH("YES",S236)))</formula>
    </cfRule>
  </conditionalFormatting>
  <conditionalFormatting sqref="S236:V242">
    <cfRule type="containsText" dxfId="186" priority="317" operator="containsText" text="*Gate*">
      <formula>NOT(ISERROR(SEARCH("*Gate*",S236)))</formula>
    </cfRule>
    <cfRule type="containsText" dxfId="185" priority="318" operator="containsText" text="Options Analysis">
      <formula>NOT(ISERROR(SEARCH("Options Analysis",S236)))</formula>
    </cfRule>
    <cfRule type="containsText" dxfId="184" priority="319" operator="containsText" text="Project Mandate">
      <formula>NOT(ISERROR(SEARCH("Project Mandate",S236)))</formula>
    </cfRule>
    <cfRule type="containsText" dxfId="183" priority="320" operator="containsText" text="Opportunity Brief">
      <formula>NOT(ISERROR(SEARCH("Opportunity Brief",S236)))</formula>
    </cfRule>
    <cfRule type="containsText" dxfId="182" priority="321" operator="containsText" text="Minor capital guidelines">
      <formula>NOT(ISERROR(SEARCH("Minor capital guidelines",S236)))</formula>
    </cfRule>
    <cfRule type="containsText" dxfId="181" priority="322" operator="containsText" text="No f'cast doc sub">
      <formula>NOT(ISERROR(SEARCH("No f'cast doc sub",S236)))</formula>
    </cfRule>
  </conditionalFormatting>
  <conditionalFormatting sqref="S236:V242">
    <cfRule type="containsText" dxfId="180" priority="316" operator="containsText" text="1">
      <formula>NOT(ISERROR(SEARCH("1",S236)))</formula>
    </cfRule>
  </conditionalFormatting>
  <conditionalFormatting sqref="W267">
    <cfRule type="containsText" dxfId="179" priority="293" operator="containsText" text="YES">
      <formula>NOT(ISERROR(SEARCH("YES",W267)))</formula>
    </cfRule>
  </conditionalFormatting>
  <conditionalFormatting sqref="W267">
    <cfRule type="containsText" dxfId="178" priority="287" operator="containsText" text="*Gate*">
      <formula>NOT(ISERROR(SEARCH("*Gate*",W267)))</formula>
    </cfRule>
    <cfRule type="containsText" dxfId="177" priority="288" operator="containsText" text="Options Analysis">
      <formula>NOT(ISERROR(SEARCH("Options Analysis",W267)))</formula>
    </cfRule>
    <cfRule type="containsText" dxfId="176" priority="289" operator="containsText" text="Project Mandate">
      <formula>NOT(ISERROR(SEARCH("Project Mandate",W267)))</formula>
    </cfRule>
    <cfRule type="containsText" dxfId="175" priority="290" operator="containsText" text="Opportunity Brief">
      <formula>NOT(ISERROR(SEARCH("Opportunity Brief",W267)))</formula>
    </cfRule>
    <cfRule type="containsText" dxfId="174" priority="291" operator="containsText" text="Minor capital guidelines">
      <formula>NOT(ISERROR(SEARCH("Minor capital guidelines",W267)))</formula>
    </cfRule>
    <cfRule type="containsText" dxfId="173" priority="292" operator="containsText" text="No f'cast doc sub">
      <formula>NOT(ISERROR(SEARCH("No f'cast doc sub",W267)))</formula>
    </cfRule>
  </conditionalFormatting>
  <conditionalFormatting sqref="P83">
    <cfRule type="containsText" dxfId="172" priority="286" operator="containsText" text="YES">
      <formula>NOT(ISERROR(SEARCH("YES",P83)))</formula>
    </cfRule>
  </conditionalFormatting>
  <conditionalFormatting sqref="P83">
    <cfRule type="containsText" dxfId="171" priority="280" operator="containsText" text="*Gate*">
      <formula>NOT(ISERROR(SEARCH("*Gate*",P83)))</formula>
    </cfRule>
    <cfRule type="containsText" dxfId="170" priority="281" operator="containsText" text="Options Analysis">
      <formula>NOT(ISERROR(SEARCH("Options Analysis",P83)))</formula>
    </cfRule>
    <cfRule type="containsText" dxfId="169" priority="282" operator="containsText" text="Project Mandate">
      <formula>NOT(ISERROR(SEARCH("Project Mandate",P83)))</formula>
    </cfRule>
    <cfRule type="containsText" dxfId="168" priority="283" operator="containsText" text="Opportunity Brief">
      <formula>NOT(ISERROR(SEARCH("Opportunity Brief",P83)))</formula>
    </cfRule>
    <cfRule type="containsText" dxfId="167" priority="284" operator="containsText" text="Minor capital guidelines">
      <formula>NOT(ISERROR(SEARCH("Minor capital guidelines",P83)))</formula>
    </cfRule>
    <cfRule type="containsText" dxfId="166" priority="285" operator="containsText" text="No f'cast doc sub">
      <formula>NOT(ISERROR(SEARCH("No f'cast doc sub",P83)))</formula>
    </cfRule>
  </conditionalFormatting>
  <conditionalFormatting sqref="AB139:AB144 AA38:AA56">
    <cfRule type="containsText" dxfId="165" priority="279" operator="containsText" text="YES">
      <formula>NOT(ISERROR(SEARCH("YES",AA38)))</formula>
    </cfRule>
  </conditionalFormatting>
  <conditionalFormatting sqref="AB139:AB144 AA38:AA56">
    <cfRule type="containsText" dxfId="164" priority="273" operator="containsText" text="*Gate*">
      <formula>NOT(ISERROR(SEARCH("*Gate*",AA38)))</formula>
    </cfRule>
    <cfRule type="containsText" dxfId="163" priority="274" operator="containsText" text="Options Analysis">
      <formula>NOT(ISERROR(SEARCH("Options Analysis",AA38)))</formula>
    </cfRule>
    <cfRule type="containsText" dxfId="162" priority="275" operator="containsText" text="Project Mandate">
      <formula>NOT(ISERROR(SEARCH("Project Mandate",AA38)))</formula>
    </cfRule>
    <cfRule type="containsText" dxfId="161" priority="276" operator="containsText" text="Opportunity Brief">
      <formula>NOT(ISERROR(SEARCH("Opportunity Brief",AA38)))</formula>
    </cfRule>
    <cfRule type="containsText" dxfId="160" priority="277" operator="containsText" text="Minor capital guidelines">
      <formula>NOT(ISERROR(SEARCH("Minor capital guidelines",AA38)))</formula>
    </cfRule>
    <cfRule type="containsText" dxfId="159" priority="278" operator="containsText" text="No f'cast doc sub">
      <formula>NOT(ISERROR(SEARCH("No f'cast doc sub",AA38)))</formula>
    </cfRule>
  </conditionalFormatting>
  <conditionalFormatting sqref="AB139:AB144">
    <cfRule type="cellIs" dxfId="158" priority="272" operator="equal">
      <formula>1</formula>
    </cfRule>
  </conditionalFormatting>
  <conditionalFormatting sqref="G121:K121">
    <cfRule type="containsText" dxfId="157" priority="271" operator="containsText" text="YES">
      <formula>NOT(ISERROR(SEARCH("YES",G121)))</formula>
    </cfRule>
  </conditionalFormatting>
  <conditionalFormatting sqref="G121:K121">
    <cfRule type="containsText" dxfId="156" priority="265" operator="containsText" text="*Gate*">
      <formula>NOT(ISERROR(SEARCH("*Gate*",G121)))</formula>
    </cfRule>
    <cfRule type="containsText" dxfId="155" priority="266" operator="containsText" text="Options Analysis">
      <formula>NOT(ISERROR(SEARCH("Options Analysis",G121)))</formula>
    </cfRule>
    <cfRule type="containsText" dxfId="154" priority="267" operator="containsText" text="Project Mandate">
      <formula>NOT(ISERROR(SEARCH("Project Mandate",G121)))</formula>
    </cfRule>
    <cfRule type="containsText" dxfId="153" priority="268" operator="containsText" text="Opportunity Brief">
      <formula>NOT(ISERROR(SEARCH("Opportunity Brief",G121)))</formula>
    </cfRule>
    <cfRule type="containsText" dxfId="152" priority="269" operator="containsText" text="Minor capital guidelines">
      <formula>NOT(ISERROR(SEARCH("Minor capital guidelines",G121)))</formula>
    </cfRule>
    <cfRule type="containsText" dxfId="151" priority="270" operator="containsText" text="No f'cast doc sub">
      <formula>NOT(ISERROR(SEARCH("No f'cast doc sub",G121)))</formula>
    </cfRule>
  </conditionalFormatting>
  <conditionalFormatting sqref="G121:K121">
    <cfRule type="containsText" dxfId="150" priority="264" operator="containsText" text="1">
      <formula>NOT(ISERROR(SEARCH("1",G121)))</formula>
    </cfRule>
  </conditionalFormatting>
  <conditionalFormatting sqref="G122:K122">
    <cfRule type="containsText" dxfId="149" priority="263" operator="containsText" text="YES">
      <formula>NOT(ISERROR(SEARCH("YES",G122)))</formula>
    </cfRule>
  </conditionalFormatting>
  <conditionalFormatting sqref="G122:K122">
    <cfRule type="containsText" dxfId="148" priority="257" operator="containsText" text="*Gate*">
      <formula>NOT(ISERROR(SEARCH("*Gate*",G122)))</formula>
    </cfRule>
    <cfRule type="containsText" dxfId="147" priority="258" operator="containsText" text="Options Analysis">
      <formula>NOT(ISERROR(SEARCH("Options Analysis",G122)))</formula>
    </cfRule>
    <cfRule type="containsText" dxfId="146" priority="259" operator="containsText" text="Project Mandate">
      <formula>NOT(ISERROR(SEARCH("Project Mandate",G122)))</formula>
    </cfRule>
    <cfRule type="containsText" dxfId="145" priority="260" operator="containsText" text="Opportunity Brief">
      <formula>NOT(ISERROR(SEARCH("Opportunity Brief",G122)))</formula>
    </cfRule>
    <cfRule type="containsText" dxfId="144" priority="261" operator="containsText" text="Minor capital guidelines">
      <formula>NOT(ISERROR(SEARCH("Minor capital guidelines",G122)))</formula>
    </cfRule>
    <cfRule type="containsText" dxfId="143" priority="262" operator="containsText" text="No f'cast doc sub">
      <formula>NOT(ISERROR(SEARCH("No f'cast doc sub",G122)))</formula>
    </cfRule>
  </conditionalFormatting>
  <conditionalFormatting sqref="G122:K122">
    <cfRule type="containsText" dxfId="142" priority="256" operator="containsText" text="1">
      <formula>NOT(ISERROR(SEARCH("1",G122)))</formula>
    </cfRule>
  </conditionalFormatting>
  <conditionalFormatting sqref="H57:K57">
    <cfRule type="containsText" dxfId="141" priority="255" operator="containsText" text="YES">
      <formula>NOT(ISERROR(SEARCH("YES",H57)))</formula>
    </cfRule>
  </conditionalFormatting>
  <conditionalFormatting sqref="H57:K57">
    <cfRule type="containsText" dxfId="140" priority="249" operator="containsText" text="*Gate*">
      <formula>NOT(ISERROR(SEARCH("*Gate*",H57)))</formula>
    </cfRule>
    <cfRule type="containsText" dxfId="139" priority="250" operator="containsText" text="Options Analysis">
      <formula>NOT(ISERROR(SEARCH("Options Analysis",H57)))</formula>
    </cfRule>
    <cfRule type="containsText" dxfId="138" priority="251" operator="containsText" text="Project Mandate">
      <formula>NOT(ISERROR(SEARCH("Project Mandate",H57)))</formula>
    </cfRule>
    <cfRule type="containsText" dxfId="137" priority="252" operator="containsText" text="Opportunity Brief">
      <formula>NOT(ISERROR(SEARCH("Opportunity Brief",H57)))</formula>
    </cfRule>
    <cfRule type="containsText" dxfId="136" priority="253" operator="containsText" text="Minor capital guidelines">
      <formula>NOT(ISERROR(SEARCH("Minor capital guidelines",H57)))</formula>
    </cfRule>
    <cfRule type="containsText" dxfId="135" priority="254" operator="containsText" text="No f'cast doc sub">
      <formula>NOT(ISERROR(SEARCH("No f'cast doc sub",H57)))</formula>
    </cfRule>
  </conditionalFormatting>
  <conditionalFormatting sqref="H57:K57">
    <cfRule type="containsText" dxfId="134" priority="248" operator="containsText" text="1">
      <formula>NOT(ISERROR(SEARCH("1",H57)))</formula>
    </cfRule>
  </conditionalFormatting>
  <conditionalFormatting sqref="P39:P56">
    <cfRule type="containsText" dxfId="133" priority="220" operator="containsText" text="*Gate*">
      <formula>NOT(ISERROR(SEARCH("*Gate*",P39)))</formula>
    </cfRule>
    <cfRule type="containsText" dxfId="132" priority="221" operator="containsText" text="Options Analysis">
      <formula>NOT(ISERROR(SEARCH("Options Analysis",P39)))</formula>
    </cfRule>
    <cfRule type="containsText" dxfId="131" priority="222" operator="containsText" text="Project Mandate">
      <formula>NOT(ISERROR(SEARCH("Project Mandate",P39)))</formula>
    </cfRule>
    <cfRule type="containsText" dxfId="130" priority="223" operator="containsText" text="Opportunity Brief">
      <formula>NOT(ISERROR(SEARCH("Opportunity Brief",P39)))</formula>
    </cfRule>
    <cfRule type="containsText" dxfId="129" priority="224" operator="containsText" text="Minor capital guidelines">
      <formula>NOT(ISERROR(SEARCH("Minor capital guidelines",P39)))</formula>
    </cfRule>
    <cfRule type="containsText" dxfId="128" priority="225" operator="containsText" text="No f'cast doc sub">
      <formula>NOT(ISERROR(SEARCH("No f'cast doc sub",P39)))</formula>
    </cfRule>
  </conditionalFormatting>
  <conditionalFormatting sqref="P12:P38">
    <cfRule type="containsText" dxfId="127" priority="233" operator="containsText" text="YES">
      <formula>NOT(ISERROR(SEARCH("YES",P12)))</formula>
    </cfRule>
  </conditionalFormatting>
  <conditionalFormatting sqref="P12:P38">
    <cfRule type="containsText" dxfId="126" priority="227" operator="containsText" text="*Gate*">
      <formula>NOT(ISERROR(SEARCH("*Gate*",P12)))</formula>
    </cfRule>
    <cfRule type="containsText" dxfId="125" priority="228" operator="containsText" text="Options Analysis">
      <formula>NOT(ISERROR(SEARCH("Options Analysis",P12)))</formula>
    </cfRule>
    <cfRule type="containsText" dxfId="124" priority="229" operator="containsText" text="Project Mandate">
      <formula>NOT(ISERROR(SEARCH("Project Mandate",P12)))</formula>
    </cfRule>
    <cfRule type="containsText" dxfId="123" priority="230" operator="containsText" text="Opportunity Brief">
      <formula>NOT(ISERROR(SEARCH("Opportunity Brief",P12)))</formula>
    </cfRule>
    <cfRule type="containsText" dxfId="122" priority="231" operator="containsText" text="Minor capital guidelines">
      <formula>NOT(ISERROR(SEARCH("Minor capital guidelines",P12)))</formula>
    </cfRule>
    <cfRule type="containsText" dxfId="121" priority="232" operator="containsText" text="No f'cast doc sub">
      <formula>NOT(ISERROR(SEARCH("No f'cast doc sub",P12)))</formula>
    </cfRule>
  </conditionalFormatting>
  <conditionalFormatting sqref="P39:P56">
    <cfRule type="containsText" dxfId="120" priority="226" operator="containsText" text="YES">
      <formula>NOT(ISERROR(SEARCH("YES",P39)))</formula>
    </cfRule>
  </conditionalFormatting>
  <conditionalFormatting sqref="P57:P61">
    <cfRule type="containsText" dxfId="119" priority="219" operator="containsText" text="YES">
      <formula>NOT(ISERROR(SEARCH("YES",P57)))</formula>
    </cfRule>
  </conditionalFormatting>
  <conditionalFormatting sqref="P57:P61">
    <cfRule type="containsText" dxfId="118" priority="213" operator="containsText" text="*Gate*">
      <formula>NOT(ISERROR(SEARCH("*Gate*",P57)))</formula>
    </cfRule>
    <cfRule type="containsText" dxfId="117" priority="214" operator="containsText" text="Options Analysis">
      <formula>NOT(ISERROR(SEARCH("Options Analysis",P57)))</formula>
    </cfRule>
    <cfRule type="containsText" dxfId="116" priority="215" operator="containsText" text="Project Mandate">
      <formula>NOT(ISERROR(SEARCH("Project Mandate",P57)))</formula>
    </cfRule>
    <cfRule type="containsText" dxfId="115" priority="216" operator="containsText" text="Opportunity Brief">
      <formula>NOT(ISERROR(SEARCH("Opportunity Brief",P57)))</formula>
    </cfRule>
    <cfRule type="containsText" dxfId="114" priority="217" operator="containsText" text="Minor capital guidelines">
      <formula>NOT(ISERROR(SEARCH("Minor capital guidelines",P57)))</formula>
    </cfRule>
    <cfRule type="containsText" dxfId="113" priority="218" operator="containsText" text="No f'cast doc sub">
      <formula>NOT(ISERROR(SEARCH("No f'cast doc sub",P57)))</formula>
    </cfRule>
  </conditionalFormatting>
  <conditionalFormatting sqref="P73:P74">
    <cfRule type="containsText" dxfId="112" priority="135" operator="containsText" text="YES">
      <formula>NOT(ISERROR(SEARCH("YES",P73)))</formula>
    </cfRule>
  </conditionalFormatting>
  <conditionalFormatting sqref="P73:P74">
    <cfRule type="containsText" dxfId="111" priority="129" operator="containsText" text="*Gate*">
      <formula>NOT(ISERROR(SEARCH("*Gate*",P73)))</formula>
    </cfRule>
    <cfRule type="containsText" dxfId="110" priority="130" operator="containsText" text="Options Analysis">
      <formula>NOT(ISERROR(SEARCH("Options Analysis",P73)))</formula>
    </cfRule>
    <cfRule type="containsText" dxfId="109" priority="131" operator="containsText" text="Project Mandate">
      <formula>NOT(ISERROR(SEARCH("Project Mandate",P73)))</formula>
    </cfRule>
    <cfRule type="containsText" dxfId="108" priority="132" operator="containsText" text="Opportunity Brief">
      <formula>NOT(ISERROR(SEARCH("Opportunity Brief",P73)))</formula>
    </cfRule>
    <cfRule type="containsText" dxfId="107" priority="133" operator="containsText" text="Minor capital guidelines">
      <formula>NOT(ISERROR(SEARCH("Minor capital guidelines",P73)))</formula>
    </cfRule>
    <cfRule type="containsText" dxfId="106" priority="134" operator="containsText" text="No f'cast doc sub">
      <formula>NOT(ISERROR(SEARCH("No f'cast doc sub",P73)))</formula>
    </cfRule>
  </conditionalFormatting>
  <conditionalFormatting sqref="P76:P82">
    <cfRule type="containsText" dxfId="105" priority="128" operator="containsText" text="YES">
      <formula>NOT(ISERROR(SEARCH("YES",P76)))</formula>
    </cfRule>
  </conditionalFormatting>
  <conditionalFormatting sqref="P76:P82">
    <cfRule type="containsText" dxfId="104" priority="122" operator="containsText" text="*Gate*">
      <formula>NOT(ISERROR(SEARCH("*Gate*",P76)))</formula>
    </cfRule>
    <cfRule type="containsText" dxfId="103" priority="123" operator="containsText" text="Options Analysis">
      <formula>NOT(ISERROR(SEARCH("Options Analysis",P76)))</formula>
    </cfRule>
    <cfRule type="containsText" dxfId="102" priority="124" operator="containsText" text="Project Mandate">
      <formula>NOT(ISERROR(SEARCH("Project Mandate",P76)))</formula>
    </cfRule>
    <cfRule type="containsText" dxfId="101" priority="125" operator="containsText" text="Opportunity Brief">
      <formula>NOT(ISERROR(SEARCH("Opportunity Brief",P76)))</formula>
    </cfRule>
    <cfRule type="containsText" dxfId="100" priority="126" operator="containsText" text="Minor capital guidelines">
      <formula>NOT(ISERROR(SEARCH("Minor capital guidelines",P76)))</formula>
    </cfRule>
    <cfRule type="containsText" dxfId="99" priority="127" operator="containsText" text="No f'cast doc sub">
      <formula>NOT(ISERROR(SEARCH("No f'cast doc sub",P76)))</formula>
    </cfRule>
  </conditionalFormatting>
  <conditionalFormatting sqref="R83">
    <cfRule type="containsText" dxfId="98" priority="121" operator="containsText" text="YES">
      <formula>NOT(ISERROR(SEARCH("YES",R83)))</formula>
    </cfRule>
  </conditionalFormatting>
  <conditionalFormatting sqref="R83">
    <cfRule type="containsText" dxfId="97" priority="115" operator="containsText" text="*Gate*">
      <formula>NOT(ISERROR(SEARCH("*Gate*",R83)))</formula>
    </cfRule>
    <cfRule type="containsText" dxfId="96" priority="116" operator="containsText" text="Options Analysis">
      <formula>NOT(ISERROR(SEARCH("Options Analysis",R83)))</formula>
    </cfRule>
    <cfRule type="containsText" dxfId="95" priority="117" operator="containsText" text="Project Mandate">
      <formula>NOT(ISERROR(SEARCH("Project Mandate",R83)))</formula>
    </cfRule>
    <cfRule type="containsText" dxfId="94" priority="118" operator="containsText" text="Opportunity Brief">
      <formula>NOT(ISERROR(SEARCH("Opportunity Brief",R83)))</formula>
    </cfRule>
    <cfRule type="containsText" dxfId="93" priority="119" operator="containsText" text="Minor capital guidelines">
      <formula>NOT(ISERROR(SEARCH("Minor capital guidelines",R83)))</formula>
    </cfRule>
    <cfRule type="containsText" dxfId="92" priority="120" operator="containsText" text="No f'cast doc sub">
      <formula>NOT(ISERROR(SEARCH("No f'cast doc sub",R83)))</formula>
    </cfRule>
  </conditionalFormatting>
  <conditionalFormatting sqref="R107">
    <cfRule type="containsText" dxfId="91" priority="114" operator="containsText" text="YES">
      <formula>NOT(ISERROR(SEARCH("YES",R107)))</formula>
    </cfRule>
  </conditionalFormatting>
  <conditionalFormatting sqref="R107">
    <cfRule type="containsText" dxfId="90" priority="108" operator="containsText" text="*Gate*">
      <formula>NOT(ISERROR(SEARCH("*Gate*",R107)))</formula>
    </cfRule>
    <cfRule type="containsText" dxfId="89" priority="109" operator="containsText" text="Options Analysis">
      <formula>NOT(ISERROR(SEARCH("Options Analysis",R107)))</formula>
    </cfRule>
    <cfRule type="containsText" dxfId="88" priority="110" operator="containsText" text="Project Mandate">
      <formula>NOT(ISERROR(SEARCH("Project Mandate",R107)))</formula>
    </cfRule>
    <cfRule type="containsText" dxfId="87" priority="111" operator="containsText" text="Opportunity Brief">
      <formula>NOT(ISERROR(SEARCH("Opportunity Brief",R107)))</formula>
    </cfRule>
    <cfRule type="containsText" dxfId="86" priority="112" operator="containsText" text="Minor capital guidelines">
      <formula>NOT(ISERROR(SEARCH("Minor capital guidelines",R107)))</formula>
    </cfRule>
    <cfRule type="containsText" dxfId="85" priority="113" operator="containsText" text="No f'cast doc sub">
      <formula>NOT(ISERROR(SEARCH("No f'cast doc sub",R107)))</formula>
    </cfRule>
  </conditionalFormatting>
  <conditionalFormatting sqref="R107">
    <cfRule type="containsText" dxfId="84" priority="107" operator="containsText" text="YES">
      <formula>NOT(ISERROR(SEARCH("YES",R107)))</formula>
    </cfRule>
  </conditionalFormatting>
  <conditionalFormatting sqref="R107">
    <cfRule type="containsText" dxfId="83" priority="101" operator="containsText" text="*Gate*">
      <formula>NOT(ISERROR(SEARCH("*Gate*",R107)))</formula>
    </cfRule>
    <cfRule type="containsText" dxfId="82" priority="102" operator="containsText" text="Options Analysis">
      <formula>NOT(ISERROR(SEARCH("Options Analysis",R107)))</formula>
    </cfRule>
    <cfRule type="containsText" dxfId="81" priority="103" operator="containsText" text="Project Mandate">
      <formula>NOT(ISERROR(SEARCH("Project Mandate",R107)))</formula>
    </cfRule>
    <cfRule type="containsText" dxfId="80" priority="104" operator="containsText" text="Opportunity Brief">
      <formula>NOT(ISERROR(SEARCH("Opportunity Brief",R107)))</formula>
    </cfRule>
    <cfRule type="containsText" dxfId="79" priority="105" operator="containsText" text="Minor capital guidelines">
      <formula>NOT(ISERROR(SEARCH("Minor capital guidelines",R107)))</formula>
    </cfRule>
    <cfRule type="containsText" dxfId="78" priority="106" operator="containsText" text="No f'cast doc sub">
      <formula>NOT(ISERROR(SEARCH("No f'cast doc sub",R107)))</formula>
    </cfRule>
  </conditionalFormatting>
  <conditionalFormatting sqref="O133">
    <cfRule type="containsText" dxfId="77" priority="92" operator="containsText" text="YES">
      <formula>NOT(ISERROR(SEARCH("YES",O133)))</formula>
    </cfRule>
  </conditionalFormatting>
  <conditionalFormatting sqref="O133">
    <cfRule type="containsText" dxfId="76" priority="86" operator="containsText" text="*Gate*">
      <formula>NOT(ISERROR(SEARCH("*Gate*",O133)))</formula>
    </cfRule>
    <cfRule type="containsText" dxfId="75" priority="87" operator="containsText" text="Options Analysis">
      <formula>NOT(ISERROR(SEARCH("Options Analysis",O133)))</formula>
    </cfRule>
    <cfRule type="containsText" dxfId="74" priority="88" operator="containsText" text="Project Mandate">
      <formula>NOT(ISERROR(SEARCH("Project Mandate",O133)))</formula>
    </cfRule>
    <cfRule type="containsText" dxfId="73" priority="89" operator="containsText" text="Opportunity Brief">
      <formula>NOT(ISERROR(SEARCH("Opportunity Brief",O133)))</formula>
    </cfRule>
    <cfRule type="containsText" dxfId="72" priority="90" operator="containsText" text="Minor capital guidelines">
      <formula>NOT(ISERROR(SEARCH("Minor capital guidelines",O133)))</formula>
    </cfRule>
    <cfRule type="containsText" dxfId="71" priority="91" operator="containsText" text="No f'cast doc sub">
      <formula>NOT(ISERROR(SEARCH("No f'cast doc sub",O133)))</formula>
    </cfRule>
  </conditionalFormatting>
  <conditionalFormatting sqref="O150 O173 O187 O204 O229 O234 O240 O244 O269 O274 O281 O291 O304 O315 O331 O334 O342">
    <cfRule type="containsText" dxfId="70" priority="85" operator="containsText" text="YES">
      <formula>NOT(ISERROR(SEARCH("YES",O150)))</formula>
    </cfRule>
  </conditionalFormatting>
  <conditionalFormatting sqref="O150 O173 O187 O204 O229 O234 O240 O244 O269 O274 O281 O291 O304 O315 O331 O334 O342">
    <cfRule type="containsText" dxfId="69" priority="79" operator="containsText" text="*Gate*">
      <formula>NOT(ISERROR(SEARCH("*Gate*",O150)))</formula>
    </cfRule>
    <cfRule type="containsText" dxfId="68" priority="80" operator="containsText" text="Options Analysis">
      <formula>NOT(ISERROR(SEARCH("Options Analysis",O150)))</formula>
    </cfRule>
    <cfRule type="containsText" dxfId="67" priority="81" operator="containsText" text="Project Mandate">
      <formula>NOT(ISERROR(SEARCH("Project Mandate",O150)))</formula>
    </cfRule>
    <cfRule type="containsText" dxfId="66" priority="82" operator="containsText" text="Opportunity Brief">
      <formula>NOT(ISERROR(SEARCH("Opportunity Brief",O150)))</formula>
    </cfRule>
    <cfRule type="containsText" dxfId="65" priority="83" operator="containsText" text="Minor capital guidelines">
      <formula>NOT(ISERROR(SEARCH("Minor capital guidelines",O150)))</formula>
    </cfRule>
    <cfRule type="containsText" dxfId="64" priority="84" operator="containsText" text="No f'cast doc sub">
      <formula>NOT(ISERROR(SEARCH("No f'cast doc sub",O150)))</formula>
    </cfRule>
  </conditionalFormatting>
  <conditionalFormatting sqref="O150">
    <cfRule type="containsText" dxfId="63" priority="78" operator="containsText" text="YES">
      <formula>NOT(ISERROR(SEARCH("YES",O150)))</formula>
    </cfRule>
  </conditionalFormatting>
  <conditionalFormatting sqref="O150">
    <cfRule type="containsText" dxfId="62" priority="72" operator="containsText" text="*Gate*">
      <formula>NOT(ISERROR(SEARCH("*Gate*",O150)))</formula>
    </cfRule>
    <cfRule type="containsText" dxfId="61" priority="73" operator="containsText" text="Options Analysis">
      <formula>NOT(ISERROR(SEARCH("Options Analysis",O150)))</formula>
    </cfRule>
    <cfRule type="containsText" dxfId="60" priority="74" operator="containsText" text="Project Mandate">
      <formula>NOT(ISERROR(SEARCH("Project Mandate",O150)))</formula>
    </cfRule>
    <cfRule type="containsText" dxfId="59" priority="75" operator="containsText" text="Opportunity Brief">
      <formula>NOT(ISERROR(SEARCH("Opportunity Brief",O150)))</formula>
    </cfRule>
    <cfRule type="containsText" dxfId="58" priority="76" operator="containsText" text="Minor capital guidelines">
      <formula>NOT(ISERROR(SEARCH("Minor capital guidelines",O150)))</formula>
    </cfRule>
    <cfRule type="containsText" dxfId="57" priority="77" operator="containsText" text="No f'cast doc sub">
      <formula>NOT(ISERROR(SEARCH("No f'cast doc sub",O150)))</formula>
    </cfRule>
  </conditionalFormatting>
  <conditionalFormatting sqref="O160">
    <cfRule type="containsText" dxfId="56" priority="71" operator="containsText" text="YES">
      <formula>NOT(ISERROR(SEARCH("YES",O160)))</formula>
    </cfRule>
  </conditionalFormatting>
  <conditionalFormatting sqref="O160">
    <cfRule type="containsText" dxfId="55" priority="65" operator="containsText" text="*Gate*">
      <formula>NOT(ISERROR(SEARCH("*Gate*",O160)))</formula>
    </cfRule>
    <cfRule type="containsText" dxfId="54" priority="66" operator="containsText" text="Options Analysis">
      <formula>NOT(ISERROR(SEARCH("Options Analysis",O160)))</formula>
    </cfRule>
    <cfRule type="containsText" dxfId="53" priority="67" operator="containsText" text="Project Mandate">
      <formula>NOT(ISERROR(SEARCH("Project Mandate",O160)))</formula>
    </cfRule>
    <cfRule type="containsText" dxfId="52" priority="68" operator="containsText" text="Opportunity Brief">
      <formula>NOT(ISERROR(SEARCH("Opportunity Brief",O160)))</formula>
    </cfRule>
    <cfRule type="containsText" dxfId="51" priority="69" operator="containsText" text="Minor capital guidelines">
      <formula>NOT(ISERROR(SEARCH("Minor capital guidelines",O160)))</formula>
    </cfRule>
    <cfRule type="containsText" dxfId="50" priority="70" operator="containsText" text="No f'cast doc sub">
      <formula>NOT(ISERROR(SEARCH("No f'cast doc sub",O160)))</formula>
    </cfRule>
  </conditionalFormatting>
  <conditionalFormatting sqref="O160">
    <cfRule type="containsText" dxfId="49" priority="64" operator="containsText" text="YES">
      <formula>NOT(ISERROR(SEARCH("YES",O160)))</formula>
    </cfRule>
  </conditionalFormatting>
  <conditionalFormatting sqref="O160">
    <cfRule type="containsText" dxfId="48" priority="58" operator="containsText" text="*Gate*">
      <formula>NOT(ISERROR(SEARCH("*Gate*",O160)))</formula>
    </cfRule>
    <cfRule type="containsText" dxfId="47" priority="59" operator="containsText" text="Options Analysis">
      <formula>NOT(ISERROR(SEARCH("Options Analysis",O160)))</formula>
    </cfRule>
    <cfRule type="containsText" dxfId="46" priority="60" operator="containsText" text="Project Mandate">
      <formula>NOT(ISERROR(SEARCH("Project Mandate",O160)))</formula>
    </cfRule>
    <cfRule type="containsText" dxfId="45" priority="61" operator="containsText" text="Opportunity Brief">
      <formula>NOT(ISERROR(SEARCH("Opportunity Brief",O160)))</formula>
    </cfRule>
    <cfRule type="containsText" dxfId="44" priority="62" operator="containsText" text="Minor capital guidelines">
      <formula>NOT(ISERROR(SEARCH("Minor capital guidelines",O160)))</formula>
    </cfRule>
    <cfRule type="containsText" dxfId="43" priority="63" operator="containsText" text="No f'cast doc sub">
      <formula>NOT(ISERROR(SEARCH("No f'cast doc sub",O160)))</formula>
    </cfRule>
  </conditionalFormatting>
  <conditionalFormatting sqref="R77">
    <cfRule type="containsText" dxfId="42" priority="57" operator="containsText" text="YES">
      <formula>NOT(ISERROR(SEARCH("YES",R77)))</formula>
    </cfRule>
  </conditionalFormatting>
  <conditionalFormatting sqref="R77">
    <cfRule type="containsText" dxfId="41" priority="51" operator="containsText" text="*Gate*">
      <formula>NOT(ISERROR(SEARCH("*Gate*",R77)))</formula>
    </cfRule>
    <cfRule type="containsText" dxfId="40" priority="52" operator="containsText" text="Options Analysis">
      <formula>NOT(ISERROR(SEARCH("Options Analysis",R77)))</formula>
    </cfRule>
    <cfRule type="containsText" dxfId="39" priority="53" operator="containsText" text="Project Mandate">
      <formula>NOT(ISERROR(SEARCH("Project Mandate",R77)))</formula>
    </cfRule>
    <cfRule type="containsText" dxfId="38" priority="54" operator="containsText" text="Opportunity Brief">
      <formula>NOT(ISERROR(SEARCH("Opportunity Brief",R77)))</formula>
    </cfRule>
    <cfRule type="containsText" dxfId="37" priority="55" operator="containsText" text="Minor capital guidelines">
      <formula>NOT(ISERROR(SEARCH("Minor capital guidelines",R77)))</formula>
    </cfRule>
    <cfRule type="containsText" dxfId="36" priority="56" operator="containsText" text="No f'cast doc sub">
      <formula>NOT(ISERROR(SEARCH("No f'cast doc sub",R77)))</formula>
    </cfRule>
  </conditionalFormatting>
  <conditionalFormatting sqref="R77">
    <cfRule type="containsText" dxfId="35" priority="50" operator="containsText" text="YES">
      <formula>NOT(ISERROR(SEARCH("YES",R77)))</formula>
    </cfRule>
  </conditionalFormatting>
  <conditionalFormatting sqref="R77">
    <cfRule type="containsText" dxfId="34" priority="44" operator="containsText" text="*Gate*">
      <formula>NOT(ISERROR(SEARCH("*Gate*",R77)))</formula>
    </cfRule>
    <cfRule type="containsText" dxfId="33" priority="45" operator="containsText" text="Options Analysis">
      <formula>NOT(ISERROR(SEARCH("Options Analysis",R77)))</formula>
    </cfRule>
    <cfRule type="containsText" dxfId="32" priority="46" operator="containsText" text="Project Mandate">
      <formula>NOT(ISERROR(SEARCH("Project Mandate",R77)))</formula>
    </cfRule>
    <cfRule type="containsText" dxfId="31" priority="47" operator="containsText" text="Opportunity Brief">
      <formula>NOT(ISERROR(SEARCH("Opportunity Brief",R77)))</formula>
    </cfRule>
    <cfRule type="containsText" dxfId="30" priority="48" operator="containsText" text="Minor capital guidelines">
      <formula>NOT(ISERROR(SEARCH("Minor capital guidelines",R77)))</formula>
    </cfRule>
    <cfRule type="containsText" dxfId="29" priority="49" operator="containsText" text="No f'cast doc sub">
      <formula>NOT(ISERROR(SEARCH("No f'cast doc sub",R77)))</formula>
    </cfRule>
  </conditionalFormatting>
  <conditionalFormatting sqref="Q46:Q47">
    <cfRule type="containsText" dxfId="28" priority="43" operator="containsText" text="YES">
      <formula>NOT(ISERROR(SEARCH("YES",Q46)))</formula>
    </cfRule>
  </conditionalFormatting>
  <conditionalFormatting sqref="Q46:Q47">
    <cfRule type="containsText" dxfId="27" priority="37" operator="containsText" text="*Gate*">
      <formula>NOT(ISERROR(SEARCH("*Gate*",Q46)))</formula>
    </cfRule>
    <cfRule type="containsText" dxfId="26" priority="38" operator="containsText" text="Options Analysis">
      <formula>NOT(ISERROR(SEARCH("Options Analysis",Q46)))</formula>
    </cfRule>
    <cfRule type="containsText" dxfId="25" priority="39" operator="containsText" text="Project Mandate">
      <formula>NOT(ISERROR(SEARCH("Project Mandate",Q46)))</formula>
    </cfRule>
    <cfRule type="containsText" dxfId="24" priority="40" operator="containsText" text="Opportunity Brief">
      <formula>NOT(ISERROR(SEARCH("Opportunity Brief",Q46)))</formula>
    </cfRule>
    <cfRule type="containsText" dxfId="23" priority="41" operator="containsText" text="Minor capital guidelines">
      <formula>NOT(ISERROR(SEARCH("Minor capital guidelines",Q46)))</formula>
    </cfRule>
    <cfRule type="containsText" dxfId="22" priority="42" operator="containsText" text="No f'cast doc sub">
      <formula>NOT(ISERROR(SEARCH("No f'cast doc sub",Q46)))</formula>
    </cfRule>
  </conditionalFormatting>
  <conditionalFormatting sqref="Q46:Q47">
    <cfRule type="containsText" dxfId="21" priority="36" operator="containsText" text="YES">
      <formula>NOT(ISERROR(SEARCH("YES",Q46)))</formula>
    </cfRule>
  </conditionalFormatting>
  <conditionalFormatting sqref="Q46:Q47">
    <cfRule type="containsText" dxfId="20" priority="30" operator="containsText" text="*Gate*">
      <formula>NOT(ISERROR(SEARCH("*Gate*",Q46)))</formula>
    </cfRule>
    <cfRule type="containsText" dxfId="19" priority="31" operator="containsText" text="Options Analysis">
      <formula>NOT(ISERROR(SEARCH("Options Analysis",Q46)))</formula>
    </cfRule>
    <cfRule type="containsText" dxfId="18" priority="32" operator="containsText" text="Project Mandate">
      <formula>NOT(ISERROR(SEARCH("Project Mandate",Q46)))</formula>
    </cfRule>
    <cfRule type="containsText" dxfId="17" priority="33" operator="containsText" text="Opportunity Brief">
      <formula>NOT(ISERROR(SEARCH("Opportunity Brief",Q46)))</formula>
    </cfRule>
    <cfRule type="containsText" dxfId="16" priority="34" operator="containsText" text="Minor capital guidelines">
      <formula>NOT(ISERROR(SEARCH("Minor capital guidelines",Q46)))</formula>
    </cfRule>
    <cfRule type="containsText" dxfId="15" priority="35" operator="containsText" text="No f'cast doc sub">
      <formula>NOT(ISERROR(SEARCH("No f'cast doc sub",Q46)))</formula>
    </cfRule>
  </conditionalFormatting>
  <conditionalFormatting sqref="Q48">
    <cfRule type="containsText" dxfId="14" priority="22" operator="containsText" text="YES">
      <formula>NOT(ISERROR(SEARCH("YES",Q48)))</formula>
    </cfRule>
  </conditionalFormatting>
  <conditionalFormatting sqref="Q48">
    <cfRule type="containsText" dxfId="13" priority="16" operator="containsText" text="*Gate*">
      <formula>NOT(ISERROR(SEARCH("*Gate*",Q48)))</formula>
    </cfRule>
    <cfRule type="containsText" dxfId="12" priority="17" operator="containsText" text="Options Analysis">
      <formula>NOT(ISERROR(SEARCH("Options Analysis",Q48)))</formula>
    </cfRule>
    <cfRule type="containsText" dxfId="11" priority="18" operator="containsText" text="Project Mandate">
      <formula>NOT(ISERROR(SEARCH("Project Mandate",Q48)))</formula>
    </cfRule>
    <cfRule type="containsText" dxfId="10" priority="19" operator="containsText" text="Opportunity Brief">
      <formula>NOT(ISERROR(SEARCH("Opportunity Brief",Q48)))</formula>
    </cfRule>
    <cfRule type="containsText" dxfId="9" priority="20" operator="containsText" text="Minor capital guidelines">
      <formula>NOT(ISERROR(SEARCH("Minor capital guidelines",Q48)))</formula>
    </cfRule>
    <cfRule type="containsText" dxfId="8" priority="21" operator="containsText" text="No f'cast doc sub">
      <formula>NOT(ISERROR(SEARCH("No f'cast doc sub",Q48)))</formula>
    </cfRule>
  </conditionalFormatting>
  <conditionalFormatting sqref="Q48">
    <cfRule type="containsText" dxfId="7" priority="15" operator="containsText" text="YES">
      <formula>NOT(ISERROR(SEARCH("YES",Q48)))</formula>
    </cfRule>
  </conditionalFormatting>
  <conditionalFormatting sqref="Q48">
    <cfRule type="containsText" dxfId="6" priority="9" operator="containsText" text="*Gate*">
      <formula>NOT(ISERROR(SEARCH("*Gate*",Q48)))</formula>
    </cfRule>
    <cfRule type="containsText" dxfId="5" priority="10" operator="containsText" text="Options Analysis">
      <formula>NOT(ISERROR(SEARCH("Options Analysis",Q48)))</formula>
    </cfRule>
    <cfRule type="containsText" dxfId="4" priority="11" operator="containsText" text="Project Mandate">
      <formula>NOT(ISERROR(SEARCH("Project Mandate",Q48)))</formula>
    </cfRule>
    <cfRule type="containsText" dxfId="3" priority="12" operator="containsText" text="Opportunity Brief">
      <formula>NOT(ISERROR(SEARCH("Opportunity Brief",Q48)))</formula>
    </cfRule>
    <cfRule type="containsText" dxfId="2" priority="13" operator="containsText" text="Minor capital guidelines">
      <formula>NOT(ISERROR(SEARCH("Minor capital guidelines",Q48)))</formula>
    </cfRule>
    <cfRule type="containsText" dxfId="1" priority="14" operator="containsText" text="No f'cast doc sub">
      <formula>NOT(ISERROR(SEARCH("No f'cast doc sub",Q48)))</formula>
    </cfRule>
  </conditionalFormatting>
  <conditionalFormatting sqref="P342:Q342">
    <cfRule type="containsText" dxfId="0" priority="1" operator="containsText" text="1">
      <formula>NOT(ISERROR(SEARCH("1",P342)))</formula>
    </cfRule>
  </conditionalFormatting>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53FD2-3FC9-4F29-8975-760CE05224FC}">
  <sheetPr codeName="Sheet5"/>
  <dimension ref="A1:CG650"/>
  <sheetViews>
    <sheetView zoomScale="85" zoomScaleNormal="85" workbookViewId="0">
      <pane ySplit="3" topLeftCell="A4" activePane="bottomLeft" state="frozen"/>
      <selection pane="bottomLeft" activeCell="A4" sqref="A4"/>
    </sheetView>
  </sheetViews>
  <sheetFormatPr defaultRowHeight="15" x14ac:dyDescent="0.25"/>
  <cols>
    <col min="1" max="1" width="4.42578125" style="8" customWidth="1"/>
    <col min="2" max="2" width="8.7109375" customWidth="1"/>
    <col min="3" max="3" width="13.5703125" customWidth="1"/>
    <col min="4" max="4" width="14.42578125" customWidth="1"/>
    <col min="5" max="5" width="10.85546875" customWidth="1"/>
    <col min="6" max="6" width="78.140625" customWidth="1"/>
    <col min="7" max="7" width="16.140625" customWidth="1"/>
    <col min="8" max="8" width="16.85546875" customWidth="1"/>
    <col min="9" max="9" width="14.140625" style="161" customWidth="1"/>
    <col min="10" max="10" width="15" customWidth="1"/>
    <col min="11" max="11" width="115.42578125" customWidth="1"/>
    <col min="12" max="37" width="9.140625" style="333"/>
    <col min="38" max="85" width="9.140625" style="8"/>
  </cols>
  <sheetData>
    <row r="1" spans="1:85" s="8" customFormat="1" x14ac:dyDescent="0.25">
      <c r="I1" s="9"/>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row>
    <row r="2" spans="1:85" s="8" customFormat="1" ht="18.75" x14ac:dyDescent="0.25">
      <c r="B2" s="304"/>
      <c r="C2" s="305"/>
      <c r="D2" s="305"/>
      <c r="E2" s="305"/>
      <c r="F2" s="305"/>
      <c r="G2" s="305"/>
      <c r="H2" s="305"/>
      <c r="I2" s="305"/>
      <c r="J2" s="305"/>
      <c r="K2" s="306"/>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row>
    <row r="3" spans="1:85" s="159" customFormat="1" ht="54" customHeight="1" thickBot="1" x14ac:dyDescent="0.3">
      <c r="A3" s="204"/>
      <c r="B3" s="292" t="s">
        <v>1665</v>
      </c>
      <c r="C3" s="293" t="s">
        <v>1666</v>
      </c>
      <c r="D3" s="293" t="s">
        <v>1667</v>
      </c>
      <c r="E3" s="293" t="s">
        <v>1668</v>
      </c>
      <c r="F3" s="293" t="s">
        <v>1669</v>
      </c>
      <c r="G3" s="293" t="s">
        <v>259</v>
      </c>
      <c r="H3" s="293" t="s">
        <v>1670</v>
      </c>
      <c r="I3" s="293" t="s">
        <v>292</v>
      </c>
      <c r="J3" s="293" t="s">
        <v>1671</v>
      </c>
      <c r="K3" s="294" t="s">
        <v>1672</v>
      </c>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204"/>
      <c r="AM3" s="204"/>
      <c r="AN3" s="204"/>
      <c r="AO3" s="204"/>
      <c r="AP3" s="204"/>
      <c r="AQ3" s="204"/>
      <c r="AR3" s="204"/>
      <c r="AS3" s="204"/>
      <c r="AT3" s="204"/>
      <c r="AU3" s="204"/>
      <c r="AV3" s="204"/>
      <c r="AW3" s="204"/>
      <c r="AX3" s="204"/>
      <c r="AY3" s="204"/>
      <c r="AZ3" s="204"/>
      <c r="BA3" s="204"/>
      <c r="BB3" s="204"/>
      <c r="BC3" s="204"/>
      <c r="BD3" s="204"/>
      <c r="BE3" s="204"/>
      <c r="BF3" s="204"/>
      <c r="BG3" s="204"/>
      <c r="BH3" s="204"/>
      <c r="BI3" s="204"/>
      <c r="BJ3" s="204"/>
      <c r="BK3" s="204"/>
      <c r="BL3" s="204"/>
      <c r="BM3" s="204"/>
      <c r="BN3" s="204"/>
      <c r="BO3" s="204"/>
      <c r="BP3" s="204"/>
      <c r="BQ3" s="204"/>
      <c r="BR3" s="204"/>
      <c r="BS3" s="204"/>
      <c r="BT3" s="204"/>
      <c r="BU3" s="204"/>
      <c r="BV3" s="204"/>
      <c r="BW3" s="204"/>
      <c r="BX3" s="204"/>
      <c r="BY3" s="204"/>
      <c r="BZ3" s="204"/>
      <c r="CA3" s="204"/>
      <c r="CB3" s="204"/>
      <c r="CC3" s="204"/>
      <c r="CD3" s="204"/>
      <c r="CE3" s="204"/>
      <c r="CF3" s="204"/>
      <c r="CG3" s="204"/>
    </row>
    <row r="4" spans="1:85" s="251" customFormat="1" ht="20.25" customHeight="1" x14ac:dyDescent="0.3">
      <c r="A4" s="250"/>
      <c r="B4" s="302" t="s">
        <v>1673</v>
      </c>
      <c r="C4" s="291"/>
      <c r="D4" s="291"/>
      <c r="E4" s="291"/>
      <c r="F4" s="291"/>
      <c r="G4" s="291"/>
      <c r="H4" s="291"/>
      <c r="I4" s="291"/>
      <c r="J4" s="291"/>
      <c r="K4" s="303"/>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0"/>
      <c r="BM4" s="250"/>
      <c r="BN4" s="250"/>
      <c r="BO4" s="250"/>
      <c r="BP4" s="250"/>
      <c r="BQ4" s="250"/>
      <c r="BR4" s="250"/>
      <c r="BS4" s="250"/>
      <c r="BT4" s="250"/>
      <c r="BU4" s="250"/>
      <c r="BV4" s="250"/>
      <c r="BW4" s="250"/>
      <c r="BX4" s="250"/>
      <c r="BY4" s="250"/>
      <c r="BZ4" s="250"/>
      <c r="CA4" s="250"/>
      <c r="CB4" s="250"/>
      <c r="CC4" s="250"/>
      <c r="CD4" s="250"/>
      <c r="CE4" s="250"/>
      <c r="CF4" s="250"/>
      <c r="CG4" s="250"/>
    </row>
    <row r="5" spans="1:85" s="215" customFormat="1" x14ac:dyDescent="0.25">
      <c r="B5" s="277" t="s">
        <v>1674</v>
      </c>
      <c r="C5" s="278" t="s">
        <v>1675</v>
      </c>
      <c r="D5" s="279" t="s">
        <v>1676</v>
      </c>
      <c r="E5" s="278"/>
      <c r="F5" s="278" t="s">
        <v>14</v>
      </c>
      <c r="G5" s="278"/>
      <c r="H5" s="278"/>
      <c r="I5" s="278"/>
      <c r="J5" s="278"/>
      <c r="K5" s="280"/>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row>
    <row r="6" spans="1:85" s="215" customFormat="1" x14ac:dyDescent="0.25">
      <c r="B6" s="245" t="s">
        <v>1674</v>
      </c>
      <c r="C6" s="209" t="s">
        <v>1677</v>
      </c>
      <c r="D6" s="243">
        <v>1.1000000000000001</v>
      </c>
      <c r="E6" s="209"/>
      <c r="F6" s="209" t="s">
        <v>16</v>
      </c>
      <c r="G6" s="209"/>
      <c r="H6" s="209"/>
      <c r="I6" s="56" t="s">
        <v>1678</v>
      </c>
      <c r="J6" s="209" t="s">
        <v>1679</v>
      </c>
      <c r="K6" s="210" t="s">
        <v>17</v>
      </c>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row>
    <row r="7" spans="1:85" s="215" customFormat="1" x14ac:dyDescent="0.25">
      <c r="B7" s="245" t="s">
        <v>1674</v>
      </c>
      <c r="C7" s="209" t="s">
        <v>1677</v>
      </c>
      <c r="D7" s="243">
        <v>1.2</v>
      </c>
      <c r="E7" s="209"/>
      <c r="F7" s="209" t="s">
        <v>18</v>
      </c>
      <c r="G7" s="209"/>
      <c r="H7" s="209"/>
      <c r="I7" s="56" t="s">
        <v>1678</v>
      </c>
      <c r="J7" s="209" t="s">
        <v>1679</v>
      </c>
      <c r="K7" s="210" t="s">
        <v>19</v>
      </c>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row>
    <row r="8" spans="1:85" s="215" customFormat="1" x14ac:dyDescent="0.25">
      <c r="B8" s="245" t="s">
        <v>1674</v>
      </c>
      <c r="C8" s="209" t="s">
        <v>1677</v>
      </c>
      <c r="D8" s="243">
        <v>1.3</v>
      </c>
      <c r="E8" s="209"/>
      <c r="F8" s="209" t="s">
        <v>20</v>
      </c>
      <c r="G8" s="209"/>
      <c r="H8" s="209"/>
      <c r="I8" s="56" t="s">
        <v>1678</v>
      </c>
      <c r="J8" s="209" t="s">
        <v>1679</v>
      </c>
      <c r="K8" s="210" t="s">
        <v>21</v>
      </c>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row>
    <row r="9" spans="1:85" s="215" customFormat="1" x14ac:dyDescent="0.25">
      <c r="B9" s="245" t="s">
        <v>1674</v>
      </c>
      <c r="C9" s="209" t="s">
        <v>1677</v>
      </c>
      <c r="D9" s="243">
        <v>1.4</v>
      </c>
      <c r="E9" s="209"/>
      <c r="F9" s="209" t="s">
        <v>22</v>
      </c>
      <c r="G9" s="209"/>
      <c r="H9" s="209"/>
      <c r="I9" s="56" t="s">
        <v>1678</v>
      </c>
      <c r="J9" s="209" t="s">
        <v>1679</v>
      </c>
      <c r="K9" s="210" t="s">
        <v>1680</v>
      </c>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row>
    <row r="10" spans="1:85" s="215" customFormat="1" x14ac:dyDescent="0.25">
      <c r="B10" s="281" t="s">
        <v>1674</v>
      </c>
      <c r="C10" s="282" t="s">
        <v>1675</v>
      </c>
      <c r="D10" s="283" t="s">
        <v>1681</v>
      </c>
      <c r="E10" s="282"/>
      <c r="F10" s="282" t="s">
        <v>24</v>
      </c>
      <c r="G10" s="282"/>
      <c r="H10" s="282"/>
      <c r="I10" s="282"/>
      <c r="J10" s="282"/>
      <c r="K10" s="284"/>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row>
    <row r="11" spans="1:85" s="215" customFormat="1" x14ac:dyDescent="0.25">
      <c r="B11" s="245" t="s">
        <v>1674</v>
      </c>
      <c r="C11" s="209" t="s">
        <v>1677</v>
      </c>
      <c r="D11" s="243">
        <v>2.1</v>
      </c>
      <c r="E11" s="209"/>
      <c r="F11" s="209" t="s">
        <v>25</v>
      </c>
      <c r="G11" s="209"/>
      <c r="H11" s="209"/>
      <c r="I11" s="56" t="s">
        <v>1678</v>
      </c>
      <c r="J11" s="209" t="s">
        <v>1679</v>
      </c>
      <c r="K11" s="210" t="s">
        <v>26</v>
      </c>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row>
    <row r="12" spans="1:85" s="215" customFormat="1" x14ac:dyDescent="0.25">
      <c r="B12" s="245" t="s">
        <v>1674</v>
      </c>
      <c r="C12" s="209" t="s">
        <v>1677</v>
      </c>
      <c r="D12" s="243">
        <v>2.2000000000000002</v>
      </c>
      <c r="E12" s="209"/>
      <c r="F12" s="209" t="s">
        <v>27</v>
      </c>
      <c r="G12" s="209"/>
      <c r="H12" s="209"/>
      <c r="I12" s="56" t="s">
        <v>1678</v>
      </c>
      <c r="J12" s="209" t="s">
        <v>1679</v>
      </c>
      <c r="K12" s="210" t="s">
        <v>28</v>
      </c>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row>
    <row r="13" spans="1:85" s="215" customFormat="1" x14ac:dyDescent="0.25">
      <c r="B13" s="245" t="s">
        <v>1674</v>
      </c>
      <c r="C13" s="209" t="s">
        <v>1677</v>
      </c>
      <c r="D13" s="243">
        <v>2.2999999999999998</v>
      </c>
      <c r="E13" s="209"/>
      <c r="F13" s="209" t="s">
        <v>29</v>
      </c>
      <c r="G13" s="209"/>
      <c r="H13" s="209"/>
      <c r="I13" s="56" t="s">
        <v>1678</v>
      </c>
      <c r="J13" s="209" t="s">
        <v>1679</v>
      </c>
      <c r="K13" s="210" t="s">
        <v>30</v>
      </c>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row>
    <row r="14" spans="1:85" s="215" customFormat="1" x14ac:dyDescent="0.25">
      <c r="B14" s="245" t="s">
        <v>1674</v>
      </c>
      <c r="C14" s="209" t="s">
        <v>1677</v>
      </c>
      <c r="D14" s="243">
        <v>2.4</v>
      </c>
      <c r="E14" s="209"/>
      <c r="F14" s="209" t="s">
        <v>31</v>
      </c>
      <c r="G14" s="209"/>
      <c r="H14" s="209"/>
      <c r="I14" s="56" t="s">
        <v>1678</v>
      </c>
      <c r="J14" s="209" t="s">
        <v>1679</v>
      </c>
      <c r="K14" s="210" t="s">
        <v>32</v>
      </c>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row>
    <row r="15" spans="1:85" s="215" customFormat="1" x14ac:dyDescent="0.25">
      <c r="B15" s="281" t="s">
        <v>1674</v>
      </c>
      <c r="C15" s="282" t="s">
        <v>1675</v>
      </c>
      <c r="D15" s="283" t="s">
        <v>1682</v>
      </c>
      <c r="E15" s="282"/>
      <c r="F15" s="282" t="s">
        <v>33</v>
      </c>
      <c r="G15" s="282"/>
      <c r="H15" s="282"/>
      <c r="I15" s="282"/>
      <c r="J15" s="282"/>
      <c r="K15" s="284"/>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row>
    <row r="16" spans="1:85" s="215" customFormat="1" x14ac:dyDescent="0.25">
      <c r="B16" s="281" t="s">
        <v>1674</v>
      </c>
      <c r="C16" s="282" t="s">
        <v>1675</v>
      </c>
      <c r="D16" s="283" t="s">
        <v>1683</v>
      </c>
      <c r="E16" s="282"/>
      <c r="F16" s="282" t="s">
        <v>34</v>
      </c>
      <c r="G16" s="282"/>
      <c r="H16" s="282"/>
      <c r="I16" s="282"/>
      <c r="J16" s="282"/>
      <c r="K16" s="284"/>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39"/>
      <c r="AK16" s="339"/>
    </row>
    <row r="17" spans="2:37" s="215" customFormat="1" x14ac:dyDescent="0.25">
      <c r="B17" s="245" t="s">
        <v>1674</v>
      </c>
      <c r="C17" s="209" t="s">
        <v>1677</v>
      </c>
      <c r="D17" s="243">
        <v>4.0999999999999996</v>
      </c>
      <c r="E17" s="209"/>
      <c r="F17" s="209" t="s">
        <v>35</v>
      </c>
      <c r="G17" s="209"/>
      <c r="H17" s="209"/>
      <c r="I17" s="56" t="s">
        <v>1678</v>
      </c>
      <c r="J17" s="209" t="s">
        <v>1679</v>
      </c>
      <c r="K17" s="210" t="s">
        <v>36</v>
      </c>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row>
    <row r="18" spans="2:37" s="215" customFormat="1" x14ac:dyDescent="0.25">
      <c r="B18" s="245" t="s">
        <v>1674</v>
      </c>
      <c r="C18" s="209" t="s">
        <v>1677</v>
      </c>
      <c r="D18" s="243">
        <v>4.0999999999999996</v>
      </c>
      <c r="E18" s="209"/>
      <c r="F18" s="209" t="s">
        <v>35</v>
      </c>
      <c r="G18" s="209"/>
      <c r="H18" s="209"/>
      <c r="I18" s="56" t="s">
        <v>1678</v>
      </c>
      <c r="J18" s="209" t="s">
        <v>1684</v>
      </c>
      <c r="K18" s="210" t="s">
        <v>37</v>
      </c>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39"/>
      <c r="AI18" s="339"/>
      <c r="AJ18" s="339"/>
      <c r="AK18" s="339"/>
    </row>
    <row r="19" spans="2:37" s="215" customFormat="1" x14ac:dyDescent="0.25">
      <c r="B19" s="245" t="s">
        <v>1674</v>
      </c>
      <c r="C19" s="209" t="s">
        <v>1677</v>
      </c>
      <c r="D19" s="243">
        <v>4.2</v>
      </c>
      <c r="E19" s="209"/>
      <c r="F19" s="209" t="s">
        <v>38</v>
      </c>
      <c r="G19" s="209"/>
      <c r="H19" s="209"/>
      <c r="I19" s="56" t="s">
        <v>1678</v>
      </c>
      <c r="J19" s="209" t="s">
        <v>1679</v>
      </c>
      <c r="K19" s="210" t="s">
        <v>39</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row>
    <row r="20" spans="2:37" s="215" customFormat="1" x14ac:dyDescent="0.25">
      <c r="B20" s="281" t="s">
        <v>1674</v>
      </c>
      <c r="C20" s="282" t="s">
        <v>1675</v>
      </c>
      <c r="D20" s="283" t="s">
        <v>1685</v>
      </c>
      <c r="E20" s="282"/>
      <c r="F20" s="282" t="s">
        <v>40</v>
      </c>
      <c r="G20" s="282"/>
      <c r="H20" s="282"/>
      <c r="I20" s="282"/>
      <c r="J20" s="282"/>
      <c r="K20" s="284"/>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row>
    <row r="21" spans="2:37" s="215" customFormat="1" x14ac:dyDescent="0.25">
      <c r="B21" s="245" t="s">
        <v>1674</v>
      </c>
      <c r="C21" s="209" t="s">
        <v>1677</v>
      </c>
      <c r="D21" s="243">
        <v>5.0999999999999996</v>
      </c>
      <c r="E21" s="209"/>
      <c r="F21" s="209" t="s">
        <v>41</v>
      </c>
      <c r="G21" s="209"/>
      <c r="H21" s="209"/>
      <c r="I21" s="56" t="s">
        <v>1678</v>
      </c>
      <c r="J21" s="209" t="s">
        <v>1679</v>
      </c>
      <c r="K21" s="210" t="s">
        <v>1686</v>
      </c>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row>
    <row r="22" spans="2:37" s="215" customFormat="1" x14ac:dyDescent="0.25">
      <c r="B22" s="245" t="s">
        <v>1674</v>
      </c>
      <c r="C22" s="209" t="s">
        <v>1677</v>
      </c>
      <c r="D22" s="243">
        <v>5.2</v>
      </c>
      <c r="E22" s="209"/>
      <c r="F22" s="209" t="s">
        <v>44</v>
      </c>
      <c r="G22" s="209"/>
      <c r="H22" s="209"/>
      <c r="I22" s="56" t="s">
        <v>1678</v>
      </c>
      <c r="J22" s="209" t="s">
        <v>1679</v>
      </c>
      <c r="K22" s="210" t="s">
        <v>45</v>
      </c>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row>
    <row r="23" spans="2:37" s="215" customFormat="1" x14ac:dyDescent="0.25">
      <c r="B23" s="245" t="s">
        <v>1674</v>
      </c>
      <c r="C23" s="209" t="s">
        <v>1677</v>
      </c>
      <c r="D23" s="243">
        <v>5.2</v>
      </c>
      <c r="E23" s="209"/>
      <c r="F23" s="209" t="s">
        <v>44</v>
      </c>
      <c r="G23" s="209"/>
      <c r="H23" s="209"/>
      <c r="I23" s="56" t="s">
        <v>1678</v>
      </c>
      <c r="J23" s="209" t="s">
        <v>1684</v>
      </c>
      <c r="K23" s="210" t="s">
        <v>1687</v>
      </c>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row>
    <row r="24" spans="2:37" s="215" customFormat="1" x14ac:dyDescent="0.25">
      <c r="B24" s="245" t="s">
        <v>1674</v>
      </c>
      <c r="C24" s="209" t="s">
        <v>1677</v>
      </c>
      <c r="D24" s="243">
        <v>5.3</v>
      </c>
      <c r="E24" s="209"/>
      <c r="F24" s="209" t="s">
        <v>46</v>
      </c>
      <c r="G24" s="209"/>
      <c r="H24" s="209"/>
      <c r="I24" s="56" t="s">
        <v>1678</v>
      </c>
      <c r="J24" s="209" t="s">
        <v>1679</v>
      </c>
      <c r="K24" s="210" t="s">
        <v>47</v>
      </c>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row>
    <row r="25" spans="2:37" s="215" customFormat="1" x14ac:dyDescent="0.25">
      <c r="B25" s="245" t="s">
        <v>1674</v>
      </c>
      <c r="C25" s="209" t="s">
        <v>1677</v>
      </c>
      <c r="D25" s="243">
        <v>5.4</v>
      </c>
      <c r="E25" s="209"/>
      <c r="F25" s="209" t="s">
        <v>48</v>
      </c>
      <c r="G25" s="209"/>
      <c r="H25" s="209"/>
      <c r="I25" s="56" t="s">
        <v>1678</v>
      </c>
      <c r="J25" s="209" t="s">
        <v>1679</v>
      </c>
      <c r="K25" s="210" t="s">
        <v>49</v>
      </c>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row>
    <row r="26" spans="2:37" s="215" customFormat="1" x14ac:dyDescent="0.25">
      <c r="B26" s="245" t="s">
        <v>1674</v>
      </c>
      <c r="C26" s="209" t="s">
        <v>1677</v>
      </c>
      <c r="D26" s="243">
        <v>5.5</v>
      </c>
      <c r="E26" s="209"/>
      <c r="F26" s="209" t="s">
        <v>50</v>
      </c>
      <c r="G26" s="209"/>
      <c r="H26" s="209"/>
      <c r="I26" s="56" t="s">
        <v>1678</v>
      </c>
      <c r="J26" s="209" t="s">
        <v>1679</v>
      </c>
      <c r="K26" s="210" t="s">
        <v>51</v>
      </c>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row>
    <row r="27" spans="2:37" s="215" customFormat="1" x14ac:dyDescent="0.25">
      <c r="B27" s="281" t="s">
        <v>1674</v>
      </c>
      <c r="C27" s="282" t="s">
        <v>1675</v>
      </c>
      <c r="D27" s="283" t="s">
        <v>1688</v>
      </c>
      <c r="E27" s="282"/>
      <c r="F27" s="282" t="s">
        <v>52</v>
      </c>
      <c r="G27" s="282"/>
      <c r="H27" s="282"/>
      <c r="I27" s="282"/>
      <c r="J27" s="282"/>
      <c r="K27" s="284"/>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row>
    <row r="28" spans="2:37" s="215" customFormat="1" x14ac:dyDescent="0.25">
      <c r="B28" s="245" t="s">
        <v>1674</v>
      </c>
      <c r="C28" s="209" t="s">
        <v>1677</v>
      </c>
      <c r="D28" s="243">
        <v>6.1</v>
      </c>
      <c r="E28" s="209"/>
      <c r="F28" s="209" t="s">
        <v>53</v>
      </c>
      <c r="G28" s="209"/>
      <c r="H28" s="209"/>
      <c r="I28" s="56" t="s">
        <v>1678</v>
      </c>
      <c r="J28" s="209" t="s">
        <v>1679</v>
      </c>
      <c r="K28" s="210" t="s">
        <v>54</v>
      </c>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row>
    <row r="29" spans="2:37" s="215" customFormat="1" x14ac:dyDescent="0.25">
      <c r="B29" s="245" t="s">
        <v>1674</v>
      </c>
      <c r="C29" s="209" t="s">
        <v>1677</v>
      </c>
      <c r="D29" s="243">
        <v>6.1</v>
      </c>
      <c r="E29" s="209"/>
      <c r="F29" s="209" t="s">
        <v>53</v>
      </c>
      <c r="G29" s="209"/>
      <c r="H29" s="209"/>
      <c r="I29" s="56" t="s">
        <v>1678</v>
      </c>
      <c r="J29" s="209" t="s">
        <v>1684</v>
      </c>
      <c r="K29" s="210" t="s">
        <v>55</v>
      </c>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row>
    <row r="30" spans="2:37" s="215" customFormat="1" x14ac:dyDescent="0.25">
      <c r="B30" s="245" t="s">
        <v>1674</v>
      </c>
      <c r="C30" s="209" t="s">
        <v>1677</v>
      </c>
      <c r="D30" s="243">
        <v>6.2</v>
      </c>
      <c r="E30" s="209"/>
      <c r="F30" s="209" t="s">
        <v>56</v>
      </c>
      <c r="G30" s="209"/>
      <c r="H30" s="209"/>
      <c r="I30" s="56" t="s">
        <v>1678</v>
      </c>
      <c r="J30" s="209" t="s">
        <v>1679</v>
      </c>
      <c r="K30" s="210" t="s">
        <v>57</v>
      </c>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row>
    <row r="31" spans="2:37" s="215" customFormat="1" x14ac:dyDescent="0.25">
      <c r="B31" s="245" t="s">
        <v>1674</v>
      </c>
      <c r="C31" s="209" t="s">
        <v>1677</v>
      </c>
      <c r="D31" s="243">
        <v>6.2</v>
      </c>
      <c r="E31" s="209"/>
      <c r="F31" s="209" t="s">
        <v>56</v>
      </c>
      <c r="G31" s="209"/>
      <c r="H31" s="209"/>
      <c r="I31" s="56" t="s">
        <v>1678</v>
      </c>
      <c r="J31" s="209" t="s">
        <v>1684</v>
      </c>
      <c r="K31" s="210" t="s">
        <v>58</v>
      </c>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row>
    <row r="32" spans="2:37" s="215" customFormat="1" x14ac:dyDescent="0.25">
      <c r="B32" s="245" t="s">
        <v>1674</v>
      </c>
      <c r="C32" s="209" t="s">
        <v>1677</v>
      </c>
      <c r="D32" s="243">
        <v>6.3</v>
      </c>
      <c r="E32" s="209"/>
      <c r="F32" s="209" t="s">
        <v>59</v>
      </c>
      <c r="G32" s="209"/>
      <c r="H32" s="209"/>
      <c r="I32" s="56" t="s">
        <v>1678</v>
      </c>
      <c r="J32" s="209" t="s">
        <v>1679</v>
      </c>
      <c r="K32" s="210" t="s">
        <v>60</v>
      </c>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row>
    <row r="33" spans="2:37" s="215" customFormat="1" x14ac:dyDescent="0.25">
      <c r="B33" s="245" t="s">
        <v>1674</v>
      </c>
      <c r="C33" s="209" t="s">
        <v>1677</v>
      </c>
      <c r="D33" s="243">
        <v>6.4</v>
      </c>
      <c r="E33" s="209"/>
      <c r="F33" s="209" t="s">
        <v>61</v>
      </c>
      <c r="G33" s="209"/>
      <c r="H33" s="209"/>
      <c r="I33" s="56" t="s">
        <v>1678</v>
      </c>
      <c r="J33" s="209" t="s">
        <v>1679</v>
      </c>
      <c r="K33" s="210" t="s">
        <v>62</v>
      </c>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row>
    <row r="34" spans="2:37" s="215" customFormat="1" x14ac:dyDescent="0.25">
      <c r="B34" s="245" t="s">
        <v>1674</v>
      </c>
      <c r="C34" s="209" t="s">
        <v>1677</v>
      </c>
      <c r="D34" s="243">
        <v>6.5</v>
      </c>
      <c r="E34" s="209"/>
      <c r="F34" s="209" t="s">
        <v>63</v>
      </c>
      <c r="G34" s="209"/>
      <c r="H34" s="209"/>
      <c r="I34" s="56" t="s">
        <v>1678</v>
      </c>
      <c r="J34" s="209" t="s">
        <v>1679</v>
      </c>
      <c r="K34" s="210" t="s">
        <v>64</v>
      </c>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row>
    <row r="35" spans="2:37" s="215" customFormat="1" x14ac:dyDescent="0.25">
      <c r="B35" s="245" t="s">
        <v>1674</v>
      </c>
      <c r="C35" s="209" t="s">
        <v>1677</v>
      </c>
      <c r="D35" s="243">
        <v>6.6</v>
      </c>
      <c r="E35" s="209"/>
      <c r="F35" s="209" t="s">
        <v>65</v>
      </c>
      <c r="G35" s="209"/>
      <c r="H35" s="209"/>
      <c r="I35" s="56" t="s">
        <v>1678</v>
      </c>
      <c r="J35" s="209" t="s">
        <v>1679</v>
      </c>
      <c r="K35" s="210" t="s">
        <v>66</v>
      </c>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row>
    <row r="36" spans="2:37" s="215" customFormat="1" x14ac:dyDescent="0.25">
      <c r="B36" s="245" t="s">
        <v>1674</v>
      </c>
      <c r="C36" s="209" t="s">
        <v>1677</v>
      </c>
      <c r="D36" s="243">
        <v>6.7</v>
      </c>
      <c r="E36" s="209"/>
      <c r="F36" s="209" t="s">
        <v>67</v>
      </c>
      <c r="G36" s="209"/>
      <c r="H36" s="209"/>
      <c r="I36" s="56" t="s">
        <v>1678</v>
      </c>
      <c r="J36" s="209" t="s">
        <v>1679</v>
      </c>
      <c r="K36" s="210" t="s">
        <v>68</v>
      </c>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row>
    <row r="37" spans="2:37" s="215" customFormat="1" x14ac:dyDescent="0.25">
      <c r="B37" s="245" t="s">
        <v>1674</v>
      </c>
      <c r="C37" s="209" t="s">
        <v>1677</v>
      </c>
      <c r="D37" s="243">
        <v>6.8</v>
      </c>
      <c r="E37" s="209"/>
      <c r="F37" s="209" t="s">
        <v>69</v>
      </c>
      <c r="G37" s="209"/>
      <c r="H37" s="209"/>
      <c r="I37" s="56" t="s">
        <v>1678</v>
      </c>
      <c r="J37" s="209" t="s">
        <v>1679</v>
      </c>
      <c r="K37" s="210" t="s">
        <v>70</v>
      </c>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row>
    <row r="38" spans="2:37" s="215" customFormat="1" x14ac:dyDescent="0.25">
      <c r="B38" s="245" t="s">
        <v>1674</v>
      </c>
      <c r="C38" s="209" t="s">
        <v>1677</v>
      </c>
      <c r="D38" s="243">
        <v>6.9</v>
      </c>
      <c r="E38" s="209"/>
      <c r="F38" s="209" t="s">
        <v>71</v>
      </c>
      <c r="G38" s="209"/>
      <c r="H38" s="209"/>
      <c r="I38" s="56" t="s">
        <v>1678</v>
      </c>
      <c r="J38" s="209" t="s">
        <v>1679</v>
      </c>
      <c r="K38" s="210" t="s">
        <v>72</v>
      </c>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row>
    <row r="39" spans="2:37" s="215" customFormat="1" x14ac:dyDescent="0.25">
      <c r="B39" s="245" t="s">
        <v>1674</v>
      </c>
      <c r="C39" s="209" t="s">
        <v>1677</v>
      </c>
      <c r="D39" s="243" t="s">
        <v>73</v>
      </c>
      <c r="E39" s="209"/>
      <c r="F39" s="209" t="s">
        <v>74</v>
      </c>
      <c r="G39" s="209"/>
      <c r="H39" s="209"/>
      <c r="I39" s="56" t="s">
        <v>1678</v>
      </c>
      <c r="J39" s="209" t="s">
        <v>1679</v>
      </c>
      <c r="K39" s="210" t="s">
        <v>75</v>
      </c>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row>
    <row r="40" spans="2:37" s="215" customFormat="1" x14ac:dyDescent="0.25">
      <c r="B40" s="245" t="s">
        <v>1674</v>
      </c>
      <c r="C40" s="209" t="s">
        <v>1677</v>
      </c>
      <c r="D40" s="243">
        <v>6.11</v>
      </c>
      <c r="E40" s="209"/>
      <c r="F40" s="209" t="s">
        <v>76</v>
      </c>
      <c r="G40" s="209"/>
      <c r="H40" s="209"/>
      <c r="I40" s="56" t="s">
        <v>1678</v>
      </c>
      <c r="J40" s="209" t="s">
        <v>1679</v>
      </c>
      <c r="K40" s="210" t="s">
        <v>77</v>
      </c>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row>
    <row r="41" spans="2:37" s="215" customFormat="1" x14ac:dyDescent="0.25">
      <c r="B41" s="281" t="s">
        <v>1674</v>
      </c>
      <c r="C41" s="282" t="s">
        <v>1675</v>
      </c>
      <c r="D41" s="283" t="s">
        <v>1689</v>
      </c>
      <c r="E41" s="282"/>
      <c r="F41" s="282" t="s">
        <v>78</v>
      </c>
      <c r="G41" s="282"/>
      <c r="H41" s="282"/>
      <c r="I41" s="282"/>
      <c r="J41" s="282"/>
      <c r="K41" s="284"/>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row>
    <row r="42" spans="2:37" s="215" customFormat="1" x14ac:dyDescent="0.25">
      <c r="B42" s="245" t="s">
        <v>1674</v>
      </c>
      <c r="C42" s="209" t="s">
        <v>1677</v>
      </c>
      <c r="D42" s="243">
        <v>7.1</v>
      </c>
      <c r="E42" s="209"/>
      <c r="F42" s="209" t="s">
        <v>79</v>
      </c>
      <c r="G42" s="209"/>
      <c r="H42" s="209"/>
      <c r="I42" s="56" t="s">
        <v>1678</v>
      </c>
      <c r="J42" s="209" t="s">
        <v>1679</v>
      </c>
      <c r="K42" s="210" t="s">
        <v>80</v>
      </c>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row>
    <row r="43" spans="2:37" s="215" customFormat="1" x14ac:dyDescent="0.25">
      <c r="B43" s="245" t="s">
        <v>1674</v>
      </c>
      <c r="C43" s="209" t="s">
        <v>1677</v>
      </c>
      <c r="D43" s="243">
        <v>7.1</v>
      </c>
      <c r="E43" s="209"/>
      <c r="F43" s="209" t="s">
        <v>79</v>
      </c>
      <c r="G43" s="209"/>
      <c r="H43" s="209"/>
      <c r="I43" s="56" t="s">
        <v>1678</v>
      </c>
      <c r="J43" s="209" t="s">
        <v>1684</v>
      </c>
      <c r="K43" s="210" t="s">
        <v>81</v>
      </c>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row>
    <row r="44" spans="2:37" s="215" customFormat="1" x14ac:dyDescent="0.25">
      <c r="B44" s="245" t="s">
        <v>1674</v>
      </c>
      <c r="C44" s="209" t="s">
        <v>1677</v>
      </c>
      <c r="D44" s="243">
        <v>7.2</v>
      </c>
      <c r="E44" s="209"/>
      <c r="F44" s="209" t="s">
        <v>82</v>
      </c>
      <c r="G44" s="209"/>
      <c r="H44" s="209"/>
      <c r="I44" s="56" t="s">
        <v>1678</v>
      </c>
      <c r="J44" s="209" t="s">
        <v>1679</v>
      </c>
      <c r="K44" s="210" t="s">
        <v>84</v>
      </c>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row>
    <row r="45" spans="2:37" s="215" customFormat="1" x14ac:dyDescent="0.25">
      <c r="B45" s="245" t="s">
        <v>1674</v>
      </c>
      <c r="C45" s="209" t="s">
        <v>1677</v>
      </c>
      <c r="D45" s="243">
        <v>7.3</v>
      </c>
      <c r="E45" s="209"/>
      <c r="F45" s="209" t="s">
        <v>85</v>
      </c>
      <c r="G45" s="209"/>
      <c r="H45" s="209"/>
      <c r="I45" s="56" t="s">
        <v>1678</v>
      </c>
      <c r="J45" s="209" t="s">
        <v>1679</v>
      </c>
      <c r="K45" s="210" t="s">
        <v>86</v>
      </c>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row>
    <row r="46" spans="2:37" s="215" customFormat="1" x14ac:dyDescent="0.25">
      <c r="B46" s="245" t="s">
        <v>1674</v>
      </c>
      <c r="C46" s="209" t="s">
        <v>1677</v>
      </c>
      <c r="D46" s="243">
        <v>7.4</v>
      </c>
      <c r="E46" s="209"/>
      <c r="F46" s="209" t="s">
        <v>87</v>
      </c>
      <c r="G46" s="209"/>
      <c r="H46" s="209"/>
      <c r="I46" s="56" t="s">
        <v>1678</v>
      </c>
      <c r="J46" s="209" t="s">
        <v>1679</v>
      </c>
      <c r="K46" s="210" t="s">
        <v>88</v>
      </c>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row>
    <row r="47" spans="2:37" s="215" customFormat="1" x14ac:dyDescent="0.25">
      <c r="B47" s="245" t="s">
        <v>1674</v>
      </c>
      <c r="C47" s="209" t="s">
        <v>1677</v>
      </c>
      <c r="D47" s="243">
        <v>7.5</v>
      </c>
      <c r="E47" s="209"/>
      <c r="F47" s="209" t="s">
        <v>89</v>
      </c>
      <c r="G47" s="209"/>
      <c r="H47" s="209"/>
      <c r="I47" s="56" t="s">
        <v>1678</v>
      </c>
      <c r="J47" s="209" t="s">
        <v>1679</v>
      </c>
      <c r="K47" s="210" t="s">
        <v>90</v>
      </c>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row>
    <row r="48" spans="2:37" s="215" customFormat="1" x14ac:dyDescent="0.25">
      <c r="B48" s="245" t="s">
        <v>1674</v>
      </c>
      <c r="C48" s="209" t="s">
        <v>1677</v>
      </c>
      <c r="D48" s="243">
        <v>7.6</v>
      </c>
      <c r="E48" s="209"/>
      <c r="F48" s="209" t="s">
        <v>91</v>
      </c>
      <c r="G48" s="209"/>
      <c r="H48" s="209"/>
      <c r="I48" s="56" t="s">
        <v>1678</v>
      </c>
      <c r="J48" s="209" t="s">
        <v>1679</v>
      </c>
      <c r="K48" s="210" t="s">
        <v>92</v>
      </c>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row>
    <row r="49" spans="2:37" s="215" customFormat="1" x14ac:dyDescent="0.25">
      <c r="B49" s="245" t="s">
        <v>1674</v>
      </c>
      <c r="C49" s="209" t="s">
        <v>1677</v>
      </c>
      <c r="D49" s="243">
        <v>7.7</v>
      </c>
      <c r="E49" s="209"/>
      <c r="F49" s="209" t="s">
        <v>93</v>
      </c>
      <c r="G49" s="209"/>
      <c r="H49" s="209"/>
      <c r="I49" s="56" t="s">
        <v>1678</v>
      </c>
      <c r="J49" s="209" t="s">
        <v>1679</v>
      </c>
      <c r="K49" s="210" t="s">
        <v>94</v>
      </c>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row>
    <row r="50" spans="2:37" s="215" customFormat="1" x14ac:dyDescent="0.25">
      <c r="B50" s="245" t="s">
        <v>1674</v>
      </c>
      <c r="C50" s="209" t="s">
        <v>1677</v>
      </c>
      <c r="D50" s="243">
        <v>7.8</v>
      </c>
      <c r="E50" s="209"/>
      <c r="F50" s="209" t="s">
        <v>95</v>
      </c>
      <c r="G50" s="209"/>
      <c r="H50" s="209"/>
      <c r="I50" s="56" t="s">
        <v>1678</v>
      </c>
      <c r="J50" s="209" t="s">
        <v>1684</v>
      </c>
      <c r="K50" s="210" t="s">
        <v>96</v>
      </c>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row>
    <row r="51" spans="2:37" s="215" customFormat="1" x14ac:dyDescent="0.25">
      <c r="B51" s="245" t="s">
        <v>1674</v>
      </c>
      <c r="C51" s="209" t="s">
        <v>1677</v>
      </c>
      <c r="D51" s="243">
        <v>7.8</v>
      </c>
      <c r="E51" s="209"/>
      <c r="F51" s="209" t="s">
        <v>95</v>
      </c>
      <c r="G51" s="209"/>
      <c r="H51" s="209"/>
      <c r="I51" s="56" t="s">
        <v>1678</v>
      </c>
      <c r="J51" s="209" t="s">
        <v>1679</v>
      </c>
      <c r="K51" s="210" t="s">
        <v>97</v>
      </c>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row>
    <row r="52" spans="2:37" s="215" customFormat="1" x14ac:dyDescent="0.25">
      <c r="B52" s="245" t="s">
        <v>1674</v>
      </c>
      <c r="C52" s="209" t="s">
        <v>1677</v>
      </c>
      <c r="D52" s="243">
        <v>7.9</v>
      </c>
      <c r="E52" s="209"/>
      <c r="F52" s="209" t="s">
        <v>98</v>
      </c>
      <c r="G52" s="209"/>
      <c r="H52" s="209"/>
      <c r="I52" s="56" t="s">
        <v>1678</v>
      </c>
      <c r="J52" s="209" t="s">
        <v>1679</v>
      </c>
      <c r="K52" s="210" t="s">
        <v>99</v>
      </c>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row>
    <row r="53" spans="2:37" s="215" customFormat="1" x14ac:dyDescent="0.25">
      <c r="B53" s="245" t="s">
        <v>1674</v>
      </c>
      <c r="C53" s="209" t="s">
        <v>1677</v>
      </c>
      <c r="D53" s="243" t="s">
        <v>100</v>
      </c>
      <c r="E53" s="209"/>
      <c r="F53" s="209" t="s">
        <v>101</v>
      </c>
      <c r="G53" s="209"/>
      <c r="H53" s="209"/>
      <c r="I53" s="56" t="s">
        <v>1678</v>
      </c>
      <c r="J53" s="209" t="s">
        <v>1679</v>
      </c>
      <c r="K53" s="210" t="s">
        <v>1690</v>
      </c>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row>
    <row r="54" spans="2:37" s="215" customFormat="1" x14ac:dyDescent="0.25">
      <c r="B54" s="245" t="s">
        <v>1674</v>
      </c>
      <c r="C54" s="209" t="s">
        <v>1677</v>
      </c>
      <c r="D54" s="243" t="s">
        <v>1691</v>
      </c>
      <c r="E54" s="209"/>
      <c r="F54" s="209" t="s">
        <v>106</v>
      </c>
      <c r="G54" s="209"/>
      <c r="H54" s="209"/>
      <c r="I54" s="56" t="s">
        <v>1678</v>
      </c>
      <c r="J54" s="209" t="s">
        <v>1679</v>
      </c>
      <c r="K54" s="210" t="s">
        <v>107</v>
      </c>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row>
    <row r="55" spans="2:37" s="215" customFormat="1" x14ac:dyDescent="0.25">
      <c r="B55" s="245" t="s">
        <v>1674</v>
      </c>
      <c r="C55" s="209" t="s">
        <v>1677</v>
      </c>
      <c r="D55" s="243" t="s">
        <v>1692</v>
      </c>
      <c r="E55" s="209"/>
      <c r="F55" s="209" t="s">
        <v>108</v>
      </c>
      <c r="G55" s="209"/>
      <c r="H55" s="209"/>
      <c r="I55" s="56" t="s">
        <v>1678</v>
      </c>
      <c r="J55" s="209" t="s">
        <v>1679</v>
      </c>
      <c r="K55" s="210" t="s">
        <v>109</v>
      </c>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row>
    <row r="56" spans="2:37" s="215" customFormat="1" x14ac:dyDescent="0.25">
      <c r="B56" s="281" t="s">
        <v>1674</v>
      </c>
      <c r="C56" s="282" t="s">
        <v>1675</v>
      </c>
      <c r="D56" s="283" t="s">
        <v>1693</v>
      </c>
      <c r="E56" s="282"/>
      <c r="F56" s="282" t="s">
        <v>110</v>
      </c>
      <c r="G56" s="282"/>
      <c r="H56" s="282"/>
      <c r="I56" s="282"/>
      <c r="J56" s="282"/>
      <c r="K56" s="284"/>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row>
    <row r="57" spans="2:37" s="215" customFormat="1" x14ac:dyDescent="0.25">
      <c r="B57" s="245" t="s">
        <v>1674</v>
      </c>
      <c r="C57" s="209" t="s">
        <v>1677</v>
      </c>
      <c r="D57" s="243">
        <v>8.1</v>
      </c>
      <c r="E57" s="209"/>
      <c r="F57" s="209" t="s">
        <v>111</v>
      </c>
      <c r="G57" s="209"/>
      <c r="H57" s="209"/>
      <c r="I57" s="56" t="s">
        <v>1678</v>
      </c>
      <c r="J57" s="209" t="s">
        <v>1679</v>
      </c>
      <c r="K57" s="210" t="s">
        <v>112</v>
      </c>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row>
    <row r="58" spans="2:37" s="215" customFormat="1" x14ac:dyDescent="0.25">
      <c r="B58" s="245" t="s">
        <v>1674</v>
      </c>
      <c r="C58" s="209" t="s">
        <v>1677</v>
      </c>
      <c r="D58" s="243">
        <v>8.1999999999999993</v>
      </c>
      <c r="E58" s="209"/>
      <c r="F58" s="209" t="s">
        <v>113</v>
      </c>
      <c r="G58" s="209"/>
      <c r="H58" s="209"/>
      <c r="I58" s="56" t="s">
        <v>1678</v>
      </c>
      <c r="J58" s="209" t="s">
        <v>1679</v>
      </c>
      <c r="K58" s="210" t="s">
        <v>114</v>
      </c>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row>
    <row r="59" spans="2:37" s="215" customFormat="1" x14ac:dyDescent="0.25">
      <c r="B59" s="245" t="s">
        <v>1674</v>
      </c>
      <c r="C59" s="209" t="s">
        <v>1677</v>
      </c>
      <c r="D59" s="243">
        <v>8.3000000000000007</v>
      </c>
      <c r="E59" s="209"/>
      <c r="F59" s="209" t="s">
        <v>115</v>
      </c>
      <c r="G59" s="209"/>
      <c r="H59" s="209"/>
      <c r="I59" s="56" t="s">
        <v>1678</v>
      </c>
      <c r="J59" s="209" t="s">
        <v>1684</v>
      </c>
      <c r="K59" s="210" t="s">
        <v>116</v>
      </c>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row>
    <row r="60" spans="2:37" s="215" customFormat="1" x14ac:dyDescent="0.25">
      <c r="B60" s="281" t="s">
        <v>1674</v>
      </c>
      <c r="C60" s="282" t="s">
        <v>1677</v>
      </c>
      <c r="D60" s="283">
        <v>9</v>
      </c>
      <c r="E60" s="282"/>
      <c r="F60" s="282" t="s">
        <v>117</v>
      </c>
      <c r="G60" s="282"/>
      <c r="H60" s="282"/>
      <c r="I60" s="282"/>
      <c r="J60" s="282"/>
      <c r="K60" s="284"/>
      <c r="L60" s="339"/>
      <c r="M60" s="339"/>
      <c r="N60" s="339"/>
      <c r="O60" s="339"/>
      <c r="P60" s="339"/>
      <c r="Q60" s="339"/>
      <c r="R60" s="339"/>
      <c r="S60" s="339"/>
      <c r="T60" s="339"/>
      <c r="U60" s="339"/>
      <c r="V60" s="339"/>
      <c r="W60" s="339"/>
      <c r="X60" s="339"/>
      <c r="Y60" s="339"/>
      <c r="Z60" s="339"/>
      <c r="AA60" s="339"/>
      <c r="AB60" s="339"/>
      <c r="AC60" s="339"/>
      <c r="AD60" s="339"/>
      <c r="AE60" s="339"/>
      <c r="AF60" s="339"/>
      <c r="AG60" s="339"/>
      <c r="AH60" s="339"/>
      <c r="AI60" s="339"/>
      <c r="AJ60" s="339"/>
      <c r="AK60" s="339"/>
    </row>
    <row r="61" spans="2:37" s="215" customFormat="1" x14ac:dyDescent="0.25">
      <c r="B61" s="245" t="s">
        <v>1674</v>
      </c>
      <c r="C61" s="209" t="s">
        <v>1677</v>
      </c>
      <c r="D61" s="243">
        <v>9.1</v>
      </c>
      <c r="E61" s="209"/>
      <c r="F61" s="209" t="s">
        <v>118</v>
      </c>
      <c r="G61" s="209"/>
      <c r="H61" s="209"/>
      <c r="I61" s="56" t="s">
        <v>1678</v>
      </c>
      <c r="J61" s="209" t="s">
        <v>1679</v>
      </c>
      <c r="K61" s="210" t="s">
        <v>119</v>
      </c>
      <c r="L61" s="339"/>
      <c r="M61" s="339"/>
      <c r="N61" s="339"/>
      <c r="O61" s="339"/>
      <c r="P61" s="339"/>
      <c r="Q61" s="339"/>
      <c r="R61" s="339"/>
      <c r="S61" s="339"/>
      <c r="T61" s="339"/>
      <c r="U61" s="339"/>
      <c r="V61" s="339"/>
      <c r="W61" s="339"/>
      <c r="X61" s="339"/>
      <c r="Y61" s="339"/>
      <c r="Z61" s="339"/>
      <c r="AA61" s="339"/>
      <c r="AB61" s="339"/>
      <c r="AC61" s="339"/>
      <c r="AD61" s="339"/>
      <c r="AE61" s="339"/>
      <c r="AF61" s="339"/>
      <c r="AG61" s="339"/>
      <c r="AH61" s="339"/>
      <c r="AI61" s="339"/>
      <c r="AJ61" s="339"/>
      <c r="AK61" s="339"/>
    </row>
    <row r="62" spans="2:37" s="215" customFormat="1" x14ac:dyDescent="0.25">
      <c r="B62" s="245" t="s">
        <v>1674</v>
      </c>
      <c r="C62" s="209" t="s">
        <v>1677</v>
      </c>
      <c r="D62" s="243">
        <v>9.1999999999999993</v>
      </c>
      <c r="E62" s="209"/>
      <c r="F62" s="209" t="s">
        <v>120</v>
      </c>
      <c r="G62" s="209"/>
      <c r="H62" s="209"/>
      <c r="I62" s="56" t="s">
        <v>1678</v>
      </c>
      <c r="J62" s="209" t="s">
        <v>1679</v>
      </c>
      <c r="K62" s="210" t="s">
        <v>121</v>
      </c>
      <c r="L62" s="339"/>
      <c r="M62" s="339"/>
      <c r="N62" s="339"/>
      <c r="O62" s="339"/>
      <c r="P62" s="339"/>
      <c r="Q62" s="339"/>
      <c r="R62" s="339"/>
      <c r="S62" s="339"/>
      <c r="T62" s="339"/>
      <c r="U62" s="339"/>
      <c r="V62" s="339"/>
      <c r="W62" s="339"/>
      <c r="X62" s="339"/>
      <c r="Y62" s="339"/>
      <c r="Z62" s="339"/>
      <c r="AA62" s="339"/>
      <c r="AB62" s="339"/>
      <c r="AC62" s="339"/>
      <c r="AD62" s="339"/>
      <c r="AE62" s="339"/>
      <c r="AF62" s="339"/>
      <c r="AG62" s="339"/>
      <c r="AH62" s="339"/>
      <c r="AI62" s="339"/>
      <c r="AJ62" s="339"/>
      <c r="AK62" s="339"/>
    </row>
    <row r="63" spans="2:37" s="215" customFormat="1" x14ac:dyDescent="0.25">
      <c r="B63" s="245" t="s">
        <v>1674</v>
      </c>
      <c r="C63" s="209" t="s">
        <v>1677</v>
      </c>
      <c r="D63" s="243">
        <v>9.3000000000000007</v>
      </c>
      <c r="E63" s="209"/>
      <c r="F63" s="209" t="s">
        <v>122</v>
      </c>
      <c r="G63" s="209"/>
      <c r="H63" s="209"/>
      <c r="I63" s="56" t="s">
        <v>1678</v>
      </c>
      <c r="J63" s="209" t="s">
        <v>1679</v>
      </c>
      <c r="K63" s="210" t="s">
        <v>123</v>
      </c>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row>
    <row r="64" spans="2:37" s="215" customFormat="1" x14ac:dyDescent="0.25">
      <c r="B64" s="245" t="s">
        <v>1674</v>
      </c>
      <c r="C64" s="209" t="s">
        <v>1677</v>
      </c>
      <c r="D64" s="243">
        <v>9.4</v>
      </c>
      <c r="E64" s="209"/>
      <c r="F64" s="209" t="s">
        <v>124</v>
      </c>
      <c r="G64" s="209"/>
      <c r="H64" s="209"/>
      <c r="I64" s="56" t="s">
        <v>1678</v>
      </c>
      <c r="J64" s="209" t="s">
        <v>1679</v>
      </c>
      <c r="K64" s="210" t="s">
        <v>125</v>
      </c>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row>
    <row r="65" spans="2:37" s="215" customFormat="1" x14ac:dyDescent="0.25">
      <c r="B65" s="245" t="s">
        <v>1674</v>
      </c>
      <c r="C65" s="209" t="s">
        <v>127</v>
      </c>
      <c r="D65" s="209" t="s">
        <v>127</v>
      </c>
      <c r="E65" s="209"/>
      <c r="F65" s="209" t="s">
        <v>128</v>
      </c>
      <c r="G65" s="209"/>
      <c r="H65" s="209"/>
      <c r="I65" s="56" t="s">
        <v>1678</v>
      </c>
      <c r="J65" s="209" t="s">
        <v>1679</v>
      </c>
      <c r="K65" s="210" t="s">
        <v>129</v>
      </c>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row>
    <row r="66" spans="2:37" s="215" customFormat="1" x14ac:dyDescent="0.25">
      <c r="B66" s="246" t="s">
        <v>1674</v>
      </c>
      <c r="C66" s="211" t="s">
        <v>130</v>
      </c>
      <c r="D66" s="211" t="s">
        <v>130</v>
      </c>
      <c r="E66" s="211"/>
      <c r="F66" s="211" t="s">
        <v>131</v>
      </c>
      <c r="G66" s="211"/>
      <c r="H66" s="211"/>
      <c r="I66" s="211" t="s">
        <v>1678</v>
      </c>
      <c r="J66" s="211" t="s">
        <v>1679</v>
      </c>
      <c r="K66" s="212" t="s">
        <v>132</v>
      </c>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row>
    <row r="67" spans="2:37" s="252" customFormat="1" ht="21" customHeight="1" x14ac:dyDescent="0.3">
      <c r="B67" s="307" t="s">
        <v>1694</v>
      </c>
      <c r="C67" s="305"/>
      <c r="D67" s="305"/>
      <c r="E67" s="305"/>
      <c r="F67" s="305"/>
      <c r="G67" s="305"/>
      <c r="H67" s="305"/>
      <c r="I67" s="305"/>
      <c r="J67" s="305"/>
      <c r="K67" s="306"/>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row>
    <row r="68" spans="2:37" s="215" customFormat="1" x14ac:dyDescent="0.25">
      <c r="B68" s="244" t="s">
        <v>1674</v>
      </c>
      <c r="C68" s="232" t="s">
        <v>1677</v>
      </c>
      <c r="D68" s="248">
        <v>1</v>
      </c>
      <c r="E68" s="232"/>
      <c r="F68" s="232" t="s">
        <v>136</v>
      </c>
      <c r="G68" s="232"/>
      <c r="H68" s="232"/>
      <c r="I68" s="44" t="s">
        <v>1678</v>
      </c>
      <c r="J68" s="232" t="s">
        <v>1695</v>
      </c>
      <c r="K68" s="233" t="s">
        <v>1696</v>
      </c>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c r="AJ68" s="339"/>
      <c r="AK68" s="339"/>
    </row>
    <row r="69" spans="2:37" s="215" customFormat="1" x14ac:dyDescent="0.25">
      <c r="B69" s="245" t="s">
        <v>1674</v>
      </c>
      <c r="C69" s="209" t="s">
        <v>1677</v>
      </c>
      <c r="D69" s="247">
        <v>2</v>
      </c>
      <c r="E69" s="209"/>
      <c r="F69" s="209" t="s">
        <v>139</v>
      </c>
      <c r="G69" s="209"/>
      <c r="H69" s="209"/>
      <c r="I69" s="56">
        <v>20190620</v>
      </c>
      <c r="J69" s="209" t="s">
        <v>1695</v>
      </c>
      <c r="K69" s="210" t="s">
        <v>1697</v>
      </c>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row>
    <row r="70" spans="2:37" s="215" customFormat="1" x14ac:dyDescent="0.25">
      <c r="B70" s="245" t="s">
        <v>1674</v>
      </c>
      <c r="C70" s="209" t="s">
        <v>1677</v>
      </c>
      <c r="D70" s="247">
        <v>3</v>
      </c>
      <c r="E70" s="209"/>
      <c r="F70" s="209" t="s">
        <v>142</v>
      </c>
      <c r="G70" s="209"/>
      <c r="H70" s="209"/>
      <c r="I70" s="56" t="s">
        <v>1678</v>
      </c>
      <c r="J70" s="209" t="s">
        <v>1695</v>
      </c>
      <c r="K70" s="210" t="s">
        <v>1698</v>
      </c>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row>
    <row r="71" spans="2:37" s="215" customFormat="1" x14ac:dyDescent="0.25">
      <c r="B71" s="245" t="s">
        <v>1674</v>
      </c>
      <c r="C71" s="209" t="s">
        <v>1677</v>
      </c>
      <c r="D71" s="247">
        <v>4</v>
      </c>
      <c r="E71" s="209"/>
      <c r="F71" s="209" t="s">
        <v>145</v>
      </c>
      <c r="G71" s="209"/>
      <c r="H71" s="209"/>
      <c r="I71" s="56" t="s">
        <v>1678</v>
      </c>
      <c r="J71" s="209" t="s">
        <v>1695</v>
      </c>
      <c r="K71" s="210" t="s">
        <v>1699</v>
      </c>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row>
    <row r="72" spans="2:37" s="215" customFormat="1" x14ac:dyDescent="0.25">
      <c r="B72" s="245" t="s">
        <v>1674</v>
      </c>
      <c r="C72" s="209" t="s">
        <v>1677</v>
      </c>
      <c r="D72" s="247">
        <v>5</v>
      </c>
      <c r="E72" s="209"/>
      <c r="F72" s="209" t="s">
        <v>147</v>
      </c>
      <c r="G72" s="209"/>
      <c r="H72" s="209"/>
      <c r="I72" s="56" t="s">
        <v>1678</v>
      </c>
      <c r="J72" s="209" t="s">
        <v>1695</v>
      </c>
      <c r="K72" s="210" t="s">
        <v>1700</v>
      </c>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row>
    <row r="73" spans="2:37" s="215" customFormat="1" x14ac:dyDescent="0.25">
      <c r="B73" s="245" t="s">
        <v>1674</v>
      </c>
      <c r="C73" s="209" t="s">
        <v>1677</v>
      </c>
      <c r="D73" s="247">
        <v>6</v>
      </c>
      <c r="E73" s="209"/>
      <c r="F73" s="209" t="s">
        <v>150</v>
      </c>
      <c r="G73" s="209"/>
      <c r="H73" s="209"/>
      <c r="I73" s="56" t="s">
        <v>1678</v>
      </c>
      <c r="J73" s="209" t="s">
        <v>1695</v>
      </c>
      <c r="K73" s="210" t="s">
        <v>1701</v>
      </c>
      <c r="L73" s="339"/>
      <c r="M73" s="339"/>
      <c r="N73" s="339"/>
      <c r="O73" s="339"/>
      <c r="P73" s="339"/>
      <c r="Q73" s="339"/>
      <c r="R73" s="339"/>
      <c r="S73" s="339"/>
      <c r="T73" s="339"/>
      <c r="U73" s="339"/>
      <c r="V73" s="339"/>
      <c r="W73" s="339"/>
      <c r="X73" s="339"/>
      <c r="Y73" s="339"/>
      <c r="Z73" s="339"/>
      <c r="AA73" s="339"/>
      <c r="AB73" s="339"/>
      <c r="AC73" s="339"/>
      <c r="AD73" s="339"/>
      <c r="AE73" s="339"/>
      <c r="AF73" s="339"/>
      <c r="AG73" s="339"/>
      <c r="AH73" s="339"/>
      <c r="AI73" s="339"/>
      <c r="AJ73" s="339"/>
      <c r="AK73" s="339"/>
    </row>
    <row r="74" spans="2:37" s="215" customFormat="1" x14ac:dyDescent="0.25">
      <c r="B74" s="245" t="s">
        <v>1674</v>
      </c>
      <c r="C74" s="209" t="s">
        <v>1677</v>
      </c>
      <c r="D74" s="247">
        <v>7</v>
      </c>
      <c r="E74" s="209"/>
      <c r="F74" s="209" t="s">
        <v>153</v>
      </c>
      <c r="G74" s="209"/>
      <c r="H74" s="209"/>
      <c r="I74" s="56" t="s">
        <v>1678</v>
      </c>
      <c r="J74" s="209" t="s">
        <v>1695</v>
      </c>
      <c r="K74" s="210" t="s">
        <v>1702</v>
      </c>
      <c r="L74" s="339"/>
      <c r="M74" s="339"/>
      <c r="N74" s="339"/>
      <c r="O74" s="339"/>
      <c r="P74" s="339"/>
      <c r="Q74" s="339"/>
      <c r="R74" s="339"/>
      <c r="S74" s="339"/>
      <c r="T74" s="339"/>
      <c r="U74" s="339"/>
      <c r="V74" s="339"/>
      <c r="W74" s="339"/>
      <c r="X74" s="339"/>
      <c r="Y74" s="339"/>
      <c r="Z74" s="339"/>
      <c r="AA74" s="339"/>
      <c r="AB74" s="339"/>
      <c r="AC74" s="339"/>
      <c r="AD74" s="339"/>
      <c r="AE74" s="339"/>
      <c r="AF74" s="339"/>
      <c r="AG74" s="339"/>
      <c r="AH74" s="339"/>
      <c r="AI74" s="339"/>
      <c r="AJ74" s="339"/>
      <c r="AK74" s="339"/>
    </row>
    <row r="75" spans="2:37" s="215" customFormat="1" x14ac:dyDescent="0.25">
      <c r="B75" s="245" t="s">
        <v>1674</v>
      </c>
      <c r="C75" s="209" t="s">
        <v>1677</v>
      </c>
      <c r="D75" s="247">
        <v>8</v>
      </c>
      <c r="E75" s="209"/>
      <c r="F75" s="209" t="s">
        <v>156</v>
      </c>
      <c r="G75" s="209"/>
      <c r="H75" s="209"/>
      <c r="I75" s="56" t="s">
        <v>1678</v>
      </c>
      <c r="J75" s="209" t="s">
        <v>1695</v>
      </c>
      <c r="K75" s="210" t="s">
        <v>1703</v>
      </c>
      <c r="L75" s="339"/>
      <c r="M75" s="339"/>
      <c r="N75" s="339"/>
      <c r="O75" s="339"/>
      <c r="P75" s="339"/>
      <c r="Q75" s="339"/>
      <c r="R75" s="339"/>
      <c r="S75" s="339"/>
      <c r="T75" s="339"/>
      <c r="U75" s="339"/>
      <c r="V75" s="339"/>
      <c r="W75" s="339"/>
      <c r="X75" s="339"/>
      <c r="Y75" s="339"/>
      <c r="Z75" s="339"/>
      <c r="AA75" s="339"/>
      <c r="AB75" s="339"/>
      <c r="AC75" s="339"/>
      <c r="AD75" s="339"/>
      <c r="AE75" s="339"/>
      <c r="AF75" s="339"/>
      <c r="AG75" s="339"/>
      <c r="AH75" s="339"/>
      <c r="AI75" s="339"/>
      <c r="AJ75" s="339"/>
      <c r="AK75" s="339"/>
    </row>
    <row r="76" spans="2:37" s="215" customFormat="1" x14ac:dyDescent="0.25">
      <c r="B76" s="245" t="s">
        <v>1674</v>
      </c>
      <c r="C76" s="209" t="s">
        <v>1677</v>
      </c>
      <c r="D76" s="247">
        <v>9</v>
      </c>
      <c r="E76" s="209"/>
      <c r="F76" s="209" t="s">
        <v>159</v>
      </c>
      <c r="G76" s="209"/>
      <c r="H76" s="209"/>
      <c r="I76" s="56" t="s">
        <v>1678</v>
      </c>
      <c r="J76" s="209" t="s">
        <v>1695</v>
      </c>
      <c r="K76" s="210" t="s">
        <v>1704</v>
      </c>
      <c r="L76" s="339"/>
      <c r="M76" s="339"/>
      <c r="N76" s="339"/>
      <c r="O76" s="339"/>
      <c r="P76" s="339"/>
      <c r="Q76" s="339"/>
      <c r="R76" s="339"/>
      <c r="S76" s="339"/>
      <c r="T76" s="339"/>
      <c r="U76" s="339"/>
      <c r="V76" s="339"/>
      <c r="W76" s="339"/>
      <c r="X76" s="339"/>
      <c r="Y76" s="339"/>
      <c r="Z76" s="339"/>
      <c r="AA76" s="339"/>
      <c r="AB76" s="339"/>
      <c r="AC76" s="339"/>
      <c r="AD76" s="339"/>
      <c r="AE76" s="339"/>
      <c r="AF76" s="339"/>
      <c r="AG76" s="339"/>
      <c r="AH76" s="339"/>
      <c r="AI76" s="339"/>
      <c r="AJ76" s="339"/>
      <c r="AK76" s="339"/>
    </row>
    <row r="77" spans="2:37" s="215" customFormat="1" x14ac:dyDescent="0.25">
      <c r="B77" s="245" t="s">
        <v>1674</v>
      </c>
      <c r="C77" s="209" t="s">
        <v>1677</v>
      </c>
      <c r="D77" s="247">
        <v>10</v>
      </c>
      <c r="E77" s="209"/>
      <c r="F77" s="209" t="s">
        <v>161</v>
      </c>
      <c r="G77" s="209"/>
      <c r="H77" s="209"/>
      <c r="I77" s="56" t="s">
        <v>1678</v>
      </c>
      <c r="J77" s="209" t="s">
        <v>1695</v>
      </c>
      <c r="K77" s="210" t="s">
        <v>1705</v>
      </c>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339"/>
    </row>
    <row r="78" spans="2:37" s="215" customFormat="1" x14ac:dyDescent="0.25">
      <c r="B78" s="245" t="s">
        <v>1674</v>
      </c>
      <c r="C78" s="209" t="s">
        <v>1677</v>
      </c>
      <c r="D78" s="247">
        <v>11</v>
      </c>
      <c r="E78" s="209"/>
      <c r="F78" s="209" t="s">
        <v>163</v>
      </c>
      <c r="G78" s="209"/>
      <c r="H78" s="209"/>
      <c r="I78" s="56" t="s">
        <v>1678</v>
      </c>
      <c r="J78" s="209" t="s">
        <v>1695</v>
      </c>
      <c r="K78" s="210" t="s">
        <v>1706</v>
      </c>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339"/>
    </row>
    <row r="79" spans="2:37" s="215" customFormat="1" x14ac:dyDescent="0.25">
      <c r="B79" s="245" t="s">
        <v>1674</v>
      </c>
      <c r="C79" s="209" t="s">
        <v>1677</v>
      </c>
      <c r="D79" s="247">
        <v>12</v>
      </c>
      <c r="E79" s="209"/>
      <c r="F79" s="209" t="s">
        <v>165</v>
      </c>
      <c r="G79" s="209"/>
      <c r="H79" s="209"/>
      <c r="I79" s="56" t="s">
        <v>1678</v>
      </c>
      <c r="J79" s="209" t="s">
        <v>1695</v>
      </c>
      <c r="K79" s="210" t="s">
        <v>1707</v>
      </c>
      <c r="L79" s="339"/>
      <c r="M79" s="339"/>
      <c r="N79" s="339"/>
      <c r="O79" s="339"/>
      <c r="P79" s="339"/>
      <c r="Q79" s="339"/>
      <c r="R79" s="339"/>
      <c r="S79" s="339"/>
      <c r="T79" s="339"/>
      <c r="U79" s="339"/>
      <c r="V79" s="339"/>
      <c r="W79" s="339"/>
      <c r="X79" s="339"/>
      <c r="Y79" s="339"/>
      <c r="Z79" s="339"/>
      <c r="AA79" s="339"/>
      <c r="AB79" s="339"/>
      <c r="AC79" s="339"/>
      <c r="AD79" s="339"/>
      <c r="AE79" s="339"/>
      <c r="AF79" s="339"/>
      <c r="AG79" s="339"/>
      <c r="AH79" s="339"/>
      <c r="AI79" s="339"/>
      <c r="AJ79" s="339"/>
      <c r="AK79" s="339"/>
    </row>
    <row r="80" spans="2:37" s="215" customFormat="1" x14ac:dyDescent="0.25">
      <c r="B80" s="245" t="s">
        <v>1674</v>
      </c>
      <c r="C80" s="209" t="s">
        <v>1677</v>
      </c>
      <c r="D80" s="247">
        <v>13</v>
      </c>
      <c r="E80" s="209"/>
      <c r="F80" s="209" t="s">
        <v>22</v>
      </c>
      <c r="G80" s="209"/>
      <c r="H80" s="209"/>
      <c r="I80" s="56" t="s">
        <v>1678</v>
      </c>
      <c r="J80" s="209" t="s">
        <v>1708</v>
      </c>
      <c r="K80" s="210" t="s">
        <v>1709</v>
      </c>
      <c r="L80" s="339"/>
      <c r="M80" s="339"/>
      <c r="N80" s="339"/>
      <c r="O80" s="339"/>
      <c r="P80" s="339"/>
      <c r="Q80" s="339"/>
      <c r="R80" s="339"/>
      <c r="S80" s="339"/>
      <c r="T80" s="339"/>
      <c r="U80" s="339"/>
      <c r="V80" s="339"/>
      <c r="W80" s="339"/>
      <c r="X80" s="339"/>
      <c r="Y80" s="339"/>
      <c r="Z80" s="339"/>
      <c r="AA80" s="339"/>
      <c r="AB80" s="339"/>
      <c r="AC80" s="339"/>
      <c r="AD80" s="339"/>
      <c r="AE80" s="339"/>
      <c r="AF80" s="339"/>
      <c r="AG80" s="339"/>
      <c r="AH80" s="339"/>
      <c r="AI80" s="339"/>
      <c r="AJ80" s="339"/>
      <c r="AK80" s="339"/>
    </row>
    <row r="81" spans="2:37" s="215" customFormat="1" x14ac:dyDescent="0.25">
      <c r="B81" s="245" t="s">
        <v>1674</v>
      </c>
      <c r="C81" s="209" t="s">
        <v>1677</v>
      </c>
      <c r="D81" s="247">
        <v>14</v>
      </c>
      <c r="E81" s="209"/>
      <c r="F81" s="209" t="s">
        <v>168</v>
      </c>
      <c r="G81" s="209"/>
      <c r="H81" s="209"/>
      <c r="I81" s="56" t="s">
        <v>1678</v>
      </c>
      <c r="J81" s="209" t="s">
        <v>1708</v>
      </c>
      <c r="K81" s="210" t="s">
        <v>1710</v>
      </c>
      <c r="L81" s="339"/>
      <c r="M81" s="339"/>
      <c r="N81" s="339"/>
      <c r="O81" s="339"/>
      <c r="P81" s="339"/>
      <c r="Q81" s="339"/>
      <c r="R81" s="339"/>
      <c r="S81" s="339"/>
      <c r="T81" s="339"/>
      <c r="U81" s="339"/>
      <c r="V81" s="339"/>
      <c r="W81" s="339"/>
      <c r="X81" s="339"/>
      <c r="Y81" s="339"/>
      <c r="Z81" s="339"/>
      <c r="AA81" s="339"/>
      <c r="AB81" s="339"/>
      <c r="AC81" s="339"/>
      <c r="AD81" s="339"/>
      <c r="AE81" s="339"/>
      <c r="AF81" s="339"/>
      <c r="AG81" s="339"/>
      <c r="AH81" s="339"/>
      <c r="AI81" s="339"/>
      <c r="AJ81" s="339"/>
      <c r="AK81" s="339"/>
    </row>
    <row r="82" spans="2:37" s="215" customFormat="1" x14ac:dyDescent="0.25">
      <c r="B82" s="245" t="s">
        <v>1674</v>
      </c>
      <c r="C82" s="209" t="s">
        <v>1677</v>
      </c>
      <c r="D82" s="247">
        <v>15</v>
      </c>
      <c r="E82" s="209"/>
      <c r="F82" s="209" t="s">
        <v>170</v>
      </c>
      <c r="G82" s="209"/>
      <c r="H82" s="209"/>
      <c r="I82" s="56">
        <v>20190624</v>
      </c>
      <c r="J82" s="209" t="s">
        <v>1708</v>
      </c>
      <c r="K82" s="210" t="s">
        <v>1711</v>
      </c>
      <c r="L82" s="339"/>
      <c r="M82" s="339"/>
      <c r="N82" s="339"/>
      <c r="O82" s="339"/>
      <c r="P82" s="339"/>
      <c r="Q82" s="339"/>
      <c r="R82" s="339"/>
      <c r="S82" s="339"/>
      <c r="T82" s="339"/>
      <c r="U82" s="339"/>
      <c r="V82" s="339"/>
      <c r="W82" s="339"/>
      <c r="X82" s="339"/>
      <c r="Y82" s="339"/>
      <c r="Z82" s="339"/>
      <c r="AA82" s="339"/>
      <c r="AB82" s="339"/>
      <c r="AC82" s="339"/>
      <c r="AD82" s="339"/>
      <c r="AE82" s="339"/>
      <c r="AF82" s="339"/>
      <c r="AG82" s="339"/>
      <c r="AH82" s="339"/>
      <c r="AI82" s="339"/>
      <c r="AJ82" s="339"/>
      <c r="AK82" s="339"/>
    </row>
    <row r="83" spans="2:37" s="215" customFormat="1" x14ac:dyDescent="0.25">
      <c r="B83" s="246" t="s">
        <v>1674</v>
      </c>
      <c r="C83" s="211" t="s">
        <v>1677</v>
      </c>
      <c r="D83" s="249">
        <v>16</v>
      </c>
      <c r="E83" s="211"/>
      <c r="F83" s="211" t="s">
        <v>172</v>
      </c>
      <c r="G83" s="211"/>
      <c r="H83" s="211"/>
      <c r="I83" s="140" t="s">
        <v>1678</v>
      </c>
      <c r="J83" s="211" t="s">
        <v>1708</v>
      </c>
      <c r="K83" s="212" t="s">
        <v>1712</v>
      </c>
      <c r="L83" s="339"/>
      <c r="M83" s="339"/>
      <c r="N83" s="339"/>
      <c r="O83" s="339"/>
      <c r="P83" s="339"/>
      <c r="Q83" s="339"/>
      <c r="R83" s="339"/>
      <c r="S83" s="339"/>
      <c r="T83" s="339"/>
      <c r="U83" s="339"/>
      <c r="V83" s="339"/>
      <c r="W83" s="339"/>
      <c r="X83" s="339"/>
      <c r="Y83" s="339"/>
      <c r="Z83" s="339"/>
      <c r="AA83" s="339"/>
      <c r="AB83" s="339"/>
      <c r="AC83" s="339"/>
      <c r="AD83" s="339"/>
      <c r="AE83" s="339"/>
      <c r="AF83" s="339"/>
      <c r="AG83" s="339"/>
      <c r="AH83" s="339"/>
      <c r="AI83" s="339"/>
      <c r="AJ83" s="339"/>
      <c r="AK83" s="339"/>
    </row>
    <row r="84" spans="2:37" s="252" customFormat="1" ht="19.5" customHeight="1" x14ac:dyDescent="0.3">
      <c r="B84" s="307" t="s">
        <v>1713</v>
      </c>
      <c r="C84" s="305"/>
      <c r="D84" s="305"/>
      <c r="E84" s="305"/>
      <c r="F84" s="305"/>
      <c r="G84" s="305"/>
      <c r="H84" s="305"/>
      <c r="I84" s="305"/>
      <c r="J84" s="305"/>
      <c r="K84" s="306"/>
      <c r="L84" s="340"/>
      <c r="M84" s="340"/>
      <c r="N84" s="340"/>
      <c r="O84" s="340"/>
      <c r="P84" s="340"/>
      <c r="Q84" s="340"/>
      <c r="R84" s="340"/>
      <c r="S84" s="340"/>
      <c r="T84" s="340"/>
      <c r="U84" s="340"/>
      <c r="V84" s="340"/>
      <c r="W84" s="340"/>
      <c r="X84" s="340"/>
      <c r="Y84" s="340"/>
      <c r="Z84" s="340"/>
      <c r="AA84" s="340"/>
      <c r="AB84" s="340"/>
      <c r="AC84" s="340"/>
      <c r="AD84" s="340"/>
      <c r="AE84" s="340"/>
      <c r="AF84" s="340"/>
      <c r="AG84" s="340"/>
      <c r="AH84" s="340"/>
      <c r="AI84" s="340"/>
      <c r="AJ84" s="340"/>
      <c r="AK84" s="340"/>
    </row>
    <row r="85" spans="2:37" s="215" customFormat="1" x14ac:dyDescent="0.25">
      <c r="B85" s="244" t="s">
        <v>1714</v>
      </c>
      <c r="C85" s="248">
        <v>1</v>
      </c>
      <c r="D85" s="248">
        <v>1.3</v>
      </c>
      <c r="E85" s="248">
        <v>1</v>
      </c>
      <c r="F85" s="232" t="s">
        <v>176</v>
      </c>
      <c r="G85" s="232"/>
      <c r="H85" s="232"/>
      <c r="I85" s="232" t="s">
        <v>1715</v>
      </c>
      <c r="J85" s="232" t="s">
        <v>1708</v>
      </c>
      <c r="K85" s="233" t="s">
        <v>177</v>
      </c>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row>
    <row r="86" spans="2:37" s="215" customFormat="1" x14ac:dyDescent="0.25">
      <c r="B86" s="245" t="s">
        <v>1674</v>
      </c>
      <c r="C86" s="247">
        <v>1</v>
      </c>
      <c r="D86" s="247">
        <v>4</v>
      </c>
      <c r="E86" s="247">
        <v>1</v>
      </c>
      <c r="F86" s="209" t="s">
        <v>178</v>
      </c>
      <c r="G86" s="209"/>
      <c r="H86" s="209"/>
      <c r="I86" s="209" t="s">
        <v>1716</v>
      </c>
      <c r="J86" s="209" t="s">
        <v>1708</v>
      </c>
      <c r="K86" s="210" t="s">
        <v>179</v>
      </c>
      <c r="L86" s="339"/>
      <c r="M86" s="339"/>
      <c r="N86" s="339"/>
      <c r="O86" s="339"/>
      <c r="P86" s="339"/>
      <c r="Q86" s="339"/>
      <c r="R86" s="339"/>
      <c r="S86" s="339"/>
      <c r="T86" s="339"/>
      <c r="U86" s="339"/>
      <c r="V86" s="339"/>
      <c r="W86" s="339"/>
      <c r="X86" s="339"/>
      <c r="Y86" s="339"/>
      <c r="Z86" s="339"/>
      <c r="AA86" s="339"/>
      <c r="AB86" s="339"/>
      <c r="AC86" s="339"/>
      <c r="AD86" s="339"/>
      <c r="AE86" s="339"/>
      <c r="AF86" s="339"/>
      <c r="AG86" s="339"/>
      <c r="AH86" s="339"/>
      <c r="AI86" s="339"/>
      <c r="AJ86" s="339"/>
      <c r="AK86" s="339"/>
    </row>
    <row r="87" spans="2:37" s="215" customFormat="1" x14ac:dyDescent="0.25">
      <c r="B87" s="245"/>
      <c r="C87" s="247">
        <v>2</v>
      </c>
      <c r="D87" s="247">
        <v>3.15</v>
      </c>
      <c r="E87" s="247"/>
      <c r="F87" s="209" t="s">
        <v>180</v>
      </c>
      <c r="G87" s="209"/>
      <c r="H87" s="209"/>
      <c r="I87" s="209"/>
      <c r="J87" s="209"/>
      <c r="K87" s="210"/>
      <c r="L87" s="339"/>
      <c r="M87" s="339"/>
      <c r="N87" s="339"/>
      <c r="O87" s="339"/>
      <c r="P87" s="339"/>
      <c r="Q87" s="339"/>
      <c r="R87" s="339"/>
      <c r="S87" s="339"/>
      <c r="T87" s="339"/>
      <c r="U87" s="339"/>
      <c r="V87" s="339"/>
      <c r="W87" s="339"/>
      <c r="X87" s="339"/>
      <c r="Y87" s="339"/>
      <c r="Z87" s="339"/>
      <c r="AA87" s="339"/>
      <c r="AB87" s="339"/>
      <c r="AC87" s="339"/>
      <c r="AD87" s="339"/>
      <c r="AE87" s="339"/>
      <c r="AF87" s="339"/>
      <c r="AG87" s="339"/>
      <c r="AH87" s="339"/>
      <c r="AI87" s="339"/>
      <c r="AJ87" s="339"/>
      <c r="AK87" s="339"/>
    </row>
    <row r="88" spans="2:37" s="215" customFormat="1" x14ac:dyDescent="0.25">
      <c r="B88" s="245" t="s">
        <v>1674</v>
      </c>
      <c r="C88" s="247">
        <v>2</v>
      </c>
      <c r="D88" s="247">
        <v>3.16</v>
      </c>
      <c r="E88" s="247">
        <v>1</v>
      </c>
      <c r="F88" s="209" t="s">
        <v>181</v>
      </c>
      <c r="G88" s="209"/>
      <c r="H88" s="209"/>
      <c r="I88" s="209" t="s">
        <v>1678</v>
      </c>
      <c r="J88" s="209" t="s">
        <v>1708</v>
      </c>
      <c r="K88" s="210" t="s">
        <v>182</v>
      </c>
      <c r="L88" s="339"/>
      <c r="M88" s="339"/>
      <c r="N88" s="339"/>
      <c r="O88" s="339"/>
      <c r="P88" s="339"/>
      <c r="Q88" s="339"/>
      <c r="R88" s="339"/>
      <c r="S88" s="339"/>
      <c r="T88" s="339"/>
      <c r="U88" s="339"/>
      <c r="V88" s="339"/>
      <c r="W88" s="339"/>
      <c r="X88" s="339"/>
      <c r="Y88" s="339"/>
      <c r="Z88" s="339"/>
      <c r="AA88" s="339"/>
      <c r="AB88" s="339"/>
      <c r="AC88" s="339"/>
      <c r="AD88" s="339"/>
      <c r="AE88" s="339"/>
      <c r="AF88" s="339"/>
      <c r="AG88" s="339"/>
      <c r="AH88" s="339"/>
      <c r="AI88" s="339"/>
      <c r="AJ88" s="339"/>
      <c r="AK88" s="339"/>
    </row>
    <row r="89" spans="2:37" s="215" customFormat="1" x14ac:dyDescent="0.25">
      <c r="B89" s="245" t="s">
        <v>1674</v>
      </c>
      <c r="C89" s="247">
        <v>2</v>
      </c>
      <c r="D89" s="247">
        <v>3.17</v>
      </c>
      <c r="E89" s="247">
        <v>1</v>
      </c>
      <c r="F89" s="209" t="s">
        <v>183</v>
      </c>
      <c r="G89" s="209"/>
      <c r="H89" s="209"/>
      <c r="I89" s="209" t="s">
        <v>1717</v>
      </c>
      <c r="J89" s="209" t="s">
        <v>1708</v>
      </c>
      <c r="K89" s="210" t="s">
        <v>184</v>
      </c>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39"/>
    </row>
    <row r="90" spans="2:37" s="215" customFormat="1" x14ac:dyDescent="0.25">
      <c r="B90" s="245" t="s">
        <v>1674</v>
      </c>
      <c r="C90" s="247">
        <v>2</v>
      </c>
      <c r="D90" s="247" t="s">
        <v>185</v>
      </c>
      <c r="E90" s="247">
        <v>2</v>
      </c>
      <c r="F90" s="209" t="s">
        <v>186</v>
      </c>
      <c r="G90" s="209"/>
      <c r="H90" s="209"/>
      <c r="I90" s="209" t="s">
        <v>1718</v>
      </c>
      <c r="J90" s="209" t="s">
        <v>1708</v>
      </c>
      <c r="K90" s="210" t="s">
        <v>1719</v>
      </c>
      <c r="L90" s="339"/>
      <c r="M90" s="339"/>
      <c r="N90" s="339"/>
      <c r="O90" s="339"/>
      <c r="P90" s="339"/>
      <c r="Q90" s="339"/>
      <c r="R90" s="339"/>
      <c r="S90" s="339"/>
      <c r="T90" s="339"/>
      <c r="U90" s="339"/>
      <c r="V90" s="339"/>
      <c r="W90" s="339"/>
      <c r="X90" s="339"/>
      <c r="Y90" s="339"/>
      <c r="Z90" s="339"/>
      <c r="AA90" s="339"/>
      <c r="AB90" s="339"/>
      <c r="AC90" s="339"/>
      <c r="AD90" s="339"/>
      <c r="AE90" s="339"/>
      <c r="AF90" s="339"/>
      <c r="AG90" s="339"/>
      <c r="AH90" s="339"/>
      <c r="AI90" s="339"/>
      <c r="AJ90" s="339"/>
      <c r="AK90" s="339"/>
    </row>
    <row r="91" spans="2:37" s="215" customFormat="1" x14ac:dyDescent="0.25">
      <c r="B91" s="245" t="s">
        <v>1674</v>
      </c>
      <c r="C91" s="247">
        <v>2</v>
      </c>
      <c r="D91" s="247">
        <v>19.100000000000001</v>
      </c>
      <c r="E91" s="247">
        <v>1</v>
      </c>
      <c r="F91" s="209" t="s">
        <v>188</v>
      </c>
      <c r="G91" s="209"/>
      <c r="H91" s="209"/>
      <c r="I91" s="209" t="s">
        <v>1678</v>
      </c>
      <c r="J91" s="209" t="s">
        <v>1708</v>
      </c>
      <c r="K91" s="210" t="s">
        <v>189</v>
      </c>
      <c r="L91" s="339"/>
      <c r="M91" s="339"/>
      <c r="N91" s="339"/>
      <c r="O91" s="339"/>
      <c r="P91" s="339"/>
      <c r="Q91" s="339"/>
      <c r="R91" s="339"/>
      <c r="S91" s="339"/>
      <c r="T91" s="339"/>
      <c r="U91" s="339"/>
      <c r="V91" s="339"/>
      <c r="W91" s="339"/>
      <c r="X91" s="339"/>
      <c r="Y91" s="339"/>
      <c r="Z91" s="339"/>
      <c r="AA91" s="339"/>
      <c r="AB91" s="339"/>
      <c r="AC91" s="339"/>
      <c r="AD91" s="339"/>
      <c r="AE91" s="339"/>
      <c r="AF91" s="339"/>
      <c r="AG91" s="339"/>
      <c r="AH91" s="339"/>
      <c r="AI91" s="339"/>
      <c r="AJ91" s="339"/>
      <c r="AK91" s="339"/>
    </row>
    <row r="92" spans="2:37" s="215" customFormat="1" x14ac:dyDescent="0.25">
      <c r="B92" s="245" t="s">
        <v>1674</v>
      </c>
      <c r="C92" s="247">
        <v>2</v>
      </c>
      <c r="D92" s="247">
        <v>20.399999999999999</v>
      </c>
      <c r="E92" s="247">
        <v>1</v>
      </c>
      <c r="F92" s="209" t="s">
        <v>1720</v>
      </c>
      <c r="G92" s="209"/>
      <c r="H92" s="209"/>
      <c r="I92" s="209" t="s">
        <v>1678</v>
      </c>
      <c r="J92" s="209" t="s">
        <v>1695</v>
      </c>
      <c r="K92" s="210" t="s">
        <v>1721</v>
      </c>
      <c r="L92" s="339"/>
      <c r="M92" s="339"/>
      <c r="N92" s="339"/>
      <c r="O92" s="339"/>
      <c r="P92" s="339"/>
      <c r="Q92" s="339"/>
      <c r="R92" s="339"/>
      <c r="S92" s="339"/>
      <c r="T92" s="339"/>
      <c r="U92" s="339"/>
      <c r="V92" s="339"/>
      <c r="W92" s="339"/>
      <c r="X92" s="339"/>
      <c r="Y92" s="339"/>
      <c r="Z92" s="339"/>
      <c r="AA92" s="339"/>
      <c r="AB92" s="339"/>
      <c r="AC92" s="339"/>
      <c r="AD92" s="339"/>
      <c r="AE92" s="339"/>
      <c r="AF92" s="339"/>
      <c r="AG92" s="339"/>
      <c r="AH92" s="339"/>
      <c r="AI92" s="339"/>
      <c r="AJ92" s="339"/>
      <c r="AK92" s="339"/>
    </row>
    <row r="93" spans="2:37" s="215" customFormat="1" x14ac:dyDescent="0.25">
      <c r="B93" s="245" t="s">
        <v>1674</v>
      </c>
      <c r="C93" s="247">
        <v>2</v>
      </c>
      <c r="D93" s="247">
        <v>20.399999999999999</v>
      </c>
      <c r="E93" s="247">
        <v>2</v>
      </c>
      <c r="F93" s="209" t="s">
        <v>193</v>
      </c>
      <c r="G93" s="209"/>
      <c r="H93" s="209"/>
      <c r="I93" s="209" t="s">
        <v>1722</v>
      </c>
      <c r="J93" s="209" t="s">
        <v>1695</v>
      </c>
      <c r="K93" s="210" t="s">
        <v>1723</v>
      </c>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K93" s="339"/>
    </row>
    <row r="94" spans="2:37" s="215" customFormat="1" x14ac:dyDescent="0.25">
      <c r="B94" s="245" t="s">
        <v>1674</v>
      </c>
      <c r="C94" s="247">
        <v>2</v>
      </c>
      <c r="D94" s="247">
        <v>20.399999999999999</v>
      </c>
      <c r="E94" s="247">
        <v>3</v>
      </c>
      <c r="F94" s="209" t="s">
        <v>195</v>
      </c>
      <c r="G94" s="209"/>
      <c r="H94" s="209"/>
      <c r="I94" s="209" t="s">
        <v>1722</v>
      </c>
      <c r="J94" s="209" t="s">
        <v>1695</v>
      </c>
      <c r="K94" s="210" t="s">
        <v>1724</v>
      </c>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9"/>
      <c r="AI94" s="339"/>
      <c r="AJ94" s="339"/>
      <c r="AK94" s="339"/>
    </row>
    <row r="95" spans="2:37" s="215" customFormat="1" x14ac:dyDescent="0.25">
      <c r="B95" s="245" t="s">
        <v>1674</v>
      </c>
      <c r="C95" s="247">
        <v>2</v>
      </c>
      <c r="D95" s="247">
        <v>20.399999999999999</v>
      </c>
      <c r="E95" s="247">
        <v>4</v>
      </c>
      <c r="F95" s="209" t="s">
        <v>197</v>
      </c>
      <c r="G95" s="209"/>
      <c r="H95" s="209"/>
      <c r="I95" s="209" t="s">
        <v>1725</v>
      </c>
      <c r="J95" s="209" t="s">
        <v>1695</v>
      </c>
      <c r="K95" s="210" t="s">
        <v>1726</v>
      </c>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39"/>
      <c r="AK95" s="339"/>
    </row>
    <row r="96" spans="2:37" s="215" customFormat="1" x14ac:dyDescent="0.25">
      <c r="B96" s="245" t="s">
        <v>1674</v>
      </c>
      <c r="C96" s="247">
        <v>2</v>
      </c>
      <c r="D96" s="247">
        <v>20.399999999999999</v>
      </c>
      <c r="E96" s="247">
        <v>5</v>
      </c>
      <c r="F96" s="209" t="s">
        <v>199</v>
      </c>
      <c r="G96" s="209"/>
      <c r="H96" s="209"/>
      <c r="I96" s="209" t="s">
        <v>1727</v>
      </c>
      <c r="J96" s="209" t="s">
        <v>1695</v>
      </c>
      <c r="K96" s="210" t="s">
        <v>1728</v>
      </c>
      <c r="L96" s="339"/>
      <c r="M96" s="339"/>
      <c r="N96" s="339"/>
      <c r="O96" s="339"/>
      <c r="P96" s="339"/>
      <c r="Q96" s="339"/>
      <c r="R96" s="339"/>
      <c r="S96" s="339"/>
      <c r="T96" s="339"/>
      <c r="U96" s="339"/>
      <c r="V96" s="339"/>
      <c r="W96" s="339"/>
      <c r="X96" s="339"/>
      <c r="Y96" s="339"/>
      <c r="Z96" s="339"/>
      <c r="AA96" s="339"/>
      <c r="AB96" s="339"/>
      <c r="AC96" s="339"/>
      <c r="AD96" s="339"/>
      <c r="AE96" s="339"/>
      <c r="AF96" s="339"/>
      <c r="AG96" s="339"/>
      <c r="AH96" s="339"/>
      <c r="AI96" s="339"/>
      <c r="AJ96" s="339"/>
      <c r="AK96" s="339"/>
    </row>
    <row r="97" spans="2:37" s="215" customFormat="1" x14ac:dyDescent="0.25">
      <c r="B97" s="245" t="s">
        <v>1674</v>
      </c>
      <c r="C97" s="247">
        <v>2</v>
      </c>
      <c r="D97" s="247">
        <v>20.399999999999999</v>
      </c>
      <c r="E97" s="247">
        <v>6</v>
      </c>
      <c r="F97" s="209" t="s">
        <v>201</v>
      </c>
      <c r="G97" s="209"/>
      <c r="H97" s="209"/>
      <c r="I97" s="209" t="s">
        <v>1729</v>
      </c>
      <c r="J97" s="209" t="s">
        <v>1695</v>
      </c>
      <c r="K97" s="210" t="s">
        <v>1730</v>
      </c>
      <c r="L97" s="339"/>
      <c r="M97" s="339"/>
      <c r="N97" s="339"/>
      <c r="O97" s="339"/>
      <c r="P97" s="339"/>
      <c r="Q97" s="339"/>
      <c r="R97" s="339"/>
      <c r="S97" s="339"/>
      <c r="T97" s="339"/>
      <c r="U97" s="339"/>
      <c r="V97" s="339"/>
      <c r="W97" s="339"/>
      <c r="X97" s="339"/>
      <c r="Y97" s="339"/>
      <c r="Z97" s="339"/>
      <c r="AA97" s="339"/>
      <c r="AB97" s="339"/>
      <c r="AC97" s="339"/>
      <c r="AD97" s="339"/>
      <c r="AE97" s="339"/>
      <c r="AF97" s="339"/>
      <c r="AG97" s="339"/>
      <c r="AH97" s="339"/>
      <c r="AI97" s="339"/>
      <c r="AJ97" s="339"/>
      <c r="AK97" s="339"/>
    </row>
    <row r="98" spans="2:37" s="215" customFormat="1" x14ac:dyDescent="0.25">
      <c r="B98" s="245" t="s">
        <v>1674</v>
      </c>
      <c r="C98" s="247">
        <v>2</v>
      </c>
      <c r="D98" s="247">
        <v>20.399999999999999</v>
      </c>
      <c r="E98" s="247">
        <v>7</v>
      </c>
      <c r="F98" s="209" t="s">
        <v>203</v>
      </c>
      <c r="G98" s="209"/>
      <c r="H98" s="209"/>
      <c r="I98" s="209" t="s">
        <v>1731</v>
      </c>
      <c r="J98" s="209" t="s">
        <v>1695</v>
      </c>
      <c r="K98" s="210" t="s">
        <v>1732</v>
      </c>
      <c r="L98" s="339"/>
      <c r="M98" s="339"/>
      <c r="N98" s="339"/>
      <c r="O98" s="339"/>
      <c r="P98" s="339"/>
      <c r="Q98" s="339"/>
      <c r="R98" s="339"/>
      <c r="S98" s="339"/>
      <c r="T98" s="339"/>
      <c r="U98" s="339"/>
      <c r="V98" s="339"/>
      <c r="W98" s="339"/>
      <c r="X98" s="339"/>
      <c r="Y98" s="339"/>
      <c r="Z98" s="339"/>
      <c r="AA98" s="339"/>
      <c r="AB98" s="339"/>
      <c r="AC98" s="339"/>
      <c r="AD98" s="339"/>
      <c r="AE98" s="339"/>
      <c r="AF98" s="339"/>
      <c r="AG98" s="339"/>
      <c r="AH98" s="339"/>
      <c r="AI98" s="339"/>
      <c r="AJ98" s="339"/>
      <c r="AK98" s="339"/>
    </row>
    <row r="99" spans="2:37" s="215" customFormat="1" x14ac:dyDescent="0.25">
      <c r="B99" s="245" t="s">
        <v>1733</v>
      </c>
      <c r="C99" s="247">
        <v>2</v>
      </c>
      <c r="D99" s="247">
        <v>20.399999999999999</v>
      </c>
      <c r="E99" s="247">
        <v>8</v>
      </c>
      <c r="F99" s="209" t="s">
        <v>205</v>
      </c>
      <c r="G99" s="209"/>
      <c r="H99" s="209"/>
      <c r="I99" s="209" t="s">
        <v>1734</v>
      </c>
      <c r="J99" s="209" t="s">
        <v>1695</v>
      </c>
      <c r="K99" s="210" t="s">
        <v>1735</v>
      </c>
      <c r="L99" s="339"/>
      <c r="M99" s="339"/>
      <c r="N99" s="339"/>
      <c r="O99" s="339"/>
      <c r="P99" s="339"/>
      <c r="Q99" s="339"/>
      <c r="R99" s="339"/>
      <c r="S99" s="339"/>
      <c r="T99" s="339"/>
      <c r="U99" s="339"/>
      <c r="V99" s="339"/>
      <c r="W99" s="339"/>
      <c r="X99" s="339"/>
      <c r="Y99" s="339"/>
      <c r="Z99" s="339"/>
      <c r="AA99" s="339"/>
      <c r="AB99" s="339"/>
      <c r="AC99" s="339"/>
      <c r="AD99" s="339"/>
      <c r="AE99" s="339"/>
      <c r="AF99" s="339"/>
      <c r="AG99" s="339"/>
      <c r="AH99" s="339"/>
      <c r="AI99" s="339"/>
      <c r="AJ99" s="339"/>
      <c r="AK99" s="339"/>
    </row>
    <row r="100" spans="2:37" s="215" customFormat="1" x14ac:dyDescent="0.25">
      <c r="B100" s="245" t="s">
        <v>1733</v>
      </c>
      <c r="C100" s="247">
        <v>2</v>
      </c>
      <c r="D100" s="247">
        <v>20.399999999999999</v>
      </c>
      <c r="E100" s="247">
        <v>9</v>
      </c>
      <c r="F100" s="209" t="s">
        <v>207</v>
      </c>
      <c r="G100" s="209"/>
      <c r="H100" s="209"/>
      <c r="I100" s="209" t="s">
        <v>1736</v>
      </c>
      <c r="J100" s="209" t="s">
        <v>1695</v>
      </c>
      <c r="K100" s="210" t="s">
        <v>1737</v>
      </c>
      <c r="L100" s="339"/>
      <c r="M100" s="339"/>
      <c r="N100" s="339"/>
      <c r="O100" s="339"/>
      <c r="P100" s="339"/>
      <c r="Q100" s="339"/>
      <c r="R100" s="339"/>
      <c r="S100" s="339"/>
      <c r="T100" s="339"/>
      <c r="U100" s="339"/>
      <c r="V100" s="339"/>
      <c r="W100" s="339"/>
      <c r="X100" s="339"/>
      <c r="Y100" s="339"/>
      <c r="Z100" s="339"/>
      <c r="AA100" s="339"/>
      <c r="AB100" s="339"/>
      <c r="AC100" s="339"/>
      <c r="AD100" s="339"/>
      <c r="AE100" s="339"/>
      <c r="AF100" s="339"/>
      <c r="AG100" s="339"/>
      <c r="AH100" s="339"/>
      <c r="AI100" s="339"/>
      <c r="AJ100" s="339"/>
      <c r="AK100" s="339"/>
    </row>
    <row r="101" spans="2:37" s="215" customFormat="1" x14ac:dyDescent="0.25">
      <c r="B101" s="245" t="s">
        <v>1733</v>
      </c>
      <c r="C101" s="247">
        <v>2</v>
      </c>
      <c r="D101" s="247">
        <v>20.399999999999999</v>
      </c>
      <c r="E101" s="247">
        <v>10</v>
      </c>
      <c r="F101" s="209" t="s">
        <v>209</v>
      </c>
      <c r="G101" s="209"/>
      <c r="H101" s="209"/>
      <c r="I101" s="209" t="s">
        <v>1738</v>
      </c>
      <c r="J101" s="209" t="s">
        <v>1695</v>
      </c>
      <c r="K101" s="210" t="s">
        <v>1739</v>
      </c>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339"/>
      <c r="AK101" s="339"/>
    </row>
    <row r="102" spans="2:37" s="215" customFormat="1" x14ac:dyDescent="0.25">
      <c r="B102" s="245" t="s">
        <v>1740</v>
      </c>
      <c r="C102" s="247">
        <v>2</v>
      </c>
      <c r="D102" s="247">
        <v>20.399999999999999</v>
      </c>
      <c r="E102" s="247">
        <v>11</v>
      </c>
      <c r="F102" s="209" t="s">
        <v>211</v>
      </c>
      <c r="G102" s="209"/>
      <c r="H102" s="209"/>
      <c r="I102" s="209" t="s">
        <v>1741</v>
      </c>
      <c r="J102" s="209" t="s">
        <v>1695</v>
      </c>
      <c r="K102" s="210" t="s">
        <v>1742</v>
      </c>
      <c r="L102" s="339"/>
      <c r="M102" s="339"/>
      <c r="N102" s="339"/>
      <c r="O102" s="339"/>
      <c r="P102" s="339"/>
      <c r="Q102" s="339"/>
      <c r="R102" s="339"/>
      <c r="S102" s="339"/>
      <c r="T102" s="339"/>
      <c r="U102" s="339"/>
      <c r="V102" s="339"/>
      <c r="W102" s="339"/>
      <c r="X102" s="339"/>
      <c r="Y102" s="339"/>
      <c r="Z102" s="339"/>
      <c r="AA102" s="339"/>
      <c r="AB102" s="339"/>
      <c r="AC102" s="339"/>
      <c r="AD102" s="339"/>
      <c r="AE102" s="339"/>
      <c r="AF102" s="339"/>
      <c r="AG102" s="339"/>
      <c r="AH102" s="339"/>
      <c r="AI102" s="339"/>
      <c r="AJ102" s="339"/>
      <c r="AK102" s="339"/>
    </row>
    <row r="103" spans="2:37" s="215" customFormat="1" x14ac:dyDescent="0.25">
      <c r="B103" s="245" t="s">
        <v>1733</v>
      </c>
      <c r="C103" s="247">
        <v>2</v>
      </c>
      <c r="D103" s="247">
        <v>20.399999999999999</v>
      </c>
      <c r="E103" s="247">
        <v>12</v>
      </c>
      <c r="F103" s="209" t="s">
        <v>213</v>
      </c>
      <c r="G103" s="209"/>
      <c r="H103" s="209"/>
      <c r="I103" s="209" t="s">
        <v>1743</v>
      </c>
      <c r="J103" s="209" t="s">
        <v>1695</v>
      </c>
      <c r="K103" s="210" t="s">
        <v>1744</v>
      </c>
      <c r="L103" s="339"/>
      <c r="M103" s="339"/>
      <c r="N103" s="339"/>
      <c r="O103" s="339"/>
      <c r="P103" s="339"/>
      <c r="Q103" s="339"/>
      <c r="R103" s="339"/>
      <c r="S103" s="339"/>
      <c r="T103" s="339"/>
      <c r="U103" s="339"/>
      <c r="V103" s="339"/>
      <c r="W103" s="339"/>
      <c r="X103" s="339"/>
      <c r="Y103" s="339"/>
      <c r="Z103" s="339"/>
      <c r="AA103" s="339"/>
      <c r="AB103" s="339"/>
      <c r="AC103" s="339"/>
      <c r="AD103" s="339"/>
      <c r="AE103" s="339"/>
      <c r="AF103" s="339"/>
      <c r="AG103" s="339"/>
      <c r="AH103" s="339"/>
      <c r="AI103" s="339"/>
      <c r="AJ103" s="339"/>
      <c r="AK103" s="339"/>
    </row>
    <row r="104" spans="2:37" s="215" customFormat="1" x14ac:dyDescent="0.25">
      <c r="B104" s="245" t="s">
        <v>1733</v>
      </c>
      <c r="C104" s="247">
        <v>2</v>
      </c>
      <c r="D104" s="247">
        <v>20.399999999999999</v>
      </c>
      <c r="E104" s="247">
        <v>13</v>
      </c>
      <c r="F104" s="209" t="s">
        <v>215</v>
      </c>
      <c r="G104" s="209"/>
      <c r="H104" s="209"/>
      <c r="I104" s="209" t="s">
        <v>1745</v>
      </c>
      <c r="J104" s="209" t="s">
        <v>1695</v>
      </c>
      <c r="K104" s="210" t="s">
        <v>1746</v>
      </c>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row>
    <row r="105" spans="2:37" s="215" customFormat="1" x14ac:dyDescent="0.25">
      <c r="B105" s="245" t="s">
        <v>1733</v>
      </c>
      <c r="C105" s="247">
        <v>2</v>
      </c>
      <c r="D105" s="247">
        <v>20.399999999999999</v>
      </c>
      <c r="E105" s="247">
        <v>14</v>
      </c>
      <c r="F105" s="209" t="s">
        <v>217</v>
      </c>
      <c r="G105" s="209"/>
      <c r="H105" s="209"/>
      <c r="I105" s="209" t="s">
        <v>1747</v>
      </c>
      <c r="J105" s="209" t="s">
        <v>1695</v>
      </c>
      <c r="K105" s="210" t="s">
        <v>1748</v>
      </c>
      <c r="L105" s="339"/>
      <c r="M105" s="339"/>
      <c r="N105" s="339"/>
      <c r="O105" s="339"/>
      <c r="P105" s="339"/>
      <c r="Q105" s="339"/>
      <c r="R105" s="339"/>
      <c r="S105" s="339"/>
      <c r="T105" s="339"/>
      <c r="U105" s="339"/>
      <c r="V105" s="339"/>
      <c r="W105" s="339"/>
      <c r="X105" s="339"/>
      <c r="Y105" s="339"/>
      <c r="Z105" s="339"/>
      <c r="AA105" s="339"/>
      <c r="AB105" s="339"/>
      <c r="AC105" s="339"/>
      <c r="AD105" s="339"/>
      <c r="AE105" s="339"/>
      <c r="AF105" s="339"/>
      <c r="AG105" s="339"/>
      <c r="AH105" s="339"/>
      <c r="AI105" s="339"/>
      <c r="AJ105" s="339"/>
      <c r="AK105" s="339"/>
    </row>
    <row r="106" spans="2:37" s="215" customFormat="1" x14ac:dyDescent="0.25">
      <c r="B106" s="245" t="s">
        <v>1674</v>
      </c>
      <c r="C106" s="247">
        <v>2</v>
      </c>
      <c r="D106" s="247">
        <v>20.399999999999999</v>
      </c>
      <c r="E106" s="247">
        <v>15</v>
      </c>
      <c r="F106" s="209" t="s">
        <v>219</v>
      </c>
      <c r="G106" s="209"/>
      <c r="H106" s="209"/>
      <c r="I106" s="209" t="s">
        <v>1749</v>
      </c>
      <c r="J106" s="209" t="s">
        <v>1695</v>
      </c>
      <c r="K106" s="210" t="s">
        <v>1750</v>
      </c>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row>
    <row r="107" spans="2:37" s="215" customFormat="1" x14ac:dyDescent="0.25">
      <c r="B107" s="245" t="s">
        <v>1733</v>
      </c>
      <c r="C107" s="247">
        <v>2</v>
      </c>
      <c r="D107" s="247">
        <v>20.399999999999999</v>
      </c>
      <c r="E107" s="247">
        <v>16</v>
      </c>
      <c r="F107" s="209" t="s">
        <v>221</v>
      </c>
      <c r="G107" s="209"/>
      <c r="H107" s="209"/>
      <c r="I107" s="209" t="s">
        <v>1751</v>
      </c>
      <c r="J107" s="209" t="s">
        <v>1695</v>
      </c>
      <c r="K107" s="210" t="s">
        <v>1752</v>
      </c>
      <c r="L107" s="339"/>
      <c r="M107" s="339"/>
      <c r="N107" s="339"/>
      <c r="O107" s="339"/>
      <c r="P107" s="339"/>
      <c r="Q107" s="339"/>
      <c r="R107" s="339"/>
      <c r="S107" s="339"/>
      <c r="T107" s="339"/>
      <c r="U107" s="339"/>
      <c r="V107" s="339"/>
      <c r="W107" s="339"/>
      <c r="X107" s="339"/>
      <c r="Y107" s="339"/>
      <c r="Z107" s="339"/>
      <c r="AA107" s="339"/>
      <c r="AB107" s="339"/>
      <c r="AC107" s="339"/>
      <c r="AD107" s="339"/>
      <c r="AE107" s="339"/>
      <c r="AF107" s="339"/>
      <c r="AG107" s="339"/>
      <c r="AH107" s="339"/>
      <c r="AI107" s="339"/>
      <c r="AJ107" s="339"/>
      <c r="AK107" s="339"/>
    </row>
    <row r="108" spans="2:37" s="215" customFormat="1" x14ac:dyDescent="0.25">
      <c r="B108" s="245" t="s">
        <v>1753</v>
      </c>
      <c r="C108" s="247">
        <v>2</v>
      </c>
      <c r="D108" s="247">
        <v>20.399999999999999</v>
      </c>
      <c r="E108" s="247">
        <v>17</v>
      </c>
      <c r="F108" s="209" t="s">
        <v>223</v>
      </c>
      <c r="G108" s="209"/>
      <c r="H108" s="209"/>
      <c r="I108" s="209" t="s">
        <v>1754</v>
      </c>
      <c r="J108" s="209" t="s">
        <v>1695</v>
      </c>
      <c r="K108" s="210" t="s">
        <v>1755</v>
      </c>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row>
    <row r="109" spans="2:37" s="215" customFormat="1" x14ac:dyDescent="0.25">
      <c r="B109" s="245" t="s">
        <v>1733</v>
      </c>
      <c r="C109" s="247">
        <v>2</v>
      </c>
      <c r="D109" s="247">
        <v>20.399999999999999</v>
      </c>
      <c r="E109" s="247">
        <v>18</v>
      </c>
      <c r="F109" s="209" t="s">
        <v>225</v>
      </c>
      <c r="G109" s="209"/>
      <c r="H109" s="209"/>
      <c r="I109" s="209" t="s">
        <v>1756</v>
      </c>
      <c r="J109" s="209" t="s">
        <v>1695</v>
      </c>
      <c r="K109" s="210" t="s">
        <v>1757</v>
      </c>
      <c r="L109" s="339"/>
      <c r="M109" s="339"/>
      <c r="N109" s="339"/>
      <c r="O109" s="339"/>
      <c r="P109" s="339"/>
      <c r="Q109" s="339"/>
      <c r="R109" s="339"/>
      <c r="S109" s="339"/>
      <c r="T109" s="339"/>
      <c r="U109" s="339"/>
      <c r="V109" s="339"/>
      <c r="W109" s="339"/>
      <c r="X109" s="339"/>
      <c r="Y109" s="339"/>
      <c r="Z109" s="339"/>
      <c r="AA109" s="339"/>
      <c r="AB109" s="339"/>
      <c r="AC109" s="339"/>
      <c r="AD109" s="339"/>
      <c r="AE109" s="339"/>
      <c r="AF109" s="339"/>
      <c r="AG109" s="339"/>
      <c r="AH109" s="339"/>
      <c r="AI109" s="339"/>
      <c r="AJ109" s="339"/>
      <c r="AK109" s="339"/>
    </row>
    <row r="110" spans="2:37" s="215" customFormat="1" x14ac:dyDescent="0.25">
      <c r="B110" s="245" t="s">
        <v>1733</v>
      </c>
      <c r="C110" s="247">
        <v>2</v>
      </c>
      <c r="D110" s="247">
        <v>20.399999999999999</v>
      </c>
      <c r="E110" s="247">
        <v>19</v>
      </c>
      <c r="F110" s="209" t="s">
        <v>227</v>
      </c>
      <c r="G110" s="209"/>
      <c r="H110" s="209"/>
      <c r="I110" s="209" t="s">
        <v>1756</v>
      </c>
      <c r="J110" s="209" t="s">
        <v>1695</v>
      </c>
      <c r="K110" s="210" t="s">
        <v>1758</v>
      </c>
      <c r="L110" s="339"/>
      <c r="M110" s="339"/>
      <c r="N110" s="339"/>
      <c r="O110" s="339"/>
      <c r="P110" s="339"/>
      <c r="Q110" s="339"/>
      <c r="R110" s="339"/>
      <c r="S110" s="339"/>
      <c r="T110" s="339"/>
      <c r="U110" s="339"/>
      <c r="V110" s="339"/>
      <c r="W110" s="339"/>
      <c r="X110" s="339"/>
      <c r="Y110" s="339"/>
      <c r="Z110" s="339"/>
      <c r="AA110" s="339"/>
      <c r="AB110" s="339"/>
      <c r="AC110" s="339"/>
      <c r="AD110" s="339"/>
      <c r="AE110" s="339"/>
      <c r="AF110" s="339"/>
      <c r="AG110" s="339"/>
      <c r="AH110" s="339"/>
      <c r="AI110" s="339"/>
      <c r="AJ110" s="339"/>
      <c r="AK110" s="339"/>
    </row>
    <row r="111" spans="2:37" s="215" customFormat="1" x14ac:dyDescent="0.25">
      <c r="B111" s="245" t="s">
        <v>1733</v>
      </c>
      <c r="C111" s="247">
        <v>2</v>
      </c>
      <c r="D111" s="247">
        <v>20.399999999999999</v>
      </c>
      <c r="E111" s="247">
        <v>20</v>
      </c>
      <c r="F111" s="209" t="s">
        <v>229</v>
      </c>
      <c r="G111" s="209"/>
      <c r="H111" s="209"/>
      <c r="I111" s="209" t="s">
        <v>1759</v>
      </c>
      <c r="J111" s="209" t="s">
        <v>1695</v>
      </c>
      <c r="K111" s="210" t="s">
        <v>1760</v>
      </c>
      <c r="L111" s="339"/>
      <c r="M111" s="339"/>
      <c r="N111" s="339"/>
      <c r="O111" s="339"/>
      <c r="P111" s="339"/>
      <c r="Q111" s="339"/>
      <c r="R111" s="339"/>
      <c r="S111" s="339"/>
      <c r="T111" s="339"/>
      <c r="U111" s="339"/>
      <c r="V111" s="339"/>
      <c r="W111" s="339"/>
      <c r="X111" s="339"/>
      <c r="Y111" s="339"/>
      <c r="Z111" s="339"/>
      <c r="AA111" s="339"/>
      <c r="AB111" s="339"/>
      <c r="AC111" s="339"/>
      <c r="AD111" s="339"/>
      <c r="AE111" s="339"/>
      <c r="AF111" s="339"/>
      <c r="AG111" s="339"/>
      <c r="AH111" s="339"/>
      <c r="AI111" s="339"/>
      <c r="AJ111" s="339"/>
      <c r="AK111" s="339"/>
    </row>
    <row r="112" spans="2:37" s="215" customFormat="1" x14ac:dyDescent="0.25">
      <c r="B112" s="245" t="s">
        <v>1674</v>
      </c>
      <c r="C112" s="247">
        <v>2</v>
      </c>
      <c r="D112" s="247">
        <v>20.399999999999999</v>
      </c>
      <c r="E112" s="247">
        <v>21</v>
      </c>
      <c r="F112" s="209" t="s">
        <v>231</v>
      </c>
      <c r="G112" s="209"/>
      <c r="H112" s="209"/>
      <c r="I112" s="209" t="s">
        <v>1761</v>
      </c>
      <c r="J112" s="209" t="s">
        <v>1695</v>
      </c>
      <c r="K112" s="210" t="s">
        <v>1762</v>
      </c>
      <c r="L112" s="339"/>
      <c r="M112" s="339"/>
      <c r="N112" s="339"/>
      <c r="O112" s="339"/>
      <c r="P112" s="339"/>
      <c r="Q112" s="339"/>
      <c r="R112" s="339"/>
      <c r="S112" s="339"/>
      <c r="T112" s="339"/>
      <c r="U112" s="339"/>
      <c r="V112" s="339"/>
      <c r="W112" s="339"/>
      <c r="X112" s="339"/>
      <c r="Y112" s="339"/>
      <c r="Z112" s="339"/>
      <c r="AA112" s="339"/>
      <c r="AB112" s="339"/>
      <c r="AC112" s="339"/>
      <c r="AD112" s="339"/>
      <c r="AE112" s="339"/>
      <c r="AF112" s="339"/>
      <c r="AG112" s="339"/>
      <c r="AH112" s="339"/>
      <c r="AI112" s="339"/>
      <c r="AJ112" s="339"/>
      <c r="AK112" s="339"/>
    </row>
    <row r="113" spans="2:37" s="215" customFormat="1" x14ac:dyDescent="0.25">
      <c r="B113" s="245" t="s">
        <v>1733</v>
      </c>
      <c r="C113" s="247">
        <v>2</v>
      </c>
      <c r="D113" s="247">
        <v>20.399999999999999</v>
      </c>
      <c r="E113" s="247">
        <v>22</v>
      </c>
      <c r="F113" s="209" t="s">
        <v>233</v>
      </c>
      <c r="G113" s="209"/>
      <c r="H113" s="209"/>
      <c r="I113" s="209" t="s">
        <v>1763</v>
      </c>
      <c r="J113" s="209" t="s">
        <v>1695</v>
      </c>
      <c r="K113" s="210" t="s">
        <v>1764</v>
      </c>
      <c r="L113" s="339"/>
      <c r="M113" s="339"/>
      <c r="N113" s="339"/>
      <c r="O113" s="339"/>
      <c r="P113" s="339"/>
      <c r="Q113" s="339"/>
      <c r="R113" s="339"/>
      <c r="S113" s="339"/>
      <c r="T113" s="339"/>
      <c r="U113" s="339"/>
      <c r="V113" s="339"/>
      <c r="W113" s="339"/>
      <c r="X113" s="339"/>
      <c r="Y113" s="339"/>
      <c r="Z113" s="339"/>
      <c r="AA113" s="339"/>
      <c r="AB113" s="339"/>
      <c r="AC113" s="339"/>
      <c r="AD113" s="339"/>
      <c r="AE113" s="339"/>
      <c r="AF113" s="339"/>
      <c r="AG113" s="339"/>
      <c r="AH113" s="339"/>
      <c r="AI113" s="339"/>
      <c r="AJ113" s="339"/>
      <c r="AK113" s="339"/>
    </row>
    <row r="114" spans="2:37" s="215" customFormat="1" x14ac:dyDescent="0.25">
      <c r="B114" s="245" t="s">
        <v>1674</v>
      </c>
      <c r="C114" s="247">
        <v>3</v>
      </c>
      <c r="D114" s="247" t="s">
        <v>235</v>
      </c>
      <c r="E114" s="247">
        <v>1</v>
      </c>
      <c r="F114" s="209" t="s">
        <v>236</v>
      </c>
      <c r="G114" s="209"/>
      <c r="H114" s="209"/>
      <c r="I114" s="209" t="s">
        <v>1678</v>
      </c>
      <c r="J114" s="209" t="s">
        <v>1708</v>
      </c>
      <c r="K114" s="210" t="s">
        <v>237</v>
      </c>
      <c r="L114" s="339"/>
      <c r="M114" s="339"/>
      <c r="N114" s="339"/>
      <c r="O114" s="339"/>
      <c r="P114" s="339"/>
      <c r="Q114" s="339"/>
      <c r="R114" s="339"/>
      <c r="S114" s="339"/>
      <c r="T114" s="339"/>
      <c r="U114" s="339"/>
      <c r="V114" s="339"/>
      <c r="W114" s="339"/>
      <c r="X114" s="339"/>
      <c r="Y114" s="339"/>
      <c r="Z114" s="339"/>
      <c r="AA114" s="339"/>
      <c r="AB114" s="339"/>
      <c r="AC114" s="339"/>
      <c r="AD114" s="339"/>
      <c r="AE114" s="339"/>
      <c r="AF114" s="339"/>
      <c r="AG114" s="339"/>
      <c r="AH114" s="339"/>
      <c r="AI114" s="339"/>
      <c r="AJ114" s="339"/>
      <c r="AK114" s="339"/>
    </row>
    <row r="115" spans="2:37" s="215" customFormat="1" x14ac:dyDescent="0.25">
      <c r="B115" s="245" t="s">
        <v>1674</v>
      </c>
      <c r="C115" s="247">
        <v>3</v>
      </c>
      <c r="D115" s="247" t="s">
        <v>235</v>
      </c>
      <c r="E115" s="247">
        <v>2</v>
      </c>
      <c r="F115" s="209" t="s">
        <v>238</v>
      </c>
      <c r="G115" s="209"/>
      <c r="H115" s="209"/>
      <c r="I115" s="209" t="s">
        <v>1765</v>
      </c>
      <c r="J115" s="209" t="s">
        <v>1708</v>
      </c>
      <c r="K115" s="210" t="s">
        <v>239</v>
      </c>
      <c r="L115" s="339"/>
      <c r="M115" s="339"/>
      <c r="N115" s="339"/>
      <c r="O115" s="339"/>
      <c r="P115" s="339"/>
      <c r="Q115" s="339"/>
      <c r="R115" s="339"/>
      <c r="S115" s="339"/>
      <c r="T115" s="339"/>
      <c r="U115" s="339"/>
      <c r="V115" s="339"/>
      <c r="W115" s="339"/>
      <c r="X115" s="339"/>
      <c r="Y115" s="339"/>
      <c r="Z115" s="339"/>
      <c r="AA115" s="339"/>
      <c r="AB115" s="339"/>
      <c r="AC115" s="339"/>
      <c r="AD115" s="339"/>
      <c r="AE115" s="339"/>
      <c r="AF115" s="339"/>
      <c r="AG115" s="339"/>
      <c r="AH115" s="339"/>
      <c r="AI115" s="339"/>
      <c r="AJ115" s="339"/>
      <c r="AK115" s="339"/>
    </row>
    <row r="116" spans="2:37" s="215" customFormat="1" x14ac:dyDescent="0.25">
      <c r="B116" s="245" t="s">
        <v>1674</v>
      </c>
      <c r="C116" s="247">
        <v>3</v>
      </c>
      <c r="D116" s="247" t="s">
        <v>235</v>
      </c>
      <c r="E116" s="247">
        <v>3</v>
      </c>
      <c r="F116" s="209" t="s">
        <v>240</v>
      </c>
      <c r="G116" s="209"/>
      <c r="H116" s="209"/>
      <c r="I116" s="209" t="s">
        <v>1765</v>
      </c>
      <c r="J116" s="209" t="s">
        <v>1708</v>
      </c>
      <c r="K116" s="210" t="s">
        <v>241</v>
      </c>
      <c r="L116" s="339"/>
      <c r="M116" s="339"/>
      <c r="N116" s="339"/>
      <c r="O116" s="339"/>
      <c r="P116" s="339"/>
      <c r="Q116" s="339"/>
      <c r="R116" s="339"/>
      <c r="S116" s="339"/>
      <c r="T116" s="339"/>
      <c r="U116" s="339"/>
      <c r="V116" s="339"/>
      <c r="W116" s="339"/>
      <c r="X116" s="339"/>
      <c r="Y116" s="339"/>
      <c r="Z116" s="339"/>
      <c r="AA116" s="339"/>
      <c r="AB116" s="339"/>
      <c r="AC116" s="339"/>
      <c r="AD116" s="339"/>
      <c r="AE116" s="339"/>
      <c r="AF116" s="339"/>
      <c r="AG116" s="339"/>
      <c r="AH116" s="339"/>
      <c r="AI116" s="339"/>
      <c r="AJ116" s="339"/>
      <c r="AK116" s="339"/>
    </row>
    <row r="117" spans="2:37" s="215" customFormat="1" x14ac:dyDescent="0.25">
      <c r="B117" s="245" t="s">
        <v>1674</v>
      </c>
      <c r="C117" s="247" t="s">
        <v>242</v>
      </c>
      <c r="D117" s="247">
        <v>1.1000000000000001</v>
      </c>
      <c r="E117" s="247">
        <v>1</v>
      </c>
      <c r="F117" s="209" t="s">
        <v>243</v>
      </c>
      <c r="G117" s="209"/>
      <c r="H117" s="209"/>
      <c r="I117" s="209" t="s">
        <v>1678</v>
      </c>
      <c r="J117" s="209" t="s">
        <v>1708</v>
      </c>
      <c r="K117" s="210" t="s">
        <v>244</v>
      </c>
      <c r="L117" s="339"/>
      <c r="M117" s="339"/>
      <c r="N117" s="339"/>
      <c r="O117" s="339"/>
      <c r="P117" s="339"/>
      <c r="Q117" s="339"/>
      <c r="R117" s="339"/>
      <c r="S117" s="339"/>
      <c r="T117" s="339"/>
      <c r="U117" s="339"/>
      <c r="V117" s="339"/>
      <c r="W117" s="339"/>
      <c r="X117" s="339"/>
      <c r="Y117" s="339"/>
      <c r="Z117" s="339"/>
      <c r="AA117" s="339"/>
      <c r="AB117" s="339"/>
      <c r="AC117" s="339"/>
      <c r="AD117" s="339"/>
      <c r="AE117" s="339"/>
      <c r="AF117" s="339"/>
      <c r="AG117" s="339"/>
      <c r="AH117" s="339"/>
      <c r="AI117" s="339"/>
      <c r="AJ117" s="339"/>
      <c r="AK117" s="339"/>
    </row>
    <row r="118" spans="2:37" s="215" customFormat="1" x14ac:dyDescent="0.25">
      <c r="B118" s="245" t="s">
        <v>1674</v>
      </c>
      <c r="C118" s="247" t="s">
        <v>245</v>
      </c>
      <c r="D118" s="247" t="s">
        <v>246</v>
      </c>
      <c r="E118" s="247">
        <v>1</v>
      </c>
      <c r="F118" s="209" t="s">
        <v>247</v>
      </c>
      <c r="G118" s="209"/>
      <c r="H118" s="209"/>
      <c r="I118" s="209" t="s">
        <v>1678</v>
      </c>
      <c r="J118" s="209" t="s">
        <v>1695</v>
      </c>
      <c r="K118" s="210" t="s">
        <v>1766</v>
      </c>
      <c r="L118" s="339"/>
      <c r="M118" s="339"/>
      <c r="N118" s="339"/>
      <c r="O118" s="339"/>
      <c r="P118" s="339"/>
      <c r="Q118" s="339"/>
      <c r="R118" s="339"/>
      <c r="S118" s="339"/>
      <c r="T118" s="339"/>
      <c r="U118" s="339"/>
      <c r="V118" s="339"/>
      <c r="W118" s="339"/>
      <c r="X118" s="339"/>
      <c r="Y118" s="339"/>
      <c r="Z118" s="339"/>
      <c r="AA118" s="339"/>
      <c r="AB118" s="339"/>
      <c r="AC118" s="339"/>
      <c r="AD118" s="339"/>
      <c r="AE118" s="339"/>
      <c r="AF118" s="339"/>
      <c r="AG118" s="339"/>
      <c r="AH118" s="339"/>
      <c r="AI118" s="339"/>
      <c r="AJ118" s="339"/>
      <c r="AK118" s="339"/>
    </row>
    <row r="119" spans="2:37" s="215" customFormat="1" x14ac:dyDescent="0.25">
      <c r="B119" s="246" t="s">
        <v>1674</v>
      </c>
      <c r="C119" s="249" t="s">
        <v>245</v>
      </c>
      <c r="D119" s="249">
        <v>1.4</v>
      </c>
      <c r="E119" s="249">
        <v>1</v>
      </c>
      <c r="F119" s="211" t="s">
        <v>249</v>
      </c>
      <c r="G119" s="211"/>
      <c r="H119" s="211"/>
      <c r="I119" s="211" t="s">
        <v>1678</v>
      </c>
      <c r="J119" s="211" t="s">
        <v>1695</v>
      </c>
      <c r="K119" s="212" t="s">
        <v>1767</v>
      </c>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339"/>
      <c r="AK119" s="339"/>
    </row>
    <row r="120" spans="2:37" s="252" customFormat="1" ht="18" customHeight="1" x14ac:dyDescent="0.3">
      <c r="B120" s="307" t="s">
        <v>1768</v>
      </c>
      <c r="C120" s="305"/>
      <c r="D120" s="305"/>
      <c r="E120" s="305"/>
      <c r="F120" s="305"/>
      <c r="G120" s="305"/>
      <c r="H120" s="305"/>
      <c r="I120" s="305"/>
      <c r="J120" s="305"/>
      <c r="K120" s="306"/>
      <c r="L120" s="340"/>
      <c r="M120" s="340"/>
      <c r="N120" s="340"/>
      <c r="O120" s="340"/>
      <c r="P120" s="340"/>
      <c r="Q120" s="340"/>
      <c r="R120" s="340"/>
      <c r="S120" s="340"/>
      <c r="T120" s="340"/>
      <c r="U120" s="340"/>
      <c r="V120" s="340"/>
      <c r="W120" s="340"/>
      <c r="X120" s="340"/>
      <c r="Y120" s="340"/>
      <c r="Z120" s="340"/>
      <c r="AA120" s="340"/>
      <c r="AB120" s="340"/>
      <c r="AC120" s="340"/>
      <c r="AD120" s="340"/>
      <c r="AE120" s="340"/>
      <c r="AF120" s="340"/>
      <c r="AG120" s="340"/>
      <c r="AH120" s="340"/>
      <c r="AI120" s="340"/>
      <c r="AJ120" s="340"/>
      <c r="AK120" s="340"/>
    </row>
    <row r="121" spans="2:37" x14ac:dyDescent="0.25">
      <c r="B121" s="325" t="s">
        <v>1674</v>
      </c>
      <c r="C121" s="326"/>
      <c r="D121" s="326"/>
      <c r="E121" s="326"/>
      <c r="F121" s="326" t="s">
        <v>172</v>
      </c>
      <c r="G121" s="326"/>
      <c r="H121" s="326"/>
      <c r="I121" s="326">
        <v>20190630</v>
      </c>
      <c r="J121" s="326" t="s">
        <v>1679</v>
      </c>
      <c r="K121" s="327" t="s">
        <v>1712</v>
      </c>
    </row>
    <row r="122" spans="2:37" x14ac:dyDescent="0.25">
      <c r="B122" s="218" t="s">
        <v>1674</v>
      </c>
      <c r="C122" s="113" t="s">
        <v>301</v>
      </c>
      <c r="D122" s="113">
        <v>1</v>
      </c>
      <c r="E122" s="113"/>
      <c r="F122" s="113" t="s">
        <v>302</v>
      </c>
      <c r="G122" s="113"/>
      <c r="H122" s="113"/>
      <c r="I122" s="113">
        <v>20190617</v>
      </c>
      <c r="J122" s="113" t="s">
        <v>1679</v>
      </c>
      <c r="K122" s="219" t="s">
        <v>1769</v>
      </c>
    </row>
    <row r="123" spans="2:37" x14ac:dyDescent="0.25">
      <c r="B123" s="205" t="s">
        <v>1674</v>
      </c>
      <c r="C123" s="56" t="s">
        <v>301</v>
      </c>
      <c r="D123" s="56">
        <v>1</v>
      </c>
      <c r="E123" s="56"/>
      <c r="F123" s="56" t="s">
        <v>305</v>
      </c>
      <c r="G123" s="56"/>
      <c r="H123" s="56"/>
      <c r="I123" s="56">
        <v>20190606</v>
      </c>
      <c r="J123" s="56" t="s">
        <v>1679</v>
      </c>
      <c r="K123" s="206" t="s">
        <v>1770</v>
      </c>
    </row>
    <row r="124" spans="2:37" x14ac:dyDescent="0.25">
      <c r="B124" s="205" t="s">
        <v>1674</v>
      </c>
      <c r="C124" s="56" t="s">
        <v>301</v>
      </c>
      <c r="D124" s="56">
        <v>1</v>
      </c>
      <c r="E124" s="56"/>
      <c r="F124" s="56" t="s">
        <v>1771</v>
      </c>
      <c r="G124" s="56" t="s">
        <v>276</v>
      </c>
      <c r="H124" s="56" t="s">
        <v>275</v>
      </c>
      <c r="I124" s="56" t="s">
        <v>1772</v>
      </c>
      <c r="J124" s="56" t="s">
        <v>1679</v>
      </c>
      <c r="K124" s="206" t="s">
        <v>1773</v>
      </c>
    </row>
    <row r="125" spans="2:37" s="224" customFormat="1" x14ac:dyDescent="0.25">
      <c r="B125" s="234" t="s">
        <v>1774</v>
      </c>
      <c r="C125" s="172" t="s">
        <v>301</v>
      </c>
      <c r="D125" s="172">
        <v>1</v>
      </c>
      <c r="E125" s="172"/>
      <c r="F125" s="172" t="s">
        <v>1775</v>
      </c>
      <c r="G125" s="172"/>
      <c r="H125" s="172"/>
      <c r="I125" s="172">
        <v>20190625</v>
      </c>
      <c r="J125" s="172" t="s">
        <v>1679</v>
      </c>
      <c r="K125" s="235" t="s">
        <v>1776</v>
      </c>
      <c r="L125" s="333"/>
      <c r="M125" s="333"/>
      <c r="N125" s="333"/>
      <c r="O125" s="333"/>
      <c r="P125" s="333"/>
      <c r="Q125" s="333"/>
      <c r="R125" s="333"/>
      <c r="S125" s="333"/>
      <c r="T125" s="333"/>
      <c r="U125" s="333"/>
      <c r="V125" s="333"/>
      <c r="W125" s="333"/>
      <c r="X125" s="333"/>
      <c r="Y125" s="333"/>
      <c r="Z125" s="333"/>
      <c r="AA125" s="333"/>
      <c r="AB125" s="333"/>
      <c r="AC125" s="333"/>
      <c r="AD125" s="333"/>
      <c r="AE125" s="333"/>
      <c r="AF125" s="333"/>
      <c r="AG125" s="333"/>
      <c r="AH125" s="333"/>
      <c r="AI125" s="333"/>
      <c r="AJ125" s="333"/>
      <c r="AK125" s="333"/>
    </row>
    <row r="126" spans="2:37" x14ac:dyDescent="0.25">
      <c r="B126" s="205" t="s">
        <v>1674</v>
      </c>
      <c r="C126" s="56" t="s">
        <v>301</v>
      </c>
      <c r="D126" s="56">
        <v>1</v>
      </c>
      <c r="E126" s="56" t="s">
        <v>479</v>
      </c>
      <c r="F126" s="56" t="str">
        <f>VLOOKUP(E126,'Capex document matrix'!$C$4:$E$342,3,FALSE)</f>
        <v>Canada Bay Primary Main Relocation</v>
      </c>
      <c r="G126" s="56" t="s">
        <v>1777</v>
      </c>
      <c r="H126" s="56" t="s">
        <v>272</v>
      </c>
      <c r="I126" s="56" t="s">
        <v>1778</v>
      </c>
      <c r="J126" s="56" t="s">
        <v>1679</v>
      </c>
      <c r="K126" s="206" t="s">
        <v>1779</v>
      </c>
    </row>
    <row r="127" spans="2:37" x14ac:dyDescent="0.25">
      <c r="B127" s="205" t="s">
        <v>1674</v>
      </c>
      <c r="C127" s="56" t="s">
        <v>301</v>
      </c>
      <c r="D127" s="56">
        <v>1</v>
      </c>
      <c r="E127" s="56" t="s">
        <v>479</v>
      </c>
      <c r="F127" s="56" t="str">
        <f>VLOOKUP(E127,'Capex document matrix'!$C$4:$E$342,3,FALSE)</f>
        <v>Canada Bay Primary Main Relocation</v>
      </c>
      <c r="G127" s="56" t="s">
        <v>1780</v>
      </c>
      <c r="H127" s="56" t="s">
        <v>284</v>
      </c>
      <c r="I127" s="56" t="s">
        <v>1781</v>
      </c>
      <c r="J127" s="56" t="s">
        <v>1679</v>
      </c>
      <c r="K127" s="206" t="s">
        <v>1782</v>
      </c>
    </row>
    <row r="128" spans="2:37" x14ac:dyDescent="0.25">
      <c r="B128" s="205" t="s">
        <v>1674</v>
      </c>
      <c r="C128" s="56" t="s">
        <v>301</v>
      </c>
      <c r="D128" s="56">
        <v>1</v>
      </c>
      <c r="E128" s="56" t="s">
        <v>479</v>
      </c>
      <c r="F128" s="56" t="str">
        <f>VLOOKUP(E128,'Capex document matrix'!$C$4:$E$342,3,FALSE)</f>
        <v>Canada Bay Primary Main Relocation</v>
      </c>
      <c r="G128" s="56" t="s">
        <v>1783</v>
      </c>
      <c r="H128" s="56" t="s">
        <v>281</v>
      </c>
      <c r="I128" s="56" t="s">
        <v>1784</v>
      </c>
      <c r="J128" s="56" t="s">
        <v>1679</v>
      </c>
      <c r="K128" s="206" t="s">
        <v>1785</v>
      </c>
    </row>
    <row r="129" spans="2:11" x14ac:dyDescent="0.25">
      <c r="B129" s="205" t="s">
        <v>1674</v>
      </c>
      <c r="C129" s="56" t="s">
        <v>301</v>
      </c>
      <c r="D129" s="56">
        <v>1</v>
      </c>
      <c r="E129" s="56">
        <v>10018572</v>
      </c>
      <c r="F129" s="56" t="str">
        <f>VLOOKUP(E129,'Capex document matrix'!$C$4:$E$342,3,FALSE)</f>
        <v>Banksmeadow PRS Upgrade</v>
      </c>
      <c r="G129" s="56" t="s">
        <v>1786</v>
      </c>
      <c r="H129" s="56" t="s">
        <v>1787</v>
      </c>
      <c r="I129" s="56" t="s">
        <v>1788</v>
      </c>
      <c r="J129" s="56" t="s">
        <v>1679</v>
      </c>
      <c r="K129" s="206" t="s">
        <v>1789</v>
      </c>
    </row>
    <row r="130" spans="2:11" x14ac:dyDescent="0.25">
      <c r="B130" s="205" t="s">
        <v>1674</v>
      </c>
      <c r="C130" s="56" t="s">
        <v>301</v>
      </c>
      <c r="D130" s="56">
        <v>1</v>
      </c>
      <c r="E130" s="56">
        <v>10018572</v>
      </c>
      <c r="F130" s="56" t="str">
        <f>VLOOKUP(E130,'Capex document matrix'!$C$4:$E$342,3,FALSE)</f>
        <v>Banksmeadow PRS Upgrade</v>
      </c>
      <c r="G130" s="56" t="s">
        <v>1786</v>
      </c>
      <c r="H130" s="56" t="s">
        <v>1790</v>
      </c>
      <c r="I130" s="56" t="s">
        <v>1788</v>
      </c>
      <c r="J130" s="56" t="s">
        <v>1679</v>
      </c>
      <c r="K130" s="206" t="s">
        <v>1791</v>
      </c>
    </row>
    <row r="131" spans="2:11" x14ac:dyDescent="0.25">
      <c r="B131" s="205" t="s">
        <v>1674</v>
      </c>
      <c r="C131" s="56" t="s">
        <v>301</v>
      </c>
      <c r="D131" s="56">
        <v>1</v>
      </c>
      <c r="E131" s="56">
        <v>10018572</v>
      </c>
      <c r="F131" s="56" t="str">
        <f>VLOOKUP(E131,'Capex document matrix'!$C$4:$E$342,3,FALSE)</f>
        <v>Banksmeadow PRS Upgrade</v>
      </c>
      <c r="G131" s="56" t="s">
        <v>1786</v>
      </c>
      <c r="H131" s="56" t="s">
        <v>1792</v>
      </c>
      <c r="I131" s="56" t="s">
        <v>1788</v>
      </c>
      <c r="J131" s="56" t="s">
        <v>1679</v>
      </c>
      <c r="K131" s="206" t="s">
        <v>1793</v>
      </c>
    </row>
    <row r="132" spans="2:11" x14ac:dyDescent="0.25">
      <c r="B132" s="205" t="s">
        <v>1674</v>
      </c>
      <c r="C132" s="56" t="s">
        <v>301</v>
      </c>
      <c r="D132" s="56">
        <v>1</v>
      </c>
      <c r="E132" s="56">
        <v>10018572</v>
      </c>
      <c r="F132" s="56" t="str">
        <f>VLOOKUP(E132,'Capex document matrix'!$C$4:$E$342,3,FALSE)</f>
        <v>Banksmeadow PRS Upgrade</v>
      </c>
      <c r="G132" s="56" t="s">
        <v>276</v>
      </c>
      <c r="H132" s="56" t="s">
        <v>275</v>
      </c>
      <c r="I132" s="56" t="s">
        <v>1788</v>
      </c>
      <c r="J132" s="56" t="s">
        <v>1679</v>
      </c>
      <c r="K132" s="206" t="s">
        <v>1794</v>
      </c>
    </row>
    <row r="133" spans="2:11" x14ac:dyDescent="0.25">
      <c r="B133" s="205" t="s">
        <v>1674</v>
      </c>
      <c r="C133" s="56" t="s">
        <v>301</v>
      </c>
      <c r="D133" s="56">
        <v>1</v>
      </c>
      <c r="E133" s="56">
        <v>10018572</v>
      </c>
      <c r="F133" s="56" t="str">
        <f>VLOOKUP(E133,'Capex document matrix'!$C$4:$E$342,3,FALSE)</f>
        <v>Banksmeadow PRS Upgrade</v>
      </c>
      <c r="G133" s="56" t="s">
        <v>1783</v>
      </c>
      <c r="H133" s="56" t="s">
        <v>281</v>
      </c>
      <c r="I133" s="56" t="s">
        <v>1795</v>
      </c>
      <c r="J133" s="56" t="s">
        <v>1679</v>
      </c>
      <c r="K133" s="206" t="s">
        <v>1796</v>
      </c>
    </row>
    <row r="134" spans="2:11" x14ac:dyDescent="0.25">
      <c r="B134" s="205" t="s">
        <v>1674</v>
      </c>
      <c r="C134" s="56" t="s">
        <v>301</v>
      </c>
      <c r="D134" s="56">
        <v>1</v>
      </c>
      <c r="E134" s="56">
        <v>10018699</v>
      </c>
      <c r="F134" s="56" t="str">
        <f>VLOOKUP(E134,'Capex document matrix'!$C$4:$E$342,3,FALSE)</f>
        <v>Facilities Risk Based Safety EI Upgr - Wilton CTS</v>
      </c>
      <c r="G134" s="56" t="s">
        <v>1786</v>
      </c>
      <c r="H134" s="56" t="s">
        <v>278</v>
      </c>
      <c r="I134" s="56" t="s">
        <v>1754</v>
      </c>
      <c r="J134" s="56" t="s">
        <v>1679</v>
      </c>
      <c r="K134" s="206" t="s">
        <v>1797</v>
      </c>
    </row>
    <row r="135" spans="2:11" x14ac:dyDescent="0.25">
      <c r="B135" s="205" t="s">
        <v>1674</v>
      </c>
      <c r="C135" s="56" t="s">
        <v>301</v>
      </c>
      <c r="D135" s="56">
        <v>1</v>
      </c>
      <c r="E135" s="56">
        <v>10018699</v>
      </c>
      <c r="F135" s="56" t="str">
        <f>VLOOKUP(E135,'Capex document matrix'!$C$4:$E$342,3,FALSE)</f>
        <v>Facilities Risk Based Safety EI Upgr - Wilton CTS</v>
      </c>
      <c r="G135" s="56" t="s">
        <v>1783</v>
      </c>
      <c r="H135" s="56" t="s">
        <v>281</v>
      </c>
      <c r="I135" s="56" t="s">
        <v>1798</v>
      </c>
      <c r="J135" s="56" t="s">
        <v>1679</v>
      </c>
      <c r="K135" s="206" t="s">
        <v>1799</v>
      </c>
    </row>
    <row r="136" spans="2:11" x14ac:dyDescent="0.25">
      <c r="B136" s="205" t="s">
        <v>1674</v>
      </c>
      <c r="C136" s="56" t="s">
        <v>301</v>
      </c>
      <c r="D136" s="56">
        <v>1</v>
      </c>
      <c r="E136" s="56">
        <v>10018708</v>
      </c>
      <c r="F136" s="56" t="str">
        <f>VLOOKUP(E136,'Capex document matrix'!$C$4:$E$342,3,FALSE)</f>
        <v>Facilities Risk Based Safety EI Upgr - Kooragang Island</v>
      </c>
      <c r="G136" s="56" t="s">
        <v>1786</v>
      </c>
      <c r="H136" s="56" t="s">
        <v>278</v>
      </c>
      <c r="I136" s="56" t="s">
        <v>1754</v>
      </c>
      <c r="J136" s="56" t="s">
        <v>1679</v>
      </c>
      <c r="K136" s="206" t="s">
        <v>1800</v>
      </c>
    </row>
    <row r="137" spans="2:11" x14ac:dyDescent="0.25">
      <c r="B137" s="205" t="s">
        <v>1674</v>
      </c>
      <c r="C137" s="56" t="s">
        <v>301</v>
      </c>
      <c r="D137" s="56">
        <v>1</v>
      </c>
      <c r="E137" s="56">
        <v>10018708</v>
      </c>
      <c r="F137" s="56" t="str">
        <f>VLOOKUP(E137,'Capex document matrix'!$C$4:$E$342,3,FALSE)</f>
        <v>Facilities Risk Based Safety EI Upgr - Kooragang Island</v>
      </c>
      <c r="G137" s="56" t="s">
        <v>1783</v>
      </c>
      <c r="H137" s="56" t="s">
        <v>281</v>
      </c>
      <c r="I137" s="56" t="s">
        <v>1798</v>
      </c>
      <c r="J137" s="56" t="s">
        <v>1679</v>
      </c>
      <c r="K137" s="206" t="s">
        <v>1801</v>
      </c>
    </row>
    <row r="138" spans="2:11" x14ac:dyDescent="0.25">
      <c r="B138" s="205" t="s">
        <v>1674</v>
      </c>
      <c r="C138" s="56" t="s">
        <v>301</v>
      </c>
      <c r="D138" s="56">
        <v>1</v>
      </c>
      <c r="E138" s="56">
        <v>10018717</v>
      </c>
      <c r="F138" s="56" t="str">
        <f>VLOOKUP(E138,'Capex document matrix'!$C$4:$E$342,3,FALSE)</f>
        <v>Facilities Risk Based Safety EI Upgr - Mascot PRS</v>
      </c>
      <c r="G138" s="56" t="s">
        <v>1786</v>
      </c>
      <c r="H138" s="56" t="s">
        <v>278</v>
      </c>
      <c r="I138" s="56" t="s">
        <v>1754</v>
      </c>
      <c r="J138" s="56" t="s">
        <v>1679</v>
      </c>
      <c r="K138" s="206" t="s">
        <v>1802</v>
      </c>
    </row>
    <row r="139" spans="2:11" x14ac:dyDescent="0.25">
      <c r="B139" s="205" t="s">
        <v>1674</v>
      </c>
      <c r="C139" s="56" t="s">
        <v>301</v>
      </c>
      <c r="D139" s="56">
        <v>1</v>
      </c>
      <c r="E139" s="56">
        <v>10018717</v>
      </c>
      <c r="F139" s="56" t="str">
        <f>VLOOKUP(E139,'Capex document matrix'!$C$4:$E$342,3,FALSE)</f>
        <v>Facilities Risk Based Safety EI Upgr - Mascot PRS</v>
      </c>
      <c r="G139" s="56" t="s">
        <v>1783</v>
      </c>
      <c r="H139" s="56" t="s">
        <v>281</v>
      </c>
      <c r="I139" s="56" t="s">
        <v>1798</v>
      </c>
      <c r="J139" s="56" t="s">
        <v>1679</v>
      </c>
      <c r="K139" s="206" t="s">
        <v>1803</v>
      </c>
    </row>
    <row r="140" spans="2:11" x14ac:dyDescent="0.25">
      <c r="B140" s="205" t="s">
        <v>1674</v>
      </c>
      <c r="C140" s="56" t="s">
        <v>301</v>
      </c>
      <c r="D140" s="56">
        <v>1</v>
      </c>
      <c r="E140" s="56" t="s">
        <v>423</v>
      </c>
      <c r="F140" s="56" t="str">
        <f>VLOOKUP(E140,'Capex document matrix'!$C$4:$E$342,3,FALSE)</f>
        <v>Facilities Risk Based Safety EI Upgr - Flemington PRS</v>
      </c>
      <c r="G140" s="56" t="s">
        <v>1783</v>
      </c>
      <c r="H140" s="56" t="s">
        <v>281</v>
      </c>
      <c r="I140" s="56" t="s">
        <v>1798</v>
      </c>
      <c r="J140" s="56" t="s">
        <v>1679</v>
      </c>
      <c r="K140" s="206" t="s">
        <v>1804</v>
      </c>
    </row>
    <row r="141" spans="2:11" x14ac:dyDescent="0.25">
      <c r="B141" s="205" t="s">
        <v>1674</v>
      </c>
      <c r="C141" s="56" t="s">
        <v>301</v>
      </c>
      <c r="D141" s="56">
        <v>1</v>
      </c>
      <c r="E141" s="56" t="s">
        <v>423</v>
      </c>
      <c r="F141" s="56" t="str">
        <f>VLOOKUP(E141,'Capex document matrix'!$C$4:$E$342,3,FALSE)</f>
        <v>Facilities Risk Based Safety EI Upgr - Flemington PRS</v>
      </c>
      <c r="G141" s="56" t="s">
        <v>1786</v>
      </c>
      <c r="H141" s="56" t="s">
        <v>278</v>
      </c>
      <c r="I141" s="56" t="s">
        <v>1754</v>
      </c>
      <c r="J141" s="56" t="s">
        <v>1679</v>
      </c>
      <c r="K141" s="206" t="s">
        <v>1805</v>
      </c>
    </row>
    <row r="142" spans="2:11" x14ac:dyDescent="0.25">
      <c r="B142" s="205" t="s">
        <v>1674</v>
      </c>
      <c r="C142" s="56" t="s">
        <v>301</v>
      </c>
      <c r="D142" s="56">
        <v>1</v>
      </c>
      <c r="E142" s="56" t="s">
        <v>428</v>
      </c>
      <c r="F142" s="56" t="str">
        <f>VLOOKUP(E142,'Capex document matrix'!$C$4:$E$342,3,FALSE)</f>
        <v>Facilities Risk Based Safety EI Upgr - Tempe PRS</v>
      </c>
      <c r="G142" s="56" t="s">
        <v>1786</v>
      </c>
      <c r="H142" s="56" t="s">
        <v>278</v>
      </c>
      <c r="I142" s="56" t="s">
        <v>1754</v>
      </c>
      <c r="J142" s="56" t="s">
        <v>1679</v>
      </c>
      <c r="K142" s="206" t="s">
        <v>1806</v>
      </c>
    </row>
    <row r="143" spans="2:11" x14ac:dyDescent="0.25">
      <c r="B143" s="205" t="s">
        <v>1674</v>
      </c>
      <c r="C143" s="56" t="s">
        <v>301</v>
      </c>
      <c r="D143" s="56">
        <v>1</v>
      </c>
      <c r="E143" s="56" t="s">
        <v>428</v>
      </c>
      <c r="F143" s="56" t="str">
        <f>VLOOKUP(E143,'Capex document matrix'!$C$4:$E$342,3,FALSE)</f>
        <v>Facilities Risk Based Safety EI Upgr - Tempe PRS</v>
      </c>
      <c r="G143" s="56" t="s">
        <v>1783</v>
      </c>
      <c r="H143" s="56" t="s">
        <v>281</v>
      </c>
      <c r="I143" s="56" t="s">
        <v>1798</v>
      </c>
      <c r="J143" s="56" t="s">
        <v>1679</v>
      </c>
      <c r="K143" s="206" t="s">
        <v>1807</v>
      </c>
    </row>
    <row r="144" spans="2:11" x14ac:dyDescent="0.25">
      <c r="B144" s="205" t="s">
        <v>1674</v>
      </c>
      <c r="C144" s="56" t="s">
        <v>301</v>
      </c>
      <c r="D144" s="56">
        <v>1</v>
      </c>
      <c r="E144" s="56" t="s">
        <v>420</v>
      </c>
      <c r="F144" s="56" t="str">
        <f>VLOOKUP(E144,'Capex document matrix'!$C$4:$E$342,3,FALSE)</f>
        <v>Facilities Risk Based Safety EI Upgr - Auburn PRS</v>
      </c>
      <c r="G144" s="56" t="s">
        <v>1786</v>
      </c>
      <c r="H144" s="56" t="s">
        <v>278</v>
      </c>
      <c r="I144" s="56" t="s">
        <v>1754</v>
      </c>
      <c r="J144" s="56" t="s">
        <v>1679</v>
      </c>
      <c r="K144" s="206" t="s">
        <v>1808</v>
      </c>
    </row>
    <row r="145" spans="2:11" x14ac:dyDescent="0.25">
      <c r="B145" s="205" t="s">
        <v>1674</v>
      </c>
      <c r="C145" s="56" t="s">
        <v>301</v>
      </c>
      <c r="D145" s="56">
        <v>1</v>
      </c>
      <c r="E145" s="56" t="s">
        <v>420</v>
      </c>
      <c r="F145" s="56" t="str">
        <f>VLOOKUP(E145,'Capex document matrix'!$C$4:$E$342,3,FALSE)</f>
        <v>Facilities Risk Based Safety EI Upgr - Auburn PRS</v>
      </c>
      <c r="G145" s="56" t="s">
        <v>1783</v>
      </c>
      <c r="H145" s="56" t="s">
        <v>281</v>
      </c>
      <c r="I145" s="56" t="s">
        <v>1798</v>
      </c>
      <c r="J145" s="56" t="s">
        <v>1679</v>
      </c>
      <c r="K145" s="206" t="s">
        <v>1809</v>
      </c>
    </row>
    <row r="146" spans="2:11" x14ac:dyDescent="0.25">
      <c r="B146" s="205" t="s">
        <v>1674</v>
      </c>
      <c r="C146" s="56" t="s">
        <v>301</v>
      </c>
      <c r="D146" s="56">
        <v>1</v>
      </c>
      <c r="E146" s="56">
        <v>10020151</v>
      </c>
      <c r="F146" s="56" t="str">
        <f>VLOOKUP(E146,'Capex document matrix'!$C$4:$E$342,3,FALSE)</f>
        <v>Facilities Risk Based Safety EI Upgr - Plumpton TRS</v>
      </c>
      <c r="G146" s="56" t="s">
        <v>1786</v>
      </c>
      <c r="H146" s="56" t="s">
        <v>278</v>
      </c>
      <c r="I146" s="56" t="s">
        <v>1754</v>
      </c>
      <c r="J146" s="56" t="s">
        <v>1679</v>
      </c>
      <c r="K146" s="206" t="s">
        <v>1810</v>
      </c>
    </row>
    <row r="147" spans="2:11" x14ac:dyDescent="0.25">
      <c r="B147" s="205" t="s">
        <v>1674</v>
      </c>
      <c r="C147" s="56" t="s">
        <v>301</v>
      </c>
      <c r="D147" s="56">
        <v>1</v>
      </c>
      <c r="E147" s="56">
        <v>10020151</v>
      </c>
      <c r="F147" s="56" t="str">
        <f>VLOOKUP(E147,'Capex document matrix'!$C$4:$E$342,3,FALSE)</f>
        <v>Facilities Risk Based Safety EI Upgr - Plumpton TRS</v>
      </c>
      <c r="G147" s="56" t="s">
        <v>1783</v>
      </c>
      <c r="H147" s="56" t="s">
        <v>281</v>
      </c>
      <c r="I147" s="56" t="s">
        <v>1798</v>
      </c>
      <c r="J147" s="56" t="s">
        <v>1679</v>
      </c>
      <c r="K147" s="206" t="s">
        <v>1811</v>
      </c>
    </row>
    <row r="148" spans="2:11" x14ac:dyDescent="0.25">
      <c r="B148" s="205" t="s">
        <v>1674</v>
      </c>
      <c r="C148" s="56" t="s">
        <v>301</v>
      </c>
      <c r="D148" s="56">
        <v>1</v>
      </c>
      <c r="E148" s="56">
        <v>10020152</v>
      </c>
      <c r="F148" s="56" t="str">
        <f>VLOOKUP(E148,'Capex document matrix'!$C$4:$E$342,3,FALSE)</f>
        <v>Facilities Risk Based Safety EI Upgr - Mortlake ALBV</v>
      </c>
      <c r="G148" s="56" t="s">
        <v>1786</v>
      </c>
      <c r="H148" s="56" t="s">
        <v>278</v>
      </c>
      <c r="I148" s="56" t="s">
        <v>1754</v>
      </c>
      <c r="J148" s="56" t="s">
        <v>1679</v>
      </c>
      <c r="K148" s="206" t="s">
        <v>1812</v>
      </c>
    </row>
    <row r="149" spans="2:11" x14ac:dyDescent="0.25">
      <c r="B149" s="205" t="s">
        <v>1674</v>
      </c>
      <c r="C149" s="56" t="s">
        <v>301</v>
      </c>
      <c r="D149" s="56">
        <v>1</v>
      </c>
      <c r="E149" s="56">
        <v>10020152</v>
      </c>
      <c r="F149" s="56" t="str">
        <f>VLOOKUP(E149,'Capex document matrix'!$C$4:$E$342,3,FALSE)</f>
        <v>Facilities Risk Based Safety EI Upgr - Mortlake ALBV</v>
      </c>
      <c r="G149" s="56" t="s">
        <v>1783</v>
      </c>
      <c r="H149" s="56" t="s">
        <v>281</v>
      </c>
      <c r="I149" s="56" t="s">
        <v>1798</v>
      </c>
      <c r="J149" s="56" t="s">
        <v>1679</v>
      </c>
      <c r="K149" s="206" t="s">
        <v>1813</v>
      </c>
    </row>
    <row r="150" spans="2:11" x14ac:dyDescent="0.25">
      <c r="B150" s="205" t="s">
        <v>1674</v>
      </c>
      <c r="C150" s="56" t="s">
        <v>301</v>
      </c>
      <c r="D150" s="56">
        <v>1</v>
      </c>
      <c r="E150" s="56">
        <v>10020153</v>
      </c>
      <c r="F150" s="56" t="str">
        <f>VLOOKUP(E150,'Capex document matrix'!$C$4:$E$342,3,FALSE)</f>
        <v>Facilities Risk Based Safety EI Upgr - Penrith PRS</v>
      </c>
      <c r="G150" s="56" t="s">
        <v>1786</v>
      </c>
      <c r="H150" s="56" t="s">
        <v>278</v>
      </c>
      <c r="I150" s="56" t="s">
        <v>1754</v>
      </c>
      <c r="J150" s="56" t="s">
        <v>1679</v>
      </c>
      <c r="K150" s="206" t="s">
        <v>1814</v>
      </c>
    </row>
    <row r="151" spans="2:11" x14ac:dyDescent="0.25">
      <c r="B151" s="205" t="s">
        <v>1674</v>
      </c>
      <c r="C151" s="56" t="s">
        <v>301</v>
      </c>
      <c r="D151" s="56">
        <v>1</v>
      </c>
      <c r="E151" s="56">
        <v>10020153</v>
      </c>
      <c r="F151" s="56" t="str">
        <f>VLOOKUP(E151,'Capex document matrix'!$C$4:$E$342,3,FALSE)</f>
        <v>Facilities Risk Based Safety EI Upgr - Penrith PRS</v>
      </c>
      <c r="G151" s="56" t="s">
        <v>1783</v>
      </c>
      <c r="H151" s="56" t="s">
        <v>281</v>
      </c>
      <c r="I151" s="56" t="s">
        <v>1798</v>
      </c>
      <c r="J151" s="56" t="s">
        <v>1679</v>
      </c>
      <c r="K151" s="206" t="s">
        <v>1815</v>
      </c>
    </row>
    <row r="152" spans="2:11" x14ac:dyDescent="0.25">
      <c r="B152" s="205" t="s">
        <v>1674</v>
      </c>
      <c r="C152" s="56" t="s">
        <v>301</v>
      </c>
      <c r="D152" s="56">
        <v>1</v>
      </c>
      <c r="E152" s="56">
        <v>10020157</v>
      </c>
      <c r="F152" s="56" t="str">
        <f>VLOOKUP(E152,'Capex document matrix'!$C$4:$E$342,3,FALSE)</f>
        <v>Facilities Risk Based Safety EI Upgr - Bowral TRS</v>
      </c>
      <c r="G152" s="56" t="s">
        <v>1786</v>
      </c>
      <c r="H152" s="56" t="s">
        <v>278</v>
      </c>
      <c r="I152" s="56" t="s">
        <v>1754</v>
      </c>
      <c r="J152" s="56" t="s">
        <v>1679</v>
      </c>
      <c r="K152" s="206" t="s">
        <v>1816</v>
      </c>
    </row>
    <row r="153" spans="2:11" x14ac:dyDescent="0.25">
      <c r="B153" s="205" t="s">
        <v>1674</v>
      </c>
      <c r="C153" s="56" t="s">
        <v>301</v>
      </c>
      <c r="D153" s="56">
        <v>1</v>
      </c>
      <c r="E153" s="56">
        <v>10020157</v>
      </c>
      <c r="F153" s="56" t="str">
        <f>VLOOKUP(E153,'Capex document matrix'!$C$4:$E$342,3,FALSE)</f>
        <v>Facilities Risk Based Safety EI Upgr - Bowral TRS</v>
      </c>
      <c r="G153" s="56" t="s">
        <v>1783</v>
      </c>
      <c r="H153" s="56" t="s">
        <v>281</v>
      </c>
      <c r="I153" s="56" t="s">
        <v>1798</v>
      </c>
      <c r="J153" s="56" t="s">
        <v>1679</v>
      </c>
      <c r="K153" s="206" t="s">
        <v>1817</v>
      </c>
    </row>
    <row r="154" spans="2:11" x14ac:dyDescent="0.25">
      <c r="B154" s="205" t="s">
        <v>1674</v>
      </c>
      <c r="C154" s="56" t="s">
        <v>301</v>
      </c>
      <c r="D154" s="56">
        <v>1</v>
      </c>
      <c r="E154" s="56">
        <v>10020159</v>
      </c>
      <c r="F154" s="56" t="str">
        <f>VLOOKUP(E154,'Capex document matrix'!$C$4:$E$342,3,FALSE)</f>
        <v>Facilities Risk Based Safety EI Upgr - Moss Vale TRS</v>
      </c>
      <c r="G154" s="56" t="s">
        <v>1786</v>
      </c>
      <c r="H154" s="56" t="s">
        <v>278</v>
      </c>
      <c r="I154" s="56" t="s">
        <v>1754</v>
      </c>
      <c r="J154" s="56" t="s">
        <v>1679</v>
      </c>
      <c r="K154" s="206" t="s">
        <v>1818</v>
      </c>
    </row>
    <row r="155" spans="2:11" x14ac:dyDescent="0.25">
      <c r="B155" s="205" t="s">
        <v>1674</v>
      </c>
      <c r="C155" s="56" t="s">
        <v>301</v>
      </c>
      <c r="D155" s="56">
        <v>1</v>
      </c>
      <c r="E155" s="56">
        <v>10020159</v>
      </c>
      <c r="F155" s="56" t="str">
        <f>VLOOKUP(E155,'Capex document matrix'!$C$4:$E$342,3,FALSE)</f>
        <v>Facilities Risk Based Safety EI Upgr - Moss Vale TRS</v>
      </c>
      <c r="G155" s="56" t="s">
        <v>1783</v>
      </c>
      <c r="H155" s="56" t="s">
        <v>281</v>
      </c>
      <c r="I155" s="56" t="s">
        <v>1798</v>
      </c>
      <c r="J155" s="56" t="s">
        <v>1679</v>
      </c>
      <c r="K155" s="206" t="s">
        <v>1819</v>
      </c>
    </row>
    <row r="156" spans="2:11" x14ac:dyDescent="0.25">
      <c r="B156" s="205" t="s">
        <v>1674</v>
      </c>
      <c r="C156" s="56" t="s">
        <v>301</v>
      </c>
      <c r="D156" s="56">
        <v>1</v>
      </c>
      <c r="E156" s="56">
        <v>10020161</v>
      </c>
      <c r="F156" s="56" t="str">
        <f>VLOOKUP(E156,'Capex document matrix'!$C$4:$E$342,3,FALSE)</f>
        <v>Facilities Risk Based Safety EI Upgr - Mt Keira TRS</v>
      </c>
      <c r="G156" s="56" t="s">
        <v>1786</v>
      </c>
      <c r="H156" s="56" t="s">
        <v>278</v>
      </c>
      <c r="I156" s="56" t="s">
        <v>1754</v>
      </c>
      <c r="J156" s="56" t="s">
        <v>1679</v>
      </c>
      <c r="K156" s="206" t="s">
        <v>1820</v>
      </c>
    </row>
    <row r="157" spans="2:11" x14ac:dyDescent="0.25">
      <c r="B157" s="205" t="s">
        <v>1674</v>
      </c>
      <c r="C157" s="56" t="s">
        <v>301</v>
      </c>
      <c r="D157" s="56">
        <v>1</v>
      </c>
      <c r="E157" s="56">
        <v>10020161</v>
      </c>
      <c r="F157" s="56" t="str">
        <f>VLOOKUP(E157,'Capex document matrix'!$C$4:$E$342,3,FALSE)</f>
        <v>Facilities Risk Based Safety EI Upgr - Mt Keira TRS</v>
      </c>
      <c r="G157" s="56" t="s">
        <v>1783</v>
      </c>
      <c r="H157" s="56" t="s">
        <v>281</v>
      </c>
      <c r="I157" s="56" t="s">
        <v>1798</v>
      </c>
      <c r="J157" s="56" t="s">
        <v>1679</v>
      </c>
      <c r="K157" s="206" t="s">
        <v>1821</v>
      </c>
    </row>
    <row r="158" spans="2:11" x14ac:dyDescent="0.25">
      <c r="B158" s="205" t="s">
        <v>1674</v>
      </c>
      <c r="C158" s="56" t="s">
        <v>301</v>
      </c>
      <c r="D158" s="56">
        <v>1</v>
      </c>
      <c r="E158" s="56">
        <v>10020162</v>
      </c>
      <c r="F158" s="56" t="str">
        <f>VLOOKUP(E158,'Capex document matrix'!$C$4:$E$342,3,FALSE)</f>
        <v>Facilities Risk Based Safety EI Upgr - Sally's Corner POTs</v>
      </c>
      <c r="G158" s="56" t="s">
        <v>1783</v>
      </c>
      <c r="H158" s="56" t="s">
        <v>281</v>
      </c>
      <c r="I158" s="56" t="s">
        <v>1798</v>
      </c>
      <c r="J158" s="56" t="s">
        <v>1679</v>
      </c>
      <c r="K158" s="206" t="s">
        <v>1822</v>
      </c>
    </row>
    <row r="159" spans="2:11" x14ac:dyDescent="0.25">
      <c r="B159" s="205" t="s">
        <v>1674</v>
      </c>
      <c r="C159" s="56" t="s">
        <v>301</v>
      </c>
      <c r="D159" s="56">
        <v>1</v>
      </c>
      <c r="E159" s="56">
        <v>10020162</v>
      </c>
      <c r="F159" s="56" t="str">
        <f>VLOOKUP(E159,'Capex document matrix'!$C$4:$E$342,3,FALSE)</f>
        <v>Facilities Risk Based Safety EI Upgr - Sally's Corner POTs</v>
      </c>
      <c r="G159" s="56" t="s">
        <v>1786</v>
      </c>
      <c r="H159" s="56" t="s">
        <v>278</v>
      </c>
      <c r="I159" s="56" t="s">
        <v>1754</v>
      </c>
      <c r="J159" s="56" t="s">
        <v>1679</v>
      </c>
      <c r="K159" s="206" t="s">
        <v>1823</v>
      </c>
    </row>
    <row r="160" spans="2:11" x14ac:dyDescent="0.25">
      <c r="B160" s="205" t="s">
        <v>1674</v>
      </c>
      <c r="C160" s="56" t="s">
        <v>301</v>
      </c>
      <c r="D160" s="56">
        <v>1</v>
      </c>
      <c r="E160" s="56">
        <v>10020170</v>
      </c>
      <c r="F160" s="56" t="str">
        <f>VLOOKUP(E160,'Capex document matrix'!$C$4:$E$342,3,FALSE)</f>
        <v>Facilities Risk Based Safety EI Upgr - Lane Cove PRS</v>
      </c>
      <c r="G160" s="56" t="s">
        <v>1786</v>
      </c>
      <c r="H160" s="56" t="s">
        <v>278</v>
      </c>
      <c r="I160" s="56" t="s">
        <v>1754</v>
      </c>
      <c r="J160" s="56" t="s">
        <v>1679</v>
      </c>
      <c r="K160" s="206" t="s">
        <v>1824</v>
      </c>
    </row>
    <row r="161" spans="2:11" x14ac:dyDescent="0.25">
      <c r="B161" s="205" t="s">
        <v>1674</v>
      </c>
      <c r="C161" s="56" t="s">
        <v>301</v>
      </c>
      <c r="D161" s="56">
        <v>1</v>
      </c>
      <c r="E161" s="56">
        <v>10020170</v>
      </c>
      <c r="F161" s="56" t="str">
        <f>VLOOKUP(E161,'Capex document matrix'!$C$4:$E$342,3,FALSE)</f>
        <v>Facilities Risk Based Safety EI Upgr - Lane Cove PRS</v>
      </c>
      <c r="G161" s="56" t="s">
        <v>1783</v>
      </c>
      <c r="H161" s="56" t="s">
        <v>281</v>
      </c>
      <c r="I161" s="56" t="s">
        <v>1798</v>
      </c>
      <c r="J161" s="56" t="s">
        <v>1679</v>
      </c>
      <c r="K161" s="206" t="s">
        <v>1825</v>
      </c>
    </row>
    <row r="162" spans="2:11" x14ac:dyDescent="0.25">
      <c r="B162" s="205" t="s">
        <v>1674</v>
      </c>
      <c r="C162" s="56" t="s">
        <v>301</v>
      </c>
      <c r="D162" s="56">
        <v>1</v>
      </c>
      <c r="E162" s="56">
        <v>10020175</v>
      </c>
      <c r="F162" s="56" t="str">
        <f>VLOOKUP(E162,'Capex document matrix'!$C$4:$E$342,3,FALSE)</f>
        <v>Facilities Risk Based Safety EI Upgr - Riverwood PRS</v>
      </c>
      <c r="G162" s="56" t="s">
        <v>1783</v>
      </c>
      <c r="H162" s="56" t="s">
        <v>281</v>
      </c>
      <c r="I162" s="56" t="s">
        <v>1798</v>
      </c>
      <c r="J162" s="56" t="s">
        <v>1679</v>
      </c>
      <c r="K162" s="206" t="s">
        <v>1826</v>
      </c>
    </row>
    <row r="163" spans="2:11" x14ac:dyDescent="0.25">
      <c r="B163" s="205" t="s">
        <v>1674</v>
      </c>
      <c r="C163" s="56" t="s">
        <v>301</v>
      </c>
      <c r="D163" s="56">
        <v>1</v>
      </c>
      <c r="E163" s="56">
        <v>10020175</v>
      </c>
      <c r="F163" s="56" t="str">
        <f>VLOOKUP(E163,'Capex document matrix'!$C$4:$E$342,3,FALSE)</f>
        <v>Facilities Risk Based Safety EI Upgr - Riverwood PRS</v>
      </c>
      <c r="G163" s="56" t="s">
        <v>1786</v>
      </c>
      <c r="H163" s="56" t="s">
        <v>278</v>
      </c>
      <c r="I163" s="56" t="s">
        <v>1754</v>
      </c>
      <c r="J163" s="56" t="s">
        <v>1679</v>
      </c>
      <c r="K163" s="206" t="s">
        <v>1827</v>
      </c>
    </row>
    <row r="164" spans="2:11" x14ac:dyDescent="0.25">
      <c r="B164" s="205" t="s">
        <v>1674</v>
      </c>
      <c r="C164" s="56" t="s">
        <v>301</v>
      </c>
      <c r="D164" s="56">
        <v>1</v>
      </c>
      <c r="E164" s="56">
        <v>10020176</v>
      </c>
      <c r="F164" s="56" t="str">
        <f>VLOOKUP(E164,'Capex document matrix'!$C$4:$E$342,3,FALSE)</f>
        <v>Facilities Risk Based Safety EI Upgr - Moorebank PRS</v>
      </c>
      <c r="G164" s="56" t="s">
        <v>1783</v>
      </c>
      <c r="H164" s="56" t="s">
        <v>281</v>
      </c>
      <c r="I164" s="56" t="s">
        <v>1798</v>
      </c>
      <c r="J164" s="56" t="s">
        <v>1679</v>
      </c>
      <c r="K164" s="206" t="s">
        <v>1828</v>
      </c>
    </row>
    <row r="165" spans="2:11" x14ac:dyDescent="0.25">
      <c r="B165" s="205" t="s">
        <v>1674</v>
      </c>
      <c r="C165" s="56" t="s">
        <v>301</v>
      </c>
      <c r="D165" s="56">
        <v>1</v>
      </c>
      <c r="E165" s="56">
        <v>10020176</v>
      </c>
      <c r="F165" s="56" t="str">
        <f>VLOOKUP(E165,'Capex document matrix'!$C$4:$E$342,3,FALSE)</f>
        <v>Facilities Risk Based Safety EI Upgr - Moorebank PRS</v>
      </c>
      <c r="G165" s="56" t="s">
        <v>1786</v>
      </c>
      <c r="H165" s="56" t="s">
        <v>278</v>
      </c>
      <c r="I165" s="56" t="s">
        <v>1754</v>
      </c>
      <c r="J165" s="56" t="s">
        <v>1679</v>
      </c>
      <c r="K165" s="206" t="s">
        <v>1829</v>
      </c>
    </row>
    <row r="166" spans="2:11" x14ac:dyDescent="0.25">
      <c r="B166" s="205" t="s">
        <v>1674</v>
      </c>
      <c r="C166" s="56" t="s">
        <v>301</v>
      </c>
      <c r="D166" s="56">
        <v>1</v>
      </c>
      <c r="E166" s="56">
        <v>10020177</v>
      </c>
      <c r="F166" s="56" t="str">
        <f>VLOOKUP(E166,'Capex document matrix'!$C$4:$E$342,3,FALSE)</f>
        <v>Facilities Risk Based Safety EI Upgr - West Hoxton TRS ( all runs)</v>
      </c>
      <c r="G166" s="56" t="s">
        <v>1786</v>
      </c>
      <c r="H166" s="56" t="s">
        <v>278</v>
      </c>
      <c r="I166" s="56" t="s">
        <v>1754</v>
      </c>
      <c r="J166" s="56" t="s">
        <v>1679</v>
      </c>
      <c r="K166" s="206" t="s">
        <v>1830</v>
      </c>
    </row>
    <row r="167" spans="2:11" x14ac:dyDescent="0.25">
      <c r="B167" s="205" t="s">
        <v>1674</v>
      </c>
      <c r="C167" s="56" t="s">
        <v>301</v>
      </c>
      <c r="D167" s="56">
        <v>1</v>
      </c>
      <c r="E167" s="56">
        <v>10020177</v>
      </c>
      <c r="F167" s="56" t="str">
        <f>VLOOKUP(E167,'Capex document matrix'!$C$4:$E$342,3,FALSE)</f>
        <v>Facilities Risk Based Safety EI Upgr - West Hoxton TRS ( all runs)</v>
      </c>
      <c r="G167" s="56" t="s">
        <v>1783</v>
      </c>
      <c r="H167" s="56" t="s">
        <v>281</v>
      </c>
      <c r="I167" s="56" t="s">
        <v>1798</v>
      </c>
      <c r="J167" s="56" t="s">
        <v>1679</v>
      </c>
      <c r="K167" s="206" t="s">
        <v>1831</v>
      </c>
    </row>
    <row r="168" spans="2:11" x14ac:dyDescent="0.25">
      <c r="B168" s="205" t="s">
        <v>1674</v>
      </c>
      <c r="C168" s="56" t="s">
        <v>301</v>
      </c>
      <c r="D168" s="56">
        <v>1</v>
      </c>
      <c r="E168" s="56">
        <v>10020179</v>
      </c>
      <c r="F168" s="56" t="str">
        <f>VLOOKUP(E168,'Capex document matrix'!$C$4:$E$342,3,FALSE)</f>
        <v>Facilities Risk Based Safety EI Upgr - Goulburn TRS</v>
      </c>
      <c r="G168" s="56" t="s">
        <v>1786</v>
      </c>
      <c r="H168" s="56" t="s">
        <v>278</v>
      </c>
      <c r="I168" s="56" t="s">
        <v>1754</v>
      </c>
      <c r="J168" s="56" t="s">
        <v>1679</v>
      </c>
      <c r="K168" s="206" t="s">
        <v>1832</v>
      </c>
    </row>
    <row r="169" spans="2:11" x14ac:dyDescent="0.25">
      <c r="B169" s="205" t="s">
        <v>1674</v>
      </c>
      <c r="C169" s="56" t="s">
        <v>301</v>
      </c>
      <c r="D169" s="56">
        <v>1</v>
      </c>
      <c r="E169" s="56">
        <v>10020179</v>
      </c>
      <c r="F169" s="56" t="str">
        <f>VLOOKUP(E169,'Capex document matrix'!$C$4:$E$342,3,FALSE)</f>
        <v>Facilities Risk Based Safety EI Upgr - Goulburn TRS</v>
      </c>
      <c r="G169" s="56" t="s">
        <v>1783</v>
      </c>
      <c r="H169" s="56" t="s">
        <v>281</v>
      </c>
      <c r="I169" s="56" t="s">
        <v>1798</v>
      </c>
      <c r="J169" s="56" t="s">
        <v>1679</v>
      </c>
      <c r="K169" s="206" t="s">
        <v>1833</v>
      </c>
    </row>
    <row r="170" spans="2:11" x14ac:dyDescent="0.25">
      <c r="B170" s="205" t="s">
        <v>1674</v>
      </c>
      <c r="C170" s="56" t="s">
        <v>301</v>
      </c>
      <c r="D170" s="56">
        <v>1</v>
      </c>
      <c r="E170" s="56">
        <v>10020180</v>
      </c>
      <c r="F170" s="56" t="str">
        <f>VLOOKUP(E170,'Capex document matrix'!$C$4:$E$342,3,FALSE)</f>
        <v>Facilities Risk Based Safety EI Upgr - Marulan TRS</v>
      </c>
      <c r="G170" s="56" t="s">
        <v>1786</v>
      </c>
      <c r="H170" s="56" t="s">
        <v>278</v>
      </c>
      <c r="I170" s="56" t="s">
        <v>1754</v>
      </c>
      <c r="J170" s="56" t="s">
        <v>1679</v>
      </c>
      <c r="K170" s="206" t="s">
        <v>1834</v>
      </c>
    </row>
    <row r="171" spans="2:11" x14ac:dyDescent="0.25">
      <c r="B171" s="205" t="s">
        <v>1674</v>
      </c>
      <c r="C171" s="56" t="s">
        <v>301</v>
      </c>
      <c r="D171" s="56">
        <v>1</v>
      </c>
      <c r="E171" s="56">
        <v>10020180</v>
      </c>
      <c r="F171" s="56" t="str">
        <f>VLOOKUP(E171,'Capex document matrix'!$C$4:$E$342,3,FALSE)</f>
        <v>Facilities Risk Based Safety EI Upgr - Marulan TRS</v>
      </c>
      <c r="G171" s="56" t="s">
        <v>1783</v>
      </c>
      <c r="H171" s="56" t="s">
        <v>281</v>
      </c>
      <c r="I171" s="56" t="s">
        <v>1798</v>
      </c>
      <c r="J171" s="56" t="s">
        <v>1679</v>
      </c>
      <c r="K171" s="206" t="s">
        <v>1835</v>
      </c>
    </row>
    <row r="172" spans="2:11" x14ac:dyDescent="0.25">
      <c r="B172" s="205" t="s">
        <v>1674</v>
      </c>
      <c r="C172" s="56" t="s">
        <v>301</v>
      </c>
      <c r="D172" s="56">
        <v>1</v>
      </c>
      <c r="E172" s="56">
        <v>10020181</v>
      </c>
      <c r="F172" s="56" t="str">
        <f>VLOOKUP(E172,'Capex document matrix'!$C$4:$E$342,3,FALSE)</f>
        <v>Facilities Risk Based Safety EI Upgr - Bathurst TRS</v>
      </c>
      <c r="G172" s="56" t="s">
        <v>1786</v>
      </c>
      <c r="H172" s="56" t="s">
        <v>278</v>
      </c>
      <c r="I172" s="56" t="s">
        <v>1754</v>
      </c>
      <c r="J172" s="56" t="s">
        <v>1679</v>
      </c>
      <c r="K172" s="206" t="s">
        <v>1836</v>
      </c>
    </row>
    <row r="173" spans="2:11" x14ac:dyDescent="0.25">
      <c r="B173" s="205" t="s">
        <v>1674</v>
      </c>
      <c r="C173" s="56" t="s">
        <v>301</v>
      </c>
      <c r="D173" s="56">
        <v>1</v>
      </c>
      <c r="E173" s="56">
        <v>10020181</v>
      </c>
      <c r="F173" s="56" t="str">
        <f>VLOOKUP(E173,'Capex document matrix'!$C$4:$E$342,3,FALSE)</f>
        <v>Facilities Risk Based Safety EI Upgr - Bathurst TRS</v>
      </c>
      <c r="G173" s="56" t="s">
        <v>1783</v>
      </c>
      <c r="H173" s="56" t="s">
        <v>281</v>
      </c>
      <c r="I173" s="56" t="s">
        <v>1798</v>
      </c>
      <c r="J173" s="56" t="s">
        <v>1679</v>
      </c>
      <c r="K173" s="206" t="s">
        <v>1837</v>
      </c>
    </row>
    <row r="174" spans="2:11" x14ac:dyDescent="0.25">
      <c r="B174" s="205" t="s">
        <v>1674</v>
      </c>
      <c r="C174" s="56" t="s">
        <v>301</v>
      </c>
      <c r="D174" s="56">
        <v>1</v>
      </c>
      <c r="E174" s="56">
        <v>10020188</v>
      </c>
      <c r="F174" s="56" t="str">
        <f>VLOOKUP(E174,'Capex document matrix'!$C$4:$E$342,3,FALSE)</f>
        <v>Facilities Risk Based Safety EI Upgr - Blayney TRS</v>
      </c>
      <c r="G174" s="56" t="s">
        <v>1786</v>
      </c>
      <c r="H174" s="56" t="s">
        <v>278</v>
      </c>
      <c r="I174" s="56" t="s">
        <v>1754</v>
      </c>
      <c r="J174" s="56" t="s">
        <v>1679</v>
      </c>
      <c r="K174" s="206" t="s">
        <v>1838</v>
      </c>
    </row>
    <row r="175" spans="2:11" x14ac:dyDescent="0.25">
      <c r="B175" s="205" t="s">
        <v>1674</v>
      </c>
      <c r="C175" s="56" t="s">
        <v>301</v>
      </c>
      <c r="D175" s="56">
        <v>1</v>
      </c>
      <c r="E175" s="56">
        <v>10020188</v>
      </c>
      <c r="F175" s="56" t="str">
        <f>VLOOKUP(E175,'Capex document matrix'!$C$4:$E$342,3,FALSE)</f>
        <v>Facilities Risk Based Safety EI Upgr - Blayney TRS</v>
      </c>
      <c r="G175" s="56" t="s">
        <v>1783</v>
      </c>
      <c r="H175" s="56" t="s">
        <v>281</v>
      </c>
      <c r="I175" s="56" t="s">
        <v>1798</v>
      </c>
      <c r="J175" s="56" t="s">
        <v>1679</v>
      </c>
      <c r="K175" s="206" t="s">
        <v>1839</v>
      </c>
    </row>
    <row r="176" spans="2:11" x14ac:dyDescent="0.25">
      <c r="B176" s="205" t="s">
        <v>1674</v>
      </c>
      <c r="C176" s="56" t="s">
        <v>301</v>
      </c>
      <c r="D176" s="56">
        <v>1</v>
      </c>
      <c r="E176" s="56">
        <v>10020189</v>
      </c>
      <c r="F176" s="56" t="str">
        <f>VLOOKUP(E176,'Capex document matrix'!$C$4:$E$342,3,FALSE)</f>
        <v>Facilities Risk Based Safety EI Upgr - Cowra TRS</v>
      </c>
      <c r="G176" s="56" t="s">
        <v>1783</v>
      </c>
      <c r="H176" s="56" t="s">
        <v>281</v>
      </c>
      <c r="I176" s="56" t="s">
        <v>1798</v>
      </c>
      <c r="J176" s="56" t="s">
        <v>1679</v>
      </c>
      <c r="K176" s="206" t="s">
        <v>1840</v>
      </c>
    </row>
    <row r="177" spans="2:11" x14ac:dyDescent="0.25">
      <c r="B177" s="205" t="s">
        <v>1674</v>
      </c>
      <c r="C177" s="56" t="s">
        <v>301</v>
      </c>
      <c r="D177" s="56">
        <v>1</v>
      </c>
      <c r="E177" s="56">
        <v>10020189</v>
      </c>
      <c r="F177" s="56" t="str">
        <f>VLOOKUP(E177,'Capex document matrix'!$C$4:$E$342,3,FALSE)</f>
        <v>Facilities Risk Based Safety EI Upgr - Cowra TRS</v>
      </c>
      <c r="G177" s="56" t="s">
        <v>1786</v>
      </c>
      <c r="H177" s="56" t="s">
        <v>278</v>
      </c>
      <c r="I177" s="56" t="s">
        <v>1754</v>
      </c>
      <c r="J177" s="56" t="s">
        <v>1679</v>
      </c>
      <c r="K177" s="206" t="s">
        <v>1841</v>
      </c>
    </row>
    <row r="178" spans="2:11" x14ac:dyDescent="0.25">
      <c r="B178" s="205" t="s">
        <v>1674</v>
      </c>
      <c r="C178" s="56" t="s">
        <v>301</v>
      </c>
      <c r="D178" s="56">
        <v>1</v>
      </c>
      <c r="E178" s="56">
        <v>10022601</v>
      </c>
      <c r="F178" s="56" t="str">
        <f>VLOOKUP(E178,'Capex document matrix'!$C$4:$E$342,3,FALSE)</f>
        <v>Facility Security Upgrade - Hexham TRS</v>
      </c>
      <c r="G178" s="56" t="s">
        <v>262</v>
      </c>
      <c r="H178" s="56" t="s">
        <v>261</v>
      </c>
      <c r="I178" s="56" t="s">
        <v>1842</v>
      </c>
      <c r="J178" s="56" t="s">
        <v>1679</v>
      </c>
      <c r="K178" s="206" t="s">
        <v>1843</v>
      </c>
    </row>
    <row r="179" spans="2:11" x14ac:dyDescent="0.25">
      <c r="B179" s="205" t="s">
        <v>1674</v>
      </c>
      <c r="C179" s="56" t="s">
        <v>301</v>
      </c>
      <c r="D179" s="56">
        <v>1</v>
      </c>
      <c r="E179" s="56">
        <v>10022601</v>
      </c>
      <c r="F179" s="56" t="str">
        <f>VLOOKUP(E179,'Capex document matrix'!$C$4:$E$342,3,FALSE)</f>
        <v>Facility Security Upgrade - Hexham TRS</v>
      </c>
      <c r="G179" s="56" t="s">
        <v>1783</v>
      </c>
      <c r="H179" s="56" t="s">
        <v>281</v>
      </c>
      <c r="I179" s="56" t="s">
        <v>1795</v>
      </c>
      <c r="J179" s="56" t="s">
        <v>1679</v>
      </c>
      <c r="K179" s="206" t="s">
        <v>1844</v>
      </c>
    </row>
    <row r="180" spans="2:11" x14ac:dyDescent="0.25">
      <c r="B180" s="205" t="s">
        <v>1674</v>
      </c>
      <c r="C180" s="56" t="s">
        <v>301</v>
      </c>
      <c r="D180" s="56">
        <v>1</v>
      </c>
      <c r="E180" s="56">
        <v>10022604</v>
      </c>
      <c r="F180" s="56" t="str">
        <f>VLOOKUP(E180,'Capex document matrix'!$C$4:$E$342,3,FALSE)</f>
        <v>Facility Security Upgrade - Wyong TRS</v>
      </c>
      <c r="G180" s="56" t="s">
        <v>262</v>
      </c>
      <c r="H180" s="56" t="s">
        <v>261</v>
      </c>
      <c r="I180" s="56" t="s">
        <v>1845</v>
      </c>
      <c r="J180" s="56" t="s">
        <v>1679</v>
      </c>
      <c r="K180" s="206" t="s">
        <v>1846</v>
      </c>
    </row>
    <row r="181" spans="2:11" x14ac:dyDescent="0.25">
      <c r="B181" s="205" t="s">
        <v>1674</v>
      </c>
      <c r="C181" s="56" t="s">
        <v>301</v>
      </c>
      <c r="D181" s="56">
        <v>1</v>
      </c>
      <c r="E181" s="56">
        <v>10022604</v>
      </c>
      <c r="F181" s="56" t="str">
        <f>VLOOKUP(E181,'Capex document matrix'!$C$4:$E$342,3,FALSE)</f>
        <v>Facility Security Upgrade - Wyong TRS</v>
      </c>
      <c r="G181" s="56" t="s">
        <v>1783</v>
      </c>
      <c r="H181" s="56" t="s">
        <v>281</v>
      </c>
      <c r="I181" s="56" t="s">
        <v>1795</v>
      </c>
      <c r="J181" s="56" t="s">
        <v>1679</v>
      </c>
      <c r="K181" s="206" t="s">
        <v>1847</v>
      </c>
    </row>
    <row r="182" spans="2:11" x14ac:dyDescent="0.25">
      <c r="B182" s="205" t="s">
        <v>1674</v>
      </c>
      <c r="C182" s="56" t="s">
        <v>301</v>
      </c>
      <c r="D182" s="56">
        <v>1</v>
      </c>
      <c r="E182" s="56">
        <v>10022605</v>
      </c>
      <c r="F182" s="56" t="str">
        <f>VLOOKUP(E182,'Capex document matrix'!$C$4:$E$342,3,FALSE)</f>
        <v>Facility Security Upgrade - Plumpton TRS</v>
      </c>
      <c r="G182" s="56" t="s">
        <v>262</v>
      </c>
      <c r="H182" s="56" t="s">
        <v>261</v>
      </c>
      <c r="I182" s="56" t="s">
        <v>1848</v>
      </c>
      <c r="J182" s="56" t="s">
        <v>1679</v>
      </c>
      <c r="K182" s="206" t="s">
        <v>1849</v>
      </c>
    </row>
    <row r="183" spans="2:11" x14ac:dyDescent="0.25">
      <c r="B183" s="205" t="s">
        <v>1674</v>
      </c>
      <c r="C183" s="56" t="s">
        <v>301</v>
      </c>
      <c r="D183" s="56">
        <v>1</v>
      </c>
      <c r="E183" s="56">
        <v>10022605</v>
      </c>
      <c r="F183" s="56" t="str">
        <f>VLOOKUP(E183,'Capex document matrix'!$C$4:$E$342,3,FALSE)</f>
        <v>Facility Security Upgrade - Plumpton TRS</v>
      </c>
      <c r="G183" s="56" t="s">
        <v>1783</v>
      </c>
      <c r="H183" s="56" t="s">
        <v>281</v>
      </c>
      <c r="I183" s="56" t="s">
        <v>1795</v>
      </c>
      <c r="J183" s="56" t="s">
        <v>1679</v>
      </c>
      <c r="K183" s="206" t="s">
        <v>1850</v>
      </c>
    </row>
    <row r="184" spans="2:11" x14ac:dyDescent="0.25">
      <c r="B184" s="205" t="s">
        <v>1674</v>
      </c>
      <c r="C184" s="56" t="s">
        <v>301</v>
      </c>
      <c r="D184" s="56">
        <v>1</v>
      </c>
      <c r="E184" s="56">
        <v>10022444</v>
      </c>
      <c r="F184" s="56" t="str">
        <f>VLOOKUP(E184,'Capex document matrix'!$C$4:$E$342,3,FALSE)</f>
        <v>Refurbishment of AS2885 pipework’s in pits -Flemington PRS</v>
      </c>
      <c r="G184" s="56" t="s">
        <v>1786</v>
      </c>
      <c r="H184" s="56" t="s">
        <v>1851</v>
      </c>
      <c r="I184" s="56" t="s">
        <v>1852</v>
      </c>
      <c r="J184" s="56" t="s">
        <v>1679</v>
      </c>
      <c r="K184" s="206" t="s">
        <v>1853</v>
      </c>
    </row>
    <row r="185" spans="2:11" x14ac:dyDescent="0.25">
      <c r="B185" s="205" t="s">
        <v>1674</v>
      </c>
      <c r="C185" s="56" t="s">
        <v>301</v>
      </c>
      <c r="D185" s="56">
        <v>1</v>
      </c>
      <c r="E185" s="56">
        <v>10022444</v>
      </c>
      <c r="F185" s="56" t="str">
        <f>VLOOKUP(E185,'Capex document matrix'!$C$4:$E$342,3,FALSE)</f>
        <v>Refurbishment of AS2885 pipework’s in pits -Flemington PRS</v>
      </c>
      <c r="G185" s="56" t="s">
        <v>1786</v>
      </c>
      <c r="H185" s="56" t="s">
        <v>1854</v>
      </c>
      <c r="I185" s="56" t="s">
        <v>1852</v>
      </c>
      <c r="J185" s="56" t="s">
        <v>1679</v>
      </c>
      <c r="K185" s="206" t="s">
        <v>1855</v>
      </c>
    </row>
    <row r="186" spans="2:11" x14ac:dyDescent="0.25">
      <c r="B186" s="205" t="s">
        <v>1674</v>
      </c>
      <c r="C186" s="56" t="s">
        <v>301</v>
      </c>
      <c r="D186" s="56">
        <v>1</v>
      </c>
      <c r="E186" s="56">
        <v>10022444</v>
      </c>
      <c r="F186" s="56" t="str">
        <f>VLOOKUP(E186,'Capex document matrix'!$C$4:$E$342,3,FALSE)</f>
        <v>Refurbishment of AS2885 pipework’s in pits -Flemington PRS</v>
      </c>
      <c r="G186" s="56" t="s">
        <v>1786</v>
      </c>
      <c r="H186" s="56" t="s">
        <v>1856</v>
      </c>
      <c r="I186" s="56" t="s">
        <v>1852</v>
      </c>
      <c r="J186" s="56" t="s">
        <v>1679</v>
      </c>
      <c r="K186" s="206" t="s">
        <v>1857</v>
      </c>
    </row>
    <row r="187" spans="2:11" x14ac:dyDescent="0.25">
      <c r="B187" s="205" t="s">
        <v>1674</v>
      </c>
      <c r="C187" s="56" t="s">
        <v>301</v>
      </c>
      <c r="D187" s="56">
        <v>1</v>
      </c>
      <c r="E187" s="56">
        <v>10022444</v>
      </c>
      <c r="F187" s="56" t="str">
        <f>VLOOKUP(E187,'Capex document matrix'!$C$4:$E$342,3,FALSE)</f>
        <v>Refurbishment of AS2885 pipework’s in pits -Flemington PRS</v>
      </c>
      <c r="G187" s="56" t="s">
        <v>1786</v>
      </c>
      <c r="H187" s="56" t="s">
        <v>1858</v>
      </c>
      <c r="I187" s="56" t="s">
        <v>1852</v>
      </c>
      <c r="J187" s="56" t="s">
        <v>1679</v>
      </c>
      <c r="K187" s="206" t="s">
        <v>1859</v>
      </c>
    </row>
    <row r="188" spans="2:11" x14ac:dyDescent="0.25">
      <c r="B188" s="205" t="s">
        <v>1674</v>
      </c>
      <c r="C188" s="56" t="s">
        <v>301</v>
      </c>
      <c r="D188" s="56">
        <v>1</v>
      </c>
      <c r="E188" s="56">
        <v>10022444</v>
      </c>
      <c r="F188" s="56" t="str">
        <f>VLOOKUP(E188,'Capex document matrix'!$C$4:$E$342,3,FALSE)</f>
        <v>Refurbishment of AS2885 pipework’s in pits -Flemington PRS</v>
      </c>
      <c r="G188" s="56" t="s">
        <v>276</v>
      </c>
      <c r="H188" s="56" t="s">
        <v>275</v>
      </c>
      <c r="I188" s="56" t="s">
        <v>1852</v>
      </c>
      <c r="J188" s="56" t="s">
        <v>1679</v>
      </c>
      <c r="K188" s="206" t="s">
        <v>1860</v>
      </c>
    </row>
    <row r="189" spans="2:11" x14ac:dyDescent="0.25">
      <c r="B189" s="205" t="s">
        <v>1674</v>
      </c>
      <c r="C189" s="56" t="s">
        <v>301</v>
      </c>
      <c r="D189" s="56">
        <v>1</v>
      </c>
      <c r="E189" s="56">
        <v>10022444</v>
      </c>
      <c r="F189" s="56" t="str">
        <f>VLOOKUP(E189,'Capex document matrix'!$C$4:$E$342,3,FALSE)</f>
        <v>Refurbishment of AS2885 pipework’s in pits -Flemington PRS</v>
      </c>
      <c r="G189" s="56" t="s">
        <v>1783</v>
      </c>
      <c r="H189" s="56" t="s">
        <v>281</v>
      </c>
      <c r="I189" s="56" t="s">
        <v>1795</v>
      </c>
      <c r="J189" s="56" t="s">
        <v>1679</v>
      </c>
      <c r="K189" s="206" t="s">
        <v>1861</v>
      </c>
    </row>
    <row r="190" spans="2:11" x14ac:dyDescent="0.25">
      <c r="B190" s="205" t="s">
        <v>1674</v>
      </c>
      <c r="C190" s="56" t="s">
        <v>301</v>
      </c>
      <c r="D190" s="56">
        <v>1</v>
      </c>
      <c r="E190" s="56">
        <v>10022454</v>
      </c>
      <c r="F190" s="56" t="str">
        <f>VLOOKUP(E190,'Capex document matrix'!$C$4:$E$342,3,FALSE)</f>
        <v>Refurbishment of AS2885 pipework’s in pits - Mascot PRS</v>
      </c>
      <c r="G190" s="56" t="s">
        <v>1786</v>
      </c>
      <c r="H190" s="56" t="s">
        <v>1862</v>
      </c>
      <c r="I190" s="56" t="s">
        <v>1863</v>
      </c>
      <c r="J190" s="56" t="s">
        <v>1679</v>
      </c>
      <c r="K190" s="206" t="s">
        <v>1864</v>
      </c>
    </row>
    <row r="191" spans="2:11" x14ac:dyDescent="0.25">
      <c r="B191" s="205" t="s">
        <v>1674</v>
      </c>
      <c r="C191" s="56" t="s">
        <v>301</v>
      </c>
      <c r="D191" s="56">
        <v>1</v>
      </c>
      <c r="E191" s="56">
        <v>10022454</v>
      </c>
      <c r="F191" s="56" t="str">
        <f>VLOOKUP(E191,'Capex document matrix'!$C$4:$E$342,3,FALSE)</f>
        <v>Refurbishment of AS2885 pipework’s in pits - Mascot PRS</v>
      </c>
      <c r="G191" s="56" t="s">
        <v>1786</v>
      </c>
      <c r="H191" s="56" t="s">
        <v>1865</v>
      </c>
      <c r="I191" s="56" t="s">
        <v>1863</v>
      </c>
      <c r="J191" s="56" t="s">
        <v>1679</v>
      </c>
      <c r="K191" s="206" t="s">
        <v>1866</v>
      </c>
    </row>
    <row r="192" spans="2:11" x14ac:dyDescent="0.25">
      <c r="B192" s="205" t="s">
        <v>1674</v>
      </c>
      <c r="C192" s="56" t="s">
        <v>301</v>
      </c>
      <c r="D192" s="56">
        <v>1</v>
      </c>
      <c r="E192" s="56">
        <v>10022454</v>
      </c>
      <c r="F192" s="56" t="str">
        <f>VLOOKUP(E192,'Capex document matrix'!$C$4:$E$342,3,FALSE)</f>
        <v>Refurbishment of AS2885 pipework’s in pits - Mascot PRS</v>
      </c>
      <c r="G192" s="56" t="s">
        <v>1786</v>
      </c>
      <c r="H192" s="56" t="s">
        <v>1867</v>
      </c>
      <c r="I192" s="56" t="s">
        <v>1863</v>
      </c>
      <c r="J192" s="56" t="s">
        <v>1679</v>
      </c>
      <c r="K192" s="206" t="s">
        <v>1868</v>
      </c>
    </row>
    <row r="193" spans="2:11" x14ac:dyDescent="0.25">
      <c r="B193" s="205" t="s">
        <v>1674</v>
      </c>
      <c r="C193" s="56" t="s">
        <v>301</v>
      </c>
      <c r="D193" s="56">
        <v>1</v>
      </c>
      <c r="E193" s="56">
        <v>10022454</v>
      </c>
      <c r="F193" s="56" t="str">
        <f>VLOOKUP(E193,'Capex document matrix'!$C$4:$E$342,3,FALSE)</f>
        <v>Refurbishment of AS2885 pipework’s in pits - Mascot PRS</v>
      </c>
      <c r="G193" s="56" t="s">
        <v>1786</v>
      </c>
      <c r="H193" s="56" t="s">
        <v>1869</v>
      </c>
      <c r="I193" s="56" t="s">
        <v>1863</v>
      </c>
      <c r="J193" s="56" t="s">
        <v>1679</v>
      </c>
      <c r="K193" s="206" t="s">
        <v>1870</v>
      </c>
    </row>
    <row r="194" spans="2:11" x14ac:dyDescent="0.25">
      <c r="B194" s="205" t="s">
        <v>1674</v>
      </c>
      <c r="C194" s="56" t="s">
        <v>301</v>
      </c>
      <c r="D194" s="56">
        <v>1</v>
      </c>
      <c r="E194" s="56">
        <v>10022454</v>
      </c>
      <c r="F194" s="56" t="str">
        <f>VLOOKUP(E194,'Capex document matrix'!$C$4:$E$342,3,FALSE)</f>
        <v>Refurbishment of AS2885 pipework’s in pits - Mascot PRS</v>
      </c>
      <c r="G194" s="56" t="s">
        <v>1786</v>
      </c>
      <c r="H194" s="56" t="s">
        <v>1871</v>
      </c>
      <c r="I194" s="56" t="s">
        <v>1863</v>
      </c>
      <c r="J194" s="56" t="s">
        <v>1679</v>
      </c>
      <c r="K194" s="206" t="s">
        <v>1872</v>
      </c>
    </row>
    <row r="195" spans="2:11" x14ac:dyDescent="0.25">
      <c r="B195" s="205" t="s">
        <v>1674</v>
      </c>
      <c r="C195" s="56" t="s">
        <v>301</v>
      </c>
      <c r="D195" s="56">
        <v>1</v>
      </c>
      <c r="E195" s="56">
        <v>10022454</v>
      </c>
      <c r="F195" s="56" t="str">
        <f>VLOOKUP(E195,'Capex document matrix'!$C$4:$E$342,3,FALSE)</f>
        <v>Refurbishment of AS2885 pipework’s in pits - Mascot PRS</v>
      </c>
      <c r="G195" s="56" t="s">
        <v>1783</v>
      </c>
      <c r="H195" s="56" t="s">
        <v>281</v>
      </c>
      <c r="I195" s="56" t="s">
        <v>1795</v>
      </c>
      <c r="J195" s="56" t="s">
        <v>1679</v>
      </c>
      <c r="K195" s="206" t="s">
        <v>1873</v>
      </c>
    </row>
    <row r="196" spans="2:11" x14ac:dyDescent="0.25">
      <c r="B196" s="205" t="s">
        <v>1674</v>
      </c>
      <c r="C196" s="56" t="s">
        <v>301</v>
      </c>
      <c r="D196" s="56">
        <v>1</v>
      </c>
      <c r="E196" s="56">
        <v>10022454</v>
      </c>
      <c r="F196" s="56" t="str">
        <f>VLOOKUP(E196,'Capex document matrix'!$C$4:$E$342,3,FALSE)</f>
        <v>Refurbishment of AS2885 pipework’s in pits - Mascot PRS</v>
      </c>
      <c r="G196" s="56" t="s">
        <v>276</v>
      </c>
      <c r="H196" s="56" t="s">
        <v>275</v>
      </c>
      <c r="I196" s="56" t="s">
        <v>1863</v>
      </c>
      <c r="J196" s="56" t="s">
        <v>1679</v>
      </c>
      <c r="K196" s="206" t="s">
        <v>1874</v>
      </c>
    </row>
    <row r="197" spans="2:11" x14ac:dyDescent="0.25">
      <c r="B197" s="205" t="s">
        <v>1674</v>
      </c>
      <c r="C197" s="56" t="s">
        <v>301</v>
      </c>
      <c r="D197" s="56">
        <v>1</v>
      </c>
      <c r="E197" s="56">
        <v>10022455</v>
      </c>
      <c r="F197" s="56" t="str">
        <f>VLOOKUP(E197,'Capex document matrix'!$C$4:$E$342,3,FALSE)</f>
        <v>Refurbishment of AS2885 pipework’s in pits - Tempe PRS</v>
      </c>
      <c r="G197" s="56" t="s">
        <v>1786</v>
      </c>
      <c r="H197" s="56" t="s">
        <v>1851</v>
      </c>
      <c r="I197" s="56" t="s">
        <v>1875</v>
      </c>
      <c r="J197" s="56" t="s">
        <v>1679</v>
      </c>
      <c r="K197" s="206" t="s">
        <v>1876</v>
      </c>
    </row>
    <row r="198" spans="2:11" x14ac:dyDescent="0.25">
      <c r="B198" s="205" t="s">
        <v>1674</v>
      </c>
      <c r="C198" s="56" t="s">
        <v>301</v>
      </c>
      <c r="D198" s="56">
        <v>1</v>
      </c>
      <c r="E198" s="56">
        <v>10022455</v>
      </c>
      <c r="F198" s="56" t="str">
        <f>VLOOKUP(E198,'Capex document matrix'!$C$4:$E$342,3,FALSE)</f>
        <v>Refurbishment of AS2885 pipework’s in pits - Tempe PRS</v>
      </c>
      <c r="G198" s="56" t="s">
        <v>1786</v>
      </c>
      <c r="H198" s="56" t="s">
        <v>1854</v>
      </c>
      <c r="I198" s="56" t="s">
        <v>1875</v>
      </c>
      <c r="J198" s="56" t="s">
        <v>1679</v>
      </c>
      <c r="K198" s="206" t="s">
        <v>1877</v>
      </c>
    </row>
    <row r="199" spans="2:11" x14ac:dyDescent="0.25">
      <c r="B199" s="205" t="s">
        <v>1674</v>
      </c>
      <c r="C199" s="56" t="s">
        <v>301</v>
      </c>
      <c r="D199" s="56">
        <v>1</v>
      </c>
      <c r="E199" s="56">
        <v>10022455</v>
      </c>
      <c r="F199" s="56" t="str">
        <f>VLOOKUP(E199,'Capex document matrix'!$C$4:$E$342,3,FALSE)</f>
        <v>Refurbishment of AS2885 pipework’s in pits - Tempe PRS</v>
      </c>
      <c r="G199" s="56" t="s">
        <v>1786</v>
      </c>
      <c r="H199" s="56" t="s">
        <v>1856</v>
      </c>
      <c r="I199" s="56" t="s">
        <v>1875</v>
      </c>
      <c r="J199" s="56" t="s">
        <v>1679</v>
      </c>
      <c r="K199" s="206" t="s">
        <v>1878</v>
      </c>
    </row>
    <row r="200" spans="2:11" x14ac:dyDescent="0.25">
      <c r="B200" s="205" t="s">
        <v>1674</v>
      </c>
      <c r="C200" s="56" t="s">
        <v>301</v>
      </c>
      <c r="D200" s="56">
        <v>1</v>
      </c>
      <c r="E200" s="56">
        <v>10022455</v>
      </c>
      <c r="F200" s="56" t="str">
        <f>VLOOKUP(E200,'Capex document matrix'!$C$4:$E$342,3,FALSE)</f>
        <v>Refurbishment of AS2885 pipework’s in pits - Tempe PRS</v>
      </c>
      <c r="G200" s="56" t="s">
        <v>1786</v>
      </c>
      <c r="H200" s="56" t="s">
        <v>1858</v>
      </c>
      <c r="I200" s="56" t="s">
        <v>1875</v>
      </c>
      <c r="J200" s="56" t="s">
        <v>1679</v>
      </c>
      <c r="K200" s="206" t="s">
        <v>1879</v>
      </c>
    </row>
    <row r="201" spans="2:11" x14ac:dyDescent="0.25">
      <c r="B201" s="205" t="s">
        <v>1674</v>
      </c>
      <c r="C201" s="56" t="s">
        <v>301</v>
      </c>
      <c r="D201" s="56">
        <v>1</v>
      </c>
      <c r="E201" s="56">
        <v>10022455</v>
      </c>
      <c r="F201" s="56" t="str">
        <f>VLOOKUP(E201,'Capex document matrix'!$C$4:$E$342,3,FALSE)</f>
        <v>Refurbishment of AS2885 pipework’s in pits - Tempe PRS</v>
      </c>
      <c r="G201" s="56" t="s">
        <v>276</v>
      </c>
      <c r="H201" s="56" t="s">
        <v>275</v>
      </c>
      <c r="I201" s="56" t="s">
        <v>1875</v>
      </c>
      <c r="J201" s="56" t="s">
        <v>1679</v>
      </c>
      <c r="K201" s="206" t="s">
        <v>1880</v>
      </c>
    </row>
    <row r="202" spans="2:11" x14ac:dyDescent="0.25">
      <c r="B202" s="205" t="s">
        <v>1674</v>
      </c>
      <c r="C202" s="56" t="s">
        <v>301</v>
      </c>
      <c r="D202" s="56">
        <v>1</v>
      </c>
      <c r="E202" s="56">
        <v>10022455</v>
      </c>
      <c r="F202" s="56" t="str">
        <f>VLOOKUP(E202,'Capex document matrix'!$C$4:$E$342,3,FALSE)</f>
        <v>Refurbishment of AS2885 pipework’s in pits - Tempe PRS</v>
      </c>
      <c r="G202" s="56" t="s">
        <v>1783</v>
      </c>
      <c r="H202" s="56" t="s">
        <v>281</v>
      </c>
      <c r="I202" s="56" t="s">
        <v>1795</v>
      </c>
      <c r="J202" s="56" t="s">
        <v>1679</v>
      </c>
      <c r="K202" s="206" t="s">
        <v>1881</v>
      </c>
    </row>
    <row r="203" spans="2:11" x14ac:dyDescent="0.25">
      <c r="B203" s="205" t="s">
        <v>1674</v>
      </c>
      <c r="C203" s="56" t="s">
        <v>301</v>
      </c>
      <c r="D203" s="56">
        <v>1</v>
      </c>
      <c r="E203" s="56">
        <v>10035435</v>
      </c>
      <c r="F203" s="56" t="str">
        <f>VLOOKUP(E203,'Capex document matrix'!$C$4:$E$342,3,FALSE)</f>
        <v>Overall coating rehabilitation program of exposed mains on SPM</v>
      </c>
      <c r="G203" s="56" t="s">
        <v>1783</v>
      </c>
      <c r="H203" s="56" t="s">
        <v>281</v>
      </c>
      <c r="I203" s="56" t="s">
        <v>1882</v>
      </c>
      <c r="J203" s="56" t="s">
        <v>1679</v>
      </c>
      <c r="K203" s="206" t="s">
        <v>1883</v>
      </c>
    </row>
    <row r="204" spans="2:11" x14ac:dyDescent="0.25">
      <c r="B204" s="205" t="s">
        <v>1674</v>
      </c>
      <c r="C204" s="56" t="s">
        <v>301</v>
      </c>
      <c r="D204" s="56">
        <v>1</v>
      </c>
      <c r="E204" s="56">
        <v>10035435</v>
      </c>
      <c r="F204" s="56" t="str">
        <f>VLOOKUP(E204,'Capex document matrix'!$C$4:$E$342,3,FALSE)</f>
        <v>Overall coating rehabilitation program of exposed mains on SPM</v>
      </c>
      <c r="G204" s="56" t="s">
        <v>265</v>
      </c>
      <c r="H204" s="56" t="s">
        <v>264</v>
      </c>
      <c r="I204" s="56" t="s">
        <v>1863</v>
      </c>
      <c r="J204" s="56" t="s">
        <v>1679</v>
      </c>
      <c r="K204" s="206" t="s">
        <v>1884</v>
      </c>
    </row>
    <row r="205" spans="2:11" x14ac:dyDescent="0.25">
      <c r="B205" s="205" t="s">
        <v>1674</v>
      </c>
      <c r="C205" s="56" t="s">
        <v>301</v>
      </c>
      <c r="D205" s="56">
        <v>1</v>
      </c>
      <c r="E205" s="56">
        <v>10038202</v>
      </c>
      <c r="F205" s="56" t="str">
        <f>VLOOKUP(E205,'Capex document matrix'!$C$4:$E$342,3,FALSE)</f>
        <v>Integrity Assessment of Sydney Primary Loop using inline inspection</v>
      </c>
      <c r="G205" s="56" t="s">
        <v>1786</v>
      </c>
      <c r="H205" s="56" t="s">
        <v>278</v>
      </c>
      <c r="I205" s="56" t="s">
        <v>1885</v>
      </c>
      <c r="J205" s="56" t="s">
        <v>1679</v>
      </c>
      <c r="K205" s="206" t="s">
        <v>1886</v>
      </c>
    </row>
    <row r="206" spans="2:11" x14ac:dyDescent="0.25">
      <c r="B206" s="205" t="s">
        <v>1674</v>
      </c>
      <c r="C206" s="56" t="s">
        <v>301</v>
      </c>
      <c r="D206" s="56">
        <v>1</v>
      </c>
      <c r="E206" s="56">
        <v>10038202</v>
      </c>
      <c r="F206" s="56" t="str">
        <f>VLOOKUP(E206,'Capex document matrix'!$C$4:$E$342,3,FALSE)</f>
        <v>Integrity Assessment of Sydney Primary Loop using inline inspection</v>
      </c>
      <c r="G206" s="56" t="s">
        <v>276</v>
      </c>
      <c r="H206" s="56" t="s">
        <v>275</v>
      </c>
      <c r="I206" s="56" t="s">
        <v>1887</v>
      </c>
      <c r="J206" s="56" t="s">
        <v>1679</v>
      </c>
      <c r="K206" s="206" t="s">
        <v>1888</v>
      </c>
    </row>
    <row r="207" spans="2:11" x14ac:dyDescent="0.25">
      <c r="B207" s="205" t="s">
        <v>1674</v>
      </c>
      <c r="C207" s="56" t="s">
        <v>301</v>
      </c>
      <c r="D207" s="56">
        <v>1</v>
      </c>
      <c r="E207" s="56">
        <v>10038202</v>
      </c>
      <c r="F207" s="56" t="str">
        <f>VLOOKUP(E207,'Capex document matrix'!$C$4:$E$342,3,FALSE)</f>
        <v>Integrity Assessment of Sydney Primary Loop using inline inspection</v>
      </c>
      <c r="G207" s="56" t="s">
        <v>1783</v>
      </c>
      <c r="H207" s="56" t="s">
        <v>281</v>
      </c>
      <c r="I207" s="56" t="s">
        <v>1795</v>
      </c>
      <c r="J207" s="56" t="s">
        <v>1679</v>
      </c>
      <c r="K207" s="206" t="s">
        <v>1889</v>
      </c>
    </row>
    <row r="208" spans="2:11" x14ac:dyDescent="0.25">
      <c r="B208" s="205" t="s">
        <v>1674</v>
      </c>
      <c r="C208" s="56" t="s">
        <v>301</v>
      </c>
      <c r="D208" s="56">
        <v>1</v>
      </c>
      <c r="E208" s="56">
        <v>10038206</v>
      </c>
      <c r="F208" s="56" t="str">
        <f>VLOOKUP(E208,'Capex document matrix'!$C$4:$E$342,3,FALSE)</f>
        <v>Integrity Assessment of the Central Trunk using In Line Inspection (ILI)</v>
      </c>
      <c r="G208" s="56" t="s">
        <v>1783</v>
      </c>
      <c r="H208" s="56" t="s">
        <v>281</v>
      </c>
      <c r="I208" s="56" t="s">
        <v>1798</v>
      </c>
      <c r="J208" s="56" t="s">
        <v>1679</v>
      </c>
      <c r="K208" s="206" t="s">
        <v>1890</v>
      </c>
    </row>
    <row r="209" spans="2:11" x14ac:dyDescent="0.25">
      <c r="B209" s="205" t="s">
        <v>1674</v>
      </c>
      <c r="C209" s="56" t="s">
        <v>301</v>
      </c>
      <c r="D209" s="56">
        <v>1</v>
      </c>
      <c r="E209" s="56">
        <v>10038206</v>
      </c>
      <c r="F209" s="56" t="s">
        <v>487</v>
      </c>
      <c r="G209" s="56" t="s">
        <v>1786</v>
      </c>
      <c r="H209" s="56" t="s">
        <v>278</v>
      </c>
      <c r="I209" s="56">
        <v>20190630</v>
      </c>
      <c r="J209" s="56" t="s">
        <v>1679</v>
      </c>
      <c r="K209" s="206" t="s">
        <v>1891</v>
      </c>
    </row>
    <row r="210" spans="2:11" x14ac:dyDescent="0.25">
      <c r="B210" s="205" t="s">
        <v>1674</v>
      </c>
      <c r="C210" s="56" t="s">
        <v>301</v>
      </c>
      <c r="D210" s="56">
        <v>1</v>
      </c>
      <c r="E210" s="56">
        <v>10038206</v>
      </c>
      <c r="F210" s="56" t="s">
        <v>487</v>
      </c>
      <c r="G210" s="56" t="s">
        <v>276</v>
      </c>
      <c r="H210" s="56" t="s">
        <v>275</v>
      </c>
      <c r="I210" s="56">
        <v>20190630</v>
      </c>
      <c r="J210" s="56" t="s">
        <v>1679</v>
      </c>
      <c r="K210" s="206" t="s">
        <v>1892</v>
      </c>
    </row>
    <row r="211" spans="2:11" x14ac:dyDescent="0.25">
      <c r="B211" s="205" t="s">
        <v>1674</v>
      </c>
      <c r="C211" s="56" t="s">
        <v>301</v>
      </c>
      <c r="D211" s="56">
        <v>1</v>
      </c>
      <c r="E211" s="56">
        <v>10043332</v>
      </c>
      <c r="F211" s="56" t="str">
        <f>VLOOKUP(E211,'Capex document matrix'!$C$4:$E$342,3,FALSE)</f>
        <v>Validation of anomalies identified by Inline-inspection on the Sydney Primary Main (HP to Lid)</v>
      </c>
      <c r="G211" s="56" t="s">
        <v>262</v>
      </c>
      <c r="H211" s="56" t="s">
        <v>261</v>
      </c>
      <c r="I211" s="56">
        <v>20180316</v>
      </c>
      <c r="J211" s="56" t="s">
        <v>1679</v>
      </c>
      <c r="K211" s="206" t="s">
        <v>1893</v>
      </c>
    </row>
    <row r="212" spans="2:11" x14ac:dyDescent="0.25">
      <c r="B212" s="205" t="s">
        <v>1674</v>
      </c>
      <c r="C212" s="56" t="s">
        <v>301</v>
      </c>
      <c r="D212" s="56">
        <v>1</v>
      </c>
      <c r="E212" s="56">
        <v>10043332</v>
      </c>
      <c r="F212" s="56" t="str">
        <f>VLOOKUP(E212,'Capex document matrix'!$C$4:$E$342,3,FALSE)</f>
        <v>Validation of anomalies identified by Inline-inspection on the Sydney Primary Main (HP to Lid)</v>
      </c>
      <c r="G212" s="56" t="s">
        <v>1783</v>
      </c>
      <c r="H212" s="56" t="s">
        <v>281</v>
      </c>
      <c r="I212" s="56">
        <v>20190207</v>
      </c>
      <c r="J212" s="56" t="s">
        <v>1679</v>
      </c>
      <c r="K212" s="206" t="s">
        <v>1894</v>
      </c>
    </row>
    <row r="213" spans="2:11" x14ac:dyDescent="0.25">
      <c r="B213" s="205" t="s">
        <v>1674</v>
      </c>
      <c r="C213" s="56" t="s">
        <v>301</v>
      </c>
      <c r="D213" s="56">
        <v>1</v>
      </c>
      <c r="E213" s="56">
        <v>10043335</v>
      </c>
      <c r="F213" s="56" t="str">
        <f>VLOOKUP(E213,'Capex document matrix'!$C$4:$E$342,3,FALSE)</f>
        <v>Validation of anomalies identified by inline-inspection on the Central Trunk</v>
      </c>
      <c r="G213" s="56" t="s">
        <v>262</v>
      </c>
      <c r="H213" s="56" t="s">
        <v>261</v>
      </c>
      <c r="I213" s="56" t="s">
        <v>1895</v>
      </c>
      <c r="J213" s="56" t="s">
        <v>1679</v>
      </c>
      <c r="K213" s="206" t="s">
        <v>1896</v>
      </c>
    </row>
    <row r="214" spans="2:11" x14ac:dyDescent="0.25">
      <c r="B214" s="205" t="s">
        <v>1674</v>
      </c>
      <c r="C214" s="56" t="s">
        <v>301</v>
      </c>
      <c r="D214" s="56">
        <v>1</v>
      </c>
      <c r="E214" s="56">
        <v>10043335</v>
      </c>
      <c r="F214" s="56" t="str">
        <f>VLOOKUP(E214,'Capex document matrix'!$C$4:$E$342,3,FALSE)</f>
        <v>Validation of anomalies identified by inline-inspection on the Central Trunk</v>
      </c>
      <c r="G214" s="56" t="s">
        <v>1783</v>
      </c>
      <c r="H214" s="56" t="s">
        <v>281</v>
      </c>
      <c r="I214" s="56" t="s">
        <v>1798</v>
      </c>
      <c r="J214" s="56" t="s">
        <v>1679</v>
      </c>
      <c r="K214" s="206" t="s">
        <v>1897</v>
      </c>
    </row>
    <row r="215" spans="2:11" x14ac:dyDescent="0.25">
      <c r="B215" s="205" t="s">
        <v>1674</v>
      </c>
      <c r="C215" s="56" t="s">
        <v>301</v>
      </c>
      <c r="D215" s="56">
        <v>1</v>
      </c>
      <c r="E215" s="56">
        <v>10042233</v>
      </c>
      <c r="F215" s="56" t="str">
        <f>VLOOKUP(E215,'Capex document matrix'!$C$4:$E$342,3,FALSE)</f>
        <v>Air Compressor Replacement Program</v>
      </c>
      <c r="G215" s="56" t="s">
        <v>1783</v>
      </c>
      <c r="H215" s="56" t="s">
        <v>281</v>
      </c>
      <c r="I215" s="56" t="s">
        <v>1788</v>
      </c>
      <c r="J215" s="56" t="s">
        <v>1679</v>
      </c>
      <c r="K215" s="206" t="s">
        <v>1898</v>
      </c>
    </row>
    <row r="216" spans="2:11" x14ac:dyDescent="0.25">
      <c r="B216" s="205" t="s">
        <v>1674</v>
      </c>
      <c r="C216" s="56" t="s">
        <v>301</v>
      </c>
      <c r="D216" s="56">
        <v>1</v>
      </c>
      <c r="E216" s="56">
        <v>10042233</v>
      </c>
      <c r="F216" s="56" t="str">
        <f>VLOOKUP(E216,'Capex document matrix'!$C$4:$E$342,3,FALSE)</f>
        <v>Air Compressor Replacement Program</v>
      </c>
      <c r="G216" s="56" t="s">
        <v>265</v>
      </c>
      <c r="H216" s="56" t="s">
        <v>264</v>
      </c>
      <c r="I216" s="56" t="s">
        <v>1899</v>
      </c>
      <c r="J216" s="56" t="s">
        <v>1679</v>
      </c>
      <c r="K216" s="206" t="s">
        <v>1900</v>
      </c>
    </row>
    <row r="217" spans="2:11" x14ac:dyDescent="0.25">
      <c r="B217" s="205" t="s">
        <v>1674</v>
      </c>
      <c r="C217" s="56" t="s">
        <v>301</v>
      </c>
      <c r="D217" s="56">
        <v>1</v>
      </c>
      <c r="E217" s="56">
        <v>10042545</v>
      </c>
      <c r="F217" s="56" t="str">
        <f>VLOOKUP(E217,'Capex document matrix'!$C$4:$E$342,3,FALSE)</f>
        <v>Direct Examination of JGN Unpiggable Pipelines</v>
      </c>
      <c r="G217" s="56" t="s">
        <v>262</v>
      </c>
      <c r="H217" s="56" t="s">
        <v>261</v>
      </c>
      <c r="I217" s="56" t="s">
        <v>1901</v>
      </c>
      <c r="J217" s="56" t="s">
        <v>1679</v>
      </c>
      <c r="K217" s="206" t="s">
        <v>1902</v>
      </c>
    </row>
    <row r="218" spans="2:11" x14ac:dyDescent="0.25">
      <c r="B218" s="205" t="s">
        <v>1674</v>
      </c>
      <c r="C218" s="56" t="s">
        <v>301</v>
      </c>
      <c r="D218" s="56">
        <v>1</v>
      </c>
      <c r="E218" s="56">
        <v>10042545</v>
      </c>
      <c r="F218" s="56" t="str">
        <f>VLOOKUP(E218,'Capex document matrix'!$C$4:$E$342,3,FALSE)</f>
        <v>Direct Examination of JGN Unpiggable Pipelines</v>
      </c>
      <c r="G218" s="56" t="s">
        <v>1783</v>
      </c>
      <c r="H218" s="56" t="s">
        <v>281</v>
      </c>
      <c r="I218" s="56" t="s">
        <v>1903</v>
      </c>
      <c r="J218" s="56" t="s">
        <v>1679</v>
      </c>
      <c r="K218" s="206" t="s">
        <v>1904</v>
      </c>
    </row>
    <row r="219" spans="2:11" x14ac:dyDescent="0.25">
      <c r="B219" s="205" t="s">
        <v>1674</v>
      </c>
      <c r="C219" s="56" t="s">
        <v>301</v>
      </c>
      <c r="D219" s="56">
        <v>1</v>
      </c>
      <c r="E219" s="56">
        <v>10043034</v>
      </c>
      <c r="F219" s="56" t="str">
        <f>VLOOKUP(E219,'Capex document matrix'!$C$4:$E$342,3,FALSE)</f>
        <v>Refurbishment of Stringybark Creek MLV Pit</v>
      </c>
      <c r="G219" s="56" t="s">
        <v>265</v>
      </c>
      <c r="H219" s="56" t="s">
        <v>264</v>
      </c>
      <c r="I219" s="56" t="s">
        <v>1788</v>
      </c>
      <c r="J219" s="56" t="s">
        <v>1679</v>
      </c>
      <c r="K219" s="206" t="s">
        <v>1905</v>
      </c>
    </row>
    <row r="220" spans="2:11" ht="14.25" customHeight="1" x14ac:dyDescent="0.25">
      <c r="B220" s="205" t="s">
        <v>1674</v>
      </c>
      <c r="C220" s="56" t="s">
        <v>301</v>
      </c>
      <c r="D220" s="56">
        <v>1</v>
      </c>
      <c r="E220" s="56">
        <v>10043034</v>
      </c>
      <c r="F220" s="56" t="str">
        <f>VLOOKUP(E220,'Capex document matrix'!$C$4:$E$342,3,FALSE)</f>
        <v>Refurbishment of Stringybark Creek MLV Pit</v>
      </c>
      <c r="G220" s="56" t="s">
        <v>1783</v>
      </c>
      <c r="H220" s="56" t="s">
        <v>281</v>
      </c>
      <c r="I220" s="56" t="s">
        <v>1906</v>
      </c>
      <c r="J220" s="56" t="s">
        <v>1679</v>
      </c>
      <c r="K220" s="206" t="s">
        <v>1907</v>
      </c>
    </row>
    <row r="221" spans="2:11" x14ac:dyDescent="0.25">
      <c r="B221" s="205" t="s">
        <v>1674</v>
      </c>
      <c r="C221" s="56" t="s">
        <v>301</v>
      </c>
      <c r="D221" s="56">
        <v>1</v>
      </c>
      <c r="E221" s="56"/>
      <c r="F221" s="56" t="s">
        <v>1908</v>
      </c>
      <c r="G221" s="56" t="s">
        <v>276</v>
      </c>
      <c r="H221" s="56" t="s">
        <v>275</v>
      </c>
      <c r="I221" s="56">
        <v>20190624</v>
      </c>
      <c r="J221" s="56" t="s">
        <v>1679</v>
      </c>
      <c r="K221" s="206" t="s">
        <v>1909</v>
      </c>
    </row>
    <row r="222" spans="2:11" x14ac:dyDescent="0.25">
      <c r="B222" s="205" t="s">
        <v>1674</v>
      </c>
      <c r="C222" s="56" t="s">
        <v>301</v>
      </c>
      <c r="D222" s="56">
        <v>1</v>
      </c>
      <c r="E222" s="56"/>
      <c r="F222" s="56" t="s">
        <v>1908</v>
      </c>
      <c r="G222" s="56" t="s">
        <v>276</v>
      </c>
      <c r="H222" s="56" t="s">
        <v>275</v>
      </c>
      <c r="I222" s="56">
        <v>20190624</v>
      </c>
      <c r="J222" s="56" t="s">
        <v>1684</v>
      </c>
      <c r="K222" s="206" t="s">
        <v>1910</v>
      </c>
    </row>
    <row r="223" spans="2:11" x14ac:dyDescent="0.25">
      <c r="B223" s="205" t="s">
        <v>1674</v>
      </c>
      <c r="C223" s="56" t="s">
        <v>301</v>
      </c>
      <c r="D223" s="56">
        <v>1</v>
      </c>
      <c r="E223" s="56"/>
      <c r="F223" s="56" t="s">
        <v>1908</v>
      </c>
      <c r="G223" s="56" t="s">
        <v>1786</v>
      </c>
      <c r="H223" s="56" t="s">
        <v>1911</v>
      </c>
      <c r="I223" s="56">
        <v>20190624</v>
      </c>
      <c r="J223" s="56" t="s">
        <v>1679</v>
      </c>
      <c r="K223" s="206" t="s">
        <v>1912</v>
      </c>
    </row>
    <row r="224" spans="2:11" x14ac:dyDescent="0.25">
      <c r="B224" s="205" t="s">
        <v>1674</v>
      </c>
      <c r="C224" s="56" t="s">
        <v>301</v>
      </c>
      <c r="D224" s="56">
        <v>1</v>
      </c>
      <c r="E224" s="56"/>
      <c r="F224" s="56" t="s">
        <v>1908</v>
      </c>
      <c r="G224" s="56" t="s">
        <v>1786</v>
      </c>
      <c r="H224" s="56" t="s">
        <v>1913</v>
      </c>
      <c r="I224" s="56">
        <v>20190624</v>
      </c>
      <c r="J224" s="56" t="s">
        <v>1679</v>
      </c>
      <c r="K224" s="206" t="s">
        <v>1914</v>
      </c>
    </row>
    <row r="225" spans="2:37" x14ac:dyDescent="0.25">
      <c r="B225" s="205" t="s">
        <v>1674</v>
      </c>
      <c r="C225" s="56" t="s">
        <v>301</v>
      </c>
      <c r="D225" s="56">
        <v>1</v>
      </c>
      <c r="E225" s="56">
        <v>10043057</v>
      </c>
      <c r="F225" s="56" t="str">
        <f>VLOOKUP(E225,'Capex document matrix'!$C$4:$E$342,3,FALSE)</f>
        <v>SPM corrosion failure due to CP shielding (bend verification)</v>
      </c>
      <c r="G225" s="56" t="s">
        <v>1783</v>
      </c>
      <c r="H225" s="56" t="s">
        <v>281</v>
      </c>
      <c r="I225" s="56">
        <v>20190302</v>
      </c>
      <c r="J225" s="56" t="s">
        <v>1679</v>
      </c>
      <c r="K225" s="206" t="s">
        <v>1915</v>
      </c>
    </row>
    <row r="226" spans="2:37" x14ac:dyDescent="0.25">
      <c r="B226" s="205" t="s">
        <v>1674</v>
      </c>
      <c r="C226" s="56" t="s">
        <v>301</v>
      </c>
      <c r="D226" s="56">
        <v>1</v>
      </c>
      <c r="E226" s="56">
        <v>10043314</v>
      </c>
      <c r="F226" s="56" t="str">
        <f>VLOOKUP(E226,'Capex document matrix'!$C$4:$E$342,3,FALSE)</f>
        <v>SPM corrosion failure due to CP shielding (Lidcombe – Mortlake inline inspection)</v>
      </c>
      <c r="G226" s="56" t="s">
        <v>1783</v>
      </c>
      <c r="H226" s="56" t="s">
        <v>281</v>
      </c>
      <c r="I226" s="56">
        <v>20190304</v>
      </c>
      <c r="J226" s="56" t="s">
        <v>1679</v>
      </c>
      <c r="K226" s="206" t="s">
        <v>1916</v>
      </c>
    </row>
    <row r="227" spans="2:37" x14ac:dyDescent="0.25">
      <c r="B227" s="205" t="s">
        <v>1674</v>
      </c>
      <c r="C227" s="56" t="s">
        <v>301</v>
      </c>
      <c r="D227" s="56">
        <v>1</v>
      </c>
      <c r="E227" s="56">
        <v>10043315</v>
      </c>
      <c r="F227" s="56" t="str">
        <f>VLOOKUP(E227,'Capex document matrix'!$C$4:$E$342,3,FALSE)</f>
        <v>SPM corrosion failure due to CP shielding (Lidcombe – Mortlake validation digs)</v>
      </c>
      <c r="G227" s="56" t="s">
        <v>1783</v>
      </c>
      <c r="H227" s="56" t="s">
        <v>281</v>
      </c>
      <c r="I227" s="56">
        <v>20190302</v>
      </c>
      <c r="J227" s="56" t="s">
        <v>1679</v>
      </c>
      <c r="K227" s="206" t="s">
        <v>1917</v>
      </c>
    </row>
    <row r="228" spans="2:37" x14ac:dyDescent="0.25">
      <c r="B228" s="205" t="s">
        <v>1674</v>
      </c>
      <c r="C228" s="56" t="s">
        <v>301</v>
      </c>
      <c r="D228" s="56">
        <v>1</v>
      </c>
      <c r="E228" s="56">
        <v>10033693</v>
      </c>
      <c r="F228" s="56" t="str">
        <f>VLOOKUP(E228,'Capex document matrix'!$C$4:$E$342,3,FALSE)</f>
        <v>SPM corrosion failure due to CP shielding (Mortlake - Botany Bus Depot)</v>
      </c>
      <c r="G228" s="56" t="s">
        <v>1783</v>
      </c>
      <c r="H228" s="56" t="s">
        <v>281</v>
      </c>
      <c r="I228" s="56">
        <v>20190302</v>
      </c>
      <c r="J228" s="56" t="s">
        <v>1679</v>
      </c>
      <c r="K228" s="206" t="s">
        <v>1918</v>
      </c>
    </row>
    <row r="229" spans="2:37" x14ac:dyDescent="0.25">
      <c r="B229" s="205" t="s">
        <v>1674</v>
      </c>
      <c r="C229" s="56" t="s">
        <v>301</v>
      </c>
      <c r="D229" s="56">
        <v>1</v>
      </c>
      <c r="E229" s="56">
        <v>10033694</v>
      </c>
      <c r="F229" s="56" t="str">
        <f>VLOOKUP(E229,'Capex document matrix'!$C$4:$E$342,3,FALSE)</f>
        <v>SPM corrosion failure due to CP shielding (Lidcombe – Mortlake)</v>
      </c>
      <c r="G229" s="56" t="s">
        <v>1783</v>
      </c>
      <c r="H229" s="56" t="s">
        <v>281</v>
      </c>
      <c r="I229" s="56">
        <v>20190302</v>
      </c>
      <c r="J229" s="56" t="s">
        <v>1679</v>
      </c>
      <c r="K229" s="206" t="s">
        <v>1919</v>
      </c>
    </row>
    <row r="230" spans="2:37" x14ac:dyDescent="0.25">
      <c r="B230" s="205" t="s">
        <v>1674</v>
      </c>
      <c r="C230" s="56" t="s">
        <v>301</v>
      </c>
      <c r="D230" s="56">
        <v>1</v>
      </c>
      <c r="E230" s="56">
        <v>10033695</v>
      </c>
      <c r="F230" s="56" t="str">
        <f>VLOOKUP(E230,'Capex document matrix'!$C$4:$E$342,3,FALSE)</f>
        <v>SPM corrosion failure due to CP shielding (Mortlake – Stringybark)</v>
      </c>
      <c r="G230" s="56" t="s">
        <v>1783</v>
      </c>
      <c r="H230" s="56" t="s">
        <v>281</v>
      </c>
      <c r="I230" s="56">
        <v>20190302</v>
      </c>
      <c r="J230" s="56" t="s">
        <v>1679</v>
      </c>
      <c r="K230" s="206" t="s">
        <v>1920</v>
      </c>
    </row>
    <row r="231" spans="2:37" x14ac:dyDescent="0.25">
      <c r="B231" s="205" t="s">
        <v>1674</v>
      </c>
      <c r="C231" s="56" t="s">
        <v>301</v>
      </c>
      <c r="D231" s="56">
        <v>1</v>
      </c>
      <c r="E231" s="56"/>
      <c r="F231" s="56" t="s">
        <v>1921</v>
      </c>
      <c r="G231" s="56" t="s">
        <v>276</v>
      </c>
      <c r="H231" s="56" t="s">
        <v>275</v>
      </c>
      <c r="I231" s="56">
        <v>20190624</v>
      </c>
      <c r="J231" s="56" t="s">
        <v>1679</v>
      </c>
      <c r="K231" s="206" t="s">
        <v>1922</v>
      </c>
    </row>
    <row r="232" spans="2:37" x14ac:dyDescent="0.25">
      <c r="B232" s="205" t="s">
        <v>1674</v>
      </c>
      <c r="C232" s="56" t="s">
        <v>301</v>
      </c>
      <c r="D232" s="56">
        <v>1</v>
      </c>
      <c r="E232" s="56"/>
      <c r="F232" s="56" t="s">
        <v>1921</v>
      </c>
      <c r="G232" s="56" t="s">
        <v>1786</v>
      </c>
      <c r="H232" s="56" t="s">
        <v>1911</v>
      </c>
      <c r="I232" s="56">
        <v>20190624</v>
      </c>
      <c r="J232" s="56" t="s">
        <v>1679</v>
      </c>
      <c r="K232" s="206" t="s">
        <v>1923</v>
      </c>
    </row>
    <row r="233" spans="2:37" x14ac:dyDescent="0.25">
      <c r="B233" s="205" t="s">
        <v>1674</v>
      </c>
      <c r="C233" s="56" t="s">
        <v>301</v>
      </c>
      <c r="D233" s="56">
        <v>1</v>
      </c>
      <c r="E233" s="56"/>
      <c r="F233" s="56" t="s">
        <v>1921</v>
      </c>
      <c r="G233" s="56" t="s">
        <v>1786</v>
      </c>
      <c r="H233" s="56" t="s">
        <v>1913</v>
      </c>
      <c r="I233" s="56">
        <v>20190624</v>
      </c>
      <c r="J233" s="56" t="s">
        <v>1679</v>
      </c>
      <c r="K233" s="206" t="s">
        <v>1924</v>
      </c>
    </row>
    <row r="234" spans="2:37" x14ac:dyDescent="0.25">
      <c r="B234" s="205" t="s">
        <v>1674</v>
      </c>
      <c r="C234" s="56" t="s">
        <v>301</v>
      </c>
      <c r="D234" s="56">
        <v>1</v>
      </c>
      <c r="E234" s="56">
        <v>10014424</v>
      </c>
      <c r="F234" s="56" t="str">
        <f>VLOOKUP(E234,'Capex document matrix'!$C$4:$E$342,3,FALSE)</f>
        <v>Sydney Primary Main Integrity Management (Lane Cove to Willoughby) – Stage 1</v>
      </c>
      <c r="G234" s="56" t="s">
        <v>1783</v>
      </c>
      <c r="H234" s="56" t="s">
        <v>281</v>
      </c>
      <c r="I234" s="56">
        <v>20190204</v>
      </c>
      <c r="J234" s="56" t="s">
        <v>1679</v>
      </c>
      <c r="K234" s="206" t="s">
        <v>1925</v>
      </c>
    </row>
    <row r="235" spans="2:37" x14ac:dyDescent="0.25">
      <c r="B235" s="205" t="s">
        <v>1674</v>
      </c>
      <c r="C235" s="56" t="s">
        <v>301</v>
      </c>
      <c r="D235" s="56">
        <v>1</v>
      </c>
      <c r="E235" s="56">
        <v>10043035</v>
      </c>
      <c r="F235" s="56" t="str">
        <f>VLOOKUP(E235,'Capex document matrix'!$C$4:$E$342,3,FALSE)</f>
        <v>Sydney Primary Main Integrity Management (Lane Cove to Willoughby) – Stage 2</v>
      </c>
      <c r="G235" s="56" t="s">
        <v>1783</v>
      </c>
      <c r="H235" s="56" t="s">
        <v>281</v>
      </c>
      <c r="I235" s="56">
        <v>20190204</v>
      </c>
      <c r="J235" s="56" t="s">
        <v>1679</v>
      </c>
      <c r="K235" s="206" t="s">
        <v>1926</v>
      </c>
    </row>
    <row r="236" spans="2:37" s="8" customFormat="1" x14ac:dyDescent="0.25">
      <c r="B236" s="61" t="s">
        <v>1674</v>
      </c>
      <c r="C236" s="54" t="s">
        <v>301</v>
      </c>
      <c r="D236" s="54">
        <v>1</v>
      </c>
      <c r="E236" s="54"/>
      <c r="F236" s="54" t="s">
        <v>1927</v>
      </c>
      <c r="G236" s="54" t="s">
        <v>276</v>
      </c>
      <c r="H236" s="54" t="s">
        <v>275</v>
      </c>
      <c r="I236" s="54">
        <v>20190627</v>
      </c>
      <c r="J236" s="54" t="s">
        <v>1679</v>
      </c>
      <c r="K236" s="256" t="s">
        <v>1928</v>
      </c>
      <c r="L236" s="333"/>
      <c r="M236" s="333"/>
      <c r="N236" s="333"/>
      <c r="O236" s="333"/>
      <c r="P236" s="333"/>
      <c r="Q236" s="333"/>
      <c r="R236" s="333"/>
      <c r="S236" s="333"/>
      <c r="T236" s="333"/>
      <c r="U236" s="333"/>
      <c r="V236" s="333"/>
      <c r="W236" s="333"/>
      <c r="X236" s="333"/>
      <c r="Y236" s="333"/>
      <c r="Z236" s="333"/>
      <c r="AA236" s="333"/>
      <c r="AB236" s="333"/>
      <c r="AC236" s="333"/>
      <c r="AD236" s="333"/>
      <c r="AE236" s="333"/>
      <c r="AF236" s="333"/>
      <c r="AG236" s="333"/>
      <c r="AH236" s="333"/>
      <c r="AI236" s="333"/>
      <c r="AJ236" s="333"/>
      <c r="AK236" s="333"/>
    </row>
    <row r="237" spans="2:37" s="8" customFormat="1" x14ac:dyDescent="0.25">
      <c r="B237" s="61" t="s">
        <v>1674</v>
      </c>
      <c r="C237" s="54" t="s">
        <v>301</v>
      </c>
      <c r="D237" s="54">
        <v>1</v>
      </c>
      <c r="E237" s="54">
        <v>10014642</v>
      </c>
      <c r="F237" s="54" t="s">
        <v>494</v>
      </c>
      <c r="G237" s="54" t="s">
        <v>1786</v>
      </c>
      <c r="H237" s="54" t="s">
        <v>278</v>
      </c>
      <c r="I237" s="54">
        <v>20190627</v>
      </c>
      <c r="J237" s="54" t="s">
        <v>1679</v>
      </c>
      <c r="K237" s="206" t="s">
        <v>1929</v>
      </c>
      <c r="L237" s="333"/>
      <c r="M237" s="333"/>
      <c r="N237" s="333"/>
      <c r="O237" s="333"/>
      <c r="P237" s="333"/>
      <c r="Q237" s="333"/>
      <c r="R237" s="333"/>
      <c r="S237" s="333"/>
      <c r="T237" s="333"/>
      <c r="U237" s="333"/>
      <c r="V237" s="333"/>
      <c r="W237" s="333"/>
      <c r="X237" s="333"/>
      <c r="Y237" s="333"/>
      <c r="Z237" s="333"/>
      <c r="AA237" s="333"/>
      <c r="AB237" s="333"/>
      <c r="AC237" s="333"/>
      <c r="AD237" s="333"/>
      <c r="AE237" s="333"/>
      <c r="AF237" s="333"/>
      <c r="AG237" s="333"/>
      <c r="AH237" s="333"/>
      <c r="AI237" s="333"/>
      <c r="AJ237" s="333"/>
      <c r="AK237" s="333"/>
    </row>
    <row r="238" spans="2:37" s="8" customFormat="1" x14ac:dyDescent="0.25">
      <c r="B238" s="61" t="s">
        <v>1674</v>
      </c>
      <c r="C238" s="54" t="s">
        <v>301</v>
      </c>
      <c r="D238" s="54">
        <v>1</v>
      </c>
      <c r="E238" s="54">
        <v>10043511</v>
      </c>
      <c r="F238" s="54" t="s">
        <v>501</v>
      </c>
      <c r="G238" s="54" t="s">
        <v>1786</v>
      </c>
      <c r="H238" s="54" t="s">
        <v>278</v>
      </c>
      <c r="I238" s="54">
        <v>20190627</v>
      </c>
      <c r="J238" s="54" t="s">
        <v>1679</v>
      </c>
      <c r="K238" s="206" t="s">
        <v>1930</v>
      </c>
      <c r="L238" s="333"/>
      <c r="M238" s="333"/>
      <c r="N238" s="333"/>
      <c r="O238" s="333"/>
      <c r="P238" s="333"/>
      <c r="Q238" s="333"/>
      <c r="R238" s="333"/>
      <c r="S238" s="333"/>
      <c r="T238" s="333"/>
      <c r="U238" s="333"/>
      <c r="V238" s="333"/>
      <c r="W238" s="333"/>
      <c r="X238" s="333"/>
      <c r="Y238" s="333"/>
      <c r="Z238" s="333"/>
      <c r="AA238" s="333"/>
      <c r="AB238" s="333"/>
      <c r="AC238" s="333"/>
      <c r="AD238" s="333"/>
      <c r="AE238" s="333"/>
      <c r="AF238" s="333"/>
      <c r="AG238" s="333"/>
      <c r="AH238" s="333"/>
      <c r="AI238" s="333"/>
      <c r="AJ238" s="333"/>
      <c r="AK238" s="333"/>
    </row>
    <row r="239" spans="2:37" s="8" customFormat="1" x14ac:dyDescent="0.25">
      <c r="B239" s="61" t="s">
        <v>1674</v>
      </c>
      <c r="C239" s="54" t="s">
        <v>301</v>
      </c>
      <c r="D239" s="54">
        <v>1</v>
      </c>
      <c r="E239" s="54">
        <v>10043514</v>
      </c>
      <c r="F239" s="54" t="s">
        <v>498</v>
      </c>
      <c r="G239" s="54" t="s">
        <v>1786</v>
      </c>
      <c r="H239" s="54" t="s">
        <v>278</v>
      </c>
      <c r="I239" s="54">
        <v>20190627</v>
      </c>
      <c r="J239" s="54" t="s">
        <v>1679</v>
      </c>
      <c r="K239" s="206" t="s">
        <v>1931</v>
      </c>
      <c r="L239" s="333"/>
      <c r="M239" s="333"/>
      <c r="N239" s="333"/>
      <c r="O239" s="333"/>
      <c r="P239" s="333"/>
      <c r="Q239" s="333"/>
      <c r="R239" s="333"/>
      <c r="S239" s="333"/>
      <c r="T239" s="333"/>
      <c r="U239" s="333"/>
      <c r="V239" s="333"/>
      <c r="W239" s="333"/>
      <c r="X239" s="333"/>
      <c r="Y239" s="333"/>
      <c r="Z239" s="333"/>
      <c r="AA239" s="333"/>
      <c r="AB239" s="333"/>
      <c r="AC239" s="333"/>
      <c r="AD239" s="333"/>
      <c r="AE239" s="333"/>
      <c r="AF239" s="333"/>
      <c r="AG239" s="333"/>
      <c r="AH239" s="333"/>
      <c r="AI239" s="333"/>
      <c r="AJ239" s="333"/>
      <c r="AK239" s="333"/>
    </row>
    <row r="240" spans="2:37" x14ac:dyDescent="0.25">
      <c r="B240" s="205" t="s">
        <v>1674</v>
      </c>
      <c r="C240" s="56" t="s">
        <v>301</v>
      </c>
      <c r="D240" s="56">
        <v>1</v>
      </c>
      <c r="E240" s="56">
        <v>10014642</v>
      </c>
      <c r="F240" s="56" t="str">
        <f>VLOOKUP(E240,'Capex document matrix'!$C$4:$E$342,3,FALSE)</f>
        <v>SPM Risk Mitigation Project Category 1</v>
      </c>
      <c r="G240" s="56" t="s">
        <v>1783</v>
      </c>
      <c r="H240" s="56" t="s">
        <v>281</v>
      </c>
      <c r="I240" s="56">
        <v>20190215</v>
      </c>
      <c r="J240" s="56" t="s">
        <v>1679</v>
      </c>
      <c r="K240" s="206" t="s">
        <v>1932</v>
      </c>
    </row>
    <row r="241" spans="2:77" x14ac:dyDescent="0.25">
      <c r="B241" s="205" t="s">
        <v>1674</v>
      </c>
      <c r="C241" s="56" t="s">
        <v>301</v>
      </c>
      <c r="D241" s="56">
        <v>1</v>
      </c>
      <c r="E241" s="56">
        <v>10043511</v>
      </c>
      <c r="F241" s="56" t="str">
        <f>VLOOKUP(E241,'Capex document matrix'!$C$4:$E$342,3,FALSE)</f>
        <v>SPM Risk Mitigation Project Category 2</v>
      </c>
      <c r="G241" s="56" t="s">
        <v>1783</v>
      </c>
      <c r="H241" s="56" t="s">
        <v>281</v>
      </c>
      <c r="I241" s="56">
        <v>20190215</v>
      </c>
      <c r="J241" s="56" t="s">
        <v>1679</v>
      </c>
      <c r="K241" s="206" t="s">
        <v>1933</v>
      </c>
    </row>
    <row r="242" spans="2:77" x14ac:dyDescent="0.25">
      <c r="B242" s="213" t="s">
        <v>1674</v>
      </c>
      <c r="C242" s="72" t="s">
        <v>301</v>
      </c>
      <c r="D242" s="72">
        <v>1</v>
      </c>
      <c r="E242" s="72">
        <v>10043514</v>
      </c>
      <c r="F242" s="72" t="str">
        <f>VLOOKUP(E242,'Capex document matrix'!$C$4:$E$342,3,FALSE)</f>
        <v>SPM Risk Mitigation Project Category 3</v>
      </c>
      <c r="G242" s="72" t="s">
        <v>1783</v>
      </c>
      <c r="H242" s="72" t="s">
        <v>281</v>
      </c>
      <c r="I242" s="72">
        <v>20190215</v>
      </c>
      <c r="J242" s="72" t="s">
        <v>1679</v>
      </c>
      <c r="K242" s="214" t="s">
        <v>1934</v>
      </c>
    </row>
    <row r="243" spans="2:77" x14ac:dyDescent="0.25">
      <c r="B243" s="229" t="s">
        <v>1674</v>
      </c>
      <c r="C243" s="44" t="s">
        <v>301</v>
      </c>
      <c r="D243" s="44">
        <v>2</v>
      </c>
      <c r="E243" s="44"/>
      <c r="F243" s="44" t="s">
        <v>311</v>
      </c>
      <c r="G243" s="44"/>
      <c r="H243" s="44"/>
      <c r="I243" s="44">
        <v>20190614</v>
      </c>
      <c r="J243" s="44" t="s">
        <v>1684</v>
      </c>
      <c r="K243" s="230" t="s">
        <v>1935</v>
      </c>
    </row>
    <row r="244" spans="2:77" x14ac:dyDescent="0.25">
      <c r="B244" s="205" t="s">
        <v>1674</v>
      </c>
      <c r="C244" s="56" t="s">
        <v>301</v>
      </c>
      <c r="D244" s="56">
        <v>2</v>
      </c>
      <c r="E244" s="56"/>
      <c r="F244" s="56" t="s">
        <v>311</v>
      </c>
      <c r="G244" s="56"/>
      <c r="H244" s="56"/>
      <c r="I244" s="56">
        <v>20190614</v>
      </c>
      <c r="J244" s="56" t="s">
        <v>1679</v>
      </c>
      <c r="K244" s="206" t="s">
        <v>1936</v>
      </c>
    </row>
    <row r="245" spans="2:77" x14ac:dyDescent="0.25">
      <c r="B245" s="205" t="s">
        <v>1674</v>
      </c>
      <c r="C245" s="56" t="s">
        <v>301</v>
      </c>
      <c r="D245" s="56">
        <v>2</v>
      </c>
      <c r="E245" s="56"/>
      <c r="F245" s="56" t="s">
        <v>308</v>
      </c>
      <c r="G245" s="56"/>
      <c r="H245" s="56"/>
      <c r="I245" s="56">
        <v>20190611</v>
      </c>
      <c r="J245" s="56" t="s">
        <v>1679</v>
      </c>
      <c r="K245" s="206" t="s">
        <v>1937</v>
      </c>
    </row>
    <row r="246" spans="2:77" x14ac:dyDescent="0.25">
      <c r="B246" s="205" t="s">
        <v>1674</v>
      </c>
      <c r="C246" s="56" t="s">
        <v>301</v>
      </c>
      <c r="D246" s="56">
        <v>2</v>
      </c>
      <c r="E246" s="56"/>
      <c r="F246" s="56" t="s">
        <v>1938</v>
      </c>
      <c r="G246" s="56"/>
      <c r="H246" s="56"/>
      <c r="I246" s="56">
        <v>20190630</v>
      </c>
      <c r="J246" s="56" t="s">
        <v>1684</v>
      </c>
      <c r="K246" s="206" t="s">
        <v>1939</v>
      </c>
    </row>
    <row r="247" spans="2:77" x14ac:dyDescent="0.25">
      <c r="B247" s="205" t="s">
        <v>1674</v>
      </c>
      <c r="C247" s="56" t="s">
        <v>301</v>
      </c>
      <c r="D247" s="56">
        <v>2</v>
      </c>
      <c r="E247" s="56"/>
      <c r="F247" s="56" t="s">
        <v>1940</v>
      </c>
      <c r="G247" s="56"/>
      <c r="H247" s="56"/>
      <c r="I247" s="56">
        <v>20190630</v>
      </c>
      <c r="J247" s="56" t="s">
        <v>1684</v>
      </c>
      <c r="K247" s="206" t="s">
        <v>1941</v>
      </c>
    </row>
    <row r="248" spans="2:77" x14ac:dyDescent="0.25">
      <c r="B248" s="205" t="s">
        <v>1674</v>
      </c>
      <c r="C248" s="56" t="s">
        <v>301</v>
      </c>
      <c r="D248" s="56">
        <v>2</v>
      </c>
      <c r="E248" s="56"/>
      <c r="F248" s="56" t="s">
        <v>1942</v>
      </c>
      <c r="G248" s="56"/>
      <c r="H248" s="56"/>
      <c r="I248" s="56">
        <v>20190630</v>
      </c>
      <c r="J248" s="56" t="s">
        <v>1684</v>
      </c>
      <c r="K248" s="206" t="s">
        <v>1943</v>
      </c>
    </row>
    <row r="249" spans="2:77" s="8" customFormat="1" x14ac:dyDescent="0.25">
      <c r="B249" s="61" t="s">
        <v>1674</v>
      </c>
      <c r="C249" s="54" t="s">
        <v>301</v>
      </c>
      <c r="D249" s="54">
        <v>2</v>
      </c>
      <c r="E249" s="54"/>
      <c r="F249" s="54" t="s">
        <v>620</v>
      </c>
      <c r="G249" s="54"/>
      <c r="H249" s="54"/>
      <c r="I249" s="54">
        <v>20190630</v>
      </c>
      <c r="J249" s="54" t="s">
        <v>1679</v>
      </c>
      <c r="K249" s="256" t="s">
        <v>316</v>
      </c>
      <c r="L249" s="333"/>
      <c r="M249" s="333"/>
      <c r="N249" s="333"/>
      <c r="O249" s="333"/>
      <c r="P249" s="333"/>
      <c r="Q249" s="333"/>
      <c r="R249" s="333"/>
      <c r="S249" s="333"/>
      <c r="T249" s="333"/>
      <c r="U249" s="333"/>
      <c r="V249" s="333"/>
      <c r="W249" s="333"/>
      <c r="X249" s="333"/>
      <c r="Y249" s="333"/>
      <c r="Z249" s="333"/>
      <c r="AA249" s="333"/>
      <c r="AB249" s="333"/>
      <c r="AC249" s="333"/>
      <c r="AD249" s="333"/>
      <c r="AE249" s="333"/>
      <c r="AF249" s="333"/>
      <c r="AG249" s="333"/>
      <c r="AH249" s="333"/>
      <c r="AI249" s="333"/>
      <c r="AJ249" s="333"/>
      <c r="AK249" s="333"/>
    </row>
    <row r="250" spans="2:77" s="8" customFormat="1" x14ac:dyDescent="0.25">
      <c r="B250" s="61" t="s">
        <v>1674</v>
      </c>
      <c r="C250" s="54" t="s">
        <v>301</v>
      </c>
      <c r="D250" s="54">
        <v>2</v>
      </c>
      <c r="E250" s="54"/>
      <c r="F250" s="54" t="s">
        <v>620</v>
      </c>
      <c r="G250" s="54"/>
      <c r="H250" s="54"/>
      <c r="I250" s="54">
        <v>20190630</v>
      </c>
      <c r="J250" s="54" t="s">
        <v>1684</v>
      </c>
      <c r="K250" s="256" t="s">
        <v>318</v>
      </c>
      <c r="L250" s="333"/>
      <c r="M250" s="333"/>
      <c r="N250" s="333"/>
      <c r="O250" s="333"/>
      <c r="P250" s="333"/>
      <c r="Q250" s="333"/>
      <c r="R250" s="333"/>
      <c r="S250" s="333"/>
      <c r="T250" s="333"/>
      <c r="U250" s="333"/>
      <c r="V250" s="333"/>
      <c r="W250" s="333"/>
      <c r="X250" s="333"/>
      <c r="Y250" s="333"/>
      <c r="Z250" s="333"/>
      <c r="AA250" s="333"/>
      <c r="AB250" s="333"/>
      <c r="AC250" s="333"/>
      <c r="AD250" s="333"/>
      <c r="AE250" s="333"/>
      <c r="AF250" s="333"/>
      <c r="AG250" s="333"/>
      <c r="AH250" s="333"/>
      <c r="AI250" s="333"/>
      <c r="AJ250" s="333"/>
      <c r="AK250" s="333"/>
    </row>
    <row r="251" spans="2:77" x14ac:dyDescent="0.25">
      <c r="B251" s="205" t="s">
        <v>1674</v>
      </c>
      <c r="C251" s="56" t="s">
        <v>301</v>
      </c>
      <c r="D251" s="56">
        <v>2</v>
      </c>
      <c r="E251" s="56"/>
      <c r="F251" s="56" t="s">
        <v>1944</v>
      </c>
      <c r="G251" s="56" t="s">
        <v>1786</v>
      </c>
      <c r="H251" s="56" t="s">
        <v>278</v>
      </c>
      <c r="I251" s="56">
        <v>20190630</v>
      </c>
      <c r="J251" s="56" t="s">
        <v>1679</v>
      </c>
      <c r="K251" s="206" t="s">
        <v>1945</v>
      </c>
    </row>
    <row r="252" spans="2:77" x14ac:dyDescent="0.25">
      <c r="B252" s="205" t="s">
        <v>1674</v>
      </c>
      <c r="C252" s="56" t="s">
        <v>301</v>
      </c>
      <c r="D252" s="56">
        <v>2</v>
      </c>
      <c r="E252" s="56"/>
      <c r="F252" s="56" t="s">
        <v>1946</v>
      </c>
      <c r="G252" s="56" t="s">
        <v>276</v>
      </c>
      <c r="H252" s="56" t="s">
        <v>275</v>
      </c>
      <c r="I252" s="56" t="s">
        <v>1947</v>
      </c>
      <c r="J252" s="56" t="s">
        <v>1679</v>
      </c>
      <c r="K252" s="206" t="s">
        <v>1948</v>
      </c>
    </row>
    <row r="253" spans="2:77" x14ac:dyDescent="0.25">
      <c r="B253" s="205" t="s">
        <v>1674</v>
      </c>
      <c r="C253" s="56" t="s">
        <v>301</v>
      </c>
      <c r="D253" s="56">
        <v>2</v>
      </c>
      <c r="E253" s="56"/>
      <c r="F253" s="56" t="s">
        <v>1949</v>
      </c>
      <c r="G253" s="56" t="s">
        <v>276</v>
      </c>
      <c r="H253" s="56" t="s">
        <v>275</v>
      </c>
      <c r="I253" s="56" t="s">
        <v>1885</v>
      </c>
      <c r="J253" s="56" t="s">
        <v>1679</v>
      </c>
      <c r="K253" s="206" t="s">
        <v>1950</v>
      </c>
    </row>
    <row r="254" spans="2:77" x14ac:dyDescent="0.25">
      <c r="B254" s="205" t="s">
        <v>1674</v>
      </c>
      <c r="C254" s="56" t="s">
        <v>301</v>
      </c>
      <c r="D254" s="56">
        <v>2</v>
      </c>
      <c r="E254" s="56"/>
      <c r="F254" s="56" t="s">
        <v>1951</v>
      </c>
      <c r="G254" s="56" t="s">
        <v>276</v>
      </c>
      <c r="H254" s="56" t="s">
        <v>275</v>
      </c>
      <c r="I254" s="56" t="s">
        <v>1952</v>
      </c>
      <c r="J254" s="56" t="s">
        <v>1679</v>
      </c>
      <c r="K254" s="206" t="s">
        <v>1953</v>
      </c>
    </row>
    <row r="255" spans="2:77" x14ac:dyDescent="0.25">
      <c r="B255" s="205" t="s">
        <v>1674</v>
      </c>
      <c r="C255" s="56" t="s">
        <v>301</v>
      </c>
      <c r="D255" s="56">
        <v>2</v>
      </c>
      <c r="E255" s="56" t="s">
        <v>632</v>
      </c>
      <c r="F255" s="56" t="str">
        <f>VLOOKUP(E255,'Capex document matrix'!$C$4:$E$342,3,FALSE)</f>
        <v>Planned replacement of Residential aged hot water meters - Aged</v>
      </c>
      <c r="G255" s="56" t="s">
        <v>276</v>
      </c>
      <c r="H255" s="56" t="s">
        <v>275</v>
      </c>
      <c r="I255" s="56" t="s">
        <v>1947</v>
      </c>
      <c r="J255" s="56" t="s">
        <v>1679</v>
      </c>
      <c r="K255" s="206" t="s">
        <v>1954</v>
      </c>
    </row>
    <row r="256" spans="2:77" s="224" customFormat="1" x14ac:dyDescent="0.25">
      <c r="B256" s="234" t="s">
        <v>1674</v>
      </c>
      <c r="C256" s="172" t="s">
        <v>301</v>
      </c>
      <c r="D256" s="172">
        <v>2</v>
      </c>
      <c r="E256" s="172"/>
      <c r="F256" s="172" t="s">
        <v>532</v>
      </c>
      <c r="G256" s="172"/>
      <c r="H256" s="172"/>
      <c r="I256" s="172">
        <v>20190630</v>
      </c>
      <c r="J256" s="172" t="s">
        <v>1679</v>
      </c>
      <c r="K256" s="235" t="s">
        <v>1955</v>
      </c>
      <c r="L256" s="333"/>
      <c r="M256" s="333"/>
      <c r="N256" s="333"/>
      <c r="O256" s="333"/>
      <c r="P256" s="333"/>
      <c r="Q256" s="333"/>
      <c r="R256" s="333"/>
      <c r="S256" s="333"/>
      <c r="T256" s="333"/>
      <c r="U256" s="333"/>
      <c r="V256" s="333"/>
      <c r="W256" s="333"/>
      <c r="X256" s="333"/>
      <c r="Y256" s="333"/>
      <c r="Z256" s="333"/>
      <c r="AA256" s="333"/>
      <c r="AB256" s="333"/>
      <c r="AC256" s="333"/>
      <c r="AD256" s="333"/>
      <c r="AE256" s="333"/>
      <c r="AF256" s="333"/>
      <c r="AG256" s="333"/>
      <c r="AH256" s="333"/>
      <c r="AI256" s="333"/>
      <c r="AJ256" s="333"/>
      <c r="AK256" s="333"/>
      <c r="AL256" s="8"/>
      <c r="AM256" s="8"/>
      <c r="AN256" s="8"/>
      <c r="AO256" s="8"/>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308"/>
    </row>
    <row r="257" spans="2:11" x14ac:dyDescent="0.25">
      <c r="B257" s="205" t="s">
        <v>1674</v>
      </c>
      <c r="C257" s="56" t="s">
        <v>301</v>
      </c>
      <c r="D257" s="56">
        <v>2</v>
      </c>
      <c r="E257" s="56"/>
      <c r="F257" s="56" t="s">
        <v>532</v>
      </c>
      <c r="G257" s="56" t="s">
        <v>1786</v>
      </c>
      <c r="H257" s="56" t="s">
        <v>1956</v>
      </c>
      <c r="I257" s="56">
        <v>20190630</v>
      </c>
      <c r="J257" s="56" t="s">
        <v>1679</v>
      </c>
      <c r="K257" s="206" t="s">
        <v>1957</v>
      </c>
    </row>
    <row r="258" spans="2:11" x14ac:dyDescent="0.25">
      <c r="B258" s="205" t="s">
        <v>1674</v>
      </c>
      <c r="C258" s="56" t="s">
        <v>301</v>
      </c>
      <c r="D258" s="56">
        <v>2</v>
      </c>
      <c r="E258" s="56"/>
      <c r="F258" s="56" t="s">
        <v>532</v>
      </c>
      <c r="G258" s="56" t="s">
        <v>1786</v>
      </c>
      <c r="H258" s="56" t="s">
        <v>1956</v>
      </c>
      <c r="I258" s="56">
        <v>20190630</v>
      </c>
      <c r="J258" s="56" t="s">
        <v>1684</v>
      </c>
      <c r="K258" s="206" t="s">
        <v>1958</v>
      </c>
    </row>
    <row r="259" spans="2:11" x14ac:dyDescent="0.25">
      <c r="B259" s="205" t="s">
        <v>1674</v>
      </c>
      <c r="C259" s="56" t="s">
        <v>301</v>
      </c>
      <c r="D259" s="56">
        <v>2</v>
      </c>
      <c r="E259" s="56"/>
      <c r="F259" s="56" t="s">
        <v>532</v>
      </c>
      <c r="G259" s="56" t="s">
        <v>1786</v>
      </c>
      <c r="H259" s="56" t="s">
        <v>1959</v>
      </c>
      <c r="I259" s="56">
        <v>20190630</v>
      </c>
      <c r="J259" s="56" t="s">
        <v>1679</v>
      </c>
      <c r="K259" s="206" t="s">
        <v>1960</v>
      </c>
    </row>
    <row r="260" spans="2:11" x14ac:dyDescent="0.25">
      <c r="B260" s="205" t="s">
        <v>1674</v>
      </c>
      <c r="C260" s="56" t="s">
        <v>301</v>
      </c>
      <c r="D260" s="56">
        <v>2</v>
      </c>
      <c r="E260" s="56"/>
      <c r="F260" s="56" t="s">
        <v>532</v>
      </c>
      <c r="G260" s="56" t="s">
        <v>1786</v>
      </c>
      <c r="H260" s="56" t="s">
        <v>1959</v>
      </c>
      <c r="I260" s="56">
        <v>20190630</v>
      </c>
      <c r="J260" s="56" t="s">
        <v>1684</v>
      </c>
      <c r="K260" s="206" t="s">
        <v>1961</v>
      </c>
    </row>
    <row r="261" spans="2:11" x14ac:dyDescent="0.25">
      <c r="B261" s="205" t="s">
        <v>1674</v>
      </c>
      <c r="C261" s="56" t="s">
        <v>301</v>
      </c>
      <c r="D261" s="56">
        <v>2</v>
      </c>
      <c r="E261" s="56" t="s">
        <v>666</v>
      </c>
      <c r="F261" s="56" t="str">
        <f>VLOOKUP(E261,'Capex document matrix'!$C$4:$E$342,3,FALSE)</f>
        <v>Planned replacement of MDL batteries (52H)</v>
      </c>
      <c r="G261" s="56" t="s">
        <v>262</v>
      </c>
      <c r="H261" s="56" t="s">
        <v>261</v>
      </c>
      <c r="I261" s="56" t="s">
        <v>1962</v>
      </c>
      <c r="J261" s="56" t="s">
        <v>1679</v>
      </c>
      <c r="K261" s="206" t="s">
        <v>1963</v>
      </c>
    </row>
    <row r="262" spans="2:11" x14ac:dyDescent="0.25">
      <c r="B262" s="205" t="s">
        <v>1674</v>
      </c>
      <c r="C262" s="56" t="s">
        <v>301</v>
      </c>
      <c r="D262" s="56">
        <v>2</v>
      </c>
      <c r="E262" s="56" t="s">
        <v>636</v>
      </c>
      <c r="F262" s="56" t="str">
        <f>VLOOKUP(E262,'Capex document matrix'!$C$4:$E$342,3,FALSE)</f>
        <v>Upgrade of MDL modems due to NBN rollout</v>
      </c>
      <c r="G262" s="56" t="s">
        <v>262</v>
      </c>
      <c r="H262" s="56" t="s">
        <v>261</v>
      </c>
      <c r="I262" s="56" t="s">
        <v>1962</v>
      </c>
      <c r="J262" s="56" t="s">
        <v>1679</v>
      </c>
      <c r="K262" s="206" t="s">
        <v>1964</v>
      </c>
    </row>
    <row r="263" spans="2:11" x14ac:dyDescent="0.25">
      <c r="B263" s="205" t="s">
        <v>1674</v>
      </c>
      <c r="C263" s="56" t="s">
        <v>301</v>
      </c>
      <c r="D263" s="56">
        <v>2</v>
      </c>
      <c r="E263" s="56" t="s">
        <v>662</v>
      </c>
      <c r="F263" s="56" t="str">
        <f>VLOOKUP(E263,'Capex document matrix'!$C$4:$E$342,3,FALSE)</f>
        <v>Planned replacement of Metreteks -  NBN rollout</v>
      </c>
      <c r="G263" s="56" t="s">
        <v>262</v>
      </c>
      <c r="H263" s="56" t="s">
        <v>261</v>
      </c>
      <c r="I263" s="56" t="s">
        <v>1962</v>
      </c>
      <c r="J263" s="56" t="s">
        <v>1679</v>
      </c>
      <c r="K263" s="206" t="s">
        <v>1965</v>
      </c>
    </row>
    <row r="264" spans="2:11" x14ac:dyDescent="0.25">
      <c r="B264" s="205" t="s">
        <v>1674</v>
      </c>
      <c r="C264" s="56" t="s">
        <v>301</v>
      </c>
      <c r="D264" s="56">
        <v>2</v>
      </c>
      <c r="E264" s="56" t="s">
        <v>670</v>
      </c>
      <c r="F264" s="56" t="str">
        <f>VLOOKUP(E264,'Capex document matrix'!$C$4:$E$342,3,FALSE)</f>
        <v>Installation of RF equipment to residential gas meters and hot water meters (MD/HR)</v>
      </c>
      <c r="G264" s="56" t="s">
        <v>262</v>
      </c>
      <c r="H264" s="56" t="s">
        <v>261</v>
      </c>
      <c r="I264" s="56" t="s">
        <v>1962</v>
      </c>
      <c r="J264" s="56" t="s">
        <v>1679</v>
      </c>
      <c r="K264" s="206" t="s">
        <v>1966</v>
      </c>
    </row>
    <row r="265" spans="2:11" x14ac:dyDescent="0.25">
      <c r="B265" s="205" t="s">
        <v>1674</v>
      </c>
      <c r="C265" s="56" t="s">
        <v>301</v>
      </c>
      <c r="D265" s="56">
        <v>2</v>
      </c>
      <c r="E265" s="56" t="s">
        <v>641</v>
      </c>
      <c r="F265" s="56" t="str">
        <f>VLOOKUP(E265,'Capex document matrix'!$C$4:$E$342,3,FALSE)</f>
        <v>Planned FEED for Meter Kit Changeout of I&amp;C MP &amp; LP Sites &lt;15kPa (FY+2yrs)</v>
      </c>
      <c r="G265" s="56" t="s">
        <v>265</v>
      </c>
      <c r="H265" s="56" t="s">
        <v>264</v>
      </c>
      <c r="I265" s="56" t="s">
        <v>1967</v>
      </c>
      <c r="J265" s="56" t="s">
        <v>1679</v>
      </c>
      <c r="K265" s="206" t="s">
        <v>1968</v>
      </c>
    </row>
    <row r="266" spans="2:11" x14ac:dyDescent="0.25">
      <c r="B266" s="205" t="s">
        <v>1674</v>
      </c>
      <c r="C266" s="56" t="s">
        <v>301</v>
      </c>
      <c r="D266" s="56">
        <v>2</v>
      </c>
      <c r="E266" s="56" t="s">
        <v>703</v>
      </c>
      <c r="F266" s="56" t="str">
        <f>VLOOKUP(E266,'Capex document matrix'!$C$4:$E$342,3,FALSE)</f>
        <v>Defective replacement of Mercury/Metretek equipment</v>
      </c>
      <c r="G266" s="56" t="s">
        <v>262</v>
      </c>
      <c r="H266" s="56" t="s">
        <v>261</v>
      </c>
      <c r="I266" s="56" t="s">
        <v>1962</v>
      </c>
      <c r="J266" s="56" t="s">
        <v>1679</v>
      </c>
      <c r="K266" s="206" t="s">
        <v>1969</v>
      </c>
    </row>
    <row r="267" spans="2:11" x14ac:dyDescent="0.25">
      <c r="B267" s="205" t="s">
        <v>1674</v>
      </c>
      <c r="C267" s="56" t="s">
        <v>301</v>
      </c>
      <c r="D267" s="56">
        <v>2</v>
      </c>
      <c r="E267" s="56" t="s">
        <v>707</v>
      </c>
      <c r="F267" s="56" t="str">
        <f>VLOOKUP(E267,'Capex document matrix'!$C$4:$E$342,3,FALSE)</f>
        <v>Defective replacement of MDL (52A)</v>
      </c>
      <c r="G267" s="56" t="s">
        <v>262</v>
      </c>
      <c r="H267" s="56" t="s">
        <v>261</v>
      </c>
      <c r="I267" s="56">
        <v>20190610</v>
      </c>
      <c r="J267" s="56" t="s">
        <v>1679</v>
      </c>
      <c r="K267" s="206" t="s">
        <v>1970</v>
      </c>
    </row>
    <row r="268" spans="2:11" x14ac:dyDescent="0.25">
      <c r="B268" s="205" t="s">
        <v>1674</v>
      </c>
      <c r="C268" s="56" t="s">
        <v>301</v>
      </c>
      <c r="D268" s="56">
        <v>2</v>
      </c>
      <c r="E268" s="56" t="s">
        <v>578</v>
      </c>
      <c r="F268" s="56" t="str">
        <f>VLOOKUP(E268,'Capex document matrix'!$C$4:$E$342,3,FALSE)</f>
        <v>Installation of Secondary Isolation Valves</v>
      </c>
      <c r="G268" s="56" t="s">
        <v>265</v>
      </c>
      <c r="H268" s="56" t="s">
        <v>264</v>
      </c>
      <c r="I268" s="56" t="s">
        <v>1971</v>
      </c>
      <c r="J268" s="56" t="s">
        <v>1679</v>
      </c>
      <c r="K268" s="206" t="s">
        <v>1972</v>
      </c>
    </row>
    <row r="269" spans="2:11" x14ac:dyDescent="0.25">
      <c r="B269" s="205" t="s">
        <v>1674</v>
      </c>
      <c r="C269" s="56" t="s">
        <v>301</v>
      </c>
      <c r="D269" s="56">
        <v>2</v>
      </c>
      <c r="E269" s="56" t="s">
        <v>569</v>
      </c>
      <c r="F269" s="56" t="str">
        <f>VLOOKUP(E269,'Capex document matrix'!$C$4:$E$342,3,FALSE)</f>
        <v>Path Valves - Low, Medium and Secondary Pressure</v>
      </c>
      <c r="G269" s="56" t="s">
        <v>262</v>
      </c>
      <c r="H269" s="56" t="s">
        <v>261</v>
      </c>
      <c r="I269" s="56" t="s">
        <v>1973</v>
      </c>
      <c r="J269" s="56" t="s">
        <v>1679</v>
      </c>
      <c r="K269" s="206" t="s">
        <v>1974</v>
      </c>
    </row>
    <row r="270" spans="2:11" x14ac:dyDescent="0.25">
      <c r="B270" s="205" t="s">
        <v>1674</v>
      </c>
      <c r="C270" s="56" t="s">
        <v>301</v>
      </c>
      <c r="D270" s="56">
        <v>2</v>
      </c>
      <c r="E270" s="56" t="s">
        <v>711</v>
      </c>
      <c r="F270" s="56" t="str">
        <f>VLOOKUP(E270,'Capex document matrix'!$C$4:$E$342,3,FALSE)</f>
        <v>Planned replacement &amp; warranty testing of gas and water meters at 5 yrs.</v>
      </c>
      <c r="G270" s="56" t="s">
        <v>262</v>
      </c>
      <c r="H270" s="56" t="s">
        <v>261</v>
      </c>
      <c r="I270" s="56" t="s">
        <v>1962</v>
      </c>
      <c r="J270" s="56" t="s">
        <v>1679</v>
      </c>
      <c r="K270" s="206" t="s">
        <v>1975</v>
      </c>
    </row>
    <row r="271" spans="2:11" x14ac:dyDescent="0.25">
      <c r="B271" s="205" t="s">
        <v>1674</v>
      </c>
      <c r="C271" s="56" t="s">
        <v>301</v>
      </c>
      <c r="D271" s="56">
        <v>2</v>
      </c>
      <c r="E271" s="56" t="s">
        <v>616</v>
      </c>
      <c r="F271" s="56" t="str">
        <f>VLOOKUP(E271,'Capex document matrix'!$C$4:$E$342,3,FALSE)</f>
        <v>Planned quality assurance testing of new gas &amp; water meters &amp; regulators</v>
      </c>
      <c r="G271" s="56" t="s">
        <v>262</v>
      </c>
      <c r="H271" s="56" t="s">
        <v>261</v>
      </c>
      <c r="I271" s="56">
        <v>20190610</v>
      </c>
      <c r="J271" s="56" t="s">
        <v>1679</v>
      </c>
      <c r="K271" s="206" t="s">
        <v>1976</v>
      </c>
    </row>
    <row r="272" spans="2:11" x14ac:dyDescent="0.25">
      <c r="B272" s="205" t="s">
        <v>1674</v>
      </c>
      <c r="C272" s="56" t="s">
        <v>301</v>
      </c>
      <c r="D272" s="56">
        <v>2</v>
      </c>
      <c r="E272" s="56">
        <v>10043677</v>
      </c>
      <c r="F272" s="56" t="str">
        <f>VLOOKUP(E272,'Capex document matrix'!$C$4:$E$342,3,FALSE)</f>
        <v>Planned replacement of Dew Point Analysers at 10 years</v>
      </c>
      <c r="G272" s="56" t="s">
        <v>262</v>
      </c>
      <c r="H272" s="56" t="s">
        <v>261</v>
      </c>
      <c r="I272" s="56" t="s">
        <v>1962</v>
      </c>
      <c r="J272" s="56" t="s">
        <v>1679</v>
      </c>
      <c r="K272" s="206" t="s">
        <v>1977</v>
      </c>
    </row>
    <row r="273" spans="2:11" x14ac:dyDescent="0.25">
      <c r="B273" s="218" t="s">
        <v>1674</v>
      </c>
      <c r="C273" s="56" t="s">
        <v>301</v>
      </c>
      <c r="D273" s="113">
        <v>2</v>
      </c>
      <c r="E273" s="113">
        <v>10022019</v>
      </c>
      <c r="F273" s="113" t="str">
        <f>VLOOKUP(E273,'Capex document matrix'!$C$4:$E$342,3,FALSE)</f>
        <v>DRS Relocation - Five Dock</v>
      </c>
      <c r="G273" s="113" t="s">
        <v>1783</v>
      </c>
      <c r="H273" s="113" t="s">
        <v>281</v>
      </c>
      <c r="I273" s="113" t="s">
        <v>1795</v>
      </c>
      <c r="J273" s="113" t="s">
        <v>1679</v>
      </c>
      <c r="K273" s="206" t="s">
        <v>1978</v>
      </c>
    </row>
    <row r="274" spans="2:11" x14ac:dyDescent="0.25">
      <c r="B274" s="205" t="s">
        <v>1674</v>
      </c>
      <c r="C274" s="56" t="s">
        <v>301</v>
      </c>
      <c r="D274" s="56">
        <v>2</v>
      </c>
      <c r="E274" s="56">
        <v>10022019</v>
      </c>
      <c r="F274" s="56" t="str">
        <f>VLOOKUP(E274,'Capex document matrix'!$C$4:$E$342,3,FALSE)</f>
        <v>DRS Relocation - Five Dock</v>
      </c>
      <c r="G274" s="56" t="s">
        <v>265</v>
      </c>
      <c r="H274" s="56" t="s">
        <v>264</v>
      </c>
      <c r="I274" s="56" t="s">
        <v>1795</v>
      </c>
      <c r="J274" s="56" t="s">
        <v>1679</v>
      </c>
      <c r="K274" s="206" t="s">
        <v>1979</v>
      </c>
    </row>
    <row r="275" spans="2:11" x14ac:dyDescent="0.25">
      <c r="B275" s="205" t="s">
        <v>1674</v>
      </c>
      <c r="C275" s="56" t="s">
        <v>301</v>
      </c>
      <c r="D275" s="56">
        <v>2</v>
      </c>
      <c r="E275" s="56">
        <v>10022499</v>
      </c>
      <c r="F275" s="56" t="str">
        <f>VLOOKUP(E275,'Capex document matrix'!$C$4:$E$342,3,FALSE)</f>
        <v>Haberfield / Strathfield / Campsie 7kPa</v>
      </c>
      <c r="G275" s="56" t="s">
        <v>1786</v>
      </c>
      <c r="H275" s="56" t="s">
        <v>278</v>
      </c>
      <c r="I275" s="56" t="s">
        <v>1980</v>
      </c>
      <c r="J275" s="56" t="s">
        <v>1679</v>
      </c>
      <c r="K275" s="206" t="s">
        <v>1981</v>
      </c>
    </row>
    <row r="276" spans="2:11" x14ac:dyDescent="0.25">
      <c r="B276" s="205" t="s">
        <v>1674</v>
      </c>
      <c r="C276" s="56" t="s">
        <v>301</v>
      </c>
      <c r="D276" s="56">
        <v>2</v>
      </c>
      <c r="E276" s="56">
        <v>10022499</v>
      </c>
      <c r="F276" s="56" t="str">
        <f>VLOOKUP(E276,'Capex document matrix'!$C$4:$E$342,3,FALSE)</f>
        <v>Haberfield / Strathfield / Campsie 7kPa</v>
      </c>
      <c r="G276" s="56" t="s">
        <v>276</v>
      </c>
      <c r="H276" s="56" t="s">
        <v>275</v>
      </c>
      <c r="I276" s="56" t="s">
        <v>1980</v>
      </c>
      <c r="J276" s="56" t="s">
        <v>1684</v>
      </c>
      <c r="K276" s="206" t="s">
        <v>1982</v>
      </c>
    </row>
    <row r="277" spans="2:11" x14ac:dyDescent="0.25">
      <c r="B277" s="205" t="s">
        <v>1674</v>
      </c>
      <c r="C277" s="56" t="s">
        <v>301</v>
      </c>
      <c r="D277" s="56">
        <v>2</v>
      </c>
      <c r="E277" s="56">
        <v>10022499</v>
      </c>
      <c r="F277" s="56" t="str">
        <f>VLOOKUP(E277,'Capex document matrix'!$C$4:$E$342,3,FALSE)</f>
        <v>Haberfield / Strathfield / Campsie 7kPa</v>
      </c>
      <c r="G277" s="56" t="s">
        <v>276</v>
      </c>
      <c r="H277" s="56" t="s">
        <v>275</v>
      </c>
      <c r="I277" s="56" t="s">
        <v>1980</v>
      </c>
      <c r="J277" s="56" t="s">
        <v>1679</v>
      </c>
      <c r="K277" s="206" t="s">
        <v>1983</v>
      </c>
    </row>
    <row r="278" spans="2:11" x14ac:dyDescent="0.25">
      <c r="B278" s="205" t="s">
        <v>1674</v>
      </c>
      <c r="C278" s="56" t="s">
        <v>301</v>
      </c>
      <c r="D278" s="56">
        <v>2</v>
      </c>
      <c r="E278" s="56">
        <v>10022499</v>
      </c>
      <c r="F278" s="56" t="str">
        <f>VLOOKUP(E278,'Capex document matrix'!$C$4:$E$342,3,FALSE)</f>
        <v>Haberfield / Strathfield / Campsie 7kPa</v>
      </c>
      <c r="G278" s="56" t="s">
        <v>1783</v>
      </c>
      <c r="H278" s="56" t="s">
        <v>281</v>
      </c>
      <c r="I278" s="56" t="s">
        <v>1980</v>
      </c>
      <c r="J278" s="56" t="s">
        <v>1679</v>
      </c>
      <c r="K278" s="206" t="s">
        <v>1984</v>
      </c>
    </row>
    <row r="279" spans="2:11" x14ac:dyDescent="0.25">
      <c r="B279" s="205" t="s">
        <v>1674</v>
      </c>
      <c r="C279" s="56" t="s">
        <v>301</v>
      </c>
      <c r="D279" s="56">
        <v>2</v>
      </c>
      <c r="E279" s="56">
        <v>10022504</v>
      </c>
      <c r="F279" s="56" t="str">
        <f>VLOOKUP(E279,'Capex document matrix'!$C$4:$E$342,3,FALSE)</f>
        <v>Mittagong Rehab</v>
      </c>
      <c r="G279" s="56" t="s">
        <v>267</v>
      </c>
      <c r="H279" s="56" t="s">
        <v>267</v>
      </c>
      <c r="I279" s="56" t="s">
        <v>1985</v>
      </c>
      <c r="J279" s="56" t="s">
        <v>1679</v>
      </c>
      <c r="K279" s="206" t="s">
        <v>1986</v>
      </c>
    </row>
    <row r="280" spans="2:11" x14ac:dyDescent="0.25">
      <c r="B280" s="205" t="s">
        <v>1674</v>
      </c>
      <c r="C280" s="56" t="s">
        <v>301</v>
      </c>
      <c r="D280" s="56">
        <v>2</v>
      </c>
      <c r="E280" s="56">
        <v>10022504</v>
      </c>
      <c r="F280" s="56" t="str">
        <f>VLOOKUP(E280,'Capex document matrix'!$C$4:$E$342,3,FALSE)</f>
        <v>Mittagong Rehab</v>
      </c>
      <c r="G280" s="56" t="s">
        <v>1783</v>
      </c>
      <c r="H280" s="56" t="s">
        <v>281</v>
      </c>
      <c r="I280" s="56" t="s">
        <v>1798</v>
      </c>
      <c r="J280" s="56" t="s">
        <v>1679</v>
      </c>
      <c r="K280" s="206" t="s">
        <v>1987</v>
      </c>
    </row>
    <row r="281" spans="2:11" x14ac:dyDescent="0.25">
      <c r="B281" s="205" t="s">
        <v>1674</v>
      </c>
      <c r="C281" s="56" t="s">
        <v>301</v>
      </c>
      <c r="D281" s="56">
        <v>2</v>
      </c>
      <c r="E281" s="56">
        <v>10022510</v>
      </c>
      <c r="F281" s="56" t="str">
        <f>VLOOKUP(E281,'Capex document matrix'!$C$4:$E$342,3,FALSE)</f>
        <v>Matraville 2kPa and 7kPa</v>
      </c>
      <c r="G281" s="56" t="s">
        <v>276</v>
      </c>
      <c r="H281" s="56" t="s">
        <v>275</v>
      </c>
      <c r="I281" s="56" t="s">
        <v>1971</v>
      </c>
      <c r="J281" s="56" t="s">
        <v>1684</v>
      </c>
      <c r="K281" s="206" t="s">
        <v>1988</v>
      </c>
    </row>
    <row r="282" spans="2:11" x14ac:dyDescent="0.25">
      <c r="B282" s="205" t="s">
        <v>1674</v>
      </c>
      <c r="C282" s="56" t="s">
        <v>301</v>
      </c>
      <c r="D282" s="56">
        <v>2</v>
      </c>
      <c r="E282" s="56">
        <v>10022510</v>
      </c>
      <c r="F282" s="56" t="str">
        <f>VLOOKUP(E282,'Capex document matrix'!$C$4:$E$342,3,FALSE)</f>
        <v>Matraville 2kPa and 7kPa</v>
      </c>
      <c r="G282" s="56" t="s">
        <v>276</v>
      </c>
      <c r="H282" s="56" t="s">
        <v>275</v>
      </c>
      <c r="I282" s="56" t="s">
        <v>1971</v>
      </c>
      <c r="J282" s="56" t="s">
        <v>1679</v>
      </c>
      <c r="K282" s="206" t="s">
        <v>1989</v>
      </c>
    </row>
    <row r="283" spans="2:11" x14ac:dyDescent="0.25">
      <c r="B283" s="205" t="s">
        <v>1674</v>
      </c>
      <c r="C283" s="56" t="s">
        <v>301</v>
      </c>
      <c r="D283" s="56">
        <v>2</v>
      </c>
      <c r="E283" s="56">
        <v>10022510</v>
      </c>
      <c r="F283" s="56" t="str">
        <f>VLOOKUP(E283,'Capex document matrix'!$C$4:$E$342,3,FALSE)</f>
        <v>Matraville 2kPa and 7kPa</v>
      </c>
      <c r="G283" s="56" t="s">
        <v>1786</v>
      </c>
      <c r="H283" s="56" t="s">
        <v>278</v>
      </c>
      <c r="I283" s="56" t="s">
        <v>1971</v>
      </c>
      <c r="J283" s="56" t="s">
        <v>1679</v>
      </c>
      <c r="K283" s="206" t="s">
        <v>1990</v>
      </c>
    </row>
    <row r="284" spans="2:11" x14ac:dyDescent="0.25">
      <c r="B284" s="205" t="s">
        <v>1674</v>
      </c>
      <c r="C284" s="56" t="s">
        <v>301</v>
      </c>
      <c r="D284" s="56">
        <v>2</v>
      </c>
      <c r="E284" s="56">
        <v>10022510</v>
      </c>
      <c r="F284" s="56" t="str">
        <f>VLOOKUP(E284,'Capex document matrix'!$C$4:$E$342,3,FALSE)</f>
        <v>Matraville 2kPa and 7kPa</v>
      </c>
      <c r="G284" s="56" t="s">
        <v>1783</v>
      </c>
      <c r="H284" s="56" t="s">
        <v>281</v>
      </c>
      <c r="I284" s="56" t="s">
        <v>1991</v>
      </c>
      <c r="J284" s="56" t="s">
        <v>1679</v>
      </c>
      <c r="K284" s="206" t="s">
        <v>1992</v>
      </c>
    </row>
    <row r="285" spans="2:11" x14ac:dyDescent="0.25">
      <c r="B285" s="205" t="s">
        <v>1674</v>
      </c>
      <c r="C285" s="56" t="s">
        <v>301</v>
      </c>
      <c r="D285" s="56">
        <v>2</v>
      </c>
      <c r="E285" s="56">
        <v>10022511</v>
      </c>
      <c r="F285" s="56" t="str">
        <f>VLOOKUP(E285,'Capex document matrix'!$C$4:$E$342,3,FALSE)</f>
        <v>Newcastle MP1 (30kPa) Rehabilitation</v>
      </c>
      <c r="G285" s="56" t="s">
        <v>1786</v>
      </c>
      <c r="H285" s="56" t="s">
        <v>278</v>
      </c>
      <c r="I285" s="56" t="s">
        <v>1993</v>
      </c>
      <c r="J285" s="56" t="s">
        <v>1679</v>
      </c>
      <c r="K285" s="206" t="s">
        <v>1994</v>
      </c>
    </row>
    <row r="286" spans="2:11" x14ac:dyDescent="0.25">
      <c r="B286" s="205" t="s">
        <v>1674</v>
      </c>
      <c r="C286" s="56" t="s">
        <v>301</v>
      </c>
      <c r="D286" s="56">
        <v>2</v>
      </c>
      <c r="E286" s="56">
        <v>10022511</v>
      </c>
      <c r="F286" s="56" t="str">
        <f>VLOOKUP(E286,'Capex document matrix'!$C$4:$E$342,3,FALSE)</f>
        <v>Newcastle MP1 (30kPa) Rehabilitation</v>
      </c>
      <c r="G286" s="56" t="s">
        <v>1783</v>
      </c>
      <c r="H286" s="56" t="s">
        <v>281</v>
      </c>
      <c r="I286" s="56" t="s">
        <v>1995</v>
      </c>
      <c r="J286" s="56" t="s">
        <v>1679</v>
      </c>
      <c r="K286" s="206" t="s">
        <v>1996</v>
      </c>
    </row>
    <row r="287" spans="2:11" x14ac:dyDescent="0.25">
      <c r="B287" s="205" t="s">
        <v>1674</v>
      </c>
      <c r="C287" s="56" t="s">
        <v>301</v>
      </c>
      <c r="D287" s="56">
        <v>2</v>
      </c>
      <c r="E287" s="56">
        <v>10022511</v>
      </c>
      <c r="F287" s="56" t="str">
        <f>VLOOKUP(E287,'Capex document matrix'!$C$4:$E$342,3,FALSE)</f>
        <v>Newcastle MP1 (30kPa) Rehabilitation</v>
      </c>
      <c r="G287" s="56" t="s">
        <v>276</v>
      </c>
      <c r="H287" s="56" t="s">
        <v>275</v>
      </c>
      <c r="I287" s="56" t="s">
        <v>1882</v>
      </c>
      <c r="J287" s="56" t="s">
        <v>1684</v>
      </c>
      <c r="K287" s="206" t="s">
        <v>1997</v>
      </c>
    </row>
    <row r="288" spans="2:11" x14ac:dyDescent="0.25">
      <c r="B288" s="205" t="s">
        <v>1674</v>
      </c>
      <c r="C288" s="56" t="s">
        <v>301</v>
      </c>
      <c r="D288" s="56">
        <v>2</v>
      </c>
      <c r="E288" s="56">
        <v>10022511</v>
      </c>
      <c r="F288" s="56" t="str">
        <f>VLOOKUP(E288,'Capex document matrix'!$C$4:$E$342,3,FALSE)</f>
        <v>Newcastle MP1 (30kPa) Rehabilitation</v>
      </c>
      <c r="G288" s="56" t="s">
        <v>276</v>
      </c>
      <c r="H288" s="56" t="s">
        <v>275</v>
      </c>
      <c r="I288" s="56" t="s">
        <v>1882</v>
      </c>
      <c r="J288" s="56" t="s">
        <v>1679</v>
      </c>
      <c r="K288" s="206" t="s">
        <v>1998</v>
      </c>
    </row>
    <row r="289" spans="2:11" x14ac:dyDescent="0.25">
      <c r="B289" s="205" t="s">
        <v>1674</v>
      </c>
      <c r="C289" s="56" t="s">
        <v>301</v>
      </c>
      <c r="D289" s="56">
        <v>2</v>
      </c>
      <c r="E289" s="56">
        <v>10022512</v>
      </c>
      <c r="F289" s="56" t="str">
        <f>VLOOKUP(E289,'Capex document matrix'!$C$4:$E$342,3,FALSE)</f>
        <v>DRS Relocation - Holson Street Casula</v>
      </c>
      <c r="G289" s="56" t="s">
        <v>262</v>
      </c>
      <c r="H289" s="56" t="s">
        <v>261</v>
      </c>
      <c r="I289" s="56" t="s">
        <v>1999</v>
      </c>
      <c r="J289" s="56" t="s">
        <v>1679</v>
      </c>
      <c r="K289" s="206" t="s">
        <v>2000</v>
      </c>
    </row>
    <row r="290" spans="2:11" x14ac:dyDescent="0.25">
      <c r="B290" s="205" t="s">
        <v>1674</v>
      </c>
      <c r="C290" s="56" t="s">
        <v>301</v>
      </c>
      <c r="D290" s="56">
        <v>2</v>
      </c>
      <c r="E290" s="56">
        <v>10022512</v>
      </c>
      <c r="F290" s="56" t="str">
        <f>VLOOKUP(E290,'Capex document matrix'!$C$4:$E$342,3,FALSE)</f>
        <v>DRS Relocation - Holson Street Casula</v>
      </c>
      <c r="G290" s="56" t="s">
        <v>1783</v>
      </c>
      <c r="H290" s="56" t="s">
        <v>281</v>
      </c>
      <c r="I290" s="56" t="s">
        <v>1795</v>
      </c>
      <c r="J290" s="56" t="s">
        <v>1679</v>
      </c>
      <c r="K290" s="206" t="s">
        <v>2001</v>
      </c>
    </row>
    <row r="291" spans="2:11" x14ac:dyDescent="0.25">
      <c r="B291" s="205" t="s">
        <v>1674</v>
      </c>
      <c r="C291" s="56" t="s">
        <v>301</v>
      </c>
      <c r="D291" s="56">
        <v>2</v>
      </c>
      <c r="E291" s="56">
        <v>10022577</v>
      </c>
      <c r="F291" s="56" t="str">
        <f>VLOOKUP(E291,'Capex document matrix'!$C$4:$E$342,3,FALSE)</f>
        <v>Largs Low CDP</v>
      </c>
      <c r="G291" s="56" t="s">
        <v>1783</v>
      </c>
      <c r="H291" s="56" t="s">
        <v>281</v>
      </c>
      <c r="I291" s="56">
        <v>20190307</v>
      </c>
      <c r="J291" s="56" t="s">
        <v>1679</v>
      </c>
      <c r="K291" s="206" t="s">
        <v>2002</v>
      </c>
    </row>
    <row r="292" spans="2:11" x14ac:dyDescent="0.25">
      <c r="B292" s="205" t="s">
        <v>1674</v>
      </c>
      <c r="C292" s="56" t="s">
        <v>301</v>
      </c>
      <c r="D292" s="56">
        <v>2</v>
      </c>
      <c r="E292" s="56">
        <v>10022578</v>
      </c>
      <c r="F292" s="56" t="str">
        <f>VLOOKUP(E292,'Capex document matrix'!$C$4:$E$342,3,FALSE)</f>
        <v>Edmondson Park Soldiers Parade Steel</v>
      </c>
      <c r="G292" s="56" t="s">
        <v>1783</v>
      </c>
      <c r="H292" s="56" t="s">
        <v>281</v>
      </c>
      <c r="I292" s="56">
        <v>20190312</v>
      </c>
      <c r="J292" s="56" t="s">
        <v>1679</v>
      </c>
      <c r="K292" s="206" t="s">
        <v>2003</v>
      </c>
    </row>
    <row r="293" spans="2:11" x14ac:dyDescent="0.25">
      <c r="B293" s="205" t="s">
        <v>1674</v>
      </c>
      <c r="C293" s="56" t="s">
        <v>301</v>
      </c>
      <c r="D293" s="56">
        <v>2</v>
      </c>
      <c r="E293" s="56">
        <v>10022731</v>
      </c>
      <c r="F293" s="56" t="str">
        <f>VLOOKUP(E293,'Capex document matrix'!$C$4:$E$342,3,FALSE)</f>
        <v>Kurri Kurri Rehabilitation (100kPa)</v>
      </c>
      <c r="G293" s="56" t="s">
        <v>1786</v>
      </c>
      <c r="H293" s="56" t="s">
        <v>278</v>
      </c>
      <c r="I293" s="56" t="s">
        <v>1995</v>
      </c>
      <c r="J293" s="56" t="s">
        <v>1679</v>
      </c>
      <c r="K293" s="206" t="s">
        <v>2004</v>
      </c>
    </row>
    <row r="294" spans="2:11" x14ac:dyDescent="0.25">
      <c r="B294" s="205" t="s">
        <v>1674</v>
      </c>
      <c r="C294" s="56" t="s">
        <v>301</v>
      </c>
      <c r="D294" s="56">
        <v>2</v>
      </c>
      <c r="E294" s="56">
        <v>10022731</v>
      </c>
      <c r="F294" s="56" t="str">
        <f>VLOOKUP(E294,'Capex document matrix'!$C$4:$E$342,3,FALSE)</f>
        <v>Kurri Kurri Rehabilitation (100kPa)</v>
      </c>
      <c r="G294" s="56" t="s">
        <v>276</v>
      </c>
      <c r="H294" s="56" t="s">
        <v>275</v>
      </c>
      <c r="I294" s="56" t="s">
        <v>1995</v>
      </c>
      <c r="J294" s="56" t="s">
        <v>1684</v>
      </c>
      <c r="K294" s="206" t="s">
        <v>2005</v>
      </c>
    </row>
    <row r="295" spans="2:11" x14ac:dyDescent="0.25">
      <c r="B295" s="205" t="s">
        <v>1674</v>
      </c>
      <c r="C295" s="56" t="s">
        <v>301</v>
      </c>
      <c r="D295" s="56">
        <v>2</v>
      </c>
      <c r="E295" s="56">
        <v>10022731</v>
      </c>
      <c r="F295" s="56" t="str">
        <f>VLOOKUP(E295,'Capex document matrix'!$C$4:$E$342,3,FALSE)</f>
        <v>Kurri Kurri Rehabilitation (100kPa)</v>
      </c>
      <c r="G295" s="56" t="s">
        <v>276</v>
      </c>
      <c r="H295" s="56" t="s">
        <v>275</v>
      </c>
      <c r="I295" s="56" t="s">
        <v>1995</v>
      </c>
      <c r="J295" s="56" t="s">
        <v>1679</v>
      </c>
      <c r="K295" s="206" t="s">
        <v>2006</v>
      </c>
    </row>
    <row r="296" spans="2:11" x14ac:dyDescent="0.25">
      <c r="B296" s="205" t="s">
        <v>1674</v>
      </c>
      <c r="C296" s="56" t="s">
        <v>301</v>
      </c>
      <c r="D296" s="56">
        <v>2</v>
      </c>
      <c r="E296" s="56">
        <v>10022731</v>
      </c>
      <c r="F296" s="56" t="str">
        <f>VLOOKUP(E296,'Capex document matrix'!$C$4:$E$342,3,FALSE)</f>
        <v>Kurri Kurri Rehabilitation (100kPa)</v>
      </c>
      <c r="G296" s="56" t="s">
        <v>1783</v>
      </c>
      <c r="H296" s="56" t="s">
        <v>281</v>
      </c>
      <c r="I296" s="56" t="s">
        <v>1795</v>
      </c>
      <c r="J296" s="56" t="s">
        <v>1679</v>
      </c>
      <c r="K296" s="206" t="s">
        <v>2007</v>
      </c>
    </row>
    <row r="297" spans="2:11" x14ac:dyDescent="0.25">
      <c r="B297" s="205" t="s">
        <v>1674</v>
      </c>
      <c r="C297" s="56" t="s">
        <v>301</v>
      </c>
      <c r="D297" s="56">
        <v>2</v>
      </c>
      <c r="E297" s="56">
        <v>10022734</v>
      </c>
      <c r="F297" s="56" t="str">
        <f>VLOOKUP(E297,'Capex document matrix'!$C$4:$E$342,3,FALSE)</f>
        <v>Bankstown / Chullora / Greenacre 7kPa</v>
      </c>
      <c r="G297" s="56" t="s">
        <v>1786</v>
      </c>
      <c r="H297" s="56" t="s">
        <v>278</v>
      </c>
      <c r="I297" s="56" t="s">
        <v>2008</v>
      </c>
      <c r="J297" s="56" t="s">
        <v>1679</v>
      </c>
      <c r="K297" s="206" t="s">
        <v>2009</v>
      </c>
    </row>
    <row r="298" spans="2:11" x14ac:dyDescent="0.25">
      <c r="B298" s="205" t="s">
        <v>1674</v>
      </c>
      <c r="C298" s="56" t="s">
        <v>301</v>
      </c>
      <c r="D298" s="56">
        <v>2</v>
      </c>
      <c r="E298" s="56">
        <v>10022734</v>
      </c>
      <c r="F298" s="56" t="str">
        <f>VLOOKUP(E298,'Capex document matrix'!$C$4:$E$342,3,FALSE)</f>
        <v>Bankstown / Chullora / Greenacre 7kPa</v>
      </c>
      <c r="G298" s="56" t="s">
        <v>276</v>
      </c>
      <c r="H298" s="56" t="s">
        <v>275</v>
      </c>
      <c r="I298" s="56" t="s">
        <v>2008</v>
      </c>
      <c r="J298" s="56" t="s">
        <v>1684</v>
      </c>
      <c r="K298" s="206" t="s">
        <v>2010</v>
      </c>
    </row>
    <row r="299" spans="2:11" x14ac:dyDescent="0.25">
      <c r="B299" s="205" t="s">
        <v>1674</v>
      </c>
      <c r="C299" s="56" t="s">
        <v>301</v>
      </c>
      <c r="D299" s="56">
        <v>2</v>
      </c>
      <c r="E299" s="56">
        <v>10022734</v>
      </c>
      <c r="F299" s="56" t="str">
        <f>VLOOKUP(E299,'Capex document matrix'!$C$4:$E$342,3,FALSE)</f>
        <v>Bankstown / Chullora / Greenacre 7kPa</v>
      </c>
      <c r="G299" s="56" t="s">
        <v>276</v>
      </c>
      <c r="H299" s="56" t="s">
        <v>275</v>
      </c>
      <c r="I299" s="56" t="s">
        <v>2008</v>
      </c>
      <c r="J299" s="56" t="s">
        <v>1679</v>
      </c>
      <c r="K299" s="206" t="s">
        <v>2011</v>
      </c>
    </row>
    <row r="300" spans="2:11" x14ac:dyDescent="0.25">
      <c r="B300" s="205" t="s">
        <v>1674</v>
      </c>
      <c r="C300" s="56" t="s">
        <v>301</v>
      </c>
      <c r="D300" s="56">
        <v>2</v>
      </c>
      <c r="E300" s="56">
        <v>10022734</v>
      </c>
      <c r="F300" s="56" t="str">
        <f>VLOOKUP(E300,'Capex document matrix'!$C$4:$E$342,3,FALSE)</f>
        <v>Bankstown / Chullora / Greenacre 7kPa</v>
      </c>
      <c r="G300" s="56" t="s">
        <v>1783</v>
      </c>
      <c r="H300" s="56" t="s">
        <v>281</v>
      </c>
      <c r="I300" s="56" t="s">
        <v>1980</v>
      </c>
      <c r="J300" s="56" t="s">
        <v>1679</v>
      </c>
      <c r="K300" s="206" t="s">
        <v>2012</v>
      </c>
    </row>
    <row r="301" spans="2:11" x14ac:dyDescent="0.25">
      <c r="B301" s="205" t="s">
        <v>1674</v>
      </c>
      <c r="C301" s="56" t="s">
        <v>301</v>
      </c>
      <c r="D301" s="56">
        <v>2</v>
      </c>
      <c r="E301" s="56">
        <v>10033168</v>
      </c>
      <c r="F301" s="56" t="str">
        <f>VLOOKUP(E301,'Capex document matrix'!$C$4:$E$342,3,FALSE)</f>
        <v>Cecil Park (Elizabeth Dr) CDP</v>
      </c>
      <c r="G301" s="56" t="s">
        <v>1783</v>
      </c>
      <c r="H301" s="56" t="s">
        <v>281</v>
      </c>
      <c r="I301" s="56">
        <v>20190207</v>
      </c>
      <c r="J301" s="56" t="s">
        <v>1679</v>
      </c>
      <c r="K301" s="206" t="s">
        <v>2013</v>
      </c>
    </row>
    <row r="302" spans="2:11" x14ac:dyDescent="0.25">
      <c r="B302" s="205" t="s">
        <v>1674</v>
      </c>
      <c r="C302" s="56" t="s">
        <v>301</v>
      </c>
      <c r="D302" s="56">
        <v>2</v>
      </c>
      <c r="E302" s="56">
        <v>10034717</v>
      </c>
      <c r="F302" s="56" t="str">
        <f>VLOOKUP(E302,'Capex document matrix'!$C$4:$E$342,3,FALSE)</f>
        <v>Bankstown CDP</v>
      </c>
      <c r="G302" s="56" t="s">
        <v>1783</v>
      </c>
      <c r="H302" s="56" t="s">
        <v>281</v>
      </c>
      <c r="I302" s="56">
        <v>20190312</v>
      </c>
      <c r="J302" s="56" t="s">
        <v>1679</v>
      </c>
      <c r="K302" s="206" t="s">
        <v>2014</v>
      </c>
    </row>
    <row r="303" spans="2:11" x14ac:dyDescent="0.25">
      <c r="B303" s="205" t="s">
        <v>1674</v>
      </c>
      <c r="C303" s="56" t="s">
        <v>301</v>
      </c>
      <c r="D303" s="56">
        <v>2</v>
      </c>
      <c r="E303" s="56">
        <v>10035819</v>
      </c>
      <c r="F303" s="56" t="str">
        <f>VLOOKUP(E303,'Capex document matrix'!$C$4:$E$342,3,FALSE)</f>
        <v>Bathurst CDP (Eglinton Rd - Stage 2)</v>
      </c>
      <c r="G303" s="56" t="s">
        <v>1783</v>
      </c>
      <c r="H303" s="56" t="s">
        <v>281</v>
      </c>
      <c r="I303" s="56">
        <v>20190312</v>
      </c>
      <c r="J303" s="56" t="s">
        <v>1679</v>
      </c>
      <c r="K303" s="206" t="s">
        <v>2015</v>
      </c>
    </row>
    <row r="304" spans="2:11" x14ac:dyDescent="0.25">
      <c r="B304" s="205" t="s">
        <v>1674</v>
      </c>
      <c r="C304" s="56" t="s">
        <v>301</v>
      </c>
      <c r="D304" s="56">
        <v>2</v>
      </c>
      <c r="E304" s="56">
        <v>10043030</v>
      </c>
      <c r="F304" s="56" t="str">
        <f>VLOOKUP(E304,'Capex document matrix'!$C$4:$E$342,3,FALSE)</f>
        <v>Shallow Secondary Mains Investigation and Rectification</v>
      </c>
      <c r="G304" s="56" t="s">
        <v>1786</v>
      </c>
      <c r="H304" s="56" t="s">
        <v>278</v>
      </c>
      <c r="I304" s="56" t="s">
        <v>1899</v>
      </c>
      <c r="J304" s="56" t="s">
        <v>1679</v>
      </c>
      <c r="K304" s="206" t="s">
        <v>2016</v>
      </c>
    </row>
    <row r="305" spans="2:11" x14ac:dyDescent="0.25">
      <c r="B305" s="205" t="s">
        <v>1674</v>
      </c>
      <c r="C305" s="56" t="s">
        <v>301</v>
      </c>
      <c r="D305" s="56">
        <v>2</v>
      </c>
      <c r="E305" s="56">
        <v>10043030</v>
      </c>
      <c r="F305" s="56" t="str">
        <f>VLOOKUP(E305,'Capex document matrix'!$C$4:$E$342,3,FALSE)</f>
        <v>Shallow Secondary Mains Investigation and Rectification</v>
      </c>
      <c r="G305" s="56" t="s">
        <v>276</v>
      </c>
      <c r="H305" s="56" t="s">
        <v>275</v>
      </c>
      <c r="I305" s="56" t="s">
        <v>1899</v>
      </c>
      <c r="J305" s="56" t="s">
        <v>1679</v>
      </c>
      <c r="K305" s="206" t="s">
        <v>2017</v>
      </c>
    </row>
    <row r="306" spans="2:11" x14ac:dyDescent="0.25">
      <c r="B306" s="205" t="s">
        <v>1674</v>
      </c>
      <c r="C306" s="56" t="s">
        <v>301</v>
      </c>
      <c r="D306" s="56">
        <v>2</v>
      </c>
      <c r="E306" s="56">
        <v>10043030</v>
      </c>
      <c r="F306" s="56" t="str">
        <f>VLOOKUP(E306,'Capex document matrix'!$C$4:$E$342,3,FALSE)</f>
        <v>Shallow Secondary Mains Investigation and Rectification</v>
      </c>
      <c r="G306" s="56" t="s">
        <v>1783</v>
      </c>
      <c r="H306" s="56" t="s">
        <v>281</v>
      </c>
      <c r="I306" s="56" t="s">
        <v>2018</v>
      </c>
      <c r="J306" s="56" t="s">
        <v>1679</v>
      </c>
      <c r="K306" s="206" t="s">
        <v>2019</v>
      </c>
    </row>
    <row r="307" spans="2:11" x14ac:dyDescent="0.25">
      <c r="B307" s="207" t="s">
        <v>1674</v>
      </c>
      <c r="C307" s="140" t="s">
        <v>301</v>
      </c>
      <c r="D307" s="140">
        <v>2</v>
      </c>
      <c r="E307" s="140" t="s">
        <v>574</v>
      </c>
      <c r="F307" s="140" t="str">
        <f>VLOOKUP(E307,'Capex document matrix'!$C$4:$E$342,3,FALSE)</f>
        <v>Boundary Regulators</v>
      </c>
      <c r="G307" s="140" t="s">
        <v>265</v>
      </c>
      <c r="H307" s="140" t="s">
        <v>264</v>
      </c>
      <c r="I307" s="140" t="s">
        <v>2020</v>
      </c>
      <c r="J307" s="140" t="s">
        <v>1679</v>
      </c>
      <c r="K307" s="208" t="s">
        <v>2021</v>
      </c>
    </row>
    <row r="308" spans="2:11" x14ac:dyDescent="0.25">
      <c r="B308" s="229" t="s">
        <v>1674</v>
      </c>
      <c r="C308" s="44" t="s">
        <v>301</v>
      </c>
      <c r="D308" s="44">
        <v>3</v>
      </c>
      <c r="E308" s="44"/>
      <c r="F308" s="44" t="s">
        <v>321</v>
      </c>
      <c r="G308" s="44" t="s">
        <v>2022</v>
      </c>
      <c r="H308" s="44" t="s">
        <v>2023</v>
      </c>
      <c r="I308" s="44">
        <v>20190607</v>
      </c>
      <c r="J308" s="44" t="s">
        <v>1679</v>
      </c>
      <c r="K308" s="230" t="s">
        <v>322</v>
      </c>
    </row>
    <row r="309" spans="2:11" x14ac:dyDescent="0.25">
      <c r="B309" s="205" t="s">
        <v>1674</v>
      </c>
      <c r="C309" s="56" t="s">
        <v>301</v>
      </c>
      <c r="D309" s="56">
        <v>3</v>
      </c>
      <c r="E309" s="56"/>
      <c r="F309" s="56" t="s">
        <v>822</v>
      </c>
      <c r="G309" s="56"/>
      <c r="H309" s="56"/>
      <c r="I309" s="56">
        <v>20190630</v>
      </c>
      <c r="J309" s="56" t="s">
        <v>1679</v>
      </c>
      <c r="K309" s="206" t="s">
        <v>2024</v>
      </c>
    </row>
    <row r="310" spans="2:11" x14ac:dyDescent="0.25">
      <c r="B310" s="205" t="s">
        <v>1674</v>
      </c>
      <c r="C310" s="56" t="s">
        <v>301</v>
      </c>
      <c r="D310" s="56">
        <v>3</v>
      </c>
      <c r="E310" s="56"/>
      <c r="F310" s="56" t="s">
        <v>329</v>
      </c>
      <c r="G310" s="56"/>
      <c r="H310" s="56"/>
      <c r="I310" s="56" t="s">
        <v>1678</v>
      </c>
      <c r="J310" s="56" t="s">
        <v>1679</v>
      </c>
      <c r="K310" s="206" t="s">
        <v>2025</v>
      </c>
    </row>
    <row r="311" spans="2:11" x14ac:dyDescent="0.25">
      <c r="B311" s="205" t="s">
        <v>1674</v>
      </c>
      <c r="C311" s="56" t="s">
        <v>301</v>
      </c>
      <c r="D311" s="56">
        <v>3</v>
      </c>
      <c r="E311" s="56"/>
      <c r="F311" s="56" t="s">
        <v>319</v>
      </c>
      <c r="G311" s="56"/>
      <c r="H311" s="56"/>
      <c r="I311" s="56" t="s">
        <v>1678</v>
      </c>
      <c r="J311" s="56" t="s">
        <v>1679</v>
      </c>
      <c r="K311" s="206" t="s">
        <v>2026</v>
      </c>
    </row>
    <row r="312" spans="2:11" x14ac:dyDescent="0.25">
      <c r="B312" s="205" t="s">
        <v>1674</v>
      </c>
      <c r="C312" s="56" t="s">
        <v>301</v>
      </c>
      <c r="D312" s="56">
        <v>3</v>
      </c>
      <c r="E312" s="56"/>
      <c r="F312" s="56" t="s">
        <v>324</v>
      </c>
      <c r="G312" s="56" t="s">
        <v>2022</v>
      </c>
      <c r="H312" s="56" t="s">
        <v>2023</v>
      </c>
      <c r="I312" s="56">
        <v>20190617</v>
      </c>
      <c r="J312" s="56" t="s">
        <v>1679</v>
      </c>
      <c r="K312" s="206" t="s">
        <v>2027</v>
      </c>
    </row>
    <row r="313" spans="2:11" x14ac:dyDescent="0.25">
      <c r="B313" s="205" t="s">
        <v>1674</v>
      </c>
      <c r="C313" s="56" t="s">
        <v>301</v>
      </c>
      <c r="D313" s="56">
        <v>3</v>
      </c>
      <c r="E313" s="56"/>
      <c r="F313" s="56" t="s">
        <v>2028</v>
      </c>
      <c r="G313" s="56"/>
      <c r="H313" s="56"/>
      <c r="I313" s="56" t="s">
        <v>1678</v>
      </c>
      <c r="J313" s="56" t="s">
        <v>1679</v>
      </c>
      <c r="K313" s="206" t="s">
        <v>2029</v>
      </c>
    </row>
    <row r="314" spans="2:11" x14ac:dyDescent="0.25">
      <c r="B314" s="205" t="s">
        <v>1674</v>
      </c>
      <c r="C314" s="56" t="s">
        <v>301</v>
      </c>
      <c r="D314" s="56">
        <v>3</v>
      </c>
      <c r="E314" s="56"/>
      <c r="F314" s="56" t="s">
        <v>326</v>
      </c>
      <c r="G314" s="56" t="s">
        <v>2022</v>
      </c>
      <c r="H314" s="56" t="s">
        <v>2023</v>
      </c>
      <c r="I314" s="56">
        <v>20190614</v>
      </c>
      <c r="J314" s="56" t="s">
        <v>1679</v>
      </c>
      <c r="K314" s="206" t="s">
        <v>327</v>
      </c>
    </row>
    <row r="315" spans="2:11" x14ac:dyDescent="0.25">
      <c r="B315" s="205" t="s">
        <v>1674</v>
      </c>
      <c r="C315" s="56" t="s">
        <v>301</v>
      </c>
      <c r="D315" s="56">
        <v>3</v>
      </c>
      <c r="E315" s="56"/>
      <c r="F315" s="56" t="s">
        <v>333</v>
      </c>
      <c r="G315" s="56"/>
      <c r="H315" s="56"/>
      <c r="I315" s="56">
        <v>20190630</v>
      </c>
      <c r="J315" s="56" t="s">
        <v>1679</v>
      </c>
      <c r="K315" s="206" t="s">
        <v>2030</v>
      </c>
    </row>
    <row r="316" spans="2:11" x14ac:dyDescent="0.25">
      <c r="B316" s="205" t="s">
        <v>1674</v>
      </c>
      <c r="C316" s="56" t="s">
        <v>301</v>
      </c>
      <c r="D316" s="56">
        <v>3</v>
      </c>
      <c r="E316" s="56"/>
      <c r="F316" s="56" t="s">
        <v>2031</v>
      </c>
      <c r="G316" s="56"/>
      <c r="H316" s="56"/>
      <c r="I316" s="56">
        <v>20190612</v>
      </c>
      <c r="J316" s="56" t="s">
        <v>1679</v>
      </c>
      <c r="K316" s="206" t="s">
        <v>2032</v>
      </c>
    </row>
    <row r="317" spans="2:11" x14ac:dyDescent="0.25">
      <c r="B317" s="205" t="s">
        <v>1674</v>
      </c>
      <c r="C317" s="56" t="s">
        <v>301</v>
      </c>
      <c r="D317" s="56">
        <v>3</v>
      </c>
      <c r="E317" s="56" t="s">
        <v>867</v>
      </c>
      <c r="F317" s="56" t="str">
        <f>VLOOKUP(E317,'Capex document matrix'!$C$4:$E$342,3,FALSE)</f>
        <v>RTU's End of Life Replacement</v>
      </c>
      <c r="G317" s="56" t="s">
        <v>262</v>
      </c>
      <c r="H317" s="56" t="s">
        <v>261</v>
      </c>
      <c r="I317" s="56" t="s">
        <v>2033</v>
      </c>
      <c r="J317" s="56" t="s">
        <v>1679</v>
      </c>
      <c r="K317" s="206" t="s">
        <v>2034</v>
      </c>
    </row>
    <row r="318" spans="2:11" x14ac:dyDescent="0.25">
      <c r="B318" s="205" t="s">
        <v>1674</v>
      </c>
      <c r="C318" s="56" t="s">
        <v>301</v>
      </c>
      <c r="D318" s="56">
        <v>3</v>
      </c>
      <c r="E318" s="56" t="s">
        <v>885</v>
      </c>
      <c r="F318" s="56" t="str">
        <f>VLOOKUP(E318,'Capex document matrix'!$C$4:$E$342,3,FALSE)</f>
        <v>Network BA Data Historian</v>
      </c>
      <c r="G318" s="56" t="s">
        <v>262</v>
      </c>
      <c r="H318" s="56" t="s">
        <v>261</v>
      </c>
      <c r="I318" s="56" t="s">
        <v>2035</v>
      </c>
      <c r="J318" s="56" t="s">
        <v>1679</v>
      </c>
      <c r="K318" s="206" t="s">
        <v>2036</v>
      </c>
    </row>
    <row r="319" spans="2:11" x14ac:dyDescent="0.25">
      <c r="B319" s="205" t="s">
        <v>1674</v>
      </c>
      <c r="C319" s="56" t="s">
        <v>301</v>
      </c>
      <c r="D319" s="56">
        <v>3</v>
      </c>
      <c r="E319" s="56" t="s">
        <v>871</v>
      </c>
      <c r="F319" s="56" t="str">
        <f>VLOOKUP(E319,'Capex document matrix'!$C$4:$E$342,3,FALSE)</f>
        <v>OSI SCADA OMS DMS Upgrade</v>
      </c>
      <c r="G319" s="56" t="s">
        <v>265</v>
      </c>
      <c r="H319" s="56" t="s">
        <v>264</v>
      </c>
      <c r="I319" s="56" t="s">
        <v>1906</v>
      </c>
      <c r="J319" s="56" t="s">
        <v>1679</v>
      </c>
      <c r="K319" s="206" t="s">
        <v>2037</v>
      </c>
    </row>
    <row r="320" spans="2:11" x14ac:dyDescent="0.25">
      <c r="B320" s="205" t="s">
        <v>1674</v>
      </c>
      <c r="C320" s="56" t="s">
        <v>301</v>
      </c>
      <c r="D320" s="56">
        <v>3</v>
      </c>
      <c r="E320" s="56" t="s">
        <v>876</v>
      </c>
      <c r="F320" s="56" t="str">
        <f>VLOOKUP(E320,'Capex document matrix'!$C$4:$E$342,3,FALSE)</f>
        <v>Scada Security Infrastructure</v>
      </c>
      <c r="G320" s="56" t="s">
        <v>262</v>
      </c>
      <c r="H320" s="56" t="s">
        <v>261</v>
      </c>
      <c r="I320" s="56" t="s">
        <v>2038</v>
      </c>
      <c r="J320" s="56" t="s">
        <v>1679</v>
      </c>
      <c r="K320" s="206" t="s">
        <v>2039</v>
      </c>
    </row>
    <row r="321" spans="2:11" x14ac:dyDescent="0.25">
      <c r="B321" s="205" t="s">
        <v>1674</v>
      </c>
      <c r="C321" s="56" t="s">
        <v>301</v>
      </c>
      <c r="D321" s="56">
        <v>3</v>
      </c>
      <c r="E321" s="56" t="s">
        <v>880</v>
      </c>
      <c r="F321" s="56" t="str">
        <f>VLOOKUP(E321,'Capex document matrix'!$C$4:$E$342,3,FALSE)</f>
        <v>Metretek Server Software Upgrade</v>
      </c>
      <c r="G321" s="56" t="s">
        <v>262</v>
      </c>
      <c r="H321" s="56" t="s">
        <v>261</v>
      </c>
      <c r="I321" s="56" t="s">
        <v>2040</v>
      </c>
      <c r="J321" s="56" t="s">
        <v>1679</v>
      </c>
      <c r="K321" s="206" t="s">
        <v>2041</v>
      </c>
    </row>
    <row r="322" spans="2:11" x14ac:dyDescent="0.25">
      <c r="B322" s="205" t="s">
        <v>1674</v>
      </c>
      <c r="C322" s="56" t="s">
        <v>301</v>
      </c>
      <c r="D322" s="56">
        <v>3</v>
      </c>
      <c r="E322" s="56"/>
      <c r="F322" s="56" t="s">
        <v>2042</v>
      </c>
      <c r="G322" s="56" t="s">
        <v>270</v>
      </c>
      <c r="H322" s="56" t="s">
        <v>269</v>
      </c>
      <c r="I322" s="56">
        <v>20190412</v>
      </c>
      <c r="J322" s="56" t="s">
        <v>1679</v>
      </c>
      <c r="K322" s="206" t="s">
        <v>2043</v>
      </c>
    </row>
    <row r="323" spans="2:11" x14ac:dyDescent="0.25">
      <c r="B323" s="205" t="s">
        <v>1674</v>
      </c>
      <c r="C323" s="56" t="s">
        <v>301</v>
      </c>
      <c r="D323" s="56">
        <v>3</v>
      </c>
      <c r="E323" s="56"/>
      <c r="F323" s="56" t="s">
        <v>2044</v>
      </c>
      <c r="G323" s="56" t="s">
        <v>270</v>
      </c>
      <c r="H323" s="56" t="s">
        <v>269</v>
      </c>
      <c r="I323" s="56">
        <v>20190412</v>
      </c>
      <c r="J323" s="56" t="s">
        <v>1679</v>
      </c>
      <c r="K323" s="206" t="s">
        <v>2045</v>
      </c>
    </row>
    <row r="324" spans="2:11" x14ac:dyDescent="0.25">
      <c r="B324" s="205" t="s">
        <v>1674</v>
      </c>
      <c r="C324" s="56" t="s">
        <v>301</v>
      </c>
      <c r="D324" s="56">
        <v>3</v>
      </c>
      <c r="E324" s="56"/>
      <c r="F324" s="56" t="s">
        <v>2046</v>
      </c>
      <c r="G324" s="56" t="s">
        <v>270</v>
      </c>
      <c r="H324" s="56" t="s">
        <v>269</v>
      </c>
      <c r="I324" s="56">
        <v>20190412</v>
      </c>
      <c r="J324" s="56" t="s">
        <v>1679</v>
      </c>
      <c r="K324" s="206" t="s">
        <v>2047</v>
      </c>
    </row>
    <row r="325" spans="2:11" x14ac:dyDescent="0.25">
      <c r="B325" s="205" t="s">
        <v>1674</v>
      </c>
      <c r="C325" s="56" t="s">
        <v>301</v>
      </c>
      <c r="D325" s="56">
        <v>3</v>
      </c>
      <c r="E325" s="56"/>
      <c r="F325" s="56" t="s">
        <v>2048</v>
      </c>
      <c r="G325" s="56" t="s">
        <v>270</v>
      </c>
      <c r="H325" s="56" t="s">
        <v>269</v>
      </c>
      <c r="I325" s="56">
        <v>20190412</v>
      </c>
      <c r="J325" s="56" t="s">
        <v>1679</v>
      </c>
      <c r="K325" s="206" t="s">
        <v>2049</v>
      </c>
    </row>
    <row r="326" spans="2:11" x14ac:dyDescent="0.25">
      <c r="B326" s="205" t="s">
        <v>1674</v>
      </c>
      <c r="C326" s="56" t="s">
        <v>301</v>
      </c>
      <c r="D326" s="56">
        <v>3</v>
      </c>
      <c r="E326" s="56"/>
      <c r="F326" s="56" t="s">
        <v>2050</v>
      </c>
      <c r="G326" s="56" t="s">
        <v>270</v>
      </c>
      <c r="H326" s="56" t="s">
        <v>269</v>
      </c>
      <c r="I326" s="56">
        <v>20190412</v>
      </c>
      <c r="J326" s="56" t="s">
        <v>1679</v>
      </c>
      <c r="K326" s="206" t="s">
        <v>2051</v>
      </c>
    </row>
    <row r="327" spans="2:11" x14ac:dyDescent="0.25">
      <c r="B327" s="205" t="s">
        <v>1674</v>
      </c>
      <c r="C327" s="56" t="s">
        <v>301</v>
      </c>
      <c r="D327" s="56">
        <v>3</v>
      </c>
      <c r="E327" s="56"/>
      <c r="F327" s="56" t="s">
        <v>2052</v>
      </c>
      <c r="G327" s="56" t="s">
        <v>270</v>
      </c>
      <c r="H327" s="56" t="s">
        <v>269</v>
      </c>
      <c r="I327" s="56">
        <v>20190415</v>
      </c>
      <c r="J327" s="56" t="s">
        <v>1679</v>
      </c>
      <c r="K327" s="206" t="s">
        <v>2053</v>
      </c>
    </row>
    <row r="328" spans="2:11" x14ac:dyDescent="0.25">
      <c r="B328" s="205" t="s">
        <v>1674</v>
      </c>
      <c r="C328" s="56" t="s">
        <v>301</v>
      </c>
      <c r="D328" s="56">
        <v>3</v>
      </c>
      <c r="E328" s="56"/>
      <c r="F328" s="56" t="s">
        <v>2054</v>
      </c>
      <c r="G328" s="56" t="s">
        <v>270</v>
      </c>
      <c r="H328" s="56" t="s">
        <v>269</v>
      </c>
      <c r="I328" s="56">
        <v>20190412</v>
      </c>
      <c r="J328" s="56" t="s">
        <v>1679</v>
      </c>
      <c r="K328" s="206" t="s">
        <v>2055</v>
      </c>
    </row>
    <row r="329" spans="2:11" x14ac:dyDescent="0.25">
      <c r="B329" s="205" t="s">
        <v>1674</v>
      </c>
      <c r="C329" s="56" t="s">
        <v>301</v>
      </c>
      <c r="D329" s="56">
        <v>3</v>
      </c>
      <c r="E329" s="56"/>
      <c r="F329" s="56" t="s">
        <v>2056</v>
      </c>
      <c r="G329" s="56" t="s">
        <v>270</v>
      </c>
      <c r="H329" s="56" t="s">
        <v>269</v>
      </c>
      <c r="I329" s="56">
        <v>20190412</v>
      </c>
      <c r="J329" s="56" t="s">
        <v>1679</v>
      </c>
      <c r="K329" s="206" t="s">
        <v>2057</v>
      </c>
    </row>
    <row r="330" spans="2:11" x14ac:dyDescent="0.25">
      <c r="B330" s="205" t="s">
        <v>1674</v>
      </c>
      <c r="C330" s="56" t="s">
        <v>301</v>
      </c>
      <c r="D330" s="56">
        <v>3</v>
      </c>
      <c r="E330" s="56"/>
      <c r="F330" s="56" t="s">
        <v>2058</v>
      </c>
      <c r="G330" s="56" t="s">
        <v>270</v>
      </c>
      <c r="H330" s="56" t="s">
        <v>269</v>
      </c>
      <c r="I330" s="56">
        <v>20190412</v>
      </c>
      <c r="J330" s="56" t="s">
        <v>1679</v>
      </c>
      <c r="K330" s="206" t="s">
        <v>2059</v>
      </c>
    </row>
    <row r="331" spans="2:11" x14ac:dyDescent="0.25">
      <c r="B331" s="205" t="s">
        <v>1674</v>
      </c>
      <c r="C331" s="56" t="s">
        <v>301</v>
      </c>
      <c r="D331" s="56">
        <v>3</v>
      </c>
      <c r="E331" s="56"/>
      <c r="F331" s="56" t="s">
        <v>2060</v>
      </c>
      <c r="G331" s="56" t="s">
        <v>270</v>
      </c>
      <c r="H331" s="56" t="s">
        <v>269</v>
      </c>
      <c r="I331" s="56">
        <v>20190412</v>
      </c>
      <c r="J331" s="56" t="s">
        <v>1679</v>
      </c>
      <c r="K331" s="206" t="s">
        <v>2061</v>
      </c>
    </row>
    <row r="332" spans="2:11" x14ac:dyDescent="0.25">
      <c r="B332" s="205" t="s">
        <v>1674</v>
      </c>
      <c r="C332" s="56" t="s">
        <v>301</v>
      </c>
      <c r="D332" s="56">
        <v>3</v>
      </c>
      <c r="E332" s="56"/>
      <c r="F332" s="56" t="s">
        <v>2062</v>
      </c>
      <c r="G332" s="56" t="s">
        <v>270</v>
      </c>
      <c r="H332" s="56" t="s">
        <v>269</v>
      </c>
      <c r="I332" s="56">
        <v>20190410</v>
      </c>
      <c r="J332" s="56" t="s">
        <v>1679</v>
      </c>
      <c r="K332" s="206" t="s">
        <v>2063</v>
      </c>
    </row>
    <row r="333" spans="2:11" x14ac:dyDescent="0.25">
      <c r="B333" s="205" t="s">
        <v>1674</v>
      </c>
      <c r="C333" s="56" t="s">
        <v>301</v>
      </c>
      <c r="D333" s="56">
        <v>3</v>
      </c>
      <c r="E333" s="56"/>
      <c r="F333" s="56" t="s">
        <v>2064</v>
      </c>
      <c r="G333" s="56" t="s">
        <v>270</v>
      </c>
      <c r="H333" s="56" t="s">
        <v>269</v>
      </c>
      <c r="I333" s="56">
        <v>20190412</v>
      </c>
      <c r="J333" s="56" t="s">
        <v>1679</v>
      </c>
      <c r="K333" s="206" t="s">
        <v>2065</v>
      </c>
    </row>
    <row r="334" spans="2:11" x14ac:dyDescent="0.25">
      <c r="B334" s="205" t="s">
        <v>1674</v>
      </c>
      <c r="C334" s="56" t="s">
        <v>301</v>
      </c>
      <c r="D334" s="56">
        <v>3</v>
      </c>
      <c r="E334" s="56"/>
      <c r="F334" s="56" t="s">
        <v>2066</v>
      </c>
      <c r="G334" s="56" t="s">
        <v>276</v>
      </c>
      <c r="H334" s="56" t="s">
        <v>275</v>
      </c>
      <c r="I334" s="56">
        <v>20190604</v>
      </c>
      <c r="J334" s="56" t="s">
        <v>1679</v>
      </c>
      <c r="K334" s="206" t="s">
        <v>2067</v>
      </c>
    </row>
    <row r="335" spans="2:11" x14ac:dyDescent="0.25">
      <c r="B335" s="205" t="s">
        <v>1674</v>
      </c>
      <c r="C335" s="56" t="s">
        <v>301</v>
      </c>
      <c r="D335" s="56">
        <v>3</v>
      </c>
      <c r="E335" s="56"/>
      <c r="F335" s="56" t="s">
        <v>2068</v>
      </c>
      <c r="G335" s="56" t="s">
        <v>270</v>
      </c>
      <c r="H335" s="56" t="s">
        <v>269</v>
      </c>
      <c r="I335" s="56">
        <v>20190410</v>
      </c>
      <c r="J335" s="56" t="s">
        <v>1679</v>
      </c>
      <c r="K335" s="206" t="s">
        <v>2069</v>
      </c>
    </row>
    <row r="336" spans="2:11" x14ac:dyDescent="0.25">
      <c r="B336" s="205" t="s">
        <v>1674</v>
      </c>
      <c r="C336" s="56" t="s">
        <v>301</v>
      </c>
      <c r="D336" s="56">
        <v>3</v>
      </c>
      <c r="E336" s="56"/>
      <c r="F336" s="56" t="s">
        <v>2070</v>
      </c>
      <c r="G336" s="56" t="s">
        <v>270</v>
      </c>
      <c r="H336" s="56" t="s">
        <v>269</v>
      </c>
      <c r="I336" s="56">
        <v>20190410</v>
      </c>
      <c r="J336" s="56" t="s">
        <v>1679</v>
      </c>
      <c r="K336" s="206" t="s">
        <v>2071</v>
      </c>
    </row>
    <row r="337" spans="2:37" x14ac:dyDescent="0.25">
      <c r="B337" s="205" t="s">
        <v>1674</v>
      </c>
      <c r="C337" s="56" t="s">
        <v>301</v>
      </c>
      <c r="D337" s="56">
        <v>3</v>
      </c>
      <c r="E337" s="56"/>
      <c r="F337" s="56" t="s">
        <v>2072</v>
      </c>
      <c r="G337" s="56" t="s">
        <v>270</v>
      </c>
      <c r="H337" s="56" t="s">
        <v>269</v>
      </c>
      <c r="I337" s="56">
        <v>20190411</v>
      </c>
      <c r="J337" s="56" t="s">
        <v>1679</v>
      </c>
      <c r="K337" s="206" t="s">
        <v>2073</v>
      </c>
    </row>
    <row r="338" spans="2:37" x14ac:dyDescent="0.25">
      <c r="B338" s="205" t="s">
        <v>1674</v>
      </c>
      <c r="C338" s="56" t="s">
        <v>301</v>
      </c>
      <c r="D338" s="56">
        <v>3</v>
      </c>
      <c r="E338" s="56"/>
      <c r="F338" s="56" t="s">
        <v>2074</v>
      </c>
      <c r="G338" s="56" t="s">
        <v>270</v>
      </c>
      <c r="H338" s="56" t="s">
        <v>269</v>
      </c>
      <c r="I338" s="56">
        <v>20190411</v>
      </c>
      <c r="J338" s="56" t="s">
        <v>1679</v>
      </c>
      <c r="K338" s="206" t="s">
        <v>2075</v>
      </c>
    </row>
    <row r="339" spans="2:37" x14ac:dyDescent="0.25">
      <c r="B339" s="205" t="s">
        <v>1674</v>
      </c>
      <c r="C339" s="56" t="s">
        <v>301</v>
      </c>
      <c r="D339" s="56">
        <v>3</v>
      </c>
      <c r="E339" s="56"/>
      <c r="F339" s="56" t="s">
        <v>2076</v>
      </c>
      <c r="G339" s="56" t="s">
        <v>270</v>
      </c>
      <c r="H339" s="56" t="s">
        <v>269</v>
      </c>
      <c r="I339" s="56">
        <v>20190412</v>
      </c>
      <c r="J339" s="56" t="s">
        <v>1679</v>
      </c>
      <c r="K339" s="206" t="s">
        <v>2077</v>
      </c>
    </row>
    <row r="340" spans="2:37" x14ac:dyDescent="0.25">
      <c r="B340" s="205" t="s">
        <v>1674</v>
      </c>
      <c r="C340" s="56" t="s">
        <v>301</v>
      </c>
      <c r="D340" s="56">
        <v>3</v>
      </c>
      <c r="E340" s="56" t="s">
        <v>1660</v>
      </c>
      <c r="F340" s="56" t="s">
        <v>2078</v>
      </c>
      <c r="G340" s="56" t="s">
        <v>270</v>
      </c>
      <c r="H340" s="56" t="s">
        <v>269</v>
      </c>
      <c r="I340" s="56">
        <v>20190411</v>
      </c>
      <c r="J340" s="56" t="s">
        <v>1679</v>
      </c>
      <c r="K340" s="206" t="s">
        <v>2079</v>
      </c>
    </row>
    <row r="341" spans="2:37" x14ac:dyDescent="0.25">
      <c r="B341" s="205" t="s">
        <v>1674</v>
      </c>
      <c r="C341" s="56" t="s">
        <v>301</v>
      </c>
      <c r="D341" s="56">
        <v>3</v>
      </c>
      <c r="E341" s="56"/>
      <c r="F341" s="56" t="s">
        <v>2080</v>
      </c>
      <c r="G341" s="56" t="s">
        <v>270</v>
      </c>
      <c r="H341" s="56" t="s">
        <v>269</v>
      </c>
      <c r="I341" s="56">
        <v>20190412</v>
      </c>
      <c r="J341" s="56" t="s">
        <v>1679</v>
      </c>
      <c r="K341" s="206" t="s">
        <v>2081</v>
      </c>
    </row>
    <row r="342" spans="2:37" x14ac:dyDescent="0.25">
      <c r="B342" s="207" t="s">
        <v>1674</v>
      </c>
      <c r="C342" s="140" t="s">
        <v>301</v>
      </c>
      <c r="D342" s="140">
        <v>3</v>
      </c>
      <c r="E342" s="140"/>
      <c r="F342" s="140" t="s">
        <v>2082</v>
      </c>
      <c r="G342" s="140" t="s">
        <v>270</v>
      </c>
      <c r="H342" s="140" t="s">
        <v>269</v>
      </c>
      <c r="I342" s="140">
        <v>20190411</v>
      </c>
      <c r="J342" s="140" t="s">
        <v>1679</v>
      </c>
      <c r="K342" s="208" t="s">
        <v>2083</v>
      </c>
    </row>
    <row r="343" spans="2:37" s="215" customFormat="1" x14ac:dyDescent="0.25">
      <c r="B343" s="216"/>
      <c r="C343" s="216"/>
      <c r="D343" s="216"/>
      <c r="E343" s="216"/>
      <c r="F343" s="216"/>
      <c r="G343" s="216"/>
      <c r="H343" s="216"/>
      <c r="I343" s="216"/>
      <c r="J343" s="216"/>
      <c r="K343" s="216"/>
      <c r="L343" s="339"/>
      <c r="M343" s="339"/>
      <c r="N343" s="339"/>
      <c r="O343" s="339"/>
      <c r="P343" s="339"/>
      <c r="Q343" s="339"/>
      <c r="R343" s="339"/>
      <c r="S343" s="339"/>
      <c r="T343" s="339"/>
      <c r="U343" s="339"/>
      <c r="V343" s="339"/>
      <c r="W343" s="339"/>
      <c r="X343" s="339"/>
      <c r="Y343" s="339"/>
      <c r="Z343" s="339"/>
      <c r="AA343" s="339"/>
      <c r="AB343" s="339"/>
      <c r="AC343" s="339"/>
      <c r="AD343" s="339"/>
      <c r="AE343" s="339"/>
      <c r="AF343" s="339"/>
      <c r="AG343" s="339"/>
      <c r="AH343" s="339"/>
      <c r="AI343" s="339"/>
      <c r="AJ343" s="339"/>
      <c r="AK343" s="339"/>
    </row>
    <row r="344" spans="2:37" s="215" customFormat="1" x14ac:dyDescent="0.25">
      <c r="B344" s="216"/>
      <c r="C344" s="216"/>
      <c r="D344" s="216"/>
      <c r="E344" s="216"/>
      <c r="F344" s="216"/>
      <c r="G344" s="216"/>
      <c r="H344" s="216"/>
      <c r="I344" s="216"/>
      <c r="J344" s="216"/>
      <c r="K344" s="216"/>
      <c r="L344" s="339"/>
      <c r="M344" s="339"/>
      <c r="N344" s="339"/>
      <c r="O344" s="339"/>
      <c r="P344" s="339"/>
      <c r="Q344" s="339"/>
      <c r="R344" s="339"/>
      <c r="S344" s="339"/>
      <c r="T344" s="339"/>
      <c r="U344" s="339"/>
      <c r="V344" s="339"/>
      <c r="W344" s="339"/>
      <c r="X344" s="339"/>
      <c r="Y344" s="339"/>
      <c r="Z344" s="339"/>
      <c r="AA344" s="339"/>
      <c r="AB344" s="339"/>
      <c r="AC344" s="339"/>
      <c r="AD344" s="339"/>
      <c r="AE344" s="339"/>
      <c r="AF344" s="339"/>
      <c r="AG344" s="339"/>
      <c r="AH344" s="339"/>
      <c r="AI344" s="339"/>
      <c r="AJ344" s="339"/>
      <c r="AK344" s="339"/>
    </row>
    <row r="345" spans="2:37" s="215" customFormat="1" x14ac:dyDescent="0.25">
      <c r="B345" s="216"/>
      <c r="C345" s="216"/>
      <c r="D345" s="216"/>
      <c r="E345" s="216"/>
      <c r="F345" s="216"/>
      <c r="G345" s="216"/>
      <c r="H345" s="216"/>
      <c r="I345" s="216"/>
      <c r="J345" s="216"/>
      <c r="K345" s="216"/>
      <c r="L345" s="339"/>
      <c r="M345" s="339"/>
      <c r="N345" s="339"/>
      <c r="O345" s="339"/>
      <c r="P345" s="339"/>
      <c r="Q345" s="339"/>
      <c r="R345" s="339"/>
      <c r="S345" s="339"/>
      <c r="T345" s="339"/>
      <c r="U345" s="339"/>
      <c r="V345" s="339"/>
      <c r="W345" s="339"/>
      <c r="X345" s="339"/>
      <c r="Y345" s="339"/>
      <c r="Z345" s="339"/>
      <c r="AA345" s="339"/>
      <c r="AB345" s="339"/>
      <c r="AC345" s="339"/>
      <c r="AD345" s="339"/>
      <c r="AE345" s="339"/>
      <c r="AF345" s="339"/>
      <c r="AG345" s="339"/>
      <c r="AH345" s="339"/>
      <c r="AI345" s="339"/>
      <c r="AJ345" s="339"/>
      <c r="AK345" s="339"/>
    </row>
    <row r="346" spans="2:37" s="215" customFormat="1" x14ac:dyDescent="0.25">
      <c r="B346" s="216"/>
      <c r="C346" s="216"/>
      <c r="D346" s="216"/>
      <c r="E346" s="216"/>
      <c r="F346" s="216"/>
      <c r="G346" s="216"/>
      <c r="H346" s="216"/>
      <c r="I346" s="216"/>
      <c r="J346" s="216"/>
      <c r="K346" s="216"/>
      <c r="L346" s="339"/>
      <c r="M346" s="339"/>
      <c r="N346" s="339"/>
      <c r="O346" s="339"/>
      <c r="P346" s="339"/>
      <c r="Q346" s="339"/>
      <c r="R346" s="339"/>
      <c r="S346" s="339"/>
      <c r="T346" s="339"/>
      <c r="U346" s="339"/>
      <c r="V346" s="339"/>
      <c r="W346" s="339"/>
      <c r="X346" s="339"/>
      <c r="Y346" s="339"/>
      <c r="Z346" s="339"/>
      <c r="AA346" s="339"/>
      <c r="AB346" s="339"/>
      <c r="AC346" s="339"/>
      <c r="AD346" s="339"/>
      <c r="AE346" s="339"/>
      <c r="AF346" s="339"/>
      <c r="AG346" s="339"/>
      <c r="AH346" s="339"/>
      <c r="AI346" s="339"/>
      <c r="AJ346" s="339"/>
      <c r="AK346" s="339"/>
    </row>
    <row r="347" spans="2:37" s="215" customFormat="1" x14ac:dyDescent="0.25">
      <c r="B347" s="216"/>
      <c r="C347" s="216"/>
      <c r="D347" s="216"/>
      <c r="E347" s="216"/>
      <c r="F347" s="216"/>
      <c r="G347" s="216"/>
      <c r="H347" s="216"/>
      <c r="I347" s="216"/>
      <c r="J347" s="216"/>
      <c r="K347" s="216"/>
      <c r="L347" s="339"/>
      <c r="M347" s="339"/>
      <c r="N347" s="339"/>
      <c r="O347" s="339"/>
      <c r="P347" s="339"/>
      <c r="Q347" s="339"/>
      <c r="R347" s="339"/>
      <c r="S347" s="339"/>
      <c r="T347" s="339"/>
      <c r="U347" s="339"/>
      <c r="V347" s="339"/>
      <c r="W347" s="339"/>
      <c r="X347" s="339"/>
      <c r="Y347" s="339"/>
      <c r="Z347" s="339"/>
      <c r="AA347" s="339"/>
      <c r="AB347" s="339"/>
      <c r="AC347" s="339"/>
      <c r="AD347" s="339"/>
      <c r="AE347" s="339"/>
      <c r="AF347" s="339"/>
      <c r="AG347" s="339"/>
      <c r="AH347" s="339"/>
      <c r="AI347" s="339"/>
      <c r="AJ347" s="339"/>
      <c r="AK347" s="339"/>
    </row>
    <row r="348" spans="2:37" s="215" customFormat="1" x14ac:dyDescent="0.25">
      <c r="B348" s="216"/>
      <c r="C348" s="216"/>
      <c r="D348" s="216"/>
      <c r="E348" s="216"/>
      <c r="F348" s="216"/>
      <c r="G348" s="216"/>
      <c r="H348" s="216"/>
      <c r="I348" s="216"/>
      <c r="J348" s="216"/>
      <c r="K348" s="216"/>
      <c r="L348" s="339"/>
      <c r="M348" s="339"/>
      <c r="N348" s="339"/>
      <c r="O348" s="339"/>
      <c r="P348" s="339"/>
      <c r="Q348" s="339"/>
      <c r="R348" s="339"/>
      <c r="S348" s="339"/>
      <c r="T348" s="339"/>
      <c r="U348" s="339"/>
      <c r="V348" s="339"/>
      <c r="W348" s="339"/>
      <c r="X348" s="339"/>
      <c r="Y348" s="339"/>
      <c r="Z348" s="339"/>
      <c r="AA348" s="339"/>
      <c r="AB348" s="339"/>
      <c r="AC348" s="339"/>
      <c r="AD348" s="339"/>
      <c r="AE348" s="339"/>
      <c r="AF348" s="339"/>
      <c r="AG348" s="339"/>
      <c r="AH348" s="339"/>
      <c r="AI348" s="339"/>
      <c r="AJ348" s="339"/>
      <c r="AK348" s="339"/>
    </row>
    <row r="349" spans="2:37" s="215" customFormat="1" x14ac:dyDescent="0.25">
      <c r="B349" s="216"/>
      <c r="C349" s="216"/>
      <c r="D349" s="216"/>
      <c r="E349" s="216"/>
      <c r="F349" s="216"/>
      <c r="G349" s="216"/>
      <c r="H349" s="216"/>
      <c r="I349" s="216"/>
      <c r="J349" s="216"/>
      <c r="K349" s="216"/>
      <c r="L349" s="339"/>
      <c r="M349" s="339"/>
      <c r="N349" s="339"/>
      <c r="O349" s="339"/>
      <c r="P349" s="339"/>
      <c r="Q349" s="339"/>
      <c r="R349" s="339"/>
      <c r="S349" s="339"/>
      <c r="T349" s="339"/>
      <c r="U349" s="339"/>
      <c r="V349" s="339"/>
      <c r="W349" s="339"/>
      <c r="X349" s="339"/>
      <c r="Y349" s="339"/>
      <c r="Z349" s="339"/>
      <c r="AA349" s="339"/>
      <c r="AB349" s="339"/>
      <c r="AC349" s="339"/>
      <c r="AD349" s="339"/>
      <c r="AE349" s="339"/>
      <c r="AF349" s="339"/>
      <c r="AG349" s="339"/>
      <c r="AH349" s="339"/>
      <c r="AI349" s="339"/>
      <c r="AJ349" s="339"/>
      <c r="AK349" s="339"/>
    </row>
    <row r="350" spans="2:37" s="215" customFormat="1" x14ac:dyDescent="0.25">
      <c r="B350" s="216"/>
      <c r="C350" s="216"/>
      <c r="D350" s="216"/>
      <c r="E350" s="216"/>
      <c r="F350" s="216"/>
      <c r="G350" s="216"/>
      <c r="H350" s="216"/>
      <c r="I350" s="216"/>
      <c r="J350" s="216"/>
      <c r="K350" s="216"/>
      <c r="L350" s="339"/>
      <c r="M350" s="339"/>
      <c r="N350" s="339"/>
      <c r="O350" s="339"/>
      <c r="P350" s="339"/>
      <c r="Q350" s="339"/>
      <c r="R350" s="339"/>
      <c r="S350" s="339"/>
      <c r="T350" s="339"/>
      <c r="U350" s="339"/>
      <c r="V350" s="339"/>
      <c r="W350" s="339"/>
      <c r="X350" s="339"/>
      <c r="Y350" s="339"/>
      <c r="Z350" s="339"/>
      <c r="AA350" s="339"/>
      <c r="AB350" s="339"/>
      <c r="AC350" s="339"/>
      <c r="AD350" s="339"/>
      <c r="AE350" s="339"/>
      <c r="AF350" s="339"/>
      <c r="AG350" s="339"/>
      <c r="AH350" s="339"/>
      <c r="AI350" s="339"/>
      <c r="AJ350" s="339"/>
      <c r="AK350" s="339"/>
    </row>
    <row r="351" spans="2:37" s="215" customFormat="1" x14ac:dyDescent="0.25">
      <c r="B351" s="216"/>
      <c r="C351" s="216"/>
      <c r="D351" s="216"/>
      <c r="E351" s="216"/>
      <c r="F351" s="216"/>
      <c r="G351" s="216"/>
      <c r="H351" s="216"/>
      <c r="I351" s="216"/>
      <c r="J351" s="216"/>
      <c r="K351" s="216"/>
      <c r="L351" s="339"/>
      <c r="M351" s="339"/>
      <c r="N351" s="339"/>
      <c r="O351" s="339"/>
      <c r="P351" s="339"/>
      <c r="Q351" s="339"/>
      <c r="R351" s="339"/>
      <c r="S351" s="339"/>
      <c r="T351" s="339"/>
      <c r="U351" s="339"/>
      <c r="V351" s="339"/>
      <c r="W351" s="339"/>
      <c r="X351" s="339"/>
      <c r="Y351" s="339"/>
      <c r="Z351" s="339"/>
      <c r="AA351" s="339"/>
      <c r="AB351" s="339"/>
      <c r="AC351" s="339"/>
      <c r="AD351" s="339"/>
      <c r="AE351" s="339"/>
      <c r="AF351" s="339"/>
      <c r="AG351" s="339"/>
      <c r="AH351" s="339"/>
      <c r="AI351" s="339"/>
      <c r="AJ351" s="339"/>
      <c r="AK351" s="339"/>
    </row>
    <row r="352" spans="2:37" s="215" customFormat="1" x14ac:dyDescent="0.25">
      <c r="B352" s="216"/>
      <c r="C352" s="216"/>
      <c r="D352" s="216"/>
      <c r="E352" s="216"/>
      <c r="F352" s="216"/>
      <c r="G352" s="216"/>
      <c r="H352" s="216"/>
      <c r="I352" s="216"/>
      <c r="J352" s="216"/>
      <c r="K352" s="216"/>
      <c r="L352" s="339"/>
      <c r="M352" s="339"/>
      <c r="N352" s="339"/>
      <c r="O352" s="339"/>
      <c r="P352" s="339"/>
      <c r="Q352" s="339"/>
      <c r="R352" s="339"/>
      <c r="S352" s="339"/>
      <c r="T352" s="339"/>
      <c r="U352" s="339"/>
      <c r="V352" s="339"/>
      <c r="W352" s="339"/>
      <c r="X352" s="339"/>
      <c r="Y352" s="339"/>
      <c r="Z352" s="339"/>
      <c r="AA352" s="339"/>
      <c r="AB352" s="339"/>
      <c r="AC352" s="339"/>
      <c r="AD352" s="339"/>
      <c r="AE352" s="339"/>
      <c r="AF352" s="339"/>
      <c r="AG352" s="339"/>
      <c r="AH352" s="339"/>
      <c r="AI352" s="339"/>
      <c r="AJ352" s="339"/>
      <c r="AK352" s="339"/>
    </row>
    <row r="353" spans="2:37" s="215" customFormat="1" x14ac:dyDescent="0.25">
      <c r="B353" s="216"/>
      <c r="C353" s="216"/>
      <c r="D353" s="216"/>
      <c r="E353" s="216"/>
      <c r="F353" s="216"/>
      <c r="G353" s="216"/>
      <c r="H353" s="216"/>
      <c r="I353" s="216"/>
      <c r="J353" s="216"/>
      <c r="K353" s="216"/>
      <c r="L353" s="339"/>
      <c r="M353" s="339"/>
      <c r="N353" s="339"/>
      <c r="O353" s="339"/>
      <c r="P353" s="339"/>
      <c r="Q353" s="339"/>
      <c r="R353" s="339"/>
      <c r="S353" s="339"/>
      <c r="T353" s="339"/>
      <c r="U353" s="339"/>
      <c r="V353" s="339"/>
      <c r="W353" s="339"/>
      <c r="X353" s="339"/>
      <c r="Y353" s="339"/>
      <c r="Z353" s="339"/>
      <c r="AA353" s="339"/>
      <c r="AB353" s="339"/>
      <c r="AC353" s="339"/>
      <c r="AD353" s="339"/>
      <c r="AE353" s="339"/>
      <c r="AF353" s="339"/>
      <c r="AG353" s="339"/>
      <c r="AH353" s="339"/>
      <c r="AI353" s="339"/>
      <c r="AJ353" s="339"/>
      <c r="AK353" s="339"/>
    </row>
    <row r="354" spans="2:37" s="215" customFormat="1" x14ac:dyDescent="0.25">
      <c r="B354" s="216"/>
      <c r="C354" s="216"/>
      <c r="D354" s="216"/>
      <c r="E354" s="216"/>
      <c r="F354" s="216"/>
      <c r="G354" s="216"/>
      <c r="H354" s="216"/>
      <c r="I354" s="216"/>
      <c r="J354" s="216"/>
      <c r="K354" s="216"/>
      <c r="L354" s="339"/>
      <c r="M354" s="339"/>
      <c r="N354" s="339"/>
      <c r="O354" s="339"/>
      <c r="P354" s="339"/>
      <c r="Q354" s="339"/>
      <c r="R354" s="339"/>
      <c r="S354" s="339"/>
      <c r="T354" s="339"/>
      <c r="U354" s="339"/>
      <c r="V354" s="339"/>
      <c r="W354" s="339"/>
      <c r="X354" s="339"/>
      <c r="Y354" s="339"/>
      <c r="Z354" s="339"/>
      <c r="AA354" s="339"/>
      <c r="AB354" s="339"/>
      <c r="AC354" s="339"/>
      <c r="AD354" s="339"/>
      <c r="AE354" s="339"/>
      <c r="AF354" s="339"/>
      <c r="AG354" s="339"/>
      <c r="AH354" s="339"/>
      <c r="AI354" s="339"/>
      <c r="AJ354" s="339"/>
      <c r="AK354" s="339"/>
    </row>
    <row r="355" spans="2:37" s="215" customFormat="1" x14ac:dyDescent="0.25">
      <c r="B355" s="216"/>
      <c r="C355" s="216"/>
      <c r="D355" s="216"/>
      <c r="E355" s="216"/>
      <c r="F355" s="216"/>
      <c r="G355" s="216"/>
      <c r="H355" s="216"/>
      <c r="I355" s="216"/>
      <c r="J355" s="216"/>
      <c r="K355" s="216"/>
      <c r="L355" s="339"/>
      <c r="M355" s="339"/>
      <c r="N355" s="339"/>
      <c r="O355" s="339"/>
      <c r="P355" s="339"/>
      <c r="Q355" s="339"/>
      <c r="R355" s="339"/>
      <c r="S355" s="339"/>
      <c r="T355" s="339"/>
      <c r="U355" s="339"/>
      <c r="V355" s="339"/>
      <c r="W355" s="339"/>
      <c r="X355" s="339"/>
      <c r="Y355" s="339"/>
      <c r="Z355" s="339"/>
      <c r="AA355" s="339"/>
      <c r="AB355" s="339"/>
      <c r="AC355" s="339"/>
      <c r="AD355" s="339"/>
      <c r="AE355" s="339"/>
      <c r="AF355" s="339"/>
      <c r="AG355" s="339"/>
      <c r="AH355" s="339"/>
      <c r="AI355" s="339"/>
      <c r="AJ355" s="339"/>
      <c r="AK355" s="339"/>
    </row>
    <row r="356" spans="2:37" s="215" customFormat="1" x14ac:dyDescent="0.25">
      <c r="B356" s="216"/>
      <c r="C356" s="216"/>
      <c r="D356" s="216"/>
      <c r="E356" s="216"/>
      <c r="F356" s="216"/>
      <c r="G356" s="216"/>
      <c r="H356" s="216"/>
      <c r="I356" s="216"/>
      <c r="J356" s="216"/>
      <c r="K356" s="216"/>
      <c r="L356" s="339"/>
      <c r="M356" s="339"/>
      <c r="N356" s="339"/>
      <c r="O356" s="339"/>
      <c r="P356" s="339"/>
      <c r="Q356" s="339"/>
      <c r="R356" s="339"/>
      <c r="S356" s="339"/>
      <c r="T356" s="339"/>
      <c r="U356" s="339"/>
      <c r="V356" s="339"/>
      <c r="W356" s="339"/>
      <c r="X356" s="339"/>
      <c r="Y356" s="339"/>
      <c r="Z356" s="339"/>
      <c r="AA356" s="339"/>
      <c r="AB356" s="339"/>
      <c r="AC356" s="339"/>
      <c r="AD356" s="339"/>
      <c r="AE356" s="339"/>
      <c r="AF356" s="339"/>
      <c r="AG356" s="339"/>
      <c r="AH356" s="339"/>
      <c r="AI356" s="339"/>
      <c r="AJ356" s="339"/>
      <c r="AK356" s="339"/>
    </row>
    <row r="357" spans="2:37" s="215" customFormat="1" x14ac:dyDescent="0.25">
      <c r="B357" s="216"/>
      <c r="C357" s="216"/>
      <c r="D357" s="216"/>
      <c r="E357" s="216"/>
      <c r="F357" s="216"/>
      <c r="G357" s="216"/>
      <c r="H357" s="216"/>
      <c r="I357" s="216"/>
      <c r="J357" s="216"/>
      <c r="K357" s="216"/>
      <c r="L357" s="339"/>
      <c r="M357" s="339"/>
      <c r="N357" s="339"/>
      <c r="O357" s="339"/>
      <c r="P357" s="339"/>
      <c r="Q357" s="339"/>
      <c r="R357" s="339"/>
      <c r="S357" s="339"/>
      <c r="T357" s="339"/>
      <c r="U357" s="339"/>
      <c r="V357" s="339"/>
      <c r="W357" s="339"/>
      <c r="X357" s="339"/>
      <c r="Y357" s="339"/>
      <c r="Z357" s="339"/>
      <c r="AA357" s="339"/>
      <c r="AB357" s="339"/>
      <c r="AC357" s="339"/>
      <c r="AD357" s="339"/>
      <c r="AE357" s="339"/>
      <c r="AF357" s="339"/>
      <c r="AG357" s="339"/>
      <c r="AH357" s="339"/>
      <c r="AI357" s="339"/>
      <c r="AJ357" s="339"/>
      <c r="AK357" s="339"/>
    </row>
    <row r="358" spans="2:37" s="215" customFormat="1" x14ac:dyDescent="0.25">
      <c r="B358" s="216"/>
      <c r="C358" s="216"/>
      <c r="D358" s="216"/>
      <c r="E358" s="216"/>
      <c r="F358" s="216"/>
      <c r="G358" s="216"/>
      <c r="H358" s="216"/>
      <c r="I358" s="216"/>
      <c r="J358" s="216"/>
      <c r="K358" s="216"/>
      <c r="L358" s="339"/>
      <c r="M358" s="339"/>
      <c r="N358" s="339"/>
      <c r="O358" s="339"/>
      <c r="P358" s="339"/>
      <c r="Q358" s="339"/>
      <c r="R358" s="339"/>
      <c r="S358" s="339"/>
      <c r="T358" s="339"/>
      <c r="U358" s="339"/>
      <c r="V358" s="339"/>
      <c r="W358" s="339"/>
      <c r="X358" s="339"/>
      <c r="Y358" s="339"/>
      <c r="Z358" s="339"/>
      <c r="AA358" s="339"/>
      <c r="AB358" s="339"/>
      <c r="AC358" s="339"/>
      <c r="AD358" s="339"/>
      <c r="AE358" s="339"/>
      <c r="AF358" s="339"/>
      <c r="AG358" s="339"/>
      <c r="AH358" s="339"/>
      <c r="AI358" s="339"/>
      <c r="AJ358" s="339"/>
      <c r="AK358" s="339"/>
    </row>
    <row r="359" spans="2:37" s="215" customFormat="1" x14ac:dyDescent="0.25">
      <c r="B359" s="216"/>
      <c r="C359" s="216"/>
      <c r="D359" s="216"/>
      <c r="E359" s="216"/>
      <c r="F359" s="216"/>
      <c r="G359" s="216"/>
      <c r="H359" s="216"/>
      <c r="I359" s="216"/>
      <c r="J359" s="216"/>
      <c r="K359" s="216"/>
      <c r="L359" s="339"/>
      <c r="M359" s="339"/>
      <c r="N359" s="339"/>
      <c r="O359" s="339"/>
      <c r="P359" s="339"/>
      <c r="Q359" s="339"/>
      <c r="R359" s="339"/>
      <c r="S359" s="339"/>
      <c r="T359" s="339"/>
      <c r="U359" s="339"/>
      <c r="V359" s="339"/>
      <c r="W359" s="339"/>
      <c r="X359" s="339"/>
      <c r="Y359" s="339"/>
      <c r="Z359" s="339"/>
      <c r="AA359" s="339"/>
      <c r="AB359" s="339"/>
      <c r="AC359" s="339"/>
      <c r="AD359" s="339"/>
      <c r="AE359" s="339"/>
      <c r="AF359" s="339"/>
      <c r="AG359" s="339"/>
      <c r="AH359" s="339"/>
      <c r="AI359" s="339"/>
      <c r="AJ359" s="339"/>
      <c r="AK359" s="339"/>
    </row>
    <row r="360" spans="2:37" s="215" customFormat="1" x14ac:dyDescent="0.25">
      <c r="B360" s="216"/>
      <c r="C360" s="216"/>
      <c r="D360" s="216"/>
      <c r="E360" s="216"/>
      <c r="F360" s="216"/>
      <c r="G360" s="216"/>
      <c r="H360" s="216"/>
      <c r="I360" s="216"/>
      <c r="J360" s="216"/>
      <c r="K360" s="216"/>
      <c r="L360" s="339"/>
      <c r="M360" s="339"/>
      <c r="N360" s="339"/>
      <c r="O360" s="339"/>
      <c r="P360" s="339"/>
      <c r="Q360" s="339"/>
      <c r="R360" s="339"/>
      <c r="S360" s="339"/>
      <c r="T360" s="339"/>
      <c r="U360" s="339"/>
      <c r="V360" s="339"/>
      <c r="W360" s="339"/>
      <c r="X360" s="339"/>
      <c r="Y360" s="339"/>
      <c r="Z360" s="339"/>
      <c r="AA360" s="339"/>
      <c r="AB360" s="339"/>
      <c r="AC360" s="339"/>
      <c r="AD360" s="339"/>
      <c r="AE360" s="339"/>
      <c r="AF360" s="339"/>
      <c r="AG360" s="339"/>
      <c r="AH360" s="339"/>
      <c r="AI360" s="339"/>
      <c r="AJ360" s="339"/>
      <c r="AK360" s="339"/>
    </row>
    <row r="361" spans="2:37" s="215" customFormat="1" x14ac:dyDescent="0.25">
      <c r="B361" s="216"/>
      <c r="C361" s="216"/>
      <c r="D361" s="216"/>
      <c r="E361" s="216"/>
      <c r="F361" s="216"/>
      <c r="G361" s="216"/>
      <c r="H361" s="216"/>
      <c r="I361" s="216"/>
      <c r="J361" s="216"/>
      <c r="K361" s="216"/>
      <c r="L361" s="339"/>
      <c r="M361" s="339"/>
      <c r="N361" s="339"/>
      <c r="O361" s="339"/>
      <c r="P361" s="339"/>
      <c r="Q361" s="339"/>
      <c r="R361" s="339"/>
      <c r="S361" s="339"/>
      <c r="T361" s="339"/>
      <c r="U361" s="339"/>
      <c r="V361" s="339"/>
      <c r="W361" s="339"/>
      <c r="X361" s="339"/>
      <c r="Y361" s="339"/>
      <c r="Z361" s="339"/>
      <c r="AA361" s="339"/>
      <c r="AB361" s="339"/>
      <c r="AC361" s="339"/>
      <c r="AD361" s="339"/>
      <c r="AE361" s="339"/>
      <c r="AF361" s="339"/>
      <c r="AG361" s="339"/>
      <c r="AH361" s="339"/>
      <c r="AI361" s="339"/>
      <c r="AJ361" s="339"/>
      <c r="AK361" s="339"/>
    </row>
    <row r="362" spans="2:37" s="215" customFormat="1" x14ac:dyDescent="0.25">
      <c r="B362" s="216"/>
      <c r="C362" s="216"/>
      <c r="D362" s="216"/>
      <c r="E362" s="216"/>
      <c r="F362" s="216"/>
      <c r="G362" s="216"/>
      <c r="H362" s="216"/>
      <c r="I362" s="216"/>
      <c r="J362" s="216"/>
      <c r="K362" s="216"/>
      <c r="L362" s="339"/>
      <c r="M362" s="339"/>
      <c r="N362" s="339"/>
      <c r="O362" s="339"/>
      <c r="P362" s="339"/>
      <c r="Q362" s="339"/>
      <c r="R362" s="339"/>
      <c r="S362" s="339"/>
      <c r="T362" s="339"/>
      <c r="U362" s="339"/>
      <c r="V362" s="339"/>
      <c r="W362" s="339"/>
      <c r="X362" s="339"/>
      <c r="Y362" s="339"/>
      <c r="Z362" s="339"/>
      <c r="AA362" s="339"/>
      <c r="AB362" s="339"/>
      <c r="AC362" s="339"/>
      <c r="AD362" s="339"/>
      <c r="AE362" s="339"/>
      <c r="AF362" s="339"/>
      <c r="AG362" s="339"/>
      <c r="AH362" s="339"/>
      <c r="AI362" s="339"/>
      <c r="AJ362" s="339"/>
      <c r="AK362" s="339"/>
    </row>
    <row r="363" spans="2:37" s="215" customFormat="1" x14ac:dyDescent="0.25">
      <c r="B363" s="216"/>
      <c r="C363" s="216"/>
      <c r="D363" s="216"/>
      <c r="E363" s="216"/>
      <c r="F363" s="216"/>
      <c r="G363" s="216"/>
      <c r="H363" s="216"/>
      <c r="I363" s="216"/>
      <c r="J363" s="216"/>
      <c r="K363" s="216"/>
      <c r="L363" s="339"/>
      <c r="M363" s="339"/>
      <c r="N363" s="339"/>
      <c r="O363" s="339"/>
      <c r="P363" s="339"/>
      <c r="Q363" s="339"/>
      <c r="R363" s="339"/>
      <c r="S363" s="339"/>
      <c r="T363" s="339"/>
      <c r="U363" s="339"/>
      <c r="V363" s="339"/>
      <c r="W363" s="339"/>
      <c r="X363" s="339"/>
      <c r="Y363" s="339"/>
      <c r="Z363" s="339"/>
      <c r="AA363" s="339"/>
      <c r="AB363" s="339"/>
      <c r="AC363" s="339"/>
      <c r="AD363" s="339"/>
      <c r="AE363" s="339"/>
      <c r="AF363" s="339"/>
      <c r="AG363" s="339"/>
      <c r="AH363" s="339"/>
      <c r="AI363" s="339"/>
      <c r="AJ363" s="339"/>
      <c r="AK363" s="339"/>
    </row>
    <row r="364" spans="2:37" s="215" customFormat="1" x14ac:dyDescent="0.25">
      <c r="B364" s="216"/>
      <c r="C364" s="216"/>
      <c r="D364" s="216"/>
      <c r="E364" s="216"/>
      <c r="F364" s="216"/>
      <c r="G364" s="216"/>
      <c r="H364" s="216"/>
      <c r="I364" s="216"/>
      <c r="J364" s="216"/>
      <c r="K364" s="216"/>
      <c r="L364" s="339"/>
      <c r="M364" s="339"/>
      <c r="N364" s="339"/>
      <c r="O364" s="339"/>
      <c r="P364" s="339"/>
      <c r="Q364" s="339"/>
      <c r="R364" s="339"/>
      <c r="S364" s="339"/>
      <c r="T364" s="339"/>
      <c r="U364" s="339"/>
      <c r="V364" s="339"/>
      <c r="W364" s="339"/>
      <c r="X364" s="339"/>
      <c r="Y364" s="339"/>
      <c r="Z364" s="339"/>
      <c r="AA364" s="339"/>
      <c r="AB364" s="339"/>
      <c r="AC364" s="339"/>
      <c r="AD364" s="339"/>
      <c r="AE364" s="339"/>
      <c r="AF364" s="339"/>
      <c r="AG364" s="339"/>
      <c r="AH364" s="339"/>
      <c r="AI364" s="339"/>
      <c r="AJ364" s="339"/>
      <c r="AK364" s="339"/>
    </row>
    <row r="365" spans="2:37" s="215" customFormat="1" x14ac:dyDescent="0.25">
      <c r="B365" s="216"/>
      <c r="C365" s="216"/>
      <c r="D365" s="216"/>
      <c r="E365" s="216"/>
      <c r="F365" s="216"/>
      <c r="G365" s="216"/>
      <c r="H365" s="216"/>
      <c r="I365" s="216"/>
      <c r="J365" s="216"/>
      <c r="K365" s="216"/>
      <c r="L365" s="339"/>
      <c r="M365" s="339"/>
      <c r="N365" s="339"/>
      <c r="O365" s="339"/>
      <c r="P365" s="339"/>
      <c r="Q365" s="339"/>
      <c r="R365" s="339"/>
      <c r="S365" s="339"/>
      <c r="T365" s="339"/>
      <c r="U365" s="339"/>
      <c r="V365" s="339"/>
      <c r="W365" s="339"/>
      <c r="X365" s="339"/>
      <c r="Y365" s="339"/>
      <c r="Z365" s="339"/>
      <c r="AA365" s="339"/>
      <c r="AB365" s="339"/>
      <c r="AC365" s="339"/>
      <c r="AD365" s="339"/>
      <c r="AE365" s="339"/>
      <c r="AF365" s="339"/>
      <c r="AG365" s="339"/>
      <c r="AH365" s="339"/>
      <c r="AI365" s="339"/>
      <c r="AJ365" s="339"/>
      <c r="AK365" s="339"/>
    </row>
    <row r="366" spans="2:37" s="215" customFormat="1" x14ac:dyDescent="0.25">
      <c r="B366" s="216"/>
      <c r="C366" s="216"/>
      <c r="D366" s="216"/>
      <c r="E366" s="216"/>
      <c r="F366" s="216"/>
      <c r="G366" s="216"/>
      <c r="H366" s="216"/>
      <c r="I366" s="216"/>
      <c r="J366" s="216"/>
      <c r="K366" s="216"/>
      <c r="L366" s="339"/>
      <c r="M366" s="339"/>
      <c r="N366" s="339"/>
      <c r="O366" s="339"/>
      <c r="P366" s="339"/>
      <c r="Q366" s="339"/>
      <c r="R366" s="339"/>
      <c r="S366" s="339"/>
      <c r="T366" s="339"/>
      <c r="U366" s="339"/>
      <c r="V366" s="339"/>
      <c r="W366" s="339"/>
      <c r="X366" s="339"/>
      <c r="Y366" s="339"/>
      <c r="Z366" s="339"/>
      <c r="AA366" s="339"/>
      <c r="AB366" s="339"/>
      <c r="AC366" s="339"/>
      <c r="AD366" s="339"/>
      <c r="AE366" s="339"/>
      <c r="AF366" s="339"/>
      <c r="AG366" s="339"/>
      <c r="AH366" s="339"/>
      <c r="AI366" s="339"/>
      <c r="AJ366" s="339"/>
      <c r="AK366" s="339"/>
    </row>
    <row r="367" spans="2:37" s="215" customFormat="1" x14ac:dyDescent="0.25">
      <c r="B367" s="216"/>
      <c r="C367" s="216"/>
      <c r="D367" s="216"/>
      <c r="E367" s="216"/>
      <c r="F367" s="216"/>
      <c r="G367" s="216"/>
      <c r="H367" s="216"/>
      <c r="I367" s="216"/>
      <c r="J367" s="216"/>
      <c r="K367" s="216"/>
      <c r="L367" s="339"/>
      <c r="M367" s="339"/>
      <c r="N367" s="339"/>
      <c r="O367" s="339"/>
      <c r="P367" s="339"/>
      <c r="Q367" s="339"/>
      <c r="R367" s="339"/>
      <c r="S367" s="339"/>
      <c r="T367" s="339"/>
      <c r="U367" s="339"/>
      <c r="V367" s="339"/>
      <c r="W367" s="339"/>
      <c r="X367" s="339"/>
      <c r="Y367" s="339"/>
      <c r="Z367" s="339"/>
      <c r="AA367" s="339"/>
      <c r="AB367" s="339"/>
      <c r="AC367" s="339"/>
      <c r="AD367" s="339"/>
      <c r="AE367" s="339"/>
      <c r="AF367" s="339"/>
      <c r="AG367" s="339"/>
      <c r="AH367" s="339"/>
      <c r="AI367" s="339"/>
      <c r="AJ367" s="339"/>
      <c r="AK367" s="339"/>
    </row>
    <row r="368" spans="2:37" s="215" customFormat="1" x14ac:dyDescent="0.25">
      <c r="B368" s="216"/>
      <c r="C368" s="216"/>
      <c r="D368" s="216"/>
      <c r="E368" s="216"/>
      <c r="F368" s="216"/>
      <c r="G368" s="216"/>
      <c r="H368" s="216"/>
      <c r="I368" s="216"/>
      <c r="J368" s="216"/>
      <c r="K368" s="216"/>
      <c r="L368" s="339"/>
      <c r="M368" s="339"/>
      <c r="N368" s="339"/>
      <c r="O368" s="339"/>
      <c r="P368" s="339"/>
      <c r="Q368" s="339"/>
      <c r="R368" s="339"/>
      <c r="S368" s="339"/>
      <c r="T368" s="339"/>
      <c r="U368" s="339"/>
      <c r="V368" s="339"/>
      <c r="W368" s="339"/>
      <c r="X368" s="339"/>
      <c r="Y368" s="339"/>
      <c r="Z368" s="339"/>
      <c r="AA368" s="339"/>
      <c r="AB368" s="339"/>
      <c r="AC368" s="339"/>
      <c r="AD368" s="339"/>
      <c r="AE368" s="339"/>
      <c r="AF368" s="339"/>
      <c r="AG368" s="339"/>
      <c r="AH368" s="339"/>
      <c r="AI368" s="339"/>
      <c r="AJ368" s="339"/>
      <c r="AK368" s="339"/>
    </row>
    <row r="369" spans="2:37" s="215" customFormat="1" x14ac:dyDescent="0.25">
      <c r="B369" s="216"/>
      <c r="C369" s="216"/>
      <c r="D369" s="216"/>
      <c r="E369" s="216"/>
      <c r="F369" s="216"/>
      <c r="G369" s="216"/>
      <c r="H369" s="216"/>
      <c r="I369" s="216"/>
      <c r="J369" s="216"/>
      <c r="K369" s="216"/>
      <c r="L369" s="339"/>
      <c r="M369" s="339"/>
      <c r="N369" s="339"/>
      <c r="O369" s="339"/>
      <c r="P369" s="339"/>
      <c r="Q369" s="339"/>
      <c r="R369" s="339"/>
      <c r="S369" s="339"/>
      <c r="T369" s="339"/>
      <c r="U369" s="339"/>
      <c r="V369" s="339"/>
      <c r="W369" s="339"/>
      <c r="X369" s="339"/>
      <c r="Y369" s="339"/>
      <c r="Z369" s="339"/>
      <c r="AA369" s="339"/>
      <c r="AB369" s="339"/>
      <c r="AC369" s="339"/>
      <c r="AD369" s="339"/>
      <c r="AE369" s="339"/>
      <c r="AF369" s="339"/>
      <c r="AG369" s="339"/>
      <c r="AH369" s="339"/>
      <c r="AI369" s="339"/>
      <c r="AJ369" s="339"/>
      <c r="AK369" s="339"/>
    </row>
    <row r="370" spans="2:37" s="215" customFormat="1" x14ac:dyDescent="0.25">
      <c r="B370" s="216"/>
      <c r="C370" s="216"/>
      <c r="D370" s="216"/>
      <c r="E370" s="216"/>
      <c r="F370" s="216"/>
      <c r="G370" s="216"/>
      <c r="H370" s="216"/>
      <c r="I370" s="216"/>
      <c r="J370" s="216"/>
      <c r="K370" s="216"/>
      <c r="L370" s="339"/>
      <c r="M370" s="339"/>
      <c r="N370" s="339"/>
      <c r="O370" s="339"/>
      <c r="P370" s="339"/>
      <c r="Q370" s="339"/>
      <c r="R370" s="339"/>
      <c r="S370" s="339"/>
      <c r="T370" s="339"/>
      <c r="U370" s="339"/>
      <c r="V370" s="339"/>
      <c r="W370" s="339"/>
      <c r="X370" s="339"/>
      <c r="Y370" s="339"/>
      <c r="Z370" s="339"/>
      <c r="AA370" s="339"/>
      <c r="AB370" s="339"/>
      <c r="AC370" s="339"/>
      <c r="AD370" s="339"/>
      <c r="AE370" s="339"/>
      <c r="AF370" s="339"/>
      <c r="AG370" s="339"/>
      <c r="AH370" s="339"/>
      <c r="AI370" s="339"/>
      <c r="AJ370" s="339"/>
      <c r="AK370" s="339"/>
    </row>
    <row r="371" spans="2:37" s="215" customFormat="1" x14ac:dyDescent="0.25">
      <c r="B371" s="216"/>
      <c r="C371" s="216"/>
      <c r="D371" s="216"/>
      <c r="E371" s="216"/>
      <c r="F371" s="216"/>
      <c r="G371" s="216"/>
      <c r="H371" s="216"/>
      <c r="I371" s="216"/>
      <c r="J371" s="216"/>
      <c r="K371" s="216"/>
      <c r="L371" s="339"/>
      <c r="M371" s="339"/>
      <c r="N371" s="339"/>
      <c r="O371" s="339"/>
      <c r="P371" s="339"/>
      <c r="Q371" s="339"/>
      <c r="R371" s="339"/>
      <c r="S371" s="339"/>
      <c r="T371" s="339"/>
      <c r="U371" s="339"/>
      <c r="V371" s="339"/>
      <c r="W371" s="339"/>
      <c r="X371" s="339"/>
      <c r="Y371" s="339"/>
      <c r="Z371" s="339"/>
      <c r="AA371" s="339"/>
      <c r="AB371" s="339"/>
      <c r="AC371" s="339"/>
      <c r="AD371" s="339"/>
      <c r="AE371" s="339"/>
      <c r="AF371" s="339"/>
      <c r="AG371" s="339"/>
      <c r="AH371" s="339"/>
      <c r="AI371" s="339"/>
      <c r="AJ371" s="339"/>
      <c r="AK371" s="339"/>
    </row>
    <row r="372" spans="2:37" s="215" customFormat="1" x14ac:dyDescent="0.25">
      <c r="B372" s="216"/>
      <c r="C372" s="216"/>
      <c r="D372" s="216"/>
      <c r="E372" s="216"/>
      <c r="F372" s="216"/>
      <c r="G372" s="216"/>
      <c r="H372" s="216"/>
      <c r="I372" s="216"/>
      <c r="J372" s="216"/>
      <c r="K372" s="216"/>
      <c r="L372" s="339"/>
      <c r="M372" s="339"/>
      <c r="N372" s="339"/>
      <c r="O372" s="339"/>
      <c r="P372" s="339"/>
      <c r="Q372" s="339"/>
      <c r="R372" s="339"/>
      <c r="S372" s="339"/>
      <c r="T372" s="339"/>
      <c r="U372" s="339"/>
      <c r="V372" s="339"/>
      <c r="W372" s="339"/>
      <c r="X372" s="339"/>
      <c r="Y372" s="339"/>
      <c r="Z372" s="339"/>
      <c r="AA372" s="339"/>
      <c r="AB372" s="339"/>
      <c r="AC372" s="339"/>
      <c r="AD372" s="339"/>
      <c r="AE372" s="339"/>
      <c r="AF372" s="339"/>
      <c r="AG372" s="339"/>
      <c r="AH372" s="339"/>
      <c r="AI372" s="339"/>
      <c r="AJ372" s="339"/>
      <c r="AK372" s="339"/>
    </row>
    <row r="373" spans="2:37" s="215" customFormat="1" x14ac:dyDescent="0.25">
      <c r="B373" s="216"/>
      <c r="C373" s="216"/>
      <c r="D373" s="216"/>
      <c r="E373" s="216"/>
      <c r="F373" s="216"/>
      <c r="G373" s="216"/>
      <c r="H373" s="216"/>
      <c r="I373" s="216"/>
      <c r="J373" s="216"/>
      <c r="K373" s="216"/>
      <c r="L373" s="339"/>
      <c r="M373" s="339"/>
      <c r="N373" s="339"/>
      <c r="O373" s="339"/>
      <c r="P373" s="339"/>
      <c r="Q373" s="339"/>
      <c r="R373" s="339"/>
      <c r="S373" s="339"/>
      <c r="T373" s="339"/>
      <c r="U373" s="339"/>
      <c r="V373" s="339"/>
      <c r="W373" s="339"/>
      <c r="X373" s="339"/>
      <c r="Y373" s="339"/>
      <c r="Z373" s="339"/>
      <c r="AA373" s="339"/>
      <c r="AB373" s="339"/>
      <c r="AC373" s="339"/>
      <c r="AD373" s="339"/>
      <c r="AE373" s="339"/>
      <c r="AF373" s="339"/>
      <c r="AG373" s="339"/>
      <c r="AH373" s="339"/>
      <c r="AI373" s="339"/>
      <c r="AJ373" s="339"/>
      <c r="AK373" s="339"/>
    </row>
    <row r="374" spans="2:37" s="215" customFormat="1" x14ac:dyDescent="0.25">
      <c r="B374" s="216"/>
      <c r="C374" s="216"/>
      <c r="D374" s="216"/>
      <c r="E374" s="216"/>
      <c r="F374" s="216"/>
      <c r="G374" s="216"/>
      <c r="H374" s="216"/>
      <c r="I374" s="216"/>
      <c r="J374" s="216"/>
      <c r="K374" s="216"/>
      <c r="L374" s="339"/>
      <c r="M374" s="339"/>
      <c r="N374" s="339"/>
      <c r="O374" s="339"/>
      <c r="P374" s="339"/>
      <c r="Q374" s="339"/>
      <c r="R374" s="339"/>
      <c r="S374" s="339"/>
      <c r="T374" s="339"/>
      <c r="U374" s="339"/>
      <c r="V374" s="339"/>
      <c r="W374" s="339"/>
      <c r="X374" s="339"/>
      <c r="Y374" s="339"/>
      <c r="Z374" s="339"/>
      <c r="AA374" s="339"/>
      <c r="AB374" s="339"/>
      <c r="AC374" s="339"/>
      <c r="AD374" s="339"/>
      <c r="AE374" s="339"/>
      <c r="AF374" s="339"/>
      <c r="AG374" s="339"/>
      <c r="AH374" s="339"/>
      <c r="AI374" s="339"/>
      <c r="AJ374" s="339"/>
      <c r="AK374" s="339"/>
    </row>
    <row r="375" spans="2:37" s="215" customFormat="1" x14ac:dyDescent="0.25">
      <c r="B375" s="216"/>
      <c r="C375" s="216"/>
      <c r="D375" s="216"/>
      <c r="E375" s="216"/>
      <c r="F375" s="216"/>
      <c r="G375" s="216"/>
      <c r="H375" s="216"/>
      <c r="I375" s="216"/>
      <c r="J375" s="216"/>
      <c r="K375" s="216"/>
      <c r="L375" s="339"/>
      <c r="M375" s="339"/>
      <c r="N375" s="339"/>
      <c r="O375" s="339"/>
      <c r="P375" s="339"/>
      <c r="Q375" s="339"/>
      <c r="R375" s="339"/>
      <c r="S375" s="339"/>
      <c r="T375" s="339"/>
      <c r="U375" s="339"/>
      <c r="V375" s="339"/>
      <c r="W375" s="339"/>
      <c r="X375" s="339"/>
      <c r="Y375" s="339"/>
      <c r="Z375" s="339"/>
      <c r="AA375" s="339"/>
      <c r="AB375" s="339"/>
      <c r="AC375" s="339"/>
      <c r="AD375" s="339"/>
      <c r="AE375" s="339"/>
      <c r="AF375" s="339"/>
      <c r="AG375" s="339"/>
      <c r="AH375" s="339"/>
      <c r="AI375" s="339"/>
      <c r="AJ375" s="339"/>
      <c r="AK375" s="339"/>
    </row>
    <row r="376" spans="2:37" s="215" customFormat="1" x14ac:dyDescent="0.25">
      <c r="B376" s="216"/>
      <c r="C376" s="216"/>
      <c r="D376" s="216"/>
      <c r="E376" s="216"/>
      <c r="F376" s="216"/>
      <c r="G376" s="216"/>
      <c r="H376" s="216"/>
      <c r="I376" s="216"/>
      <c r="J376" s="216"/>
      <c r="K376" s="216"/>
      <c r="L376" s="339"/>
      <c r="M376" s="339"/>
      <c r="N376" s="339"/>
      <c r="O376" s="339"/>
      <c r="P376" s="339"/>
      <c r="Q376" s="339"/>
      <c r="R376" s="339"/>
      <c r="S376" s="339"/>
      <c r="T376" s="339"/>
      <c r="U376" s="339"/>
      <c r="V376" s="339"/>
      <c r="W376" s="339"/>
      <c r="X376" s="339"/>
      <c r="Y376" s="339"/>
      <c r="Z376" s="339"/>
      <c r="AA376" s="339"/>
      <c r="AB376" s="339"/>
      <c r="AC376" s="339"/>
      <c r="AD376" s="339"/>
      <c r="AE376" s="339"/>
      <c r="AF376" s="339"/>
      <c r="AG376" s="339"/>
      <c r="AH376" s="339"/>
      <c r="AI376" s="339"/>
      <c r="AJ376" s="339"/>
      <c r="AK376" s="339"/>
    </row>
    <row r="377" spans="2:37" s="215" customFormat="1" x14ac:dyDescent="0.25">
      <c r="B377" s="216"/>
      <c r="C377" s="216"/>
      <c r="D377" s="216"/>
      <c r="E377" s="216"/>
      <c r="F377" s="216"/>
      <c r="G377" s="216"/>
      <c r="H377" s="216"/>
      <c r="I377" s="216"/>
      <c r="J377" s="216"/>
      <c r="K377" s="216"/>
      <c r="L377" s="339"/>
      <c r="M377" s="339"/>
      <c r="N377" s="339"/>
      <c r="O377" s="339"/>
      <c r="P377" s="339"/>
      <c r="Q377" s="339"/>
      <c r="R377" s="339"/>
      <c r="S377" s="339"/>
      <c r="T377" s="339"/>
      <c r="U377" s="339"/>
      <c r="V377" s="339"/>
      <c r="W377" s="339"/>
      <c r="X377" s="339"/>
      <c r="Y377" s="339"/>
      <c r="Z377" s="339"/>
      <c r="AA377" s="339"/>
      <c r="AB377" s="339"/>
      <c r="AC377" s="339"/>
      <c r="AD377" s="339"/>
      <c r="AE377" s="339"/>
      <c r="AF377" s="339"/>
      <c r="AG377" s="339"/>
      <c r="AH377" s="339"/>
      <c r="AI377" s="339"/>
      <c r="AJ377" s="339"/>
      <c r="AK377" s="339"/>
    </row>
    <row r="378" spans="2:37" s="215" customFormat="1" x14ac:dyDescent="0.25">
      <c r="B378" s="216"/>
      <c r="C378" s="216"/>
      <c r="D378" s="216"/>
      <c r="E378" s="216"/>
      <c r="F378" s="216"/>
      <c r="G378" s="216"/>
      <c r="H378" s="216"/>
      <c r="I378" s="216"/>
      <c r="J378" s="216"/>
      <c r="K378" s="216"/>
      <c r="L378" s="339"/>
      <c r="M378" s="339"/>
      <c r="N378" s="339"/>
      <c r="O378" s="339"/>
      <c r="P378" s="339"/>
      <c r="Q378" s="339"/>
      <c r="R378" s="339"/>
      <c r="S378" s="339"/>
      <c r="T378" s="339"/>
      <c r="U378" s="339"/>
      <c r="V378" s="339"/>
      <c r="W378" s="339"/>
      <c r="X378" s="339"/>
      <c r="Y378" s="339"/>
      <c r="Z378" s="339"/>
      <c r="AA378" s="339"/>
      <c r="AB378" s="339"/>
      <c r="AC378" s="339"/>
      <c r="AD378" s="339"/>
      <c r="AE378" s="339"/>
      <c r="AF378" s="339"/>
      <c r="AG378" s="339"/>
      <c r="AH378" s="339"/>
      <c r="AI378" s="339"/>
      <c r="AJ378" s="339"/>
      <c r="AK378" s="339"/>
    </row>
    <row r="379" spans="2:37" s="215" customFormat="1" x14ac:dyDescent="0.25">
      <c r="B379" s="216"/>
      <c r="C379" s="216"/>
      <c r="D379" s="216"/>
      <c r="E379" s="216"/>
      <c r="F379" s="216"/>
      <c r="G379" s="216"/>
      <c r="H379" s="216"/>
      <c r="I379" s="216"/>
      <c r="J379" s="216"/>
      <c r="K379" s="216"/>
      <c r="L379" s="339"/>
      <c r="M379" s="339"/>
      <c r="N379" s="339"/>
      <c r="O379" s="339"/>
      <c r="P379" s="339"/>
      <c r="Q379" s="339"/>
      <c r="R379" s="339"/>
      <c r="S379" s="339"/>
      <c r="T379" s="339"/>
      <c r="U379" s="339"/>
      <c r="V379" s="339"/>
      <c r="W379" s="339"/>
      <c r="X379" s="339"/>
      <c r="Y379" s="339"/>
      <c r="Z379" s="339"/>
      <c r="AA379" s="339"/>
      <c r="AB379" s="339"/>
      <c r="AC379" s="339"/>
      <c r="AD379" s="339"/>
      <c r="AE379" s="339"/>
      <c r="AF379" s="339"/>
      <c r="AG379" s="339"/>
      <c r="AH379" s="339"/>
      <c r="AI379" s="339"/>
      <c r="AJ379" s="339"/>
      <c r="AK379" s="339"/>
    </row>
    <row r="380" spans="2:37" s="215" customFormat="1" x14ac:dyDescent="0.25">
      <c r="B380" s="216"/>
      <c r="C380" s="216"/>
      <c r="D380" s="216"/>
      <c r="E380" s="216"/>
      <c r="F380" s="216"/>
      <c r="G380" s="216"/>
      <c r="H380" s="216"/>
      <c r="I380" s="216"/>
      <c r="J380" s="216"/>
      <c r="K380" s="216"/>
      <c r="L380" s="339"/>
      <c r="M380" s="339"/>
      <c r="N380" s="339"/>
      <c r="O380" s="339"/>
      <c r="P380" s="339"/>
      <c r="Q380" s="339"/>
      <c r="R380" s="339"/>
      <c r="S380" s="339"/>
      <c r="T380" s="339"/>
      <c r="U380" s="339"/>
      <c r="V380" s="339"/>
      <c r="W380" s="339"/>
      <c r="X380" s="339"/>
      <c r="Y380" s="339"/>
      <c r="Z380" s="339"/>
      <c r="AA380" s="339"/>
      <c r="AB380" s="339"/>
      <c r="AC380" s="339"/>
      <c r="AD380" s="339"/>
      <c r="AE380" s="339"/>
      <c r="AF380" s="339"/>
      <c r="AG380" s="339"/>
      <c r="AH380" s="339"/>
      <c r="AI380" s="339"/>
      <c r="AJ380" s="339"/>
      <c r="AK380" s="339"/>
    </row>
    <row r="381" spans="2:37" s="215" customFormat="1" x14ac:dyDescent="0.25">
      <c r="B381" s="216"/>
      <c r="C381" s="216"/>
      <c r="D381" s="216"/>
      <c r="E381" s="216"/>
      <c r="F381" s="216"/>
      <c r="G381" s="216"/>
      <c r="H381" s="216"/>
      <c r="I381" s="216"/>
      <c r="J381" s="216"/>
      <c r="K381" s="216"/>
      <c r="L381" s="339"/>
      <c r="M381" s="339"/>
      <c r="N381" s="339"/>
      <c r="O381" s="339"/>
      <c r="P381" s="339"/>
      <c r="Q381" s="339"/>
      <c r="R381" s="339"/>
      <c r="S381" s="339"/>
      <c r="T381" s="339"/>
      <c r="U381" s="339"/>
      <c r="V381" s="339"/>
      <c r="W381" s="339"/>
      <c r="X381" s="339"/>
      <c r="Y381" s="339"/>
      <c r="Z381" s="339"/>
      <c r="AA381" s="339"/>
      <c r="AB381" s="339"/>
      <c r="AC381" s="339"/>
      <c r="AD381" s="339"/>
      <c r="AE381" s="339"/>
      <c r="AF381" s="339"/>
      <c r="AG381" s="339"/>
      <c r="AH381" s="339"/>
      <c r="AI381" s="339"/>
      <c r="AJ381" s="339"/>
      <c r="AK381" s="339"/>
    </row>
    <row r="382" spans="2:37" s="215" customFormat="1" x14ac:dyDescent="0.25">
      <c r="B382" s="216"/>
      <c r="C382" s="216"/>
      <c r="D382" s="216"/>
      <c r="E382" s="216"/>
      <c r="F382" s="216"/>
      <c r="G382" s="216"/>
      <c r="H382" s="216"/>
      <c r="I382" s="216"/>
      <c r="J382" s="216"/>
      <c r="K382" s="216"/>
      <c r="L382" s="339"/>
      <c r="M382" s="339"/>
      <c r="N382" s="339"/>
      <c r="O382" s="339"/>
      <c r="P382" s="339"/>
      <c r="Q382" s="339"/>
      <c r="R382" s="339"/>
      <c r="S382" s="339"/>
      <c r="T382" s="339"/>
      <c r="U382" s="339"/>
      <c r="V382" s="339"/>
      <c r="W382" s="339"/>
      <c r="X382" s="339"/>
      <c r="Y382" s="339"/>
      <c r="Z382" s="339"/>
      <c r="AA382" s="339"/>
      <c r="AB382" s="339"/>
      <c r="AC382" s="339"/>
      <c r="AD382" s="339"/>
      <c r="AE382" s="339"/>
      <c r="AF382" s="339"/>
      <c r="AG382" s="339"/>
      <c r="AH382" s="339"/>
      <c r="AI382" s="339"/>
      <c r="AJ382" s="339"/>
      <c r="AK382" s="339"/>
    </row>
    <row r="383" spans="2:37" s="215" customFormat="1" x14ac:dyDescent="0.25">
      <c r="B383" s="216"/>
      <c r="C383" s="216"/>
      <c r="D383" s="216"/>
      <c r="E383" s="216"/>
      <c r="F383" s="216"/>
      <c r="G383" s="216"/>
      <c r="H383" s="216"/>
      <c r="I383" s="216"/>
      <c r="J383" s="216"/>
      <c r="K383" s="216"/>
      <c r="L383" s="339"/>
      <c r="M383" s="339"/>
      <c r="N383" s="339"/>
      <c r="O383" s="339"/>
      <c r="P383" s="339"/>
      <c r="Q383" s="339"/>
      <c r="R383" s="339"/>
      <c r="S383" s="339"/>
      <c r="T383" s="339"/>
      <c r="U383" s="339"/>
      <c r="V383" s="339"/>
      <c r="W383" s="339"/>
      <c r="X383" s="339"/>
      <c r="Y383" s="339"/>
      <c r="Z383" s="339"/>
      <c r="AA383" s="339"/>
      <c r="AB383" s="339"/>
      <c r="AC383" s="339"/>
      <c r="AD383" s="339"/>
      <c r="AE383" s="339"/>
      <c r="AF383" s="339"/>
      <c r="AG383" s="339"/>
      <c r="AH383" s="339"/>
      <c r="AI383" s="339"/>
      <c r="AJ383" s="339"/>
      <c r="AK383" s="339"/>
    </row>
    <row r="384" spans="2:37" s="215" customFormat="1" x14ac:dyDescent="0.25">
      <c r="B384" s="216"/>
      <c r="C384" s="216"/>
      <c r="D384" s="216"/>
      <c r="E384" s="216"/>
      <c r="F384" s="216"/>
      <c r="G384" s="216"/>
      <c r="H384" s="216"/>
      <c r="I384" s="216"/>
      <c r="J384" s="216"/>
      <c r="K384" s="216"/>
      <c r="L384" s="339"/>
      <c r="M384" s="339"/>
      <c r="N384" s="339"/>
      <c r="O384" s="339"/>
      <c r="P384" s="339"/>
      <c r="Q384" s="339"/>
      <c r="R384" s="339"/>
      <c r="S384" s="339"/>
      <c r="T384" s="339"/>
      <c r="U384" s="339"/>
      <c r="V384" s="339"/>
      <c r="W384" s="339"/>
      <c r="X384" s="339"/>
      <c r="Y384" s="339"/>
      <c r="Z384" s="339"/>
      <c r="AA384" s="339"/>
      <c r="AB384" s="339"/>
      <c r="AC384" s="339"/>
      <c r="AD384" s="339"/>
      <c r="AE384" s="339"/>
      <c r="AF384" s="339"/>
      <c r="AG384" s="339"/>
      <c r="AH384" s="339"/>
      <c r="AI384" s="339"/>
      <c r="AJ384" s="339"/>
      <c r="AK384" s="339"/>
    </row>
    <row r="385" spans="2:37" s="215" customFormat="1" x14ac:dyDescent="0.25">
      <c r="B385" s="216"/>
      <c r="C385" s="216"/>
      <c r="D385" s="216"/>
      <c r="E385" s="216"/>
      <c r="F385" s="216"/>
      <c r="G385" s="216"/>
      <c r="H385" s="216"/>
      <c r="I385" s="216"/>
      <c r="J385" s="216"/>
      <c r="K385" s="216"/>
      <c r="L385" s="339"/>
      <c r="M385" s="339"/>
      <c r="N385" s="339"/>
      <c r="O385" s="339"/>
      <c r="P385" s="339"/>
      <c r="Q385" s="339"/>
      <c r="R385" s="339"/>
      <c r="S385" s="339"/>
      <c r="T385" s="339"/>
      <c r="U385" s="339"/>
      <c r="V385" s="339"/>
      <c r="W385" s="339"/>
      <c r="X385" s="339"/>
      <c r="Y385" s="339"/>
      <c r="Z385" s="339"/>
      <c r="AA385" s="339"/>
      <c r="AB385" s="339"/>
      <c r="AC385" s="339"/>
      <c r="AD385" s="339"/>
      <c r="AE385" s="339"/>
      <c r="AF385" s="339"/>
      <c r="AG385" s="339"/>
      <c r="AH385" s="339"/>
      <c r="AI385" s="339"/>
      <c r="AJ385" s="339"/>
      <c r="AK385" s="339"/>
    </row>
    <row r="386" spans="2:37" s="215" customFormat="1" x14ac:dyDescent="0.25">
      <c r="B386" s="216"/>
      <c r="C386" s="216"/>
      <c r="D386" s="216"/>
      <c r="E386" s="216"/>
      <c r="F386" s="216"/>
      <c r="G386" s="216"/>
      <c r="H386" s="216"/>
      <c r="I386" s="216"/>
      <c r="J386" s="216"/>
      <c r="K386" s="216"/>
      <c r="L386" s="339"/>
      <c r="M386" s="339"/>
      <c r="N386" s="339"/>
      <c r="O386" s="339"/>
      <c r="P386" s="339"/>
      <c r="Q386" s="339"/>
      <c r="R386" s="339"/>
      <c r="S386" s="339"/>
      <c r="T386" s="339"/>
      <c r="U386" s="339"/>
      <c r="V386" s="339"/>
      <c r="W386" s="339"/>
      <c r="X386" s="339"/>
      <c r="Y386" s="339"/>
      <c r="Z386" s="339"/>
      <c r="AA386" s="339"/>
      <c r="AB386" s="339"/>
      <c r="AC386" s="339"/>
      <c r="AD386" s="339"/>
      <c r="AE386" s="339"/>
      <c r="AF386" s="339"/>
      <c r="AG386" s="339"/>
      <c r="AH386" s="339"/>
      <c r="AI386" s="339"/>
      <c r="AJ386" s="339"/>
      <c r="AK386" s="339"/>
    </row>
    <row r="387" spans="2:37" s="215" customFormat="1" x14ac:dyDescent="0.25">
      <c r="B387" s="216"/>
      <c r="C387" s="216"/>
      <c r="D387" s="216"/>
      <c r="E387" s="216"/>
      <c r="F387" s="216"/>
      <c r="G387" s="216"/>
      <c r="H387" s="216"/>
      <c r="I387" s="216"/>
      <c r="J387" s="216"/>
      <c r="K387" s="216"/>
      <c r="L387" s="339"/>
      <c r="M387" s="339"/>
      <c r="N387" s="339"/>
      <c r="O387" s="339"/>
      <c r="P387" s="339"/>
      <c r="Q387" s="339"/>
      <c r="R387" s="339"/>
      <c r="S387" s="339"/>
      <c r="T387" s="339"/>
      <c r="U387" s="339"/>
      <c r="V387" s="339"/>
      <c r="W387" s="339"/>
      <c r="X387" s="339"/>
      <c r="Y387" s="339"/>
      <c r="Z387" s="339"/>
      <c r="AA387" s="339"/>
      <c r="AB387" s="339"/>
      <c r="AC387" s="339"/>
      <c r="AD387" s="339"/>
      <c r="AE387" s="339"/>
      <c r="AF387" s="339"/>
      <c r="AG387" s="339"/>
      <c r="AH387" s="339"/>
      <c r="AI387" s="339"/>
      <c r="AJ387" s="339"/>
      <c r="AK387" s="339"/>
    </row>
    <row r="388" spans="2:37" s="215" customFormat="1" x14ac:dyDescent="0.25">
      <c r="B388" s="216"/>
      <c r="C388" s="216"/>
      <c r="D388" s="216"/>
      <c r="E388" s="216"/>
      <c r="F388" s="216"/>
      <c r="G388" s="216"/>
      <c r="H388" s="216"/>
      <c r="I388" s="216"/>
      <c r="J388" s="216"/>
      <c r="K388" s="216"/>
      <c r="L388" s="339"/>
      <c r="M388" s="339"/>
      <c r="N388" s="339"/>
      <c r="O388" s="339"/>
      <c r="P388" s="339"/>
      <c r="Q388" s="339"/>
      <c r="R388" s="339"/>
      <c r="S388" s="339"/>
      <c r="T388" s="339"/>
      <c r="U388" s="339"/>
      <c r="V388" s="339"/>
      <c r="W388" s="339"/>
      <c r="X388" s="339"/>
      <c r="Y388" s="339"/>
      <c r="Z388" s="339"/>
      <c r="AA388" s="339"/>
      <c r="AB388" s="339"/>
      <c r="AC388" s="339"/>
      <c r="AD388" s="339"/>
      <c r="AE388" s="339"/>
      <c r="AF388" s="339"/>
      <c r="AG388" s="339"/>
      <c r="AH388" s="339"/>
      <c r="AI388" s="339"/>
      <c r="AJ388" s="339"/>
      <c r="AK388" s="339"/>
    </row>
    <row r="389" spans="2:37" s="215" customFormat="1" x14ac:dyDescent="0.25">
      <c r="B389" s="216"/>
      <c r="C389" s="216"/>
      <c r="D389" s="216"/>
      <c r="E389" s="216"/>
      <c r="F389" s="216"/>
      <c r="G389" s="216"/>
      <c r="H389" s="216"/>
      <c r="I389" s="216"/>
      <c r="J389" s="216"/>
      <c r="K389" s="216"/>
      <c r="L389" s="339"/>
      <c r="M389" s="339"/>
      <c r="N389" s="339"/>
      <c r="O389" s="339"/>
      <c r="P389" s="339"/>
      <c r="Q389" s="339"/>
      <c r="R389" s="339"/>
      <c r="S389" s="339"/>
      <c r="T389" s="339"/>
      <c r="U389" s="339"/>
      <c r="V389" s="339"/>
      <c r="W389" s="339"/>
      <c r="X389" s="339"/>
      <c r="Y389" s="339"/>
      <c r="Z389" s="339"/>
      <c r="AA389" s="339"/>
      <c r="AB389" s="339"/>
      <c r="AC389" s="339"/>
      <c r="AD389" s="339"/>
      <c r="AE389" s="339"/>
      <c r="AF389" s="339"/>
      <c r="AG389" s="339"/>
      <c r="AH389" s="339"/>
      <c r="AI389" s="339"/>
      <c r="AJ389" s="339"/>
      <c r="AK389" s="339"/>
    </row>
    <row r="390" spans="2:37" s="215" customFormat="1" x14ac:dyDescent="0.25">
      <c r="B390" s="216"/>
      <c r="C390" s="216"/>
      <c r="D390" s="216"/>
      <c r="E390" s="216"/>
      <c r="F390" s="216"/>
      <c r="G390" s="216"/>
      <c r="H390" s="216"/>
      <c r="I390" s="216"/>
      <c r="J390" s="216"/>
      <c r="K390" s="216"/>
      <c r="L390" s="339"/>
      <c r="M390" s="339"/>
      <c r="N390" s="339"/>
      <c r="O390" s="339"/>
      <c r="P390" s="339"/>
      <c r="Q390" s="339"/>
      <c r="R390" s="339"/>
      <c r="S390" s="339"/>
      <c r="T390" s="339"/>
      <c r="U390" s="339"/>
      <c r="V390" s="339"/>
      <c r="W390" s="339"/>
      <c r="X390" s="339"/>
      <c r="Y390" s="339"/>
      <c r="Z390" s="339"/>
      <c r="AA390" s="339"/>
      <c r="AB390" s="339"/>
      <c r="AC390" s="339"/>
      <c r="AD390" s="339"/>
      <c r="AE390" s="339"/>
      <c r="AF390" s="339"/>
      <c r="AG390" s="339"/>
      <c r="AH390" s="339"/>
      <c r="AI390" s="339"/>
      <c r="AJ390" s="339"/>
      <c r="AK390" s="339"/>
    </row>
    <row r="391" spans="2:37" s="215" customFormat="1" x14ac:dyDescent="0.25">
      <c r="B391" s="216"/>
      <c r="C391" s="216"/>
      <c r="D391" s="216"/>
      <c r="E391" s="216"/>
      <c r="F391" s="216"/>
      <c r="G391" s="216"/>
      <c r="H391" s="216"/>
      <c r="I391" s="216"/>
      <c r="J391" s="216"/>
      <c r="K391" s="216"/>
      <c r="L391" s="339"/>
      <c r="M391" s="339"/>
      <c r="N391" s="339"/>
      <c r="O391" s="339"/>
      <c r="P391" s="339"/>
      <c r="Q391" s="339"/>
      <c r="R391" s="339"/>
      <c r="S391" s="339"/>
      <c r="T391" s="339"/>
      <c r="U391" s="339"/>
      <c r="V391" s="339"/>
      <c r="W391" s="339"/>
      <c r="X391" s="339"/>
      <c r="Y391" s="339"/>
      <c r="Z391" s="339"/>
      <c r="AA391" s="339"/>
      <c r="AB391" s="339"/>
      <c r="AC391" s="339"/>
      <c r="AD391" s="339"/>
      <c r="AE391" s="339"/>
      <c r="AF391" s="339"/>
      <c r="AG391" s="339"/>
      <c r="AH391" s="339"/>
      <c r="AI391" s="339"/>
      <c r="AJ391" s="339"/>
      <c r="AK391" s="339"/>
    </row>
    <row r="392" spans="2:37" s="215" customFormat="1" x14ac:dyDescent="0.25">
      <c r="B392" s="216"/>
      <c r="C392" s="216"/>
      <c r="D392" s="216"/>
      <c r="E392" s="216"/>
      <c r="F392" s="216"/>
      <c r="G392" s="216"/>
      <c r="H392" s="216"/>
      <c r="I392" s="216"/>
      <c r="J392" s="216"/>
      <c r="K392" s="216"/>
      <c r="L392" s="339"/>
      <c r="M392" s="339"/>
      <c r="N392" s="339"/>
      <c r="O392" s="339"/>
      <c r="P392" s="339"/>
      <c r="Q392" s="339"/>
      <c r="R392" s="339"/>
      <c r="S392" s="339"/>
      <c r="T392" s="339"/>
      <c r="U392" s="339"/>
      <c r="V392" s="339"/>
      <c r="W392" s="339"/>
      <c r="X392" s="339"/>
      <c r="Y392" s="339"/>
      <c r="Z392" s="339"/>
      <c r="AA392" s="339"/>
      <c r="AB392" s="339"/>
      <c r="AC392" s="339"/>
      <c r="AD392" s="339"/>
      <c r="AE392" s="339"/>
      <c r="AF392" s="339"/>
      <c r="AG392" s="339"/>
      <c r="AH392" s="339"/>
      <c r="AI392" s="339"/>
      <c r="AJ392" s="339"/>
      <c r="AK392" s="339"/>
    </row>
    <row r="393" spans="2:37" s="215" customFormat="1" x14ac:dyDescent="0.25">
      <c r="B393" s="216"/>
      <c r="C393" s="216"/>
      <c r="D393" s="216"/>
      <c r="E393" s="216"/>
      <c r="F393" s="216"/>
      <c r="G393" s="216"/>
      <c r="H393" s="216"/>
      <c r="I393" s="216"/>
      <c r="J393" s="216"/>
      <c r="K393" s="216"/>
      <c r="L393" s="339"/>
      <c r="M393" s="339"/>
      <c r="N393" s="339"/>
      <c r="O393" s="339"/>
      <c r="P393" s="339"/>
      <c r="Q393" s="339"/>
      <c r="R393" s="339"/>
      <c r="S393" s="339"/>
      <c r="T393" s="339"/>
      <c r="U393" s="339"/>
      <c r="V393" s="339"/>
      <c r="W393" s="339"/>
      <c r="X393" s="339"/>
      <c r="Y393" s="339"/>
      <c r="Z393" s="339"/>
      <c r="AA393" s="339"/>
      <c r="AB393" s="339"/>
      <c r="AC393" s="339"/>
      <c r="AD393" s="339"/>
      <c r="AE393" s="339"/>
      <c r="AF393" s="339"/>
      <c r="AG393" s="339"/>
      <c r="AH393" s="339"/>
      <c r="AI393" s="339"/>
      <c r="AJ393" s="339"/>
      <c r="AK393" s="339"/>
    </row>
    <row r="394" spans="2:37" s="215" customFormat="1" x14ac:dyDescent="0.25">
      <c r="B394" s="216"/>
      <c r="C394" s="216"/>
      <c r="D394" s="216"/>
      <c r="E394" s="216"/>
      <c r="F394" s="216"/>
      <c r="G394" s="216"/>
      <c r="H394" s="216"/>
      <c r="I394" s="216"/>
      <c r="J394" s="216"/>
      <c r="K394" s="216"/>
      <c r="L394" s="339"/>
      <c r="M394" s="339"/>
      <c r="N394" s="339"/>
      <c r="O394" s="339"/>
      <c r="P394" s="339"/>
      <c r="Q394" s="339"/>
      <c r="R394" s="339"/>
      <c r="S394" s="339"/>
      <c r="T394" s="339"/>
      <c r="U394" s="339"/>
      <c r="V394" s="339"/>
      <c r="W394" s="339"/>
      <c r="X394" s="339"/>
      <c r="Y394" s="339"/>
      <c r="Z394" s="339"/>
      <c r="AA394" s="339"/>
      <c r="AB394" s="339"/>
      <c r="AC394" s="339"/>
      <c r="AD394" s="339"/>
      <c r="AE394" s="339"/>
      <c r="AF394" s="339"/>
      <c r="AG394" s="339"/>
      <c r="AH394" s="339"/>
      <c r="AI394" s="339"/>
      <c r="AJ394" s="339"/>
      <c r="AK394" s="339"/>
    </row>
    <row r="395" spans="2:37" s="215" customFormat="1" x14ac:dyDescent="0.25">
      <c r="B395" s="216"/>
      <c r="C395" s="216"/>
      <c r="D395" s="216"/>
      <c r="E395" s="216"/>
      <c r="F395" s="216"/>
      <c r="G395" s="216"/>
      <c r="H395" s="216"/>
      <c r="I395" s="216"/>
      <c r="J395" s="216"/>
      <c r="K395" s="216"/>
      <c r="L395" s="339"/>
      <c r="M395" s="339"/>
      <c r="N395" s="339"/>
      <c r="O395" s="339"/>
      <c r="P395" s="339"/>
      <c r="Q395" s="339"/>
      <c r="R395" s="339"/>
      <c r="S395" s="339"/>
      <c r="T395" s="339"/>
      <c r="U395" s="339"/>
      <c r="V395" s="339"/>
      <c r="W395" s="339"/>
      <c r="X395" s="339"/>
      <c r="Y395" s="339"/>
      <c r="Z395" s="339"/>
      <c r="AA395" s="339"/>
      <c r="AB395" s="339"/>
      <c r="AC395" s="339"/>
      <c r="AD395" s="339"/>
      <c r="AE395" s="339"/>
      <c r="AF395" s="339"/>
      <c r="AG395" s="339"/>
      <c r="AH395" s="339"/>
      <c r="AI395" s="339"/>
      <c r="AJ395" s="339"/>
      <c r="AK395" s="339"/>
    </row>
    <row r="396" spans="2:37" s="215" customFormat="1" x14ac:dyDescent="0.25">
      <c r="B396" s="216"/>
      <c r="C396" s="216"/>
      <c r="D396" s="216"/>
      <c r="E396" s="216"/>
      <c r="F396" s="216"/>
      <c r="G396" s="216"/>
      <c r="H396" s="216"/>
      <c r="I396" s="216"/>
      <c r="J396" s="216"/>
      <c r="K396" s="216"/>
      <c r="L396" s="339"/>
      <c r="M396" s="339"/>
      <c r="N396" s="339"/>
      <c r="O396" s="339"/>
      <c r="P396" s="339"/>
      <c r="Q396" s="339"/>
      <c r="R396" s="339"/>
      <c r="S396" s="339"/>
      <c r="T396" s="339"/>
      <c r="U396" s="339"/>
      <c r="V396" s="339"/>
      <c r="W396" s="339"/>
      <c r="X396" s="339"/>
      <c r="Y396" s="339"/>
      <c r="Z396" s="339"/>
      <c r="AA396" s="339"/>
      <c r="AB396" s="339"/>
      <c r="AC396" s="339"/>
      <c r="AD396" s="339"/>
      <c r="AE396" s="339"/>
      <c r="AF396" s="339"/>
      <c r="AG396" s="339"/>
      <c r="AH396" s="339"/>
      <c r="AI396" s="339"/>
      <c r="AJ396" s="339"/>
      <c r="AK396" s="339"/>
    </row>
    <row r="397" spans="2:37" s="215" customFormat="1" x14ac:dyDescent="0.25">
      <c r="B397" s="216"/>
      <c r="C397" s="216"/>
      <c r="D397" s="216"/>
      <c r="E397" s="216"/>
      <c r="F397" s="216"/>
      <c r="G397" s="216"/>
      <c r="H397" s="216"/>
      <c r="I397" s="216"/>
      <c r="J397" s="216"/>
      <c r="K397" s="216"/>
      <c r="L397" s="339"/>
      <c r="M397" s="339"/>
      <c r="N397" s="339"/>
      <c r="O397" s="339"/>
      <c r="P397" s="339"/>
      <c r="Q397" s="339"/>
      <c r="R397" s="339"/>
      <c r="S397" s="339"/>
      <c r="T397" s="339"/>
      <c r="U397" s="339"/>
      <c r="V397" s="339"/>
      <c r="W397" s="339"/>
      <c r="X397" s="339"/>
      <c r="Y397" s="339"/>
      <c r="Z397" s="339"/>
      <c r="AA397" s="339"/>
      <c r="AB397" s="339"/>
      <c r="AC397" s="339"/>
      <c r="AD397" s="339"/>
      <c r="AE397" s="339"/>
      <c r="AF397" s="339"/>
      <c r="AG397" s="339"/>
      <c r="AH397" s="339"/>
      <c r="AI397" s="339"/>
      <c r="AJ397" s="339"/>
      <c r="AK397" s="339"/>
    </row>
    <row r="398" spans="2:37" s="215" customFormat="1" x14ac:dyDescent="0.25">
      <c r="B398" s="216"/>
      <c r="C398" s="216"/>
      <c r="D398" s="216"/>
      <c r="E398" s="216"/>
      <c r="F398" s="216"/>
      <c r="G398" s="216"/>
      <c r="H398" s="216"/>
      <c r="I398" s="216"/>
      <c r="J398" s="216"/>
      <c r="K398" s="216"/>
      <c r="L398" s="339"/>
      <c r="M398" s="339"/>
      <c r="N398" s="339"/>
      <c r="O398" s="339"/>
      <c r="P398" s="339"/>
      <c r="Q398" s="339"/>
      <c r="R398" s="339"/>
      <c r="S398" s="339"/>
      <c r="T398" s="339"/>
      <c r="U398" s="339"/>
      <c r="V398" s="339"/>
      <c r="W398" s="339"/>
      <c r="X398" s="339"/>
      <c r="Y398" s="339"/>
      <c r="Z398" s="339"/>
      <c r="AA398" s="339"/>
      <c r="AB398" s="339"/>
      <c r="AC398" s="339"/>
      <c r="AD398" s="339"/>
      <c r="AE398" s="339"/>
      <c r="AF398" s="339"/>
      <c r="AG398" s="339"/>
      <c r="AH398" s="339"/>
      <c r="AI398" s="339"/>
      <c r="AJ398" s="339"/>
      <c r="AK398" s="339"/>
    </row>
    <row r="399" spans="2:37" s="215" customFormat="1" x14ac:dyDescent="0.25">
      <c r="B399" s="216"/>
      <c r="C399" s="216"/>
      <c r="D399" s="216"/>
      <c r="E399" s="216"/>
      <c r="F399" s="216"/>
      <c r="G399" s="216"/>
      <c r="H399" s="216"/>
      <c r="I399" s="216"/>
      <c r="J399" s="216"/>
      <c r="K399" s="216"/>
      <c r="L399" s="339"/>
      <c r="M399" s="339"/>
      <c r="N399" s="339"/>
      <c r="O399" s="339"/>
      <c r="P399" s="339"/>
      <c r="Q399" s="339"/>
      <c r="R399" s="339"/>
      <c r="S399" s="339"/>
      <c r="T399" s="339"/>
      <c r="U399" s="339"/>
      <c r="V399" s="339"/>
      <c r="W399" s="339"/>
      <c r="X399" s="339"/>
      <c r="Y399" s="339"/>
      <c r="Z399" s="339"/>
      <c r="AA399" s="339"/>
      <c r="AB399" s="339"/>
      <c r="AC399" s="339"/>
      <c r="AD399" s="339"/>
      <c r="AE399" s="339"/>
      <c r="AF399" s="339"/>
      <c r="AG399" s="339"/>
      <c r="AH399" s="339"/>
      <c r="AI399" s="339"/>
      <c r="AJ399" s="339"/>
      <c r="AK399" s="339"/>
    </row>
    <row r="400" spans="2:37" s="215" customFormat="1" x14ac:dyDescent="0.25">
      <c r="B400" s="216"/>
      <c r="C400" s="216"/>
      <c r="D400" s="216"/>
      <c r="E400" s="216"/>
      <c r="F400" s="216"/>
      <c r="G400" s="216"/>
      <c r="H400" s="216"/>
      <c r="I400" s="216"/>
      <c r="J400" s="216"/>
      <c r="K400" s="216"/>
      <c r="L400" s="339"/>
      <c r="M400" s="339"/>
      <c r="N400" s="339"/>
      <c r="O400" s="339"/>
      <c r="P400" s="339"/>
      <c r="Q400" s="339"/>
      <c r="R400" s="339"/>
      <c r="S400" s="339"/>
      <c r="T400" s="339"/>
      <c r="U400" s="339"/>
      <c r="V400" s="339"/>
      <c r="W400" s="339"/>
      <c r="X400" s="339"/>
      <c r="Y400" s="339"/>
      <c r="Z400" s="339"/>
      <c r="AA400" s="339"/>
      <c r="AB400" s="339"/>
      <c r="AC400" s="339"/>
      <c r="AD400" s="339"/>
      <c r="AE400" s="339"/>
      <c r="AF400" s="339"/>
      <c r="AG400" s="339"/>
      <c r="AH400" s="339"/>
      <c r="AI400" s="339"/>
      <c r="AJ400" s="339"/>
      <c r="AK400" s="339"/>
    </row>
    <row r="401" spans="2:37" s="215" customFormat="1" x14ac:dyDescent="0.25">
      <c r="B401" s="216"/>
      <c r="C401" s="216"/>
      <c r="D401" s="216"/>
      <c r="E401" s="216"/>
      <c r="F401" s="216"/>
      <c r="G401" s="216"/>
      <c r="H401" s="216"/>
      <c r="I401" s="216"/>
      <c r="J401" s="216"/>
      <c r="K401" s="216"/>
      <c r="L401" s="339"/>
      <c r="M401" s="339"/>
      <c r="N401" s="339"/>
      <c r="O401" s="339"/>
      <c r="P401" s="339"/>
      <c r="Q401" s="339"/>
      <c r="R401" s="339"/>
      <c r="S401" s="339"/>
      <c r="T401" s="339"/>
      <c r="U401" s="339"/>
      <c r="V401" s="339"/>
      <c r="W401" s="339"/>
      <c r="X401" s="339"/>
      <c r="Y401" s="339"/>
      <c r="Z401" s="339"/>
      <c r="AA401" s="339"/>
      <c r="AB401" s="339"/>
      <c r="AC401" s="339"/>
      <c r="AD401" s="339"/>
      <c r="AE401" s="339"/>
      <c r="AF401" s="339"/>
      <c r="AG401" s="339"/>
      <c r="AH401" s="339"/>
      <c r="AI401" s="339"/>
      <c r="AJ401" s="339"/>
      <c r="AK401" s="339"/>
    </row>
    <row r="402" spans="2:37" s="215" customFormat="1" x14ac:dyDescent="0.25">
      <c r="B402" s="216"/>
      <c r="C402" s="216"/>
      <c r="D402" s="216"/>
      <c r="E402" s="216"/>
      <c r="F402" s="216"/>
      <c r="G402" s="216"/>
      <c r="H402" s="216"/>
      <c r="I402" s="216"/>
      <c r="J402" s="216"/>
      <c r="K402" s="216"/>
      <c r="L402" s="339"/>
      <c r="M402" s="339"/>
      <c r="N402" s="339"/>
      <c r="O402" s="339"/>
      <c r="P402" s="339"/>
      <c r="Q402" s="339"/>
      <c r="R402" s="339"/>
      <c r="S402" s="339"/>
      <c r="T402" s="339"/>
      <c r="U402" s="339"/>
      <c r="V402" s="339"/>
      <c r="W402" s="339"/>
      <c r="X402" s="339"/>
      <c r="Y402" s="339"/>
      <c r="Z402" s="339"/>
      <c r="AA402" s="339"/>
      <c r="AB402" s="339"/>
      <c r="AC402" s="339"/>
      <c r="AD402" s="339"/>
      <c r="AE402" s="339"/>
      <c r="AF402" s="339"/>
      <c r="AG402" s="339"/>
      <c r="AH402" s="339"/>
      <c r="AI402" s="339"/>
      <c r="AJ402" s="339"/>
      <c r="AK402" s="339"/>
    </row>
    <row r="403" spans="2:37" s="215" customFormat="1" x14ac:dyDescent="0.25">
      <c r="B403" s="216"/>
      <c r="C403" s="216"/>
      <c r="D403" s="216"/>
      <c r="E403" s="216"/>
      <c r="F403" s="216"/>
      <c r="G403" s="216"/>
      <c r="H403" s="216"/>
      <c r="I403" s="216"/>
      <c r="J403" s="216"/>
      <c r="K403" s="216"/>
      <c r="L403" s="339"/>
      <c r="M403" s="339"/>
      <c r="N403" s="339"/>
      <c r="O403" s="339"/>
      <c r="P403" s="339"/>
      <c r="Q403" s="339"/>
      <c r="R403" s="339"/>
      <c r="S403" s="339"/>
      <c r="T403" s="339"/>
      <c r="U403" s="339"/>
      <c r="V403" s="339"/>
      <c r="W403" s="339"/>
      <c r="X403" s="339"/>
      <c r="Y403" s="339"/>
      <c r="Z403" s="339"/>
      <c r="AA403" s="339"/>
      <c r="AB403" s="339"/>
      <c r="AC403" s="339"/>
      <c r="AD403" s="339"/>
      <c r="AE403" s="339"/>
      <c r="AF403" s="339"/>
      <c r="AG403" s="339"/>
      <c r="AH403" s="339"/>
      <c r="AI403" s="339"/>
      <c r="AJ403" s="339"/>
      <c r="AK403" s="339"/>
    </row>
    <row r="404" spans="2:37" s="215" customFormat="1" x14ac:dyDescent="0.25">
      <c r="B404" s="216"/>
      <c r="C404" s="216"/>
      <c r="D404" s="216"/>
      <c r="E404" s="216"/>
      <c r="F404" s="216"/>
      <c r="G404" s="216"/>
      <c r="H404" s="216"/>
      <c r="I404" s="216"/>
      <c r="J404" s="216"/>
      <c r="K404" s="216"/>
      <c r="L404" s="339"/>
      <c r="M404" s="339"/>
      <c r="N404" s="339"/>
      <c r="O404" s="339"/>
      <c r="P404" s="339"/>
      <c r="Q404" s="339"/>
      <c r="R404" s="339"/>
      <c r="S404" s="339"/>
      <c r="T404" s="339"/>
      <c r="U404" s="339"/>
      <c r="V404" s="339"/>
      <c r="W404" s="339"/>
      <c r="X404" s="339"/>
      <c r="Y404" s="339"/>
      <c r="Z404" s="339"/>
      <c r="AA404" s="339"/>
      <c r="AB404" s="339"/>
      <c r="AC404" s="339"/>
      <c r="AD404" s="339"/>
      <c r="AE404" s="339"/>
      <c r="AF404" s="339"/>
      <c r="AG404" s="339"/>
      <c r="AH404" s="339"/>
      <c r="AI404" s="339"/>
      <c r="AJ404" s="339"/>
      <c r="AK404" s="339"/>
    </row>
    <row r="405" spans="2:37" s="215" customFormat="1" x14ac:dyDescent="0.25">
      <c r="B405" s="216"/>
      <c r="C405" s="216"/>
      <c r="D405" s="216"/>
      <c r="E405" s="216"/>
      <c r="F405" s="216"/>
      <c r="G405" s="216"/>
      <c r="H405" s="216"/>
      <c r="I405" s="216"/>
      <c r="J405" s="216"/>
      <c r="K405" s="216"/>
      <c r="L405" s="339"/>
      <c r="M405" s="339"/>
      <c r="N405" s="339"/>
      <c r="O405" s="339"/>
      <c r="P405" s="339"/>
      <c r="Q405" s="339"/>
      <c r="R405" s="339"/>
      <c r="S405" s="339"/>
      <c r="T405" s="339"/>
      <c r="U405" s="339"/>
      <c r="V405" s="339"/>
      <c r="W405" s="339"/>
      <c r="X405" s="339"/>
      <c r="Y405" s="339"/>
      <c r="Z405" s="339"/>
      <c r="AA405" s="339"/>
      <c r="AB405" s="339"/>
      <c r="AC405" s="339"/>
      <c r="AD405" s="339"/>
      <c r="AE405" s="339"/>
      <c r="AF405" s="339"/>
      <c r="AG405" s="339"/>
      <c r="AH405" s="339"/>
      <c r="AI405" s="339"/>
      <c r="AJ405" s="339"/>
      <c r="AK405" s="339"/>
    </row>
    <row r="406" spans="2:37" s="215" customFormat="1" x14ac:dyDescent="0.25">
      <c r="B406" s="216"/>
      <c r="C406" s="216"/>
      <c r="D406" s="216"/>
      <c r="E406" s="216"/>
      <c r="F406" s="216"/>
      <c r="G406" s="216"/>
      <c r="H406" s="216"/>
      <c r="I406" s="216"/>
      <c r="J406" s="216"/>
      <c r="K406" s="216"/>
      <c r="L406" s="339"/>
      <c r="M406" s="339"/>
      <c r="N406" s="339"/>
      <c r="O406" s="339"/>
      <c r="P406" s="339"/>
      <c r="Q406" s="339"/>
      <c r="R406" s="339"/>
      <c r="S406" s="339"/>
      <c r="T406" s="339"/>
      <c r="U406" s="339"/>
      <c r="V406" s="339"/>
      <c r="W406" s="339"/>
      <c r="X406" s="339"/>
      <c r="Y406" s="339"/>
      <c r="Z406" s="339"/>
      <c r="AA406" s="339"/>
      <c r="AB406" s="339"/>
      <c r="AC406" s="339"/>
      <c r="AD406" s="339"/>
      <c r="AE406" s="339"/>
      <c r="AF406" s="339"/>
      <c r="AG406" s="339"/>
      <c r="AH406" s="339"/>
      <c r="AI406" s="339"/>
      <c r="AJ406" s="339"/>
      <c r="AK406" s="339"/>
    </row>
    <row r="407" spans="2:37" s="215" customFormat="1" x14ac:dyDescent="0.25">
      <c r="B407" s="216"/>
      <c r="C407" s="216"/>
      <c r="D407" s="216"/>
      <c r="E407" s="216"/>
      <c r="F407" s="216"/>
      <c r="G407" s="216"/>
      <c r="H407" s="216"/>
      <c r="I407" s="216"/>
      <c r="J407" s="216"/>
      <c r="K407" s="216"/>
      <c r="L407" s="339"/>
      <c r="M407" s="339"/>
      <c r="N407" s="339"/>
      <c r="O407" s="339"/>
      <c r="P407" s="339"/>
      <c r="Q407" s="339"/>
      <c r="R407" s="339"/>
      <c r="S407" s="339"/>
      <c r="T407" s="339"/>
      <c r="U407" s="339"/>
      <c r="V407" s="339"/>
      <c r="W407" s="339"/>
      <c r="X407" s="339"/>
      <c r="Y407" s="339"/>
      <c r="Z407" s="339"/>
      <c r="AA407" s="339"/>
      <c r="AB407" s="339"/>
      <c r="AC407" s="339"/>
      <c r="AD407" s="339"/>
      <c r="AE407" s="339"/>
      <c r="AF407" s="339"/>
      <c r="AG407" s="339"/>
      <c r="AH407" s="339"/>
      <c r="AI407" s="339"/>
      <c r="AJ407" s="339"/>
      <c r="AK407" s="339"/>
    </row>
    <row r="408" spans="2:37" s="215" customFormat="1" x14ac:dyDescent="0.25">
      <c r="B408" s="216"/>
      <c r="C408" s="216"/>
      <c r="D408" s="216"/>
      <c r="E408" s="216"/>
      <c r="F408" s="216"/>
      <c r="G408" s="216"/>
      <c r="H408" s="216"/>
      <c r="I408" s="216"/>
      <c r="J408" s="216"/>
      <c r="K408" s="216"/>
      <c r="L408" s="339"/>
      <c r="M408" s="339"/>
      <c r="N408" s="339"/>
      <c r="O408" s="339"/>
      <c r="P408" s="339"/>
      <c r="Q408" s="339"/>
      <c r="R408" s="339"/>
      <c r="S408" s="339"/>
      <c r="T408" s="339"/>
      <c r="U408" s="339"/>
      <c r="V408" s="339"/>
      <c r="W408" s="339"/>
      <c r="X408" s="339"/>
      <c r="Y408" s="339"/>
      <c r="Z408" s="339"/>
      <c r="AA408" s="339"/>
      <c r="AB408" s="339"/>
      <c r="AC408" s="339"/>
      <c r="AD408" s="339"/>
      <c r="AE408" s="339"/>
      <c r="AF408" s="339"/>
      <c r="AG408" s="339"/>
      <c r="AH408" s="339"/>
      <c r="AI408" s="339"/>
      <c r="AJ408" s="339"/>
      <c r="AK408" s="339"/>
    </row>
    <row r="409" spans="2:37" s="215" customFormat="1" x14ac:dyDescent="0.25">
      <c r="B409" s="216"/>
      <c r="C409" s="216"/>
      <c r="D409" s="216"/>
      <c r="E409" s="216"/>
      <c r="F409" s="216"/>
      <c r="G409" s="216"/>
      <c r="H409" s="216"/>
      <c r="I409" s="216"/>
      <c r="J409" s="216"/>
      <c r="K409" s="216"/>
      <c r="L409" s="339"/>
      <c r="M409" s="339"/>
      <c r="N409" s="339"/>
      <c r="O409" s="339"/>
      <c r="P409" s="339"/>
      <c r="Q409" s="339"/>
      <c r="R409" s="339"/>
      <c r="S409" s="339"/>
      <c r="T409" s="339"/>
      <c r="U409" s="339"/>
      <c r="V409" s="339"/>
      <c r="W409" s="339"/>
      <c r="X409" s="339"/>
      <c r="Y409" s="339"/>
      <c r="Z409" s="339"/>
      <c r="AA409" s="339"/>
      <c r="AB409" s="339"/>
      <c r="AC409" s="339"/>
      <c r="AD409" s="339"/>
      <c r="AE409" s="339"/>
      <c r="AF409" s="339"/>
      <c r="AG409" s="339"/>
      <c r="AH409" s="339"/>
      <c r="AI409" s="339"/>
      <c r="AJ409" s="339"/>
      <c r="AK409" s="339"/>
    </row>
    <row r="410" spans="2:37" s="215" customFormat="1" x14ac:dyDescent="0.25">
      <c r="B410" s="216"/>
      <c r="C410" s="216"/>
      <c r="D410" s="216"/>
      <c r="E410" s="216"/>
      <c r="F410" s="216"/>
      <c r="G410" s="216"/>
      <c r="H410" s="216"/>
      <c r="I410" s="216"/>
      <c r="J410" s="216"/>
      <c r="K410" s="216"/>
      <c r="L410" s="339"/>
      <c r="M410" s="339"/>
      <c r="N410" s="339"/>
      <c r="O410" s="339"/>
      <c r="P410" s="339"/>
      <c r="Q410" s="339"/>
      <c r="R410" s="339"/>
      <c r="S410" s="339"/>
      <c r="T410" s="339"/>
      <c r="U410" s="339"/>
      <c r="V410" s="339"/>
      <c r="W410" s="339"/>
      <c r="X410" s="339"/>
      <c r="Y410" s="339"/>
      <c r="Z410" s="339"/>
      <c r="AA410" s="339"/>
      <c r="AB410" s="339"/>
      <c r="AC410" s="339"/>
      <c r="AD410" s="339"/>
      <c r="AE410" s="339"/>
      <c r="AF410" s="339"/>
      <c r="AG410" s="339"/>
      <c r="AH410" s="339"/>
      <c r="AI410" s="339"/>
      <c r="AJ410" s="339"/>
      <c r="AK410" s="339"/>
    </row>
    <row r="411" spans="2:37" s="215" customFormat="1" x14ac:dyDescent="0.25">
      <c r="B411" s="216"/>
      <c r="C411" s="216"/>
      <c r="D411" s="216"/>
      <c r="E411" s="216"/>
      <c r="F411" s="216"/>
      <c r="G411" s="216"/>
      <c r="H411" s="216"/>
      <c r="I411" s="216"/>
      <c r="J411" s="216"/>
      <c r="K411" s="216"/>
      <c r="L411" s="339"/>
      <c r="M411" s="339"/>
      <c r="N411" s="339"/>
      <c r="O411" s="339"/>
      <c r="P411" s="339"/>
      <c r="Q411" s="339"/>
      <c r="R411" s="339"/>
      <c r="S411" s="339"/>
      <c r="T411" s="339"/>
      <c r="U411" s="339"/>
      <c r="V411" s="339"/>
      <c r="W411" s="339"/>
      <c r="X411" s="339"/>
      <c r="Y411" s="339"/>
      <c r="Z411" s="339"/>
      <c r="AA411" s="339"/>
      <c r="AB411" s="339"/>
      <c r="AC411" s="339"/>
      <c r="AD411" s="339"/>
      <c r="AE411" s="339"/>
      <c r="AF411" s="339"/>
      <c r="AG411" s="339"/>
      <c r="AH411" s="339"/>
      <c r="AI411" s="339"/>
      <c r="AJ411" s="339"/>
      <c r="AK411" s="339"/>
    </row>
    <row r="412" spans="2:37" s="215" customFormat="1" x14ac:dyDescent="0.25">
      <c r="B412" s="216"/>
      <c r="C412" s="216"/>
      <c r="D412" s="216"/>
      <c r="E412" s="216"/>
      <c r="F412" s="216"/>
      <c r="G412" s="216"/>
      <c r="H412" s="216"/>
      <c r="I412" s="216"/>
      <c r="J412" s="216"/>
      <c r="K412" s="216"/>
      <c r="L412" s="339"/>
      <c r="M412" s="339"/>
      <c r="N412" s="339"/>
      <c r="O412" s="339"/>
      <c r="P412" s="339"/>
      <c r="Q412" s="339"/>
      <c r="R412" s="339"/>
      <c r="S412" s="339"/>
      <c r="T412" s="339"/>
      <c r="U412" s="339"/>
      <c r="V412" s="339"/>
      <c r="W412" s="339"/>
      <c r="X412" s="339"/>
      <c r="Y412" s="339"/>
      <c r="Z412" s="339"/>
      <c r="AA412" s="339"/>
      <c r="AB412" s="339"/>
      <c r="AC412" s="339"/>
      <c r="AD412" s="339"/>
      <c r="AE412" s="339"/>
      <c r="AF412" s="339"/>
      <c r="AG412" s="339"/>
      <c r="AH412" s="339"/>
      <c r="AI412" s="339"/>
      <c r="AJ412" s="339"/>
      <c r="AK412" s="339"/>
    </row>
    <row r="413" spans="2:37" s="215" customFormat="1" x14ac:dyDescent="0.25">
      <c r="B413" s="216"/>
      <c r="C413" s="216"/>
      <c r="D413" s="216"/>
      <c r="E413" s="216"/>
      <c r="F413" s="216"/>
      <c r="G413" s="216"/>
      <c r="H413" s="216"/>
      <c r="I413" s="216"/>
      <c r="J413" s="216"/>
      <c r="K413" s="216"/>
      <c r="L413" s="339"/>
      <c r="M413" s="339"/>
      <c r="N413" s="339"/>
      <c r="O413" s="339"/>
      <c r="P413" s="339"/>
      <c r="Q413" s="339"/>
      <c r="R413" s="339"/>
      <c r="S413" s="339"/>
      <c r="T413" s="339"/>
      <c r="U413" s="339"/>
      <c r="V413" s="339"/>
      <c r="W413" s="339"/>
      <c r="X413" s="339"/>
      <c r="Y413" s="339"/>
      <c r="Z413" s="339"/>
      <c r="AA413" s="339"/>
      <c r="AB413" s="339"/>
      <c r="AC413" s="339"/>
      <c r="AD413" s="339"/>
      <c r="AE413" s="339"/>
      <c r="AF413" s="339"/>
      <c r="AG413" s="339"/>
      <c r="AH413" s="339"/>
      <c r="AI413" s="339"/>
      <c r="AJ413" s="339"/>
      <c r="AK413" s="339"/>
    </row>
    <row r="414" spans="2:37" s="215" customFormat="1" x14ac:dyDescent="0.25">
      <c r="B414" s="216"/>
      <c r="C414" s="216"/>
      <c r="D414" s="216"/>
      <c r="E414" s="216"/>
      <c r="F414" s="216"/>
      <c r="G414" s="216"/>
      <c r="H414" s="216"/>
      <c r="I414" s="216"/>
      <c r="J414" s="216"/>
      <c r="K414" s="216"/>
      <c r="L414" s="339"/>
      <c r="M414" s="339"/>
      <c r="N414" s="339"/>
      <c r="O414" s="339"/>
      <c r="P414" s="339"/>
      <c r="Q414" s="339"/>
      <c r="R414" s="339"/>
      <c r="S414" s="339"/>
      <c r="T414" s="339"/>
      <c r="U414" s="339"/>
      <c r="V414" s="339"/>
      <c r="W414" s="339"/>
      <c r="X414" s="339"/>
      <c r="Y414" s="339"/>
      <c r="Z414" s="339"/>
      <c r="AA414" s="339"/>
      <c r="AB414" s="339"/>
      <c r="AC414" s="339"/>
      <c r="AD414" s="339"/>
      <c r="AE414" s="339"/>
      <c r="AF414" s="339"/>
      <c r="AG414" s="339"/>
      <c r="AH414" s="339"/>
      <c r="AI414" s="339"/>
      <c r="AJ414" s="339"/>
      <c r="AK414" s="339"/>
    </row>
    <row r="415" spans="2:37" s="215" customFormat="1" x14ac:dyDescent="0.25">
      <c r="B415" s="216"/>
      <c r="C415" s="216"/>
      <c r="D415" s="216"/>
      <c r="E415" s="216"/>
      <c r="F415" s="216"/>
      <c r="G415" s="216"/>
      <c r="H415" s="216"/>
      <c r="I415" s="216"/>
      <c r="J415" s="216"/>
      <c r="K415" s="216"/>
      <c r="L415" s="339"/>
      <c r="M415" s="339"/>
      <c r="N415" s="339"/>
      <c r="O415" s="339"/>
      <c r="P415" s="339"/>
      <c r="Q415" s="339"/>
      <c r="R415" s="339"/>
      <c r="S415" s="339"/>
      <c r="T415" s="339"/>
      <c r="U415" s="339"/>
      <c r="V415" s="339"/>
      <c r="W415" s="339"/>
      <c r="X415" s="339"/>
      <c r="Y415" s="339"/>
      <c r="Z415" s="339"/>
      <c r="AA415" s="339"/>
      <c r="AB415" s="339"/>
      <c r="AC415" s="339"/>
      <c r="AD415" s="339"/>
      <c r="AE415" s="339"/>
      <c r="AF415" s="339"/>
      <c r="AG415" s="339"/>
      <c r="AH415" s="339"/>
      <c r="AI415" s="339"/>
      <c r="AJ415" s="339"/>
      <c r="AK415" s="339"/>
    </row>
    <row r="416" spans="2:37" s="215" customFormat="1" x14ac:dyDescent="0.25">
      <c r="B416" s="216"/>
      <c r="C416" s="216"/>
      <c r="D416" s="216"/>
      <c r="E416" s="216"/>
      <c r="F416" s="216"/>
      <c r="G416" s="216"/>
      <c r="H416" s="216"/>
      <c r="I416" s="216"/>
      <c r="J416" s="216"/>
      <c r="K416" s="216"/>
      <c r="L416" s="339"/>
      <c r="M416" s="339"/>
      <c r="N416" s="339"/>
      <c r="O416" s="339"/>
      <c r="P416" s="339"/>
      <c r="Q416" s="339"/>
      <c r="R416" s="339"/>
      <c r="S416" s="339"/>
      <c r="T416" s="339"/>
      <c r="U416" s="339"/>
      <c r="V416" s="339"/>
      <c r="W416" s="339"/>
      <c r="X416" s="339"/>
      <c r="Y416" s="339"/>
      <c r="Z416" s="339"/>
      <c r="AA416" s="339"/>
      <c r="AB416" s="339"/>
      <c r="AC416" s="339"/>
      <c r="AD416" s="339"/>
      <c r="AE416" s="339"/>
      <c r="AF416" s="339"/>
      <c r="AG416" s="339"/>
      <c r="AH416" s="339"/>
      <c r="AI416" s="339"/>
      <c r="AJ416" s="339"/>
      <c r="AK416" s="339"/>
    </row>
    <row r="417" spans="2:37" s="215" customFormat="1" x14ac:dyDescent="0.25">
      <c r="B417" s="216"/>
      <c r="C417" s="216"/>
      <c r="D417" s="216"/>
      <c r="E417" s="216"/>
      <c r="F417" s="216"/>
      <c r="G417" s="216"/>
      <c r="H417" s="216"/>
      <c r="I417" s="216"/>
      <c r="J417" s="216"/>
      <c r="K417" s="216"/>
      <c r="L417" s="339"/>
      <c r="M417" s="339"/>
      <c r="N417" s="339"/>
      <c r="O417" s="339"/>
      <c r="P417" s="339"/>
      <c r="Q417" s="339"/>
      <c r="R417" s="339"/>
      <c r="S417" s="339"/>
      <c r="T417" s="339"/>
      <c r="U417" s="339"/>
      <c r="V417" s="339"/>
      <c r="W417" s="339"/>
      <c r="X417" s="339"/>
      <c r="Y417" s="339"/>
      <c r="Z417" s="339"/>
      <c r="AA417" s="339"/>
      <c r="AB417" s="339"/>
      <c r="AC417" s="339"/>
      <c r="AD417" s="339"/>
      <c r="AE417" s="339"/>
      <c r="AF417" s="339"/>
      <c r="AG417" s="339"/>
      <c r="AH417" s="339"/>
      <c r="AI417" s="339"/>
      <c r="AJ417" s="339"/>
      <c r="AK417" s="339"/>
    </row>
    <row r="418" spans="2:37" s="215" customFormat="1" x14ac:dyDescent="0.25">
      <c r="B418" s="216"/>
      <c r="C418" s="216"/>
      <c r="D418" s="216"/>
      <c r="E418" s="216"/>
      <c r="F418" s="216"/>
      <c r="G418" s="216"/>
      <c r="H418" s="216"/>
      <c r="I418" s="216"/>
      <c r="J418" s="216"/>
      <c r="K418" s="216"/>
      <c r="L418" s="339"/>
      <c r="M418" s="339"/>
      <c r="N418" s="339"/>
      <c r="O418" s="339"/>
      <c r="P418" s="339"/>
      <c r="Q418" s="339"/>
      <c r="R418" s="339"/>
      <c r="S418" s="339"/>
      <c r="T418" s="339"/>
      <c r="U418" s="339"/>
      <c r="V418" s="339"/>
      <c r="W418" s="339"/>
      <c r="X418" s="339"/>
      <c r="Y418" s="339"/>
      <c r="Z418" s="339"/>
      <c r="AA418" s="339"/>
      <c r="AB418" s="339"/>
      <c r="AC418" s="339"/>
      <c r="AD418" s="339"/>
      <c r="AE418" s="339"/>
      <c r="AF418" s="339"/>
      <c r="AG418" s="339"/>
      <c r="AH418" s="339"/>
      <c r="AI418" s="339"/>
      <c r="AJ418" s="339"/>
      <c r="AK418" s="339"/>
    </row>
    <row r="419" spans="2:37" s="215" customFormat="1" x14ac:dyDescent="0.25">
      <c r="B419" s="216"/>
      <c r="C419" s="216"/>
      <c r="D419" s="216"/>
      <c r="E419" s="216"/>
      <c r="F419" s="216"/>
      <c r="G419" s="216"/>
      <c r="H419" s="216"/>
      <c r="I419" s="216"/>
      <c r="J419" s="216"/>
      <c r="K419" s="216"/>
      <c r="L419" s="339"/>
      <c r="M419" s="339"/>
      <c r="N419" s="339"/>
      <c r="O419" s="339"/>
      <c r="P419" s="339"/>
      <c r="Q419" s="339"/>
      <c r="R419" s="339"/>
      <c r="S419" s="339"/>
      <c r="T419" s="339"/>
      <c r="U419" s="339"/>
      <c r="V419" s="339"/>
      <c r="W419" s="339"/>
      <c r="X419" s="339"/>
      <c r="Y419" s="339"/>
      <c r="Z419" s="339"/>
      <c r="AA419" s="339"/>
      <c r="AB419" s="339"/>
      <c r="AC419" s="339"/>
      <c r="AD419" s="339"/>
      <c r="AE419" s="339"/>
      <c r="AF419" s="339"/>
      <c r="AG419" s="339"/>
      <c r="AH419" s="339"/>
      <c r="AI419" s="339"/>
      <c r="AJ419" s="339"/>
      <c r="AK419" s="339"/>
    </row>
    <row r="420" spans="2:37" s="215" customFormat="1" x14ac:dyDescent="0.25">
      <c r="B420" s="216"/>
      <c r="C420" s="216"/>
      <c r="D420" s="216"/>
      <c r="E420" s="216"/>
      <c r="F420" s="216"/>
      <c r="G420" s="216"/>
      <c r="H420" s="216"/>
      <c r="I420" s="216"/>
      <c r="J420" s="216"/>
      <c r="K420" s="216"/>
      <c r="L420" s="339"/>
      <c r="M420" s="339"/>
      <c r="N420" s="339"/>
      <c r="O420" s="339"/>
      <c r="P420" s="339"/>
      <c r="Q420" s="339"/>
      <c r="R420" s="339"/>
      <c r="S420" s="339"/>
      <c r="T420" s="339"/>
      <c r="U420" s="339"/>
      <c r="V420" s="339"/>
      <c r="W420" s="339"/>
      <c r="X420" s="339"/>
      <c r="Y420" s="339"/>
      <c r="Z420" s="339"/>
      <c r="AA420" s="339"/>
      <c r="AB420" s="339"/>
      <c r="AC420" s="339"/>
      <c r="AD420" s="339"/>
      <c r="AE420" s="339"/>
      <c r="AF420" s="339"/>
      <c r="AG420" s="339"/>
      <c r="AH420" s="339"/>
      <c r="AI420" s="339"/>
      <c r="AJ420" s="339"/>
      <c r="AK420" s="339"/>
    </row>
    <row r="421" spans="2:37" s="215" customFormat="1" x14ac:dyDescent="0.25">
      <c r="B421" s="216"/>
      <c r="C421" s="216"/>
      <c r="D421" s="216"/>
      <c r="E421" s="216"/>
      <c r="F421" s="216"/>
      <c r="G421" s="216"/>
      <c r="H421" s="216"/>
      <c r="I421" s="216"/>
      <c r="J421" s="216"/>
      <c r="K421" s="216"/>
      <c r="L421" s="339"/>
      <c r="M421" s="339"/>
      <c r="N421" s="339"/>
      <c r="O421" s="339"/>
      <c r="P421" s="339"/>
      <c r="Q421" s="339"/>
      <c r="R421" s="339"/>
      <c r="S421" s="339"/>
      <c r="T421" s="339"/>
      <c r="U421" s="339"/>
      <c r="V421" s="339"/>
      <c r="W421" s="339"/>
      <c r="X421" s="339"/>
      <c r="Y421" s="339"/>
      <c r="Z421" s="339"/>
      <c r="AA421" s="339"/>
      <c r="AB421" s="339"/>
      <c r="AC421" s="339"/>
      <c r="AD421" s="339"/>
      <c r="AE421" s="339"/>
      <c r="AF421" s="339"/>
      <c r="AG421" s="339"/>
      <c r="AH421" s="339"/>
      <c r="AI421" s="339"/>
      <c r="AJ421" s="339"/>
      <c r="AK421" s="339"/>
    </row>
    <row r="422" spans="2:37" s="215" customFormat="1" x14ac:dyDescent="0.25">
      <c r="B422" s="216"/>
      <c r="C422" s="216"/>
      <c r="D422" s="216"/>
      <c r="E422" s="216"/>
      <c r="F422" s="216"/>
      <c r="G422" s="216"/>
      <c r="H422" s="216"/>
      <c r="I422" s="216"/>
      <c r="J422" s="216"/>
      <c r="K422" s="216"/>
      <c r="L422" s="339"/>
      <c r="M422" s="339"/>
      <c r="N422" s="339"/>
      <c r="O422" s="339"/>
      <c r="P422" s="339"/>
      <c r="Q422" s="339"/>
      <c r="R422" s="339"/>
      <c r="S422" s="339"/>
      <c r="T422" s="339"/>
      <c r="U422" s="339"/>
      <c r="V422" s="339"/>
      <c r="W422" s="339"/>
      <c r="X422" s="339"/>
      <c r="Y422" s="339"/>
      <c r="Z422" s="339"/>
      <c r="AA422" s="339"/>
      <c r="AB422" s="339"/>
      <c r="AC422" s="339"/>
      <c r="AD422" s="339"/>
      <c r="AE422" s="339"/>
      <c r="AF422" s="339"/>
      <c r="AG422" s="339"/>
      <c r="AH422" s="339"/>
      <c r="AI422" s="339"/>
      <c r="AJ422" s="339"/>
      <c r="AK422" s="339"/>
    </row>
    <row r="423" spans="2:37" s="215" customFormat="1" x14ac:dyDescent="0.25">
      <c r="B423" s="216"/>
      <c r="C423" s="216"/>
      <c r="D423" s="216"/>
      <c r="E423" s="216"/>
      <c r="F423" s="216"/>
      <c r="G423" s="216"/>
      <c r="H423" s="216"/>
      <c r="I423" s="216"/>
      <c r="J423" s="216"/>
      <c r="K423" s="216"/>
      <c r="L423" s="339"/>
      <c r="M423" s="339"/>
      <c r="N423" s="339"/>
      <c r="O423" s="339"/>
      <c r="P423" s="339"/>
      <c r="Q423" s="339"/>
      <c r="R423" s="339"/>
      <c r="S423" s="339"/>
      <c r="T423" s="339"/>
      <c r="U423" s="339"/>
      <c r="V423" s="339"/>
      <c r="W423" s="339"/>
      <c r="X423" s="339"/>
      <c r="Y423" s="339"/>
      <c r="Z423" s="339"/>
      <c r="AA423" s="339"/>
      <c r="AB423" s="339"/>
      <c r="AC423" s="339"/>
      <c r="AD423" s="339"/>
      <c r="AE423" s="339"/>
      <c r="AF423" s="339"/>
      <c r="AG423" s="339"/>
      <c r="AH423" s="339"/>
      <c r="AI423" s="339"/>
      <c r="AJ423" s="339"/>
      <c r="AK423" s="339"/>
    </row>
    <row r="424" spans="2:37" s="215" customFormat="1" x14ac:dyDescent="0.25">
      <c r="B424" s="216"/>
      <c r="C424" s="216"/>
      <c r="D424" s="216"/>
      <c r="E424" s="216"/>
      <c r="F424" s="216"/>
      <c r="G424" s="216"/>
      <c r="H424" s="216"/>
      <c r="I424" s="216"/>
      <c r="J424" s="216"/>
      <c r="K424" s="216"/>
      <c r="L424" s="339"/>
      <c r="M424" s="339"/>
      <c r="N424" s="339"/>
      <c r="O424" s="339"/>
      <c r="P424" s="339"/>
      <c r="Q424" s="339"/>
      <c r="R424" s="339"/>
      <c r="S424" s="339"/>
      <c r="T424" s="339"/>
      <c r="U424" s="339"/>
      <c r="V424" s="339"/>
      <c r="W424" s="339"/>
      <c r="X424" s="339"/>
      <c r="Y424" s="339"/>
      <c r="Z424" s="339"/>
      <c r="AA424" s="339"/>
      <c r="AB424" s="339"/>
      <c r="AC424" s="339"/>
      <c r="AD424" s="339"/>
      <c r="AE424" s="339"/>
      <c r="AF424" s="339"/>
      <c r="AG424" s="339"/>
      <c r="AH424" s="339"/>
      <c r="AI424" s="339"/>
      <c r="AJ424" s="339"/>
      <c r="AK424" s="339"/>
    </row>
    <row r="425" spans="2:37" s="215" customFormat="1" x14ac:dyDescent="0.25">
      <c r="B425" s="216"/>
      <c r="C425" s="216"/>
      <c r="D425" s="216"/>
      <c r="E425" s="216"/>
      <c r="F425" s="216"/>
      <c r="G425" s="216"/>
      <c r="H425" s="216"/>
      <c r="I425" s="216"/>
      <c r="J425" s="216"/>
      <c r="K425" s="216"/>
      <c r="L425" s="339"/>
      <c r="M425" s="339"/>
      <c r="N425" s="339"/>
      <c r="O425" s="339"/>
      <c r="P425" s="339"/>
      <c r="Q425" s="339"/>
      <c r="R425" s="339"/>
      <c r="S425" s="339"/>
      <c r="T425" s="339"/>
      <c r="U425" s="339"/>
      <c r="V425" s="339"/>
      <c r="W425" s="339"/>
      <c r="X425" s="339"/>
      <c r="Y425" s="339"/>
      <c r="Z425" s="339"/>
      <c r="AA425" s="339"/>
      <c r="AB425" s="339"/>
      <c r="AC425" s="339"/>
      <c r="AD425" s="339"/>
      <c r="AE425" s="339"/>
      <c r="AF425" s="339"/>
      <c r="AG425" s="339"/>
      <c r="AH425" s="339"/>
      <c r="AI425" s="339"/>
      <c r="AJ425" s="339"/>
      <c r="AK425" s="339"/>
    </row>
    <row r="426" spans="2:37" s="215" customFormat="1" x14ac:dyDescent="0.25">
      <c r="B426" s="216"/>
      <c r="C426" s="216"/>
      <c r="D426" s="216"/>
      <c r="E426" s="216"/>
      <c r="F426" s="216"/>
      <c r="G426" s="216"/>
      <c r="H426" s="216"/>
      <c r="I426" s="216"/>
      <c r="J426" s="216"/>
      <c r="K426" s="216"/>
      <c r="L426" s="339"/>
      <c r="M426" s="339"/>
      <c r="N426" s="339"/>
      <c r="O426" s="339"/>
      <c r="P426" s="339"/>
      <c r="Q426" s="339"/>
      <c r="R426" s="339"/>
      <c r="S426" s="339"/>
      <c r="T426" s="339"/>
      <c r="U426" s="339"/>
      <c r="V426" s="339"/>
      <c r="W426" s="339"/>
      <c r="X426" s="339"/>
      <c r="Y426" s="339"/>
      <c r="Z426" s="339"/>
      <c r="AA426" s="339"/>
      <c r="AB426" s="339"/>
      <c r="AC426" s="339"/>
      <c r="AD426" s="339"/>
      <c r="AE426" s="339"/>
      <c r="AF426" s="339"/>
      <c r="AG426" s="339"/>
      <c r="AH426" s="339"/>
      <c r="AI426" s="339"/>
      <c r="AJ426" s="339"/>
      <c r="AK426" s="339"/>
    </row>
    <row r="427" spans="2:37" s="215" customFormat="1" x14ac:dyDescent="0.25">
      <c r="B427" s="216"/>
      <c r="C427" s="216"/>
      <c r="D427" s="216"/>
      <c r="E427" s="216"/>
      <c r="F427" s="216"/>
      <c r="G427" s="216"/>
      <c r="H427" s="216"/>
      <c r="I427" s="216"/>
      <c r="J427" s="216"/>
      <c r="K427" s="216"/>
      <c r="L427" s="339"/>
      <c r="M427" s="339"/>
      <c r="N427" s="339"/>
      <c r="O427" s="339"/>
      <c r="P427" s="339"/>
      <c r="Q427" s="339"/>
      <c r="R427" s="339"/>
      <c r="S427" s="339"/>
      <c r="T427" s="339"/>
      <c r="U427" s="339"/>
      <c r="V427" s="339"/>
      <c r="W427" s="339"/>
      <c r="X427" s="339"/>
      <c r="Y427" s="339"/>
      <c r="Z427" s="339"/>
      <c r="AA427" s="339"/>
      <c r="AB427" s="339"/>
      <c r="AC427" s="339"/>
      <c r="AD427" s="339"/>
      <c r="AE427" s="339"/>
      <c r="AF427" s="339"/>
      <c r="AG427" s="339"/>
      <c r="AH427" s="339"/>
      <c r="AI427" s="339"/>
      <c r="AJ427" s="339"/>
      <c r="AK427" s="339"/>
    </row>
    <row r="428" spans="2:37" s="215" customFormat="1" x14ac:dyDescent="0.25">
      <c r="B428" s="216"/>
      <c r="C428" s="216"/>
      <c r="D428" s="216"/>
      <c r="E428" s="216"/>
      <c r="F428" s="216"/>
      <c r="G428" s="216"/>
      <c r="H428" s="216"/>
      <c r="I428" s="216"/>
      <c r="J428" s="216"/>
      <c r="K428" s="216"/>
      <c r="L428" s="339"/>
      <c r="M428" s="339"/>
      <c r="N428" s="339"/>
      <c r="O428" s="339"/>
      <c r="P428" s="339"/>
      <c r="Q428" s="339"/>
      <c r="R428" s="339"/>
      <c r="S428" s="339"/>
      <c r="T428" s="339"/>
      <c r="U428" s="339"/>
      <c r="V428" s="339"/>
      <c r="W428" s="339"/>
      <c r="X428" s="339"/>
      <c r="Y428" s="339"/>
      <c r="Z428" s="339"/>
      <c r="AA428" s="339"/>
      <c r="AB428" s="339"/>
      <c r="AC428" s="339"/>
      <c r="AD428" s="339"/>
      <c r="AE428" s="339"/>
      <c r="AF428" s="339"/>
      <c r="AG428" s="339"/>
      <c r="AH428" s="339"/>
      <c r="AI428" s="339"/>
      <c r="AJ428" s="339"/>
      <c r="AK428" s="339"/>
    </row>
    <row r="429" spans="2:37" s="215" customFormat="1" x14ac:dyDescent="0.25">
      <c r="B429" s="216"/>
      <c r="C429" s="216"/>
      <c r="D429" s="216"/>
      <c r="E429" s="216"/>
      <c r="F429" s="216"/>
      <c r="G429" s="216"/>
      <c r="H429" s="216"/>
      <c r="I429" s="216"/>
      <c r="J429" s="216"/>
      <c r="K429" s="216"/>
      <c r="L429" s="339"/>
      <c r="M429" s="339"/>
      <c r="N429" s="339"/>
      <c r="O429" s="339"/>
      <c r="P429" s="339"/>
      <c r="Q429" s="339"/>
      <c r="R429" s="339"/>
      <c r="S429" s="339"/>
      <c r="T429" s="339"/>
      <c r="U429" s="339"/>
      <c r="V429" s="339"/>
      <c r="W429" s="339"/>
      <c r="X429" s="339"/>
      <c r="Y429" s="339"/>
      <c r="Z429" s="339"/>
      <c r="AA429" s="339"/>
      <c r="AB429" s="339"/>
      <c r="AC429" s="339"/>
      <c r="AD429" s="339"/>
      <c r="AE429" s="339"/>
      <c r="AF429" s="339"/>
      <c r="AG429" s="339"/>
      <c r="AH429" s="339"/>
      <c r="AI429" s="339"/>
      <c r="AJ429" s="339"/>
      <c r="AK429" s="339"/>
    </row>
    <row r="430" spans="2:37" s="215" customFormat="1" x14ac:dyDescent="0.25">
      <c r="B430" s="216"/>
      <c r="C430" s="216"/>
      <c r="D430" s="216"/>
      <c r="E430" s="216"/>
      <c r="F430" s="216"/>
      <c r="G430" s="216"/>
      <c r="H430" s="216"/>
      <c r="I430" s="216"/>
      <c r="J430" s="216"/>
      <c r="K430" s="216"/>
      <c r="L430" s="339"/>
      <c r="M430" s="339"/>
      <c r="N430" s="339"/>
      <c r="O430" s="339"/>
      <c r="P430" s="339"/>
      <c r="Q430" s="339"/>
      <c r="R430" s="339"/>
      <c r="S430" s="339"/>
      <c r="T430" s="339"/>
      <c r="U430" s="339"/>
      <c r="V430" s="339"/>
      <c r="W430" s="339"/>
      <c r="X430" s="339"/>
      <c r="Y430" s="339"/>
      <c r="Z430" s="339"/>
      <c r="AA430" s="339"/>
      <c r="AB430" s="339"/>
      <c r="AC430" s="339"/>
      <c r="AD430" s="339"/>
      <c r="AE430" s="339"/>
      <c r="AF430" s="339"/>
      <c r="AG430" s="339"/>
      <c r="AH430" s="339"/>
      <c r="AI430" s="339"/>
      <c r="AJ430" s="339"/>
      <c r="AK430" s="339"/>
    </row>
    <row r="431" spans="2:37" s="215" customFormat="1" x14ac:dyDescent="0.25">
      <c r="B431" s="216"/>
      <c r="C431" s="216"/>
      <c r="D431" s="216"/>
      <c r="E431" s="216"/>
      <c r="F431" s="216"/>
      <c r="G431" s="216"/>
      <c r="H431" s="216"/>
      <c r="I431" s="216"/>
      <c r="J431" s="216"/>
      <c r="K431" s="216"/>
      <c r="L431" s="339"/>
      <c r="M431" s="339"/>
      <c r="N431" s="339"/>
      <c r="O431" s="339"/>
      <c r="P431" s="339"/>
      <c r="Q431" s="339"/>
      <c r="R431" s="339"/>
      <c r="S431" s="339"/>
      <c r="T431" s="339"/>
      <c r="U431" s="339"/>
      <c r="V431" s="339"/>
      <c r="W431" s="339"/>
      <c r="X431" s="339"/>
      <c r="Y431" s="339"/>
      <c r="Z431" s="339"/>
      <c r="AA431" s="339"/>
      <c r="AB431" s="339"/>
      <c r="AC431" s="339"/>
      <c r="AD431" s="339"/>
      <c r="AE431" s="339"/>
      <c r="AF431" s="339"/>
      <c r="AG431" s="339"/>
      <c r="AH431" s="339"/>
      <c r="AI431" s="339"/>
      <c r="AJ431" s="339"/>
      <c r="AK431" s="339"/>
    </row>
    <row r="432" spans="2:37" s="215" customFormat="1" x14ac:dyDescent="0.25">
      <c r="I432" s="217"/>
      <c r="L432" s="339"/>
      <c r="M432" s="339"/>
      <c r="N432" s="339"/>
      <c r="O432" s="339"/>
      <c r="P432" s="339"/>
      <c r="Q432" s="339"/>
      <c r="R432" s="339"/>
      <c r="S432" s="339"/>
      <c r="T432" s="339"/>
      <c r="U432" s="339"/>
      <c r="V432" s="339"/>
      <c r="W432" s="339"/>
      <c r="X432" s="339"/>
      <c r="Y432" s="339"/>
      <c r="Z432" s="339"/>
      <c r="AA432" s="339"/>
      <c r="AB432" s="339"/>
      <c r="AC432" s="339"/>
      <c r="AD432" s="339"/>
      <c r="AE432" s="339"/>
      <c r="AF432" s="339"/>
      <c r="AG432" s="339"/>
      <c r="AH432" s="339"/>
      <c r="AI432" s="339"/>
      <c r="AJ432" s="339"/>
      <c r="AK432" s="339"/>
    </row>
    <row r="433" spans="9:37" s="215" customFormat="1" x14ac:dyDescent="0.25">
      <c r="I433" s="217"/>
      <c r="L433" s="339"/>
      <c r="M433" s="339"/>
      <c r="N433" s="339"/>
      <c r="O433" s="339"/>
      <c r="P433" s="339"/>
      <c r="Q433" s="339"/>
      <c r="R433" s="339"/>
      <c r="S433" s="339"/>
      <c r="T433" s="339"/>
      <c r="U433" s="339"/>
      <c r="V433" s="339"/>
      <c r="W433" s="339"/>
      <c r="X433" s="339"/>
      <c r="Y433" s="339"/>
      <c r="Z433" s="339"/>
      <c r="AA433" s="339"/>
      <c r="AB433" s="339"/>
      <c r="AC433" s="339"/>
      <c r="AD433" s="339"/>
      <c r="AE433" s="339"/>
      <c r="AF433" s="339"/>
      <c r="AG433" s="339"/>
      <c r="AH433" s="339"/>
      <c r="AI433" s="339"/>
      <c r="AJ433" s="339"/>
      <c r="AK433" s="339"/>
    </row>
    <row r="434" spans="9:37" s="215" customFormat="1" x14ac:dyDescent="0.25">
      <c r="I434" s="217"/>
      <c r="L434" s="339"/>
      <c r="M434" s="339"/>
      <c r="N434" s="339"/>
      <c r="O434" s="339"/>
      <c r="P434" s="339"/>
      <c r="Q434" s="339"/>
      <c r="R434" s="339"/>
      <c r="S434" s="339"/>
      <c r="T434" s="339"/>
      <c r="U434" s="339"/>
      <c r="V434" s="339"/>
      <c r="W434" s="339"/>
      <c r="X434" s="339"/>
      <c r="Y434" s="339"/>
      <c r="Z434" s="339"/>
      <c r="AA434" s="339"/>
      <c r="AB434" s="339"/>
      <c r="AC434" s="339"/>
      <c r="AD434" s="339"/>
      <c r="AE434" s="339"/>
      <c r="AF434" s="339"/>
      <c r="AG434" s="339"/>
      <c r="AH434" s="339"/>
      <c r="AI434" s="339"/>
      <c r="AJ434" s="339"/>
      <c r="AK434" s="339"/>
    </row>
    <row r="435" spans="9:37" s="215" customFormat="1" x14ac:dyDescent="0.25">
      <c r="I435" s="217"/>
      <c r="L435" s="339"/>
      <c r="M435" s="339"/>
      <c r="N435" s="339"/>
      <c r="O435" s="339"/>
      <c r="P435" s="339"/>
      <c r="Q435" s="339"/>
      <c r="R435" s="339"/>
      <c r="S435" s="339"/>
      <c r="T435" s="339"/>
      <c r="U435" s="339"/>
      <c r="V435" s="339"/>
      <c r="W435" s="339"/>
      <c r="X435" s="339"/>
      <c r="Y435" s="339"/>
      <c r="Z435" s="339"/>
      <c r="AA435" s="339"/>
      <c r="AB435" s="339"/>
      <c r="AC435" s="339"/>
      <c r="AD435" s="339"/>
      <c r="AE435" s="339"/>
      <c r="AF435" s="339"/>
      <c r="AG435" s="339"/>
      <c r="AH435" s="339"/>
      <c r="AI435" s="339"/>
      <c r="AJ435" s="339"/>
      <c r="AK435" s="339"/>
    </row>
    <row r="436" spans="9:37" s="215" customFormat="1" x14ac:dyDescent="0.25">
      <c r="I436" s="217"/>
      <c r="L436" s="339"/>
      <c r="M436" s="339"/>
      <c r="N436" s="339"/>
      <c r="O436" s="339"/>
      <c r="P436" s="339"/>
      <c r="Q436" s="339"/>
      <c r="R436" s="339"/>
      <c r="S436" s="339"/>
      <c r="T436" s="339"/>
      <c r="U436" s="339"/>
      <c r="V436" s="339"/>
      <c r="W436" s="339"/>
      <c r="X436" s="339"/>
      <c r="Y436" s="339"/>
      <c r="Z436" s="339"/>
      <c r="AA436" s="339"/>
      <c r="AB436" s="339"/>
      <c r="AC436" s="339"/>
      <c r="AD436" s="339"/>
      <c r="AE436" s="339"/>
      <c r="AF436" s="339"/>
      <c r="AG436" s="339"/>
      <c r="AH436" s="339"/>
      <c r="AI436" s="339"/>
      <c r="AJ436" s="339"/>
      <c r="AK436" s="339"/>
    </row>
    <row r="437" spans="9:37" s="215" customFormat="1" x14ac:dyDescent="0.25">
      <c r="I437" s="217"/>
      <c r="L437" s="339"/>
      <c r="M437" s="339"/>
      <c r="N437" s="339"/>
      <c r="O437" s="339"/>
      <c r="P437" s="339"/>
      <c r="Q437" s="339"/>
      <c r="R437" s="339"/>
      <c r="S437" s="339"/>
      <c r="T437" s="339"/>
      <c r="U437" s="339"/>
      <c r="V437" s="339"/>
      <c r="W437" s="339"/>
      <c r="X437" s="339"/>
      <c r="Y437" s="339"/>
      <c r="Z437" s="339"/>
      <c r="AA437" s="339"/>
      <c r="AB437" s="339"/>
      <c r="AC437" s="339"/>
      <c r="AD437" s="339"/>
      <c r="AE437" s="339"/>
      <c r="AF437" s="339"/>
      <c r="AG437" s="339"/>
      <c r="AH437" s="339"/>
      <c r="AI437" s="339"/>
      <c r="AJ437" s="339"/>
      <c r="AK437" s="339"/>
    </row>
    <row r="438" spans="9:37" s="215" customFormat="1" x14ac:dyDescent="0.25">
      <c r="I438" s="217"/>
      <c r="L438" s="339"/>
      <c r="M438" s="339"/>
      <c r="N438" s="339"/>
      <c r="O438" s="339"/>
      <c r="P438" s="339"/>
      <c r="Q438" s="339"/>
      <c r="R438" s="339"/>
      <c r="S438" s="339"/>
      <c r="T438" s="339"/>
      <c r="U438" s="339"/>
      <c r="V438" s="339"/>
      <c r="W438" s="339"/>
      <c r="X438" s="339"/>
      <c r="Y438" s="339"/>
      <c r="Z438" s="339"/>
      <c r="AA438" s="339"/>
      <c r="AB438" s="339"/>
      <c r="AC438" s="339"/>
      <c r="AD438" s="339"/>
      <c r="AE438" s="339"/>
      <c r="AF438" s="339"/>
      <c r="AG438" s="339"/>
      <c r="AH438" s="339"/>
      <c r="AI438" s="339"/>
      <c r="AJ438" s="339"/>
      <c r="AK438" s="339"/>
    </row>
    <row r="439" spans="9:37" s="215" customFormat="1" x14ac:dyDescent="0.25">
      <c r="I439" s="217"/>
      <c r="L439" s="339"/>
      <c r="M439" s="339"/>
      <c r="N439" s="339"/>
      <c r="O439" s="339"/>
      <c r="P439" s="339"/>
      <c r="Q439" s="339"/>
      <c r="R439" s="339"/>
      <c r="S439" s="339"/>
      <c r="T439" s="339"/>
      <c r="U439" s="339"/>
      <c r="V439" s="339"/>
      <c r="W439" s="339"/>
      <c r="X439" s="339"/>
      <c r="Y439" s="339"/>
      <c r="Z439" s="339"/>
      <c r="AA439" s="339"/>
      <c r="AB439" s="339"/>
      <c r="AC439" s="339"/>
      <c r="AD439" s="339"/>
      <c r="AE439" s="339"/>
      <c r="AF439" s="339"/>
      <c r="AG439" s="339"/>
      <c r="AH439" s="339"/>
      <c r="AI439" s="339"/>
      <c r="AJ439" s="339"/>
      <c r="AK439" s="339"/>
    </row>
    <row r="440" spans="9:37" s="215" customFormat="1" x14ac:dyDescent="0.25">
      <c r="I440" s="217"/>
      <c r="L440" s="339"/>
      <c r="M440" s="339"/>
      <c r="N440" s="339"/>
      <c r="O440" s="339"/>
      <c r="P440" s="339"/>
      <c r="Q440" s="339"/>
      <c r="R440" s="339"/>
      <c r="S440" s="339"/>
      <c r="T440" s="339"/>
      <c r="U440" s="339"/>
      <c r="V440" s="339"/>
      <c r="W440" s="339"/>
      <c r="X440" s="339"/>
      <c r="Y440" s="339"/>
      <c r="Z440" s="339"/>
      <c r="AA440" s="339"/>
      <c r="AB440" s="339"/>
      <c r="AC440" s="339"/>
      <c r="AD440" s="339"/>
      <c r="AE440" s="339"/>
      <c r="AF440" s="339"/>
      <c r="AG440" s="339"/>
      <c r="AH440" s="339"/>
      <c r="AI440" s="339"/>
      <c r="AJ440" s="339"/>
      <c r="AK440" s="339"/>
    </row>
    <row r="441" spans="9:37" s="215" customFormat="1" x14ac:dyDescent="0.25">
      <c r="I441" s="217"/>
      <c r="L441" s="339"/>
      <c r="M441" s="339"/>
      <c r="N441" s="339"/>
      <c r="O441" s="339"/>
      <c r="P441" s="339"/>
      <c r="Q441" s="339"/>
      <c r="R441" s="339"/>
      <c r="S441" s="339"/>
      <c r="T441" s="339"/>
      <c r="U441" s="339"/>
      <c r="V441" s="339"/>
      <c r="W441" s="339"/>
      <c r="X441" s="339"/>
      <c r="Y441" s="339"/>
      <c r="Z441" s="339"/>
      <c r="AA441" s="339"/>
      <c r="AB441" s="339"/>
      <c r="AC441" s="339"/>
      <c r="AD441" s="339"/>
      <c r="AE441" s="339"/>
      <c r="AF441" s="339"/>
      <c r="AG441" s="339"/>
      <c r="AH441" s="339"/>
      <c r="AI441" s="339"/>
      <c r="AJ441" s="339"/>
      <c r="AK441" s="339"/>
    </row>
    <row r="442" spans="9:37" s="215" customFormat="1" x14ac:dyDescent="0.25">
      <c r="I442" s="217"/>
      <c r="L442" s="339"/>
      <c r="M442" s="339"/>
      <c r="N442" s="339"/>
      <c r="O442" s="339"/>
      <c r="P442" s="339"/>
      <c r="Q442" s="339"/>
      <c r="R442" s="339"/>
      <c r="S442" s="339"/>
      <c r="T442" s="339"/>
      <c r="U442" s="339"/>
      <c r="V442" s="339"/>
      <c r="W442" s="339"/>
      <c r="X442" s="339"/>
      <c r="Y442" s="339"/>
      <c r="Z442" s="339"/>
      <c r="AA442" s="339"/>
      <c r="AB442" s="339"/>
      <c r="AC442" s="339"/>
      <c r="AD442" s="339"/>
      <c r="AE442" s="339"/>
      <c r="AF442" s="339"/>
      <c r="AG442" s="339"/>
      <c r="AH442" s="339"/>
      <c r="AI442" s="339"/>
      <c r="AJ442" s="339"/>
      <c r="AK442" s="339"/>
    </row>
    <row r="443" spans="9:37" s="215" customFormat="1" x14ac:dyDescent="0.25">
      <c r="I443" s="217"/>
      <c r="L443" s="339"/>
      <c r="M443" s="339"/>
      <c r="N443" s="339"/>
      <c r="O443" s="339"/>
      <c r="P443" s="339"/>
      <c r="Q443" s="339"/>
      <c r="R443" s="339"/>
      <c r="S443" s="339"/>
      <c r="T443" s="339"/>
      <c r="U443" s="339"/>
      <c r="V443" s="339"/>
      <c r="W443" s="339"/>
      <c r="X443" s="339"/>
      <c r="Y443" s="339"/>
      <c r="Z443" s="339"/>
      <c r="AA443" s="339"/>
      <c r="AB443" s="339"/>
      <c r="AC443" s="339"/>
      <c r="AD443" s="339"/>
      <c r="AE443" s="339"/>
      <c r="AF443" s="339"/>
      <c r="AG443" s="339"/>
      <c r="AH443" s="339"/>
      <c r="AI443" s="339"/>
      <c r="AJ443" s="339"/>
      <c r="AK443" s="339"/>
    </row>
    <row r="444" spans="9:37" s="215" customFormat="1" x14ac:dyDescent="0.25">
      <c r="I444" s="217"/>
      <c r="L444" s="339"/>
      <c r="M444" s="339"/>
      <c r="N444" s="339"/>
      <c r="O444" s="339"/>
      <c r="P444" s="339"/>
      <c r="Q444" s="339"/>
      <c r="R444" s="339"/>
      <c r="S444" s="339"/>
      <c r="T444" s="339"/>
      <c r="U444" s="339"/>
      <c r="V444" s="339"/>
      <c r="W444" s="339"/>
      <c r="X444" s="339"/>
      <c r="Y444" s="339"/>
      <c r="Z444" s="339"/>
      <c r="AA444" s="339"/>
      <c r="AB444" s="339"/>
      <c r="AC444" s="339"/>
      <c r="AD444" s="339"/>
      <c r="AE444" s="339"/>
      <c r="AF444" s="339"/>
      <c r="AG444" s="339"/>
      <c r="AH444" s="339"/>
      <c r="AI444" s="339"/>
      <c r="AJ444" s="339"/>
      <c r="AK444" s="339"/>
    </row>
    <row r="445" spans="9:37" s="215" customFormat="1" x14ac:dyDescent="0.25">
      <c r="I445" s="217"/>
      <c r="L445" s="339"/>
      <c r="M445" s="339"/>
      <c r="N445" s="339"/>
      <c r="O445" s="339"/>
      <c r="P445" s="339"/>
      <c r="Q445" s="339"/>
      <c r="R445" s="339"/>
      <c r="S445" s="339"/>
      <c r="T445" s="339"/>
      <c r="U445" s="339"/>
      <c r="V445" s="339"/>
      <c r="W445" s="339"/>
      <c r="X445" s="339"/>
      <c r="Y445" s="339"/>
      <c r="Z445" s="339"/>
      <c r="AA445" s="339"/>
      <c r="AB445" s="339"/>
      <c r="AC445" s="339"/>
      <c r="AD445" s="339"/>
      <c r="AE445" s="339"/>
      <c r="AF445" s="339"/>
      <c r="AG445" s="339"/>
      <c r="AH445" s="339"/>
      <c r="AI445" s="339"/>
      <c r="AJ445" s="339"/>
      <c r="AK445" s="339"/>
    </row>
    <row r="446" spans="9:37" s="215" customFormat="1" x14ac:dyDescent="0.25">
      <c r="I446" s="217"/>
      <c r="L446" s="339"/>
      <c r="M446" s="339"/>
      <c r="N446" s="339"/>
      <c r="O446" s="339"/>
      <c r="P446" s="339"/>
      <c r="Q446" s="339"/>
      <c r="R446" s="339"/>
      <c r="S446" s="339"/>
      <c r="T446" s="339"/>
      <c r="U446" s="339"/>
      <c r="V446" s="339"/>
      <c r="W446" s="339"/>
      <c r="X446" s="339"/>
      <c r="Y446" s="339"/>
      <c r="Z446" s="339"/>
      <c r="AA446" s="339"/>
      <c r="AB446" s="339"/>
      <c r="AC446" s="339"/>
      <c r="AD446" s="339"/>
      <c r="AE446" s="339"/>
      <c r="AF446" s="339"/>
      <c r="AG446" s="339"/>
      <c r="AH446" s="339"/>
      <c r="AI446" s="339"/>
      <c r="AJ446" s="339"/>
      <c r="AK446" s="339"/>
    </row>
    <row r="447" spans="9:37" s="215" customFormat="1" x14ac:dyDescent="0.25">
      <c r="I447" s="217"/>
      <c r="L447" s="339"/>
      <c r="M447" s="339"/>
      <c r="N447" s="339"/>
      <c r="O447" s="339"/>
      <c r="P447" s="339"/>
      <c r="Q447" s="339"/>
      <c r="R447" s="339"/>
      <c r="S447" s="339"/>
      <c r="T447" s="339"/>
      <c r="U447" s="339"/>
      <c r="V447" s="339"/>
      <c r="W447" s="339"/>
      <c r="X447" s="339"/>
      <c r="Y447" s="339"/>
      <c r="Z447" s="339"/>
      <c r="AA447" s="339"/>
      <c r="AB447" s="339"/>
      <c r="AC447" s="339"/>
      <c r="AD447" s="339"/>
      <c r="AE447" s="339"/>
      <c r="AF447" s="339"/>
      <c r="AG447" s="339"/>
      <c r="AH447" s="339"/>
      <c r="AI447" s="339"/>
      <c r="AJ447" s="339"/>
      <c r="AK447" s="339"/>
    </row>
    <row r="448" spans="9:37" s="215" customFormat="1" x14ac:dyDescent="0.25">
      <c r="I448" s="217"/>
      <c r="L448" s="339"/>
      <c r="M448" s="339"/>
      <c r="N448" s="339"/>
      <c r="O448" s="339"/>
      <c r="P448" s="339"/>
      <c r="Q448" s="339"/>
      <c r="R448" s="339"/>
      <c r="S448" s="339"/>
      <c r="T448" s="339"/>
      <c r="U448" s="339"/>
      <c r="V448" s="339"/>
      <c r="W448" s="339"/>
      <c r="X448" s="339"/>
      <c r="Y448" s="339"/>
      <c r="Z448" s="339"/>
      <c r="AA448" s="339"/>
      <c r="AB448" s="339"/>
      <c r="AC448" s="339"/>
      <c r="AD448" s="339"/>
      <c r="AE448" s="339"/>
      <c r="AF448" s="339"/>
      <c r="AG448" s="339"/>
      <c r="AH448" s="339"/>
      <c r="AI448" s="339"/>
      <c r="AJ448" s="339"/>
      <c r="AK448" s="339"/>
    </row>
    <row r="449" spans="9:37" s="215" customFormat="1" x14ac:dyDescent="0.25">
      <c r="I449" s="217"/>
      <c r="L449" s="339"/>
      <c r="M449" s="339"/>
      <c r="N449" s="339"/>
      <c r="O449" s="339"/>
      <c r="P449" s="339"/>
      <c r="Q449" s="339"/>
      <c r="R449" s="339"/>
      <c r="S449" s="339"/>
      <c r="T449" s="339"/>
      <c r="U449" s="339"/>
      <c r="V449" s="339"/>
      <c r="W449" s="339"/>
      <c r="X449" s="339"/>
      <c r="Y449" s="339"/>
      <c r="Z449" s="339"/>
      <c r="AA449" s="339"/>
      <c r="AB449" s="339"/>
      <c r="AC449" s="339"/>
      <c r="AD449" s="339"/>
      <c r="AE449" s="339"/>
      <c r="AF449" s="339"/>
      <c r="AG449" s="339"/>
      <c r="AH449" s="339"/>
      <c r="AI449" s="339"/>
      <c r="AJ449" s="339"/>
      <c r="AK449" s="339"/>
    </row>
    <row r="450" spans="9:37" s="215" customFormat="1" x14ac:dyDescent="0.25">
      <c r="I450" s="217"/>
      <c r="L450" s="339"/>
      <c r="M450" s="339"/>
      <c r="N450" s="339"/>
      <c r="O450" s="339"/>
      <c r="P450" s="339"/>
      <c r="Q450" s="339"/>
      <c r="R450" s="339"/>
      <c r="S450" s="339"/>
      <c r="T450" s="339"/>
      <c r="U450" s="339"/>
      <c r="V450" s="339"/>
      <c r="W450" s="339"/>
      <c r="X450" s="339"/>
      <c r="Y450" s="339"/>
      <c r="Z450" s="339"/>
      <c r="AA450" s="339"/>
      <c r="AB450" s="339"/>
      <c r="AC450" s="339"/>
      <c r="AD450" s="339"/>
      <c r="AE450" s="339"/>
      <c r="AF450" s="339"/>
      <c r="AG450" s="339"/>
      <c r="AH450" s="339"/>
      <c r="AI450" s="339"/>
      <c r="AJ450" s="339"/>
      <c r="AK450" s="339"/>
    </row>
    <row r="451" spans="9:37" s="215" customFormat="1" x14ac:dyDescent="0.25">
      <c r="I451" s="217"/>
      <c r="L451" s="339"/>
      <c r="M451" s="339"/>
      <c r="N451" s="339"/>
      <c r="O451" s="339"/>
      <c r="P451" s="339"/>
      <c r="Q451" s="339"/>
      <c r="R451" s="339"/>
      <c r="S451" s="339"/>
      <c r="T451" s="339"/>
      <c r="U451" s="339"/>
      <c r="V451" s="339"/>
      <c r="W451" s="339"/>
      <c r="X451" s="339"/>
      <c r="Y451" s="339"/>
      <c r="Z451" s="339"/>
      <c r="AA451" s="339"/>
      <c r="AB451" s="339"/>
      <c r="AC451" s="339"/>
      <c r="AD451" s="339"/>
      <c r="AE451" s="339"/>
      <c r="AF451" s="339"/>
      <c r="AG451" s="339"/>
      <c r="AH451" s="339"/>
      <c r="AI451" s="339"/>
      <c r="AJ451" s="339"/>
      <c r="AK451" s="339"/>
    </row>
    <row r="452" spans="9:37" s="215" customFormat="1" x14ac:dyDescent="0.25">
      <c r="I452" s="217"/>
      <c r="L452" s="339"/>
      <c r="M452" s="339"/>
      <c r="N452" s="339"/>
      <c r="O452" s="339"/>
      <c r="P452" s="339"/>
      <c r="Q452" s="339"/>
      <c r="R452" s="339"/>
      <c r="S452" s="339"/>
      <c r="T452" s="339"/>
      <c r="U452" s="339"/>
      <c r="V452" s="339"/>
      <c r="W452" s="339"/>
      <c r="X452" s="339"/>
      <c r="Y452" s="339"/>
      <c r="Z452" s="339"/>
      <c r="AA452" s="339"/>
      <c r="AB452" s="339"/>
      <c r="AC452" s="339"/>
      <c r="AD452" s="339"/>
      <c r="AE452" s="339"/>
      <c r="AF452" s="339"/>
      <c r="AG452" s="339"/>
      <c r="AH452" s="339"/>
      <c r="AI452" s="339"/>
      <c r="AJ452" s="339"/>
      <c r="AK452" s="339"/>
    </row>
    <row r="453" spans="9:37" s="215" customFormat="1" x14ac:dyDescent="0.25">
      <c r="I453" s="217"/>
      <c r="L453" s="339"/>
      <c r="M453" s="339"/>
      <c r="N453" s="339"/>
      <c r="O453" s="339"/>
      <c r="P453" s="339"/>
      <c r="Q453" s="339"/>
      <c r="R453" s="339"/>
      <c r="S453" s="339"/>
      <c r="T453" s="339"/>
      <c r="U453" s="339"/>
      <c r="V453" s="339"/>
      <c r="W453" s="339"/>
      <c r="X453" s="339"/>
      <c r="Y453" s="339"/>
      <c r="Z453" s="339"/>
      <c r="AA453" s="339"/>
      <c r="AB453" s="339"/>
      <c r="AC453" s="339"/>
      <c r="AD453" s="339"/>
      <c r="AE453" s="339"/>
      <c r="AF453" s="339"/>
      <c r="AG453" s="339"/>
      <c r="AH453" s="339"/>
      <c r="AI453" s="339"/>
      <c r="AJ453" s="339"/>
      <c r="AK453" s="339"/>
    </row>
    <row r="454" spans="9:37" s="215" customFormat="1" x14ac:dyDescent="0.25">
      <c r="I454" s="217"/>
      <c r="L454" s="339"/>
      <c r="M454" s="339"/>
      <c r="N454" s="339"/>
      <c r="O454" s="339"/>
      <c r="P454" s="339"/>
      <c r="Q454" s="339"/>
      <c r="R454" s="339"/>
      <c r="S454" s="339"/>
      <c r="T454" s="339"/>
      <c r="U454" s="339"/>
      <c r="V454" s="339"/>
      <c r="W454" s="339"/>
      <c r="X454" s="339"/>
      <c r="Y454" s="339"/>
      <c r="Z454" s="339"/>
      <c r="AA454" s="339"/>
      <c r="AB454" s="339"/>
      <c r="AC454" s="339"/>
      <c r="AD454" s="339"/>
      <c r="AE454" s="339"/>
      <c r="AF454" s="339"/>
      <c r="AG454" s="339"/>
      <c r="AH454" s="339"/>
      <c r="AI454" s="339"/>
      <c r="AJ454" s="339"/>
      <c r="AK454" s="339"/>
    </row>
    <row r="455" spans="9:37" s="215" customFormat="1" x14ac:dyDescent="0.25">
      <c r="I455" s="217"/>
      <c r="L455" s="339"/>
      <c r="M455" s="339"/>
      <c r="N455" s="339"/>
      <c r="O455" s="339"/>
      <c r="P455" s="339"/>
      <c r="Q455" s="339"/>
      <c r="R455" s="339"/>
      <c r="S455" s="339"/>
      <c r="T455" s="339"/>
      <c r="U455" s="339"/>
      <c r="V455" s="339"/>
      <c r="W455" s="339"/>
      <c r="X455" s="339"/>
      <c r="Y455" s="339"/>
      <c r="Z455" s="339"/>
      <c r="AA455" s="339"/>
      <c r="AB455" s="339"/>
      <c r="AC455" s="339"/>
      <c r="AD455" s="339"/>
      <c r="AE455" s="339"/>
      <c r="AF455" s="339"/>
      <c r="AG455" s="339"/>
      <c r="AH455" s="339"/>
      <c r="AI455" s="339"/>
      <c r="AJ455" s="339"/>
      <c r="AK455" s="339"/>
    </row>
    <row r="456" spans="9:37" s="215" customFormat="1" x14ac:dyDescent="0.25">
      <c r="I456" s="217"/>
      <c r="L456" s="339"/>
      <c r="M456" s="339"/>
      <c r="N456" s="339"/>
      <c r="O456" s="339"/>
      <c r="P456" s="339"/>
      <c r="Q456" s="339"/>
      <c r="R456" s="339"/>
      <c r="S456" s="339"/>
      <c r="T456" s="339"/>
      <c r="U456" s="339"/>
      <c r="V456" s="339"/>
      <c r="W456" s="339"/>
      <c r="X456" s="339"/>
      <c r="Y456" s="339"/>
      <c r="Z456" s="339"/>
      <c r="AA456" s="339"/>
      <c r="AB456" s="339"/>
      <c r="AC456" s="339"/>
      <c r="AD456" s="339"/>
      <c r="AE456" s="339"/>
      <c r="AF456" s="339"/>
      <c r="AG456" s="339"/>
      <c r="AH456" s="339"/>
      <c r="AI456" s="339"/>
      <c r="AJ456" s="339"/>
      <c r="AK456" s="339"/>
    </row>
    <row r="457" spans="9:37" s="215" customFormat="1" x14ac:dyDescent="0.25">
      <c r="I457" s="217"/>
      <c r="L457" s="339"/>
      <c r="M457" s="339"/>
      <c r="N457" s="339"/>
      <c r="O457" s="339"/>
      <c r="P457" s="339"/>
      <c r="Q457" s="339"/>
      <c r="R457" s="339"/>
      <c r="S457" s="339"/>
      <c r="T457" s="339"/>
      <c r="U457" s="339"/>
      <c r="V457" s="339"/>
      <c r="W457" s="339"/>
      <c r="X457" s="339"/>
      <c r="Y457" s="339"/>
      <c r="Z457" s="339"/>
      <c r="AA457" s="339"/>
      <c r="AB457" s="339"/>
      <c r="AC457" s="339"/>
      <c r="AD457" s="339"/>
      <c r="AE457" s="339"/>
      <c r="AF457" s="339"/>
      <c r="AG457" s="339"/>
      <c r="AH457" s="339"/>
      <c r="AI457" s="339"/>
      <c r="AJ457" s="339"/>
      <c r="AK457" s="339"/>
    </row>
    <row r="458" spans="9:37" s="215" customFormat="1" x14ac:dyDescent="0.25">
      <c r="I458" s="217"/>
      <c r="L458" s="339"/>
      <c r="M458" s="339"/>
      <c r="N458" s="339"/>
      <c r="O458" s="339"/>
      <c r="P458" s="339"/>
      <c r="Q458" s="339"/>
      <c r="R458" s="339"/>
      <c r="S458" s="339"/>
      <c r="T458" s="339"/>
      <c r="U458" s="339"/>
      <c r="V458" s="339"/>
      <c r="W458" s="339"/>
      <c r="X458" s="339"/>
      <c r="Y458" s="339"/>
      <c r="Z458" s="339"/>
      <c r="AA458" s="339"/>
      <c r="AB458" s="339"/>
      <c r="AC458" s="339"/>
      <c r="AD458" s="339"/>
      <c r="AE458" s="339"/>
      <c r="AF458" s="339"/>
      <c r="AG458" s="339"/>
      <c r="AH458" s="339"/>
      <c r="AI458" s="339"/>
      <c r="AJ458" s="339"/>
      <c r="AK458" s="339"/>
    </row>
    <row r="459" spans="9:37" s="215" customFormat="1" x14ac:dyDescent="0.25">
      <c r="I459" s="217"/>
      <c r="L459" s="339"/>
      <c r="M459" s="339"/>
      <c r="N459" s="339"/>
      <c r="O459" s="339"/>
      <c r="P459" s="339"/>
      <c r="Q459" s="339"/>
      <c r="R459" s="339"/>
      <c r="S459" s="339"/>
      <c r="T459" s="339"/>
      <c r="U459" s="339"/>
      <c r="V459" s="339"/>
      <c r="W459" s="339"/>
      <c r="X459" s="339"/>
      <c r="Y459" s="339"/>
      <c r="Z459" s="339"/>
      <c r="AA459" s="339"/>
      <c r="AB459" s="339"/>
      <c r="AC459" s="339"/>
      <c r="AD459" s="339"/>
      <c r="AE459" s="339"/>
      <c r="AF459" s="339"/>
      <c r="AG459" s="339"/>
      <c r="AH459" s="339"/>
      <c r="AI459" s="339"/>
      <c r="AJ459" s="339"/>
      <c r="AK459" s="339"/>
    </row>
    <row r="460" spans="9:37" s="215" customFormat="1" x14ac:dyDescent="0.25">
      <c r="I460" s="217"/>
      <c r="L460" s="339"/>
      <c r="M460" s="339"/>
      <c r="N460" s="339"/>
      <c r="O460" s="339"/>
      <c r="P460" s="339"/>
      <c r="Q460" s="339"/>
      <c r="R460" s="339"/>
      <c r="S460" s="339"/>
      <c r="T460" s="339"/>
      <c r="U460" s="339"/>
      <c r="V460" s="339"/>
      <c r="W460" s="339"/>
      <c r="X460" s="339"/>
      <c r="Y460" s="339"/>
      <c r="Z460" s="339"/>
      <c r="AA460" s="339"/>
      <c r="AB460" s="339"/>
      <c r="AC460" s="339"/>
      <c r="AD460" s="339"/>
      <c r="AE460" s="339"/>
      <c r="AF460" s="339"/>
      <c r="AG460" s="339"/>
      <c r="AH460" s="339"/>
      <c r="AI460" s="339"/>
      <c r="AJ460" s="339"/>
      <c r="AK460" s="339"/>
    </row>
    <row r="461" spans="9:37" s="215" customFormat="1" x14ac:dyDescent="0.25">
      <c r="I461" s="217"/>
      <c r="L461" s="339"/>
      <c r="M461" s="339"/>
      <c r="N461" s="339"/>
      <c r="O461" s="339"/>
      <c r="P461" s="339"/>
      <c r="Q461" s="339"/>
      <c r="R461" s="339"/>
      <c r="S461" s="339"/>
      <c r="T461" s="339"/>
      <c r="U461" s="339"/>
      <c r="V461" s="339"/>
      <c r="W461" s="339"/>
      <c r="X461" s="339"/>
      <c r="Y461" s="339"/>
      <c r="Z461" s="339"/>
      <c r="AA461" s="339"/>
      <c r="AB461" s="339"/>
      <c r="AC461" s="339"/>
      <c r="AD461" s="339"/>
      <c r="AE461" s="339"/>
      <c r="AF461" s="339"/>
      <c r="AG461" s="339"/>
      <c r="AH461" s="339"/>
      <c r="AI461" s="339"/>
      <c r="AJ461" s="339"/>
      <c r="AK461" s="339"/>
    </row>
    <row r="462" spans="9:37" s="215" customFormat="1" x14ac:dyDescent="0.25">
      <c r="I462" s="217"/>
      <c r="L462" s="339"/>
      <c r="M462" s="339"/>
      <c r="N462" s="339"/>
      <c r="O462" s="339"/>
      <c r="P462" s="339"/>
      <c r="Q462" s="339"/>
      <c r="R462" s="339"/>
      <c r="S462" s="339"/>
      <c r="T462" s="339"/>
      <c r="U462" s="339"/>
      <c r="V462" s="339"/>
      <c r="W462" s="339"/>
      <c r="X462" s="339"/>
      <c r="Y462" s="339"/>
      <c r="Z462" s="339"/>
      <c r="AA462" s="339"/>
      <c r="AB462" s="339"/>
      <c r="AC462" s="339"/>
      <c r="AD462" s="339"/>
      <c r="AE462" s="339"/>
      <c r="AF462" s="339"/>
      <c r="AG462" s="339"/>
      <c r="AH462" s="339"/>
      <c r="AI462" s="339"/>
      <c r="AJ462" s="339"/>
      <c r="AK462" s="339"/>
    </row>
    <row r="463" spans="9:37" s="215" customFormat="1" x14ac:dyDescent="0.25">
      <c r="I463" s="217"/>
      <c r="L463" s="339"/>
      <c r="M463" s="339"/>
      <c r="N463" s="339"/>
      <c r="O463" s="339"/>
      <c r="P463" s="339"/>
      <c r="Q463" s="339"/>
      <c r="R463" s="339"/>
      <c r="S463" s="339"/>
      <c r="T463" s="339"/>
      <c r="U463" s="339"/>
      <c r="V463" s="339"/>
      <c r="W463" s="339"/>
      <c r="X463" s="339"/>
      <c r="Y463" s="339"/>
      <c r="Z463" s="339"/>
      <c r="AA463" s="339"/>
      <c r="AB463" s="339"/>
      <c r="AC463" s="339"/>
      <c r="AD463" s="339"/>
      <c r="AE463" s="339"/>
      <c r="AF463" s="339"/>
      <c r="AG463" s="339"/>
      <c r="AH463" s="339"/>
      <c r="AI463" s="339"/>
      <c r="AJ463" s="339"/>
      <c r="AK463" s="339"/>
    </row>
    <row r="464" spans="9:37" s="215" customFormat="1" x14ac:dyDescent="0.25">
      <c r="I464" s="217"/>
      <c r="L464" s="339"/>
      <c r="M464" s="339"/>
      <c r="N464" s="339"/>
      <c r="O464" s="339"/>
      <c r="P464" s="339"/>
      <c r="Q464" s="339"/>
      <c r="R464" s="339"/>
      <c r="S464" s="339"/>
      <c r="T464" s="339"/>
      <c r="U464" s="339"/>
      <c r="V464" s="339"/>
      <c r="W464" s="339"/>
      <c r="X464" s="339"/>
      <c r="Y464" s="339"/>
      <c r="Z464" s="339"/>
      <c r="AA464" s="339"/>
      <c r="AB464" s="339"/>
      <c r="AC464" s="339"/>
      <c r="AD464" s="339"/>
      <c r="AE464" s="339"/>
      <c r="AF464" s="339"/>
      <c r="AG464" s="339"/>
      <c r="AH464" s="339"/>
      <c r="AI464" s="339"/>
      <c r="AJ464" s="339"/>
      <c r="AK464" s="339"/>
    </row>
    <row r="465" spans="9:37" s="215" customFormat="1" x14ac:dyDescent="0.25">
      <c r="I465" s="217"/>
      <c r="L465" s="339"/>
      <c r="M465" s="339"/>
      <c r="N465" s="339"/>
      <c r="O465" s="339"/>
      <c r="P465" s="339"/>
      <c r="Q465" s="339"/>
      <c r="R465" s="339"/>
      <c r="S465" s="339"/>
      <c r="T465" s="339"/>
      <c r="U465" s="339"/>
      <c r="V465" s="339"/>
      <c r="W465" s="339"/>
      <c r="X465" s="339"/>
      <c r="Y465" s="339"/>
      <c r="Z465" s="339"/>
      <c r="AA465" s="339"/>
      <c r="AB465" s="339"/>
      <c r="AC465" s="339"/>
      <c r="AD465" s="339"/>
      <c r="AE465" s="339"/>
      <c r="AF465" s="339"/>
      <c r="AG465" s="339"/>
      <c r="AH465" s="339"/>
      <c r="AI465" s="339"/>
      <c r="AJ465" s="339"/>
      <c r="AK465" s="339"/>
    </row>
    <row r="466" spans="9:37" s="215" customFormat="1" x14ac:dyDescent="0.25">
      <c r="I466" s="217"/>
      <c r="L466" s="339"/>
      <c r="M466" s="339"/>
      <c r="N466" s="339"/>
      <c r="O466" s="339"/>
      <c r="P466" s="339"/>
      <c r="Q466" s="339"/>
      <c r="R466" s="339"/>
      <c r="S466" s="339"/>
      <c r="T466" s="339"/>
      <c r="U466" s="339"/>
      <c r="V466" s="339"/>
      <c r="W466" s="339"/>
      <c r="X466" s="339"/>
      <c r="Y466" s="339"/>
      <c r="Z466" s="339"/>
      <c r="AA466" s="339"/>
      <c r="AB466" s="339"/>
      <c r="AC466" s="339"/>
      <c r="AD466" s="339"/>
      <c r="AE466" s="339"/>
      <c r="AF466" s="339"/>
      <c r="AG466" s="339"/>
      <c r="AH466" s="339"/>
      <c r="AI466" s="339"/>
      <c r="AJ466" s="339"/>
      <c r="AK466" s="339"/>
    </row>
    <row r="467" spans="9:37" s="215" customFormat="1" x14ac:dyDescent="0.25">
      <c r="I467" s="217"/>
      <c r="L467" s="339"/>
      <c r="M467" s="339"/>
      <c r="N467" s="339"/>
      <c r="O467" s="339"/>
      <c r="P467" s="339"/>
      <c r="Q467" s="339"/>
      <c r="R467" s="339"/>
      <c r="S467" s="339"/>
      <c r="T467" s="339"/>
      <c r="U467" s="339"/>
      <c r="V467" s="339"/>
      <c r="W467" s="339"/>
      <c r="X467" s="339"/>
      <c r="Y467" s="339"/>
      <c r="Z467" s="339"/>
      <c r="AA467" s="339"/>
      <c r="AB467" s="339"/>
      <c r="AC467" s="339"/>
      <c r="AD467" s="339"/>
      <c r="AE467" s="339"/>
      <c r="AF467" s="339"/>
      <c r="AG467" s="339"/>
      <c r="AH467" s="339"/>
      <c r="AI467" s="339"/>
      <c r="AJ467" s="339"/>
      <c r="AK467" s="339"/>
    </row>
    <row r="468" spans="9:37" s="215" customFormat="1" x14ac:dyDescent="0.25">
      <c r="I468" s="217"/>
      <c r="L468" s="339"/>
      <c r="M468" s="339"/>
      <c r="N468" s="339"/>
      <c r="O468" s="339"/>
      <c r="P468" s="339"/>
      <c r="Q468" s="339"/>
      <c r="R468" s="339"/>
      <c r="S468" s="339"/>
      <c r="T468" s="339"/>
      <c r="U468" s="339"/>
      <c r="V468" s="339"/>
      <c r="W468" s="339"/>
      <c r="X468" s="339"/>
      <c r="Y468" s="339"/>
      <c r="Z468" s="339"/>
      <c r="AA468" s="339"/>
      <c r="AB468" s="339"/>
      <c r="AC468" s="339"/>
      <c r="AD468" s="339"/>
      <c r="AE468" s="339"/>
      <c r="AF468" s="339"/>
      <c r="AG468" s="339"/>
      <c r="AH468" s="339"/>
      <c r="AI468" s="339"/>
      <c r="AJ468" s="339"/>
      <c r="AK468" s="339"/>
    </row>
    <row r="469" spans="9:37" s="215" customFormat="1" x14ac:dyDescent="0.25">
      <c r="I469" s="217"/>
      <c r="L469" s="339"/>
      <c r="M469" s="339"/>
      <c r="N469" s="339"/>
      <c r="O469" s="339"/>
      <c r="P469" s="339"/>
      <c r="Q469" s="339"/>
      <c r="R469" s="339"/>
      <c r="S469" s="339"/>
      <c r="T469" s="339"/>
      <c r="U469" s="339"/>
      <c r="V469" s="339"/>
      <c r="W469" s="339"/>
      <c r="X469" s="339"/>
      <c r="Y469" s="339"/>
      <c r="Z469" s="339"/>
      <c r="AA469" s="339"/>
      <c r="AB469" s="339"/>
      <c r="AC469" s="339"/>
      <c r="AD469" s="339"/>
      <c r="AE469" s="339"/>
      <c r="AF469" s="339"/>
      <c r="AG469" s="339"/>
      <c r="AH469" s="339"/>
      <c r="AI469" s="339"/>
      <c r="AJ469" s="339"/>
      <c r="AK469" s="339"/>
    </row>
    <row r="470" spans="9:37" s="215" customFormat="1" x14ac:dyDescent="0.25">
      <c r="I470" s="217"/>
      <c r="L470" s="339"/>
      <c r="M470" s="339"/>
      <c r="N470" s="339"/>
      <c r="O470" s="339"/>
      <c r="P470" s="339"/>
      <c r="Q470" s="339"/>
      <c r="R470" s="339"/>
      <c r="S470" s="339"/>
      <c r="T470" s="339"/>
      <c r="U470" s="339"/>
      <c r="V470" s="339"/>
      <c r="W470" s="339"/>
      <c r="X470" s="339"/>
      <c r="Y470" s="339"/>
      <c r="Z470" s="339"/>
      <c r="AA470" s="339"/>
      <c r="AB470" s="339"/>
      <c r="AC470" s="339"/>
      <c r="AD470" s="339"/>
      <c r="AE470" s="339"/>
      <c r="AF470" s="339"/>
      <c r="AG470" s="339"/>
      <c r="AH470" s="339"/>
      <c r="AI470" s="339"/>
      <c r="AJ470" s="339"/>
      <c r="AK470" s="339"/>
    </row>
    <row r="471" spans="9:37" s="215" customFormat="1" x14ac:dyDescent="0.25">
      <c r="I471" s="217"/>
      <c r="L471" s="339"/>
      <c r="M471" s="339"/>
      <c r="N471" s="339"/>
      <c r="O471" s="339"/>
      <c r="P471" s="339"/>
      <c r="Q471" s="339"/>
      <c r="R471" s="339"/>
      <c r="S471" s="339"/>
      <c r="T471" s="339"/>
      <c r="U471" s="339"/>
      <c r="V471" s="339"/>
      <c r="W471" s="339"/>
      <c r="X471" s="339"/>
      <c r="Y471" s="339"/>
      <c r="Z471" s="339"/>
      <c r="AA471" s="339"/>
      <c r="AB471" s="339"/>
      <c r="AC471" s="339"/>
      <c r="AD471" s="339"/>
      <c r="AE471" s="339"/>
      <c r="AF471" s="339"/>
      <c r="AG471" s="339"/>
      <c r="AH471" s="339"/>
      <c r="AI471" s="339"/>
      <c r="AJ471" s="339"/>
      <c r="AK471" s="339"/>
    </row>
    <row r="472" spans="9:37" s="215" customFormat="1" x14ac:dyDescent="0.25">
      <c r="I472" s="217"/>
      <c r="L472" s="339"/>
      <c r="M472" s="339"/>
      <c r="N472" s="339"/>
      <c r="O472" s="339"/>
      <c r="P472" s="339"/>
      <c r="Q472" s="339"/>
      <c r="R472" s="339"/>
      <c r="S472" s="339"/>
      <c r="T472" s="339"/>
      <c r="U472" s="339"/>
      <c r="V472" s="339"/>
      <c r="W472" s="339"/>
      <c r="X472" s="339"/>
      <c r="Y472" s="339"/>
      <c r="Z472" s="339"/>
      <c r="AA472" s="339"/>
      <c r="AB472" s="339"/>
      <c r="AC472" s="339"/>
      <c r="AD472" s="339"/>
      <c r="AE472" s="339"/>
      <c r="AF472" s="339"/>
      <c r="AG472" s="339"/>
      <c r="AH472" s="339"/>
      <c r="AI472" s="339"/>
      <c r="AJ472" s="339"/>
      <c r="AK472" s="339"/>
    </row>
    <row r="473" spans="9:37" s="215" customFormat="1" x14ac:dyDescent="0.25">
      <c r="I473" s="217"/>
      <c r="L473" s="339"/>
      <c r="M473" s="339"/>
      <c r="N473" s="339"/>
      <c r="O473" s="339"/>
      <c r="P473" s="339"/>
      <c r="Q473" s="339"/>
      <c r="R473" s="339"/>
      <c r="S473" s="339"/>
      <c r="T473" s="339"/>
      <c r="U473" s="339"/>
      <c r="V473" s="339"/>
      <c r="W473" s="339"/>
      <c r="X473" s="339"/>
      <c r="Y473" s="339"/>
      <c r="Z473" s="339"/>
      <c r="AA473" s="339"/>
      <c r="AB473" s="339"/>
      <c r="AC473" s="339"/>
      <c r="AD473" s="339"/>
      <c r="AE473" s="339"/>
      <c r="AF473" s="339"/>
      <c r="AG473" s="339"/>
      <c r="AH473" s="339"/>
      <c r="AI473" s="339"/>
      <c r="AJ473" s="339"/>
      <c r="AK473" s="339"/>
    </row>
    <row r="474" spans="9:37" s="215" customFormat="1" x14ac:dyDescent="0.25">
      <c r="I474" s="217"/>
      <c r="L474" s="339"/>
      <c r="M474" s="339"/>
      <c r="N474" s="339"/>
      <c r="O474" s="339"/>
      <c r="P474" s="339"/>
      <c r="Q474" s="339"/>
      <c r="R474" s="339"/>
      <c r="S474" s="339"/>
      <c r="T474" s="339"/>
      <c r="U474" s="339"/>
      <c r="V474" s="339"/>
      <c r="W474" s="339"/>
      <c r="X474" s="339"/>
      <c r="Y474" s="339"/>
      <c r="Z474" s="339"/>
      <c r="AA474" s="339"/>
      <c r="AB474" s="339"/>
      <c r="AC474" s="339"/>
      <c r="AD474" s="339"/>
      <c r="AE474" s="339"/>
      <c r="AF474" s="339"/>
      <c r="AG474" s="339"/>
      <c r="AH474" s="339"/>
      <c r="AI474" s="339"/>
      <c r="AJ474" s="339"/>
      <c r="AK474" s="339"/>
    </row>
    <row r="475" spans="9:37" s="215" customFormat="1" x14ac:dyDescent="0.25">
      <c r="I475" s="217"/>
      <c r="L475" s="339"/>
      <c r="M475" s="339"/>
      <c r="N475" s="339"/>
      <c r="O475" s="339"/>
      <c r="P475" s="339"/>
      <c r="Q475" s="339"/>
      <c r="R475" s="339"/>
      <c r="S475" s="339"/>
      <c r="T475" s="339"/>
      <c r="U475" s="339"/>
      <c r="V475" s="339"/>
      <c r="W475" s="339"/>
      <c r="X475" s="339"/>
      <c r="Y475" s="339"/>
      <c r="Z475" s="339"/>
      <c r="AA475" s="339"/>
      <c r="AB475" s="339"/>
      <c r="AC475" s="339"/>
      <c r="AD475" s="339"/>
      <c r="AE475" s="339"/>
      <c r="AF475" s="339"/>
      <c r="AG475" s="339"/>
      <c r="AH475" s="339"/>
      <c r="AI475" s="339"/>
      <c r="AJ475" s="339"/>
      <c r="AK475" s="339"/>
    </row>
    <row r="476" spans="9:37" s="215" customFormat="1" x14ac:dyDescent="0.25">
      <c r="I476" s="217"/>
      <c r="L476" s="339"/>
      <c r="M476" s="339"/>
      <c r="N476" s="339"/>
      <c r="O476" s="339"/>
      <c r="P476" s="339"/>
      <c r="Q476" s="339"/>
      <c r="R476" s="339"/>
      <c r="S476" s="339"/>
      <c r="T476" s="339"/>
      <c r="U476" s="339"/>
      <c r="V476" s="339"/>
      <c r="W476" s="339"/>
      <c r="X476" s="339"/>
      <c r="Y476" s="339"/>
      <c r="Z476" s="339"/>
      <c r="AA476" s="339"/>
      <c r="AB476" s="339"/>
      <c r="AC476" s="339"/>
      <c r="AD476" s="339"/>
      <c r="AE476" s="339"/>
      <c r="AF476" s="339"/>
      <c r="AG476" s="339"/>
      <c r="AH476" s="339"/>
      <c r="AI476" s="339"/>
      <c r="AJ476" s="339"/>
      <c r="AK476" s="339"/>
    </row>
    <row r="477" spans="9:37" s="215" customFormat="1" x14ac:dyDescent="0.25">
      <c r="I477" s="217"/>
      <c r="L477" s="339"/>
      <c r="M477" s="339"/>
      <c r="N477" s="339"/>
      <c r="O477" s="339"/>
      <c r="P477" s="339"/>
      <c r="Q477" s="339"/>
      <c r="R477" s="339"/>
      <c r="S477" s="339"/>
      <c r="T477" s="339"/>
      <c r="U477" s="339"/>
      <c r="V477" s="339"/>
      <c r="W477" s="339"/>
      <c r="X477" s="339"/>
      <c r="Y477" s="339"/>
      <c r="Z477" s="339"/>
      <c r="AA477" s="339"/>
      <c r="AB477" s="339"/>
      <c r="AC477" s="339"/>
      <c r="AD477" s="339"/>
      <c r="AE477" s="339"/>
      <c r="AF477" s="339"/>
      <c r="AG477" s="339"/>
      <c r="AH477" s="339"/>
      <c r="AI477" s="339"/>
      <c r="AJ477" s="339"/>
      <c r="AK477" s="339"/>
    </row>
    <row r="478" spans="9:37" s="215" customFormat="1" x14ac:dyDescent="0.25">
      <c r="I478" s="217"/>
      <c r="L478" s="339"/>
      <c r="M478" s="339"/>
      <c r="N478" s="339"/>
      <c r="O478" s="339"/>
      <c r="P478" s="339"/>
      <c r="Q478" s="339"/>
      <c r="R478" s="339"/>
      <c r="S478" s="339"/>
      <c r="T478" s="339"/>
      <c r="U478" s="339"/>
      <c r="V478" s="339"/>
      <c r="W478" s="339"/>
      <c r="X478" s="339"/>
      <c r="Y478" s="339"/>
      <c r="Z478" s="339"/>
      <c r="AA478" s="339"/>
      <c r="AB478" s="339"/>
      <c r="AC478" s="339"/>
      <c r="AD478" s="339"/>
      <c r="AE478" s="339"/>
      <c r="AF478" s="339"/>
      <c r="AG478" s="339"/>
      <c r="AH478" s="339"/>
      <c r="AI478" s="339"/>
      <c r="AJ478" s="339"/>
      <c r="AK478" s="339"/>
    </row>
    <row r="479" spans="9:37" s="215" customFormat="1" x14ac:dyDescent="0.25">
      <c r="I479" s="217"/>
      <c r="L479" s="339"/>
      <c r="M479" s="339"/>
      <c r="N479" s="339"/>
      <c r="O479" s="339"/>
      <c r="P479" s="339"/>
      <c r="Q479" s="339"/>
      <c r="R479" s="339"/>
      <c r="S479" s="339"/>
      <c r="T479" s="339"/>
      <c r="U479" s="339"/>
      <c r="V479" s="339"/>
      <c r="W479" s="339"/>
      <c r="X479" s="339"/>
      <c r="Y479" s="339"/>
      <c r="Z479" s="339"/>
      <c r="AA479" s="339"/>
      <c r="AB479" s="339"/>
      <c r="AC479" s="339"/>
      <c r="AD479" s="339"/>
      <c r="AE479" s="339"/>
      <c r="AF479" s="339"/>
      <c r="AG479" s="339"/>
      <c r="AH479" s="339"/>
      <c r="AI479" s="339"/>
      <c r="AJ479" s="339"/>
      <c r="AK479" s="339"/>
    </row>
    <row r="480" spans="9:37" s="215" customFormat="1" x14ac:dyDescent="0.25">
      <c r="I480" s="217"/>
      <c r="L480" s="339"/>
      <c r="M480" s="339"/>
      <c r="N480" s="339"/>
      <c r="O480" s="339"/>
      <c r="P480" s="339"/>
      <c r="Q480" s="339"/>
      <c r="R480" s="339"/>
      <c r="S480" s="339"/>
      <c r="T480" s="339"/>
      <c r="U480" s="339"/>
      <c r="V480" s="339"/>
      <c r="W480" s="339"/>
      <c r="X480" s="339"/>
      <c r="Y480" s="339"/>
      <c r="Z480" s="339"/>
      <c r="AA480" s="339"/>
      <c r="AB480" s="339"/>
      <c r="AC480" s="339"/>
      <c r="AD480" s="339"/>
      <c r="AE480" s="339"/>
      <c r="AF480" s="339"/>
      <c r="AG480" s="339"/>
      <c r="AH480" s="339"/>
      <c r="AI480" s="339"/>
      <c r="AJ480" s="339"/>
      <c r="AK480" s="339"/>
    </row>
    <row r="481" spans="9:37" s="215" customFormat="1" x14ac:dyDescent="0.25">
      <c r="I481" s="217"/>
      <c r="L481" s="339"/>
      <c r="M481" s="339"/>
      <c r="N481" s="339"/>
      <c r="O481" s="339"/>
      <c r="P481" s="339"/>
      <c r="Q481" s="339"/>
      <c r="R481" s="339"/>
      <c r="S481" s="339"/>
      <c r="T481" s="339"/>
      <c r="U481" s="339"/>
      <c r="V481" s="339"/>
      <c r="W481" s="339"/>
      <c r="X481" s="339"/>
      <c r="Y481" s="339"/>
      <c r="Z481" s="339"/>
      <c r="AA481" s="339"/>
      <c r="AB481" s="339"/>
      <c r="AC481" s="339"/>
      <c r="AD481" s="339"/>
      <c r="AE481" s="339"/>
      <c r="AF481" s="339"/>
      <c r="AG481" s="339"/>
      <c r="AH481" s="339"/>
      <c r="AI481" s="339"/>
      <c r="AJ481" s="339"/>
      <c r="AK481" s="339"/>
    </row>
    <row r="482" spans="9:37" s="215" customFormat="1" x14ac:dyDescent="0.25">
      <c r="I482" s="217"/>
      <c r="L482" s="339"/>
      <c r="M482" s="339"/>
      <c r="N482" s="339"/>
      <c r="O482" s="339"/>
      <c r="P482" s="339"/>
      <c r="Q482" s="339"/>
      <c r="R482" s="339"/>
      <c r="S482" s="339"/>
      <c r="T482" s="339"/>
      <c r="U482" s="339"/>
      <c r="V482" s="339"/>
      <c r="W482" s="339"/>
      <c r="X482" s="339"/>
      <c r="Y482" s="339"/>
      <c r="Z482" s="339"/>
      <c r="AA482" s="339"/>
      <c r="AB482" s="339"/>
      <c r="AC482" s="339"/>
      <c r="AD482" s="339"/>
      <c r="AE482" s="339"/>
      <c r="AF482" s="339"/>
      <c r="AG482" s="339"/>
      <c r="AH482" s="339"/>
      <c r="AI482" s="339"/>
      <c r="AJ482" s="339"/>
      <c r="AK482" s="339"/>
    </row>
    <row r="483" spans="9:37" s="215" customFormat="1" x14ac:dyDescent="0.25">
      <c r="I483" s="217"/>
      <c r="L483" s="339"/>
      <c r="M483" s="339"/>
      <c r="N483" s="339"/>
      <c r="O483" s="339"/>
      <c r="P483" s="339"/>
      <c r="Q483" s="339"/>
      <c r="R483" s="339"/>
      <c r="S483" s="339"/>
      <c r="T483" s="339"/>
      <c r="U483" s="339"/>
      <c r="V483" s="339"/>
      <c r="W483" s="339"/>
      <c r="X483" s="339"/>
      <c r="Y483" s="339"/>
      <c r="Z483" s="339"/>
      <c r="AA483" s="339"/>
      <c r="AB483" s="339"/>
      <c r="AC483" s="339"/>
      <c r="AD483" s="339"/>
      <c r="AE483" s="339"/>
      <c r="AF483" s="339"/>
      <c r="AG483" s="339"/>
      <c r="AH483" s="339"/>
      <c r="AI483" s="339"/>
      <c r="AJ483" s="339"/>
      <c r="AK483" s="339"/>
    </row>
    <row r="484" spans="9:37" s="215" customFormat="1" x14ac:dyDescent="0.25">
      <c r="I484" s="217"/>
      <c r="L484" s="339"/>
      <c r="M484" s="339"/>
      <c r="N484" s="339"/>
      <c r="O484" s="339"/>
      <c r="P484" s="339"/>
      <c r="Q484" s="339"/>
      <c r="R484" s="339"/>
      <c r="S484" s="339"/>
      <c r="T484" s="339"/>
      <c r="U484" s="339"/>
      <c r="V484" s="339"/>
      <c r="W484" s="339"/>
      <c r="X484" s="339"/>
      <c r="Y484" s="339"/>
      <c r="Z484" s="339"/>
      <c r="AA484" s="339"/>
      <c r="AB484" s="339"/>
      <c r="AC484" s="339"/>
      <c r="AD484" s="339"/>
      <c r="AE484" s="339"/>
      <c r="AF484" s="339"/>
      <c r="AG484" s="339"/>
      <c r="AH484" s="339"/>
      <c r="AI484" s="339"/>
      <c r="AJ484" s="339"/>
      <c r="AK484" s="339"/>
    </row>
    <row r="485" spans="9:37" s="215" customFormat="1" x14ac:dyDescent="0.25">
      <c r="I485" s="217"/>
      <c r="L485" s="339"/>
      <c r="M485" s="339"/>
      <c r="N485" s="339"/>
      <c r="O485" s="339"/>
      <c r="P485" s="339"/>
      <c r="Q485" s="339"/>
      <c r="R485" s="339"/>
      <c r="S485" s="339"/>
      <c r="T485" s="339"/>
      <c r="U485" s="339"/>
      <c r="V485" s="339"/>
      <c r="W485" s="339"/>
      <c r="X485" s="339"/>
      <c r="Y485" s="339"/>
      <c r="Z485" s="339"/>
      <c r="AA485" s="339"/>
      <c r="AB485" s="339"/>
      <c r="AC485" s="339"/>
      <c r="AD485" s="339"/>
      <c r="AE485" s="339"/>
      <c r="AF485" s="339"/>
      <c r="AG485" s="339"/>
      <c r="AH485" s="339"/>
      <c r="AI485" s="339"/>
      <c r="AJ485" s="339"/>
      <c r="AK485" s="339"/>
    </row>
    <row r="486" spans="9:37" s="215" customFormat="1" x14ac:dyDescent="0.25">
      <c r="I486" s="217"/>
      <c r="L486" s="339"/>
      <c r="M486" s="339"/>
      <c r="N486" s="339"/>
      <c r="O486" s="339"/>
      <c r="P486" s="339"/>
      <c r="Q486" s="339"/>
      <c r="R486" s="339"/>
      <c r="S486" s="339"/>
      <c r="T486" s="339"/>
      <c r="U486" s="339"/>
      <c r="V486" s="339"/>
      <c r="W486" s="339"/>
      <c r="X486" s="339"/>
      <c r="Y486" s="339"/>
      <c r="Z486" s="339"/>
      <c r="AA486" s="339"/>
      <c r="AB486" s="339"/>
      <c r="AC486" s="339"/>
      <c r="AD486" s="339"/>
      <c r="AE486" s="339"/>
      <c r="AF486" s="339"/>
      <c r="AG486" s="339"/>
      <c r="AH486" s="339"/>
      <c r="AI486" s="339"/>
      <c r="AJ486" s="339"/>
      <c r="AK486" s="339"/>
    </row>
    <row r="487" spans="9:37" s="215" customFormat="1" x14ac:dyDescent="0.25">
      <c r="I487" s="217"/>
      <c r="L487" s="339"/>
      <c r="M487" s="339"/>
      <c r="N487" s="339"/>
      <c r="O487" s="339"/>
      <c r="P487" s="339"/>
      <c r="Q487" s="339"/>
      <c r="R487" s="339"/>
      <c r="S487" s="339"/>
      <c r="T487" s="339"/>
      <c r="U487" s="339"/>
      <c r="V487" s="339"/>
      <c r="W487" s="339"/>
      <c r="X487" s="339"/>
      <c r="Y487" s="339"/>
      <c r="Z487" s="339"/>
      <c r="AA487" s="339"/>
      <c r="AB487" s="339"/>
      <c r="AC487" s="339"/>
      <c r="AD487" s="339"/>
      <c r="AE487" s="339"/>
      <c r="AF487" s="339"/>
      <c r="AG487" s="339"/>
      <c r="AH487" s="339"/>
      <c r="AI487" s="339"/>
      <c r="AJ487" s="339"/>
      <c r="AK487" s="339"/>
    </row>
    <row r="488" spans="9:37" s="215" customFormat="1" x14ac:dyDescent="0.25">
      <c r="I488" s="217"/>
      <c r="L488" s="339"/>
      <c r="M488" s="339"/>
      <c r="N488" s="339"/>
      <c r="O488" s="339"/>
      <c r="P488" s="339"/>
      <c r="Q488" s="339"/>
      <c r="R488" s="339"/>
      <c r="S488" s="339"/>
      <c r="T488" s="339"/>
      <c r="U488" s="339"/>
      <c r="V488" s="339"/>
      <c r="W488" s="339"/>
      <c r="X488" s="339"/>
      <c r="Y488" s="339"/>
      <c r="Z488" s="339"/>
      <c r="AA488" s="339"/>
      <c r="AB488" s="339"/>
      <c r="AC488" s="339"/>
      <c r="AD488" s="339"/>
      <c r="AE488" s="339"/>
      <c r="AF488" s="339"/>
      <c r="AG488" s="339"/>
      <c r="AH488" s="339"/>
      <c r="AI488" s="339"/>
      <c r="AJ488" s="339"/>
      <c r="AK488" s="339"/>
    </row>
    <row r="489" spans="9:37" s="215" customFormat="1" x14ac:dyDescent="0.25">
      <c r="I489" s="217"/>
      <c r="L489" s="339"/>
      <c r="M489" s="339"/>
      <c r="N489" s="339"/>
      <c r="O489" s="339"/>
      <c r="P489" s="339"/>
      <c r="Q489" s="339"/>
      <c r="R489" s="339"/>
      <c r="S489" s="339"/>
      <c r="T489" s="339"/>
      <c r="U489" s="339"/>
      <c r="V489" s="339"/>
      <c r="W489" s="339"/>
      <c r="X489" s="339"/>
      <c r="Y489" s="339"/>
      <c r="Z489" s="339"/>
      <c r="AA489" s="339"/>
      <c r="AB489" s="339"/>
      <c r="AC489" s="339"/>
      <c r="AD489" s="339"/>
      <c r="AE489" s="339"/>
      <c r="AF489" s="339"/>
      <c r="AG489" s="339"/>
      <c r="AH489" s="339"/>
      <c r="AI489" s="339"/>
      <c r="AJ489" s="339"/>
      <c r="AK489" s="339"/>
    </row>
    <row r="490" spans="9:37" s="215" customFormat="1" x14ac:dyDescent="0.25">
      <c r="I490" s="217"/>
      <c r="L490" s="339"/>
      <c r="M490" s="339"/>
      <c r="N490" s="339"/>
      <c r="O490" s="339"/>
      <c r="P490" s="339"/>
      <c r="Q490" s="339"/>
      <c r="R490" s="339"/>
      <c r="S490" s="339"/>
      <c r="T490" s="339"/>
      <c r="U490" s="339"/>
      <c r="V490" s="339"/>
      <c r="W490" s="339"/>
      <c r="X490" s="339"/>
      <c r="Y490" s="339"/>
      <c r="Z490" s="339"/>
      <c r="AA490" s="339"/>
      <c r="AB490" s="339"/>
      <c r="AC490" s="339"/>
      <c r="AD490" s="339"/>
      <c r="AE490" s="339"/>
      <c r="AF490" s="339"/>
      <c r="AG490" s="339"/>
      <c r="AH490" s="339"/>
      <c r="AI490" s="339"/>
      <c r="AJ490" s="339"/>
      <c r="AK490" s="339"/>
    </row>
    <row r="491" spans="9:37" s="215" customFormat="1" x14ac:dyDescent="0.25">
      <c r="I491" s="217"/>
      <c r="L491" s="339"/>
      <c r="M491" s="339"/>
      <c r="N491" s="339"/>
      <c r="O491" s="339"/>
      <c r="P491" s="339"/>
      <c r="Q491" s="339"/>
      <c r="R491" s="339"/>
      <c r="S491" s="339"/>
      <c r="T491" s="339"/>
      <c r="U491" s="339"/>
      <c r="V491" s="339"/>
      <c r="W491" s="339"/>
      <c r="X491" s="339"/>
      <c r="Y491" s="339"/>
      <c r="Z491" s="339"/>
      <c r="AA491" s="339"/>
      <c r="AB491" s="339"/>
      <c r="AC491" s="339"/>
      <c r="AD491" s="339"/>
      <c r="AE491" s="339"/>
      <c r="AF491" s="339"/>
      <c r="AG491" s="339"/>
      <c r="AH491" s="339"/>
      <c r="AI491" s="339"/>
      <c r="AJ491" s="339"/>
      <c r="AK491" s="339"/>
    </row>
    <row r="492" spans="9:37" s="215" customFormat="1" x14ac:dyDescent="0.25">
      <c r="I492" s="217"/>
      <c r="L492" s="339"/>
      <c r="M492" s="339"/>
      <c r="N492" s="339"/>
      <c r="O492" s="339"/>
      <c r="P492" s="339"/>
      <c r="Q492" s="339"/>
      <c r="R492" s="339"/>
      <c r="S492" s="339"/>
      <c r="T492" s="339"/>
      <c r="U492" s="339"/>
      <c r="V492" s="339"/>
      <c r="W492" s="339"/>
      <c r="X492" s="339"/>
      <c r="Y492" s="339"/>
      <c r="Z492" s="339"/>
      <c r="AA492" s="339"/>
      <c r="AB492" s="339"/>
      <c r="AC492" s="339"/>
      <c r="AD492" s="339"/>
      <c r="AE492" s="339"/>
      <c r="AF492" s="339"/>
      <c r="AG492" s="339"/>
      <c r="AH492" s="339"/>
      <c r="AI492" s="339"/>
      <c r="AJ492" s="339"/>
      <c r="AK492" s="339"/>
    </row>
    <row r="493" spans="9:37" s="215" customFormat="1" x14ac:dyDescent="0.25">
      <c r="I493" s="217"/>
      <c r="L493" s="339"/>
      <c r="M493" s="339"/>
      <c r="N493" s="339"/>
      <c r="O493" s="339"/>
      <c r="P493" s="339"/>
      <c r="Q493" s="339"/>
      <c r="R493" s="339"/>
      <c r="S493" s="339"/>
      <c r="T493" s="339"/>
      <c r="U493" s="339"/>
      <c r="V493" s="339"/>
      <c r="W493" s="339"/>
      <c r="X493" s="339"/>
      <c r="Y493" s="339"/>
      <c r="Z493" s="339"/>
      <c r="AA493" s="339"/>
      <c r="AB493" s="339"/>
      <c r="AC493" s="339"/>
      <c r="AD493" s="339"/>
      <c r="AE493" s="339"/>
      <c r="AF493" s="339"/>
      <c r="AG493" s="339"/>
      <c r="AH493" s="339"/>
      <c r="AI493" s="339"/>
      <c r="AJ493" s="339"/>
      <c r="AK493" s="339"/>
    </row>
    <row r="494" spans="9:37" s="215" customFormat="1" x14ac:dyDescent="0.25">
      <c r="I494" s="217"/>
      <c r="L494" s="339"/>
      <c r="M494" s="339"/>
      <c r="N494" s="339"/>
      <c r="O494" s="339"/>
      <c r="P494" s="339"/>
      <c r="Q494" s="339"/>
      <c r="R494" s="339"/>
      <c r="S494" s="339"/>
      <c r="T494" s="339"/>
      <c r="U494" s="339"/>
      <c r="V494" s="339"/>
      <c r="W494" s="339"/>
      <c r="X494" s="339"/>
      <c r="Y494" s="339"/>
      <c r="Z494" s="339"/>
      <c r="AA494" s="339"/>
      <c r="AB494" s="339"/>
      <c r="AC494" s="339"/>
      <c r="AD494" s="339"/>
      <c r="AE494" s="339"/>
      <c r="AF494" s="339"/>
      <c r="AG494" s="339"/>
      <c r="AH494" s="339"/>
      <c r="AI494" s="339"/>
      <c r="AJ494" s="339"/>
      <c r="AK494" s="339"/>
    </row>
    <row r="495" spans="9:37" s="215" customFormat="1" x14ac:dyDescent="0.25">
      <c r="I495" s="217"/>
      <c r="L495" s="339"/>
      <c r="M495" s="339"/>
      <c r="N495" s="339"/>
      <c r="O495" s="339"/>
      <c r="P495" s="339"/>
      <c r="Q495" s="339"/>
      <c r="R495" s="339"/>
      <c r="S495" s="339"/>
      <c r="T495" s="339"/>
      <c r="U495" s="339"/>
      <c r="V495" s="339"/>
      <c r="W495" s="339"/>
      <c r="X495" s="339"/>
      <c r="Y495" s="339"/>
      <c r="Z495" s="339"/>
      <c r="AA495" s="339"/>
      <c r="AB495" s="339"/>
      <c r="AC495" s="339"/>
      <c r="AD495" s="339"/>
      <c r="AE495" s="339"/>
      <c r="AF495" s="339"/>
      <c r="AG495" s="339"/>
      <c r="AH495" s="339"/>
      <c r="AI495" s="339"/>
      <c r="AJ495" s="339"/>
      <c r="AK495" s="339"/>
    </row>
    <row r="496" spans="9:37" s="215" customFormat="1" x14ac:dyDescent="0.25">
      <c r="I496" s="217"/>
      <c r="L496" s="339"/>
      <c r="M496" s="339"/>
      <c r="N496" s="339"/>
      <c r="O496" s="339"/>
      <c r="P496" s="339"/>
      <c r="Q496" s="339"/>
      <c r="R496" s="339"/>
      <c r="S496" s="339"/>
      <c r="T496" s="339"/>
      <c r="U496" s="339"/>
      <c r="V496" s="339"/>
      <c r="W496" s="339"/>
      <c r="X496" s="339"/>
      <c r="Y496" s="339"/>
      <c r="Z496" s="339"/>
      <c r="AA496" s="339"/>
      <c r="AB496" s="339"/>
      <c r="AC496" s="339"/>
      <c r="AD496" s="339"/>
      <c r="AE496" s="339"/>
      <c r="AF496" s="339"/>
      <c r="AG496" s="339"/>
      <c r="AH496" s="339"/>
      <c r="AI496" s="339"/>
      <c r="AJ496" s="339"/>
      <c r="AK496" s="339"/>
    </row>
    <row r="497" spans="9:37" s="215" customFormat="1" x14ac:dyDescent="0.25">
      <c r="I497" s="217"/>
      <c r="L497" s="339"/>
      <c r="M497" s="339"/>
      <c r="N497" s="339"/>
      <c r="O497" s="339"/>
      <c r="P497" s="339"/>
      <c r="Q497" s="339"/>
      <c r="R497" s="339"/>
      <c r="S497" s="339"/>
      <c r="T497" s="339"/>
      <c r="U497" s="339"/>
      <c r="V497" s="339"/>
      <c r="W497" s="339"/>
      <c r="X497" s="339"/>
      <c r="Y497" s="339"/>
      <c r="Z497" s="339"/>
      <c r="AA497" s="339"/>
      <c r="AB497" s="339"/>
      <c r="AC497" s="339"/>
      <c r="AD497" s="339"/>
      <c r="AE497" s="339"/>
      <c r="AF497" s="339"/>
      <c r="AG497" s="339"/>
      <c r="AH497" s="339"/>
      <c r="AI497" s="339"/>
      <c r="AJ497" s="339"/>
      <c r="AK497" s="339"/>
    </row>
    <row r="498" spans="9:37" s="215" customFormat="1" x14ac:dyDescent="0.25">
      <c r="I498" s="217"/>
      <c r="L498" s="339"/>
      <c r="M498" s="339"/>
      <c r="N498" s="339"/>
      <c r="O498" s="339"/>
      <c r="P498" s="339"/>
      <c r="Q498" s="339"/>
      <c r="R498" s="339"/>
      <c r="S498" s="339"/>
      <c r="T498" s="339"/>
      <c r="U498" s="339"/>
      <c r="V498" s="339"/>
      <c r="W498" s="339"/>
      <c r="X498" s="339"/>
      <c r="Y498" s="339"/>
      <c r="Z498" s="339"/>
      <c r="AA498" s="339"/>
      <c r="AB498" s="339"/>
      <c r="AC498" s="339"/>
      <c r="AD498" s="339"/>
      <c r="AE498" s="339"/>
      <c r="AF498" s="339"/>
      <c r="AG498" s="339"/>
      <c r="AH498" s="339"/>
      <c r="AI498" s="339"/>
      <c r="AJ498" s="339"/>
      <c r="AK498" s="339"/>
    </row>
    <row r="499" spans="9:37" s="215" customFormat="1" x14ac:dyDescent="0.25">
      <c r="I499" s="217"/>
      <c r="L499" s="339"/>
      <c r="M499" s="339"/>
      <c r="N499" s="339"/>
      <c r="O499" s="339"/>
      <c r="P499" s="339"/>
      <c r="Q499" s="339"/>
      <c r="R499" s="339"/>
      <c r="S499" s="339"/>
      <c r="T499" s="339"/>
      <c r="U499" s="339"/>
      <c r="V499" s="339"/>
      <c r="W499" s="339"/>
      <c r="X499" s="339"/>
      <c r="Y499" s="339"/>
      <c r="Z499" s="339"/>
      <c r="AA499" s="339"/>
      <c r="AB499" s="339"/>
      <c r="AC499" s="339"/>
      <c r="AD499" s="339"/>
      <c r="AE499" s="339"/>
      <c r="AF499" s="339"/>
      <c r="AG499" s="339"/>
      <c r="AH499" s="339"/>
      <c r="AI499" s="339"/>
      <c r="AJ499" s="339"/>
      <c r="AK499" s="339"/>
    </row>
    <row r="500" spans="9:37" s="215" customFormat="1" x14ac:dyDescent="0.25">
      <c r="I500" s="217"/>
      <c r="L500" s="339"/>
      <c r="M500" s="339"/>
      <c r="N500" s="339"/>
      <c r="O500" s="339"/>
      <c r="P500" s="339"/>
      <c r="Q500" s="339"/>
      <c r="R500" s="339"/>
      <c r="S500" s="339"/>
      <c r="T500" s="339"/>
      <c r="U500" s="339"/>
      <c r="V500" s="339"/>
      <c r="W500" s="339"/>
      <c r="X500" s="339"/>
      <c r="Y500" s="339"/>
      <c r="Z500" s="339"/>
      <c r="AA500" s="339"/>
      <c r="AB500" s="339"/>
      <c r="AC500" s="339"/>
      <c r="AD500" s="339"/>
      <c r="AE500" s="339"/>
      <c r="AF500" s="339"/>
      <c r="AG500" s="339"/>
      <c r="AH500" s="339"/>
      <c r="AI500" s="339"/>
      <c r="AJ500" s="339"/>
      <c r="AK500" s="339"/>
    </row>
    <row r="501" spans="9:37" s="215" customFormat="1" x14ac:dyDescent="0.25">
      <c r="I501" s="217"/>
      <c r="L501" s="339"/>
      <c r="M501" s="339"/>
      <c r="N501" s="339"/>
      <c r="O501" s="339"/>
      <c r="P501" s="339"/>
      <c r="Q501" s="339"/>
      <c r="R501" s="339"/>
      <c r="S501" s="339"/>
      <c r="T501" s="339"/>
      <c r="U501" s="339"/>
      <c r="V501" s="339"/>
      <c r="W501" s="339"/>
      <c r="X501" s="339"/>
      <c r="Y501" s="339"/>
      <c r="Z501" s="339"/>
      <c r="AA501" s="339"/>
      <c r="AB501" s="339"/>
      <c r="AC501" s="339"/>
      <c r="AD501" s="339"/>
      <c r="AE501" s="339"/>
      <c r="AF501" s="339"/>
      <c r="AG501" s="339"/>
      <c r="AH501" s="339"/>
      <c r="AI501" s="339"/>
      <c r="AJ501" s="339"/>
      <c r="AK501" s="339"/>
    </row>
    <row r="502" spans="9:37" s="215" customFormat="1" x14ac:dyDescent="0.25">
      <c r="I502" s="217"/>
      <c r="L502" s="339"/>
      <c r="M502" s="339"/>
      <c r="N502" s="339"/>
      <c r="O502" s="339"/>
      <c r="P502" s="339"/>
      <c r="Q502" s="339"/>
      <c r="R502" s="339"/>
      <c r="S502" s="339"/>
      <c r="T502" s="339"/>
      <c r="U502" s="339"/>
      <c r="V502" s="339"/>
      <c r="W502" s="339"/>
      <c r="X502" s="339"/>
      <c r="Y502" s="339"/>
      <c r="Z502" s="339"/>
      <c r="AA502" s="339"/>
      <c r="AB502" s="339"/>
      <c r="AC502" s="339"/>
      <c r="AD502" s="339"/>
      <c r="AE502" s="339"/>
      <c r="AF502" s="339"/>
      <c r="AG502" s="339"/>
      <c r="AH502" s="339"/>
      <c r="AI502" s="339"/>
      <c r="AJ502" s="339"/>
      <c r="AK502" s="339"/>
    </row>
    <row r="503" spans="9:37" s="215" customFormat="1" x14ac:dyDescent="0.25">
      <c r="I503" s="217"/>
      <c r="L503" s="339"/>
      <c r="M503" s="339"/>
      <c r="N503" s="339"/>
      <c r="O503" s="339"/>
      <c r="P503" s="339"/>
      <c r="Q503" s="339"/>
      <c r="R503" s="339"/>
      <c r="S503" s="339"/>
      <c r="T503" s="339"/>
      <c r="U503" s="339"/>
      <c r="V503" s="339"/>
      <c r="W503" s="339"/>
      <c r="X503" s="339"/>
      <c r="Y503" s="339"/>
      <c r="Z503" s="339"/>
      <c r="AA503" s="339"/>
      <c r="AB503" s="339"/>
      <c r="AC503" s="339"/>
      <c r="AD503" s="339"/>
      <c r="AE503" s="339"/>
      <c r="AF503" s="339"/>
      <c r="AG503" s="339"/>
      <c r="AH503" s="339"/>
      <c r="AI503" s="339"/>
      <c r="AJ503" s="339"/>
      <c r="AK503" s="339"/>
    </row>
    <row r="504" spans="9:37" s="215" customFormat="1" x14ac:dyDescent="0.25">
      <c r="I504" s="217"/>
      <c r="L504" s="339"/>
      <c r="M504" s="339"/>
      <c r="N504" s="339"/>
      <c r="O504" s="339"/>
      <c r="P504" s="339"/>
      <c r="Q504" s="339"/>
      <c r="R504" s="339"/>
      <c r="S504" s="339"/>
      <c r="T504" s="339"/>
      <c r="U504" s="339"/>
      <c r="V504" s="339"/>
      <c r="W504" s="339"/>
      <c r="X504" s="339"/>
      <c r="Y504" s="339"/>
      <c r="Z504" s="339"/>
      <c r="AA504" s="339"/>
      <c r="AB504" s="339"/>
      <c r="AC504" s="339"/>
      <c r="AD504" s="339"/>
      <c r="AE504" s="339"/>
      <c r="AF504" s="339"/>
      <c r="AG504" s="339"/>
      <c r="AH504" s="339"/>
      <c r="AI504" s="339"/>
      <c r="AJ504" s="339"/>
      <c r="AK504" s="339"/>
    </row>
    <row r="505" spans="9:37" s="215" customFormat="1" x14ac:dyDescent="0.25">
      <c r="I505" s="217"/>
      <c r="L505" s="339"/>
      <c r="M505" s="339"/>
      <c r="N505" s="339"/>
      <c r="O505" s="339"/>
      <c r="P505" s="339"/>
      <c r="Q505" s="339"/>
      <c r="R505" s="339"/>
      <c r="S505" s="339"/>
      <c r="T505" s="339"/>
      <c r="U505" s="339"/>
      <c r="V505" s="339"/>
      <c r="W505" s="339"/>
      <c r="X505" s="339"/>
      <c r="Y505" s="339"/>
      <c r="Z505" s="339"/>
      <c r="AA505" s="339"/>
      <c r="AB505" s="339"/>
      <c r="AC505" s="339"/>
      <c r="AD505" s="339"/>
      <c r="AE505" s="339"/>
      <c r="AF505" s="339"/>
      <c r="AG505" s="339"/>
      <c r="AH505" s="339"/>
      <c r="AI505" s="339"/>
      <c r="AJ505" s="339"/>
      <c r="AK505" s="339"/>
    </row>
    <row r="506" spans="9:37" s="215" customFormat="1" x14ac:dyDescent="0.25">
      <c r="I506" s="217"/>
      <c r="L506" s="339"/>
      <c r="M506" s="339"/>
      <c r="N506" s="339"/>
      <c r="O506" s="339"/>
      <c r="P506" s="339"/>
      <c r="Q506" s="339"/>
      <c r="R506" s="339"/>
      <c r="S506" s="339"/>
      <c r="T506" s="339"/>
      <c r="U506" s="339"/>
      <c r="V506" s="339"/>
      <c r="W506" s="339"/>
      <c r="X506" s="339"/>
      <c r="Y506" s="339"/>
      <c r="Z506" s="339"/>
      <c r="AA506" s="339"/>
      <c r="AB506" s="339"/>
      <c r="AC506" s="339"/>
      <c r="AD506" s="339"/>
      <c r="AE506" s="339"/>
      <c r="AF506" s="339"/>
      <c r="AG506" s="339"/>
      <c r="AH506" s="339"/>
      <c r="AI506" s="339"/>
      <c r="AJ506" s="339"/>
      <c r="AK506" s="339"/>
    </row>
    <row r="507" spans="9:37" s="215" customFormat="1" x14ac:dyDescent="0.25">
      <c r="I507" s="217"/>
      <c r="L507" s="339"/>
      <c r="M507" s="339"/>
      <c r="N507" s="339"/>
      <c r="O507" s="339"/>
      <c r="P507" s="339"/>
      <c r="Q507" s="339"/>
      <c r="R507" s="339"/>
      <c r="S507" s="339"/>
      <c r="T507" s="339"/>
      <c r="U507" s="339"/>
      <c r="V507" s="339"/>
      <c r="W507" s="339"/>
      <c r="X507" s="339"/>
      <c r="Y507" s="339"/>
      <c r="Z507" s="339"/>
      <c r="AA507" s="339"/>
      <c r="AB507" s="339"/>
      <c r="AC507" s="339"/>
      <c r="AD507" s="339"/>
      <c r="AE507" s="339"/>
      <c r="AF507" s="339"/>
      <c r="AG507" s="339"/>
      <c r="AH507" s="339"/>
      <c r="AI507" s="339"/>
      <c r="AJ507" s="339"/>
      <c r="AK507" s="339"/>
    </row>
    <row r="508" spans="9:37" s="215" customFormat="1" x14ac:dyDescent="0.25">
      <c r="I508" s="217"/>
      <c r="L508" s="339"/>
      <c r="M508" s="339"/>
      <c r="N508" s="339"/>
      <c r="O508" s="339"/>
      <c r="P508" s="339"/>
      <c r="Q508" s="339"/>
      <c r="R508" s="339"/>
      <c r="S508" s="339"/>
      <c r="T508" s="339"/>
      <c r="U508" s="339"/>
      <c r="V508" s="339"/>
      <c r="W508" s="339"/>
      <c r="X508" s="339"/>
      <c r="Y508" s="339"/>
      <c r="Z508" s="339"/>
      <c r="AA508" s="339"/>
      <c r="AB508" s="339"/>
      <c r="AC508" s="339"/>
      <c r="AD508" s="339"/>
      <c r="AE508" s="339"/>
      <c r="AF508" s="339"/>
      <c r="AG508" s="339"/>
      <c r="AH508" s="339"/>
      <c r="AI508" s="339"/>
      <c r="AJ508" s="339"/>
      <c r="AK508" s="339"/>
    </row>
    <row r="509" spans="9:37" s="215" customFormat="1" x14ac:dyDescent="0.25">
      <c r="I509" s="217"/>
      <c r="L509" s="339"/>
      <c r="M509" s="339"/>
      <c r="N509" s="339"/>
      <c r="O509" s="339"/>
      <c r="P509" s="339"/>
      <c r="Q509" s="339"/>
      <c r="R509" s="339"/>
      <c r="S509" s="339"/>
      <c r="T509" s="339"/>
      <c r="U509" s="339"/>
      <c r="V509" s="339"/>
      <c r="W509" s="339"/>
      <c r="X509" s="339"/>
      <c r="Y509" s="339"/>
      <c r="Z509" s="339"/>
      <c r="AA509" s="339"/>
      <c r="AB509" s="339"/>
      <c r="AC509" s="339"/>
      <c r="AD509" s="339"/>
      <c r="AE509" s="339"/>
      <c r="AF509" s="339"/>
      <c r="AG509" s="339"/>
      <c r="AH509" s="339"/>
      <c r="AI509" s="339"/>
      <c r="AJ509" s="339"/>
      <c r="AK509" s="339"/>
    </row>
    <row r="510" spans="9:37" s="215" customFormat="1" x14ac:dyDescent="0.25">
      <c r="I510" s="217"/>
      <c r="L510" s="339"/>
      <c r="M510" s="339"/>
      <c r="N510" s="339"/>
      <c r="O510" s="339"/>
      <c r="P510" s="339"/>
      <c r="Q510" s="339"/>
      <c r="R510" s="339"/>
      <c r="S510" s="339"/>
      <c r="T510" s="339"/>
      <c r="U510" s="339"/>
      <c r="V510" s="339"/>
      <c r="W510" s="339"/>
      <c r="X510" s="339"/>
      <c r="Y510" s="339"/>
      <c r="Z510" s="339"/>
      <c r="AA510" s="339"/>
      <c r="AB510" s="339"/>
      <c r="AC510" s="339"/>
      <c r="AD510" s="339"/>
      <c r="AE510" s="339"/>
      <c r="AF510" s="339"/>
      <c r="AG510" s="339"/>
      <c r="AH510" s="339"/>
      <c r="AI510" s="339"/>
      <c r="AJ510" s="339"/>
      <c r="AK510" s="339"/>
    </row>
    <row r="511" spans="9:37" s="215" customFormat="1" x14ac:dyDescent="0.25">
      <c r="I511" s="217"/>
      <c r="L511" s="339"/>
      <c r="M511" s="339"/>
      <c r="N511" s="339"/>
      <c r="O511" s="339"/>
      <c r="P511" s="339"/>
      <c r="Q511" s="339"/>
      <c r="R511" s="339"/>
      <c r="S511" s="339"/>
      <c r="T511" s="339"/>
      <c r="U511" s="339"/>
      <c r="V511" s="339"/>
      <c r="W511" s="339"/>
      <c r="X511" s="339"/>
      <c r="Y511" s="339"/>
      <c r="Z511" s="339"/>
      <c r="AA511" s="339"/>
      <c r="AB511" s="339"/>
      <c r="AC511" s="339"/>
      <c r="AD511" s="339"/>
      <c r="AE511" s="339"/>
      <c r="AF511" s="339"/>
      <c r="AG511" s="339"/>
      <c r="AH511" s="339"/>
      <c r="AI511" s="339"/>
      <c r="AJ511" s="339"/>
      <c r="AK511" s="339"/>
    </row>
    <row r="512" spans="9:37" s="215" customFormat="1" x14ac:dyDescent="0.25">
      <c r="I512" s="217"/>
      <c r="L512" s="339"/>
      <c r="M512" s="339"/>
      <c r="N512" s="339"/>
      <c r="O512" s="339"/>
      <c r="P512" s="339"/>
      <c r="Q512" s="339"/>
      <c r="R512" s="339"/>
      <c r="S512" s="339"/>
      <c r="T512" s="339"/>
      <c r="U512" s="339"/>
      <c r="V512" s="339"/>
      <c r="W512" s="339"/>
      <c r="X512" s="339"/>
      <c r="Y512" s="339"/>
      <c r="Z512" s="339"/>
      <c r="AA512" s="339"/>
      <c r="AB512" s="339"/>
      <c r="AC512" s="339"/>
      <c r="AD512" s="339"/>
      <c r="AE512" s="339"/>
      <c r="AF512" s="339"/>
      <c r="AG512" s="339"/>
      <c r="AH512" s="339"/>
      <c r="AI512" s="339"/>
      <c r="AJ512" s="339"/>
      <c r="AK512" s="339"/>
    </row>
    <row r="513" spans="9:37" s="215" customFormat="1" x14ac:dyDescent="0.25">
      <c r="I513" s="217"/>
      <c r="L513" s="339"/>
      <c r="M513" s="339"/>
      <c r="N513" s="339"/>
      <c r="O513" s="339"/>
      <c r="P513" s="339"/>
      <c r="Q513" s="339"/>
      <c r="R513" s="339"/>
      <c r="S513" s="339"/>
      <c r="T513" s="339"/>
      <c r="U513" s="339"/>
      <c r="V513" s="339"/>
      <c r="W513" s="339"/>
      <c r="X513" s="339"/>
      <c r="Y513" s="339"/>
      <c r="Z513" s="339"/>
      <c r="AA513" s="339"/>
      <c r="AB513" s="339"/>
      <c r="AC513" s="339"/>
      <c r="AD513" s="339"/>
      <c r="AE513" s="339"/>
      <c r="AF513" s="339"/>
      <c r="AG513" s="339"/>
      <c r="AH513" s="339"/>
      <c r="AI513" s="339"/>
      <c r="AJ513" s="339"/>
      <c r="AK513" s="339"/>
    </row>
    <row r="514" spans="9:37" s="215" customFormat="1" x14ac:dyDescent="0.25">
      <c r="I514" s="217"/>
      <c r="L514" s="339"/>
      <c r="M514" s="339"/>
      <c r="N514" s="339"/>
      <c r="O514" s="339"/>
      <c r="P514" s="339"/>
      <c r="Q514" s="339"/>
      <c r="R514" s="339"/>
      <c r="S514" s="339"/>
      <c r="T514" s="339"/>
      <c r="U514" s="339"/>
      <c r="V514" s="339"/>
      <c r="W514" s="339"/>
      <c r="X514" s="339"/>
      <c r="Y514" s="339"/>
      <c r="Z514" s="339"/>
      <c r="AA514" s="339"/>
      <c r="AB514" s="339"/>
      <c r="AC514" s="339"/>
      <c r="AD514" s="339"/>
      <c r="AE514" s="339"/>
      <c r="AF514" s="339"/>
      <c r="AG514" s="339"/>
      <c r="AH514" s="339"/>
      <c r="AI514" s="339"/>
      <c r="AJ514" s="339"/>
      <c r="AK514" s="339"/>
    </row>
    <row r="515" spans="9:37" s="215" customFormat="1" x14ac:dyDescent="0.25">
      <c r="I515" s="217"/>
      <c r="L515" s="339"/>
      <c r="M515" s="339"/>
      <c r="N515" s="339"/>
      <c r="O515" s="339"/>
      <c r="P515" s="339"/>
      <c r="Q515" s="339"/>
      <c r="R515" s="339"/>
      <c r="S515" s="339"/>
      <c r="T515" s="339"/>
      <c r="U515" s="339"/>
      <c r="V515" s="339"/>
      <c r="W515" s="339"/>
      <c r="X515" s="339"/>
      <c r="Y515" s="339"/>
      <c r="Z515" s="339"/>
      <c r="AA515" s="339"/>
      <c r="AB515" s="339"/>
      <c r="AC515" s="339"/>
      <c r="AD515" s="339"/>
      <c r="AE515" s="339"/>
      <c r="AF515" s="339"/>
      <c r="AG515" s="339"/>
      <c r="AH515" s="339"/>
      <c r="AI515" s="339"/>
      <c r="AJ515" s="339"/>
      <c r="AK515" s="339"/>
    </row>
    <row r="516" spans="9:37" s="215" customFormat="1" x14ac:dyDescent="0.25">
      <c r="I516" s="217"/>
      <c r="L516" s="339"/>
      <c r="M516" s="339"/>
      <c r="N516" s="339"/>
      <c r="O516" s="339"/>
      <c r="P516" s="339"/>
      <c r="Q516" s="339"/>
      <c r="R516" s="339"/>
      <c r="S516" s="339"/>
      <c r="T516" s="339"/>
      <c r="U516" s="339"/>
      <c r="V516" s="339"/>
      <c r="W516" s="339"/>
      <c r="X516" s="339"/>
      <c r="Y516" s="339"/>
      <c r="Z516" s="339"/>
      <c r="AA516" s="339"/>
      <c r="AB516" s="339"/>
      <c r="AC516" s="339"/>
      <c r="AD516" s="339"/>
      <c r="AE516" s="339"/>
      <c r="AF516" s="339"/>
      <c r="AG516" s="339"/>
      <c r="AH516" s="339"/>
      <c r="AI516" s="339"/>
      <c r="AJ516" s="339"/>
      <c r="AK516" s="339"/>
    </row>
    <row r="517" spans="9:37" s="215" customFormat="1" x14ac:dyDescent="0.25">
      <c r="I517" s="217"/>
      <c r="L517" s="339"/>
      <c r="M517" s="339"/>
      <c r="N517" s="339"/>
      <c r="O517" s="339"/>
      <c r="P517" s="339"/>
      <c r="Q517" s="339"/>
      <c r="R517" s="339"/>
      <c r="S517" s="339"/>
      <c r="T517" s="339"/>
      <c r="U517" s="339"/>
      <c r="V517" s="339"/>
      <c r="W517" s="339"/>
      <c r="X517" s="339"/>
      <c r="Y517" s="339"/>
      <c r="Z517" s="339"/>
      <c r="AA517" s="339"/>
      <c r="AB517" s="339"/>
      <c r="AC517" s="339"/>
      <c r="AD517" s="339"/>
      <c r="AE517" s="339"/>
      <c r="AF517" s="339"/>
      <c r="AG517" s="339"/>
      <c r="AH517" s="339"/>
      <c r="AI517" s="339"/>
      <c r="AJ517" s="339"/>
      <c r="AK517" s="339"/>
    </row>
    <row r="518" spans="9:37" s="215" customFormat="1" x14ac:dyDescent="0.25">
      <c r="I518" s="217"/>
      <c r="L518" s="339"/>
      <c r="M518" s="339"/>
      <c r="N518" s="339"/>
      <c r="O518" s="339"/>
      <c r="P518" s="339"/>
      <c r="Q518" s="339"/>
      <c r="R518" s="339"/>
      <c r="S518" s="339"/>
      <c r="T518" s="339"/>
      <c r="U518" s="339"/>
      <c r="V518" s="339"/>
      <c r="W518" s="339"/>
      <c r="X518" s="339"/>
      <c r="Y518" s="339"/>
      <c r="Z518" s="339"/>
      <c r="AA518" s="339"/>
      <c r="AB518" s="339"/>
      <c r="AC518" s="339"/>
      <c r="AD518" s="339"/>
      <c r="AE518" s="339"/>
      <c r="AF518" s="339"/>
      <c r="AG518" s="339"/>
      <c r="AH518" s="339"/>
      <c r="AI518" s="339"/>
      <c r="AJ518" s="339"/>
      <c r="AK518" s="339"/>
    </row>
    <row r="519" spans="9:37" s="215" customFormat="1" x14ac:dyDescent="0.25">
      <c r="I519" s="217"/>
      <c r="L519" s="339"/>
      <c r="M519" s="339"/>
      <c r="N519" s="339"/>
      <c r="O519" s="339"/>
      <c r="P519" s="339"/>
      <c r="Q519" s="339"/>
      <c r="R519" s="339"/>
      <c r="S519" s="339"/>
      <c r="T519" s="339"/>
      <c r="U519" s="339"/>
      <c r="V519" s="339"/>
      <c r="W519" s="339"/>
      <c r="X519" s="339"/>
      <c r="Y519" s="339"/>
      <c r="Z519" s="339"/>
      <c r="AA519" s="339"/>
      <c r="AB519" s="339"/>
      <c r="AC519" s="339"/>
      <c r="AD519" s="339"/>
      <c r="AE519" s="339"/>
      <c r="AF519" s="339"/>
      <c r="AG519" s="339"/>
      <c r="AH519" s="339"/>
      <c r="AI519" s="339"/>
      <c r="AJ519" s="339"/>
      <c r="AK519" s="339"/>
    </row>
    <row r="520" spans="9:37" s="215" customFormat="1" x14ac:dyDescent="0.25">
      <c r="I520" s="217"/>
      <c r="L520" s="339"/>
      <c r="M520" s="339"/>
      <c r="N520" s="339"/>
      <c r="O520" s="339"/>
      <c r="P520" s="339"/>
      <c r="Q520" s="339"/>
      <c r="R520" s="339"/>
      <c r="S520" s="339"/>
      <c r="T520" s="339"/>
      <c r="U520" s="339"/>
      <c r="V520" s="339"/>
      <c r="W520" s="339"/>
      <c r="X520" s="339"/>
      <c r="Y520" s="339"/>
      <c r="Z520" s="339"/>
      <c r="AA520" s="339"/>
      <c r="AB520" s="339"/>
      <c r="AC520" s="339"/>
      <c r="AD520" s="339"/>
      <c r="AE520" s="339"/>
      <c r="AF520" s="339"/>
      <c r="AG520" s="339"/>
      <c r="AH520" s="339"/>
      <c r="AI520" s="339"/>
      <c r="AJ520" s="339"/>
      <c r="AK520" s="339"/>
    </row>
    <row r="521" spans="9:37" s="215" customFormat="1" x14ac:dyDescent="0.25">
      <c r="I521" s="217"/>
      <c r="L521" s="339"/>
      <c r="M521" s="339"/>
      <c r="N521" s="339"/>
      <c r="O521" s="339"/>
      <c r="P521" s="339"/>
      <c r="Q521" s="339"/>
      <c r="R521" s="339"/>
      <c r="S521" s="339"/>
      <c r="T521" s="339"/>
      <c r="U521" s="339"/>
      <c r="V521" s="339"/>
      <c r="W521" s="339"/>
      <c r="X521" s="339"/>
      <c r="Y521" s="339"/>
      <c r="Z521" s="339"/>
      <c r="AA521" s="339"/>
      <c r="AB521" s="339"/>
      <c r="AC521" s="339"/>
      <c r="AD521" s="339"/>
      <c r="AE521" s="339"/>
      <c r="AF521" s="339"/>
      <c r="AG521" s="339"/>
      <c r="AH521" s="339"/>
      <c r="AI521" s="339"/>
      <c r="AJ521" s="339"/>
      <c r="AK521" s="339"/>
    </row>
    <row r="522" spans="9:37" s="215" customFormat="1" x14ac:dyDescent="0.25">
      <c r="I522" s="217"/>
      <c r="L522" s="339"/>
      <c r="M522" s="339"/>
      <c r="N522" s="339"/>
      <c r="O522" s="339"/>
      <c r="P522" s="339"/>
      <c r="Q522" s="339"/>
      <c r="R522" s="339"/>
      <c r="S522" s="339"/>
      <c r="T522" s="339"/>
      <c r="U522" s="339"/>
      <c r="V522" s="339"/>
      <c r="W522" s="339"/>
      <c r="X522" s="339"/>
      <c r="Y522" s="339"/>
      <c r="Z522" s="339"/>
      <c r="AA522" s="339"/>
      <c r="AB522" s="339"/>
      <c r="AC522" s="339"/>
      <c r="AD522" s="339"/>
      <c r="AE522" s="339"/>
      <c r="AF522" s="339"/>
      <c r="AG522" s="339"/>
      <c r="AH522" s="339"/>
      <c r="AI522" s="339"/>
      <c r="AJ522" s="339"/>
      <c r="AK522" s="339"/>
    </row>
    <row r="523" spans="9:37" s="215" customFormat="1" x14ac:dyDescent="0.25">
      <c r="I523" s="217"/>
      <c r="L523" s="339"/>
      <c r="M523" s="339"/>
      <c r="N523" s="339"/>
      <c r="O523" s="339"/>
      <c r="P523" s="339"/>
      <c r="Q523" s="339"/>
      <c r="R523" s="339"/>
      <c r="S523" s="339"/>
      <c r="T523" s="339"/>
      <c r="U523" s="339"/>
      <c r="V523" s="339"/>
      <c r="W523" s="339"/>
      <c r="X523" s="339"/>
      <c r="Y523" s="339"/>
      <c r="Z523" s="339"/>
      <c r="AA523" s="339"/>
      <c r="AB523" s="339"/>
      <c r="AC523" s="339"/>
      <c r="AD523" s="339"/>
      <c r="AE523" s="339"/>
      <c r="AF523" s="339"/>
      <c r="AG523" s="339"/>
      <c r="AH523" s="339"/>
      <c r="AI523" s="339"/>
      <c r="AJ523" s="339"/>
      <c r="AK523" s="339"/>
    </row>
    <row r="524" spans="9:37" s="215" customFormat="1" x14ac:dyDescent="0.25">
      <c r="I524" s="217"/>
      <c r="L524" s="339"/>
      <c r="M524" s="339"/>
      <c r="N524" s="339"/>
      <c r="O524" s="339"/>
      <c r="P524" s="339"/>
      <c r="Q524" s="339"/>
      <c r="R524" s="339"/>
      <c r="S524" s="339"/>
      <c r="T524" s="339"/>
      <c r="U524" s="339"/>
      <c r="V524" s="339"/>
      <c r="W524" s="339"/>
      <c r="X524" s="339"/>
      <c r="Y524" s="339"/>
      <c r="Z524" s="339"/>
      <c r="AA524" s="339"/>
      <c r="AB524" s="339"/>
      <c r="AC524" s="339"/>
      <c r="AD524" s="339"/>
      <c r="AE524" s="339"/>
      <c r="AF524" s="339"/>
      <c r="AG524" s="339"/>
      <c r="AH524" s="339"/>
      <c r="AI524" s="339"/>
      <c r="AJ524" s="339"/>
      <c r="AK524" s="339"/>
    </row>
    <row r="525" spans="9:37" s="215" customFormat="1" x14ac:dyDescent="0.25">
      <c r="I525" s="217"/>
      <c r="L525" s="339"/>
      <c r="M525" s="339"/>
      <c r="N525" s="339"/>
      <c r="O525" s="339"/>
      <c r="P525" s="339"/>
      <c r="Q525" s="339"/>
      <c r="R525" s="339"/>
      <c r="S525" s="339"/>
      <c r="T525" s="339"/>
      <c r="U525" s="339"/>
      <c r="V525" s="339"/>
      <c r="W525" s="339"/>
      <c r="X525" s="339"/>
      <c r="Y525" s="339"/>
      <c r="Z525" s="339"/>
      <c r="AA525" s="339"/>
      <c r="AB525" s="339"/>
      <c r="AC525" s="339"/>
      <c r="AD525" s="339"/>
      <c r="AE525" s="339"/>
      <c r="AF525" s="339"/>
      <c r="AG525" s="339"/>
      <c r="AH525" s="339"/>
      <c r="AI525" s="339"/>
      <c r="AJ525" s="339"/>
      <c r="AK525" s="339"/>
    </row>
    <row r="526" spans="9:37" s="215" customFormat="1" x14ac:dyDescent="0.25">
      <c r="I526" s="217"/>
      <c r="L526" s="339"/>
      <c r="M526" s="339"/>
      <c r="N526" s="339"/>
      <c r="O526" s="339"/>
      <c r="P526" s="339"/>
      <c r="Q526" s="339"/>
      <c r="R526" s="339"/>
      <c r="S526" s="339"/>
      <c r="T526" s="339"/>
      <c r="U526" s="339"/>
      <c r="V526" s="339"/>
      <c r="W526" s="339"/>
      <c r="X526" s="339"/>
      <c r="Y526" s="339"/>
      <c r="Z526" s="339"/>
      <c r="AA526" s="339"/>
      <c r="AB526" s="339"/>
      <c r="AC526" s="339"/>
      <c r="AD526" s="339"/>
      <c r="AE526" s="339"/>
      <c r="AF526" s="339"/>
      <c r="AG526" s="339"/>
      <c r="AH526" s="339"/>
      <c r="AI526" s="339"/>
      <c r="AJ526" s="339"/>
      <c r="AK526" s="339"/>
    </row>
    <row r="527" spans="9:37" s="215" customFormat="1" x14ac:dyDescent="0.25">
      <c r="I527" s="217"/>
      <c r="L527" s="339"/>
      <c r="M527" s="339"/>
      <c r="N527" s="339"/>
      <c r="O527" s="339"/>
      <c r="P527" s="339"/>
      <c r="Q527" s="339"/>
      <c r="R527" s="339"/>
      <c r="S527" s="339"/>
      <c r="T527" s="339"/>
      <c r="U527" s="339"/>
      <c r="V527" s="339"/>
      <c r="W527" s="339"/>
      <c r="X527" s="339"/>
      <c r="Y527" s="339"/>
      <c r="Z527" s="339"/>
      <c r="AA527" s="339"/>
      <c r="AB527" s="339"/>
      <c r="AC527" s="339"/>
      <c r="AD527" s="339"/>
      <c r="AE527" s="339"/>
      <c r="AF527" s="339"/>
      <c r="AG527" s="339"/>
      <c r="AH527" s="339"/>
      <c r="AI527" s="339"/>
      <c r="AJ527" s="339"/>
      <c r="AK527" s="339"/>
    </row>
    <row r="528" spans="9:37" s="215" customFormat="1" x14ac:dyDescent="0.25">
      <c r="I528" s="217"/>
      <c r="L528" s="339"/>
      <c r="M528" s="339"/>
      <c r="N528" s="339"/>
      <c r="O528" s="339"/>
      <c r="P528" s="339"/>
      <c r="Q528" s="339"/>
      <c r="R528" s="339"/>
      <c r="S528" s="339"/>
      <c r="T528" s="339"/>
      <c r="U528" s="339"/>
      <c r="V528" s="339"/>
      <c r="W528" s="339"/>
      <c r="X528" s="339"/>
      <c r="Y528" s="339"/>
      <c r="Z528" s="339"/>
      <c r="AA528" s="339"/>
      <c r="AB528" s="339"/>
      <c r="AC528" s="339"/>
      <c r="AD528" s="339"/>
      <c r="AE528" s="339"/>
      <c r="AF528" s="339"/>
      <c r="AG528" s="339"/>
      <c r="AH528" s="339"/>
      <c r="AI528" s="339"/>
      <c r="AJ528" s="339"/>
      <c r="AK528" s="339"/>
    </row>
    <row r="529" spans="9:37" s="215" customFormat="1" x14ac:dyDescent="0.25">
      <c r="I529" s="217"/>
      <c r="L529" s="339"/>
      <c r="M529" s="339"/>
      <c r="N529" s="339"/>
      <c r="O529" s="339"/>
      <c r="P529" s="339"/>
      <c r="Q529" s="339"/>
      <c r="R529" s="339"/>
      <c r="S529" s="339"/>
      <c r="T529" s="339"/>
      <c r="U529" s="339"/>
      <c r="V529" s="339"/>
      <c r="W529" s="339"/>
      <c r="X529" s="339"/>
      <c r="Y529" s="339"/>
      <c r="Z529" s="339"/>
      <c r="AA529" s="339"/>
      <c r="AB529" s="339"/>
      <c r="AC529" s="339"/>
      <c r="AD529" s="339"/>
      <c r="AE529" s="339"/>
      <c r="AF529" s="339"/>
      <c r="AG529" s="339"/>
      <c r="AH529" s="339"/>
      <c r="AI529" s="339"/>
      <c r="AJ529" s="339"/>
      <c r="AK529" s="339"/>
    </row>
    <row r="530" spans="9:37" s="215" customFormat="1" x14ac:dyDescent="0.25">
      <c r="I530" s="217"/>
      <c r="L530" s="339"/>
      <c r="M530" s="339"/>
      <c r="N530" s="339"/>
      <c r="O530" s="339"/>
      <c r="P530" s="339"/>
      <c r="Q530" s="339"/>
      <c r="R530" s="339"/>
      <c r="S530" s="339"/>
      <c r="T530" s="339"/>
      <c r="U530" s="339"/>
      <c r="V530" s="339"/>
      <c r="W530" s="339"/>
      <c r="X530" s="339"/>
      <c r="Y530" s="339"/>
      <c r="Z530" s="339"/>
      <c r="AA530" s="339"/>
      <c r="AB530" s="339"/>
      <c r="AC530" s="339"/>
      <c r="AD530" s="339"/>
      <c r="AE530" s="339"/>
      <c r="AF530" s="339"/>
      <c r="AG530" s="339"/>
      <c r="AH530" s="339"/>
      <c r="AI530" s="339"/>
      <c r="AJ530" s="339"/>
      <c r="AK530" s="339"/>
    </row>
    <row r="531" spans="9:37" s="215" customFormat="1" x14ac:dyDescent="0.25">
      <c r="I531" s="217"/>
      <c r="L531" s="339"/>
      <c r="M531" s="339"/>
      <c r="N531" s="339"/>
      <c r="O531" s="339"/>
      <c r="P531" s="339"/>
      <c r="Q531" s="339"/>
      <c r="R531" s="339"/>
      <c r="S531" s="339"/>
      <c r="T531" s="339"/>
      <c r="U531" s="339"/>
      <c r="V531" s="339"/>
      <c r="W531" s="339"/>
      <c r="X531" s="339"/>
      <c r="Y531" s="339"/>
      <c r="Z531" s="339"/>
      <c r="AA531" s="339"/>
      <c r="AB531" s="339"/>
      <c r="AC531" s="339"/>
      <c r="AD531" s="339"/>
      <c r="AE531" s="339"/>
      <c r="AF531" s="339"/>
      <c r="AG531" s="339"/>
      <c r="AH531" s="339"/>
      <c r="AI531" s="339"/>
      <c r="AJ531" s="339"/>
      <c r="AK531" s="339"/>
    </row>
    <row r="532" spans="9:37" s="215" customFormat="1" x14ac:dyDescent="0.25">
      <c r="I532" s="217"/>
      <c r="L532" s="339"/>
      <c r="M532" s="339"/>
      <c r="N532" s="339"/>
      <c r="O532" s="339"/>
      <c r="P532" s="339"/>
      <c r="Q532" s="339"/>
      <c r="R532" s="339"/>
      <c r="S532" s="339"/>
      <c r="T532" s="339"/>
      <c r="U532" s="339"/>
      <c r="V532" s="339"/>
      <c r="W532" s="339"/>
      <c r="X532" s="339"/>
      <c r="Y532" s="339"/>
      <c r="Z532" s="339"/>
      <c r="AA532" s="339"/>
      <c r="AB532" s="339"/>
      <c r="AC532" s="339"/>
      <c r="AD532" s="339"/>
      <c r="AE532" s="339"/>
      <c r="AF532" s="339"/>
      <c r="AG532" s="339"/>
      <c r="AH532" s="339"/>
      <c r="AI532" s="339"/>
      <c r="AJ532" s="339"/>
      <c r="AK532" s="339"/>
    </row>
    <row r="533" spans="9:37" s="215" customFormat="1" x14ac:dyDescent="0.25">
      <c r="I533" s="217"/>
      <c r="L533" s="339"/>
      <c r="M533" s="339"/>
      <c r="N533" s="339"/>
      <c r="O533" s="339"/>
      <c r="P533" s="339"/>
      <c r="Q533" s="339"/>
      <c r="R533" s="339"/>
      <c r="S533" s="339"/>
      <c r="T533" s="339"/>
      <c r="U533" s="339"/>
      <c r="V533" s="339"/>
      <c r="W533" s="339"/>
      <c r="X533" s="339"/>
      <c r="Y533" s="339"/>
      <c r="Z533" s="339"/>
      <c r="AA533" s="339"/>
      <c r="AB533" s="339"/>
      <c r="AC533" s="339"/>
      <c r="AD533" s="339"/>
      <c r="AE533" s="339"/>
      <c r="AF533" s="339"/>
      <c r="AG533" s="339"/>
      <c r="AH533" s="339"/>
      <c r="AI533" s="339"/>
      <c r="AJ533" s="339"/>
      <c r="AK533" s="339"/>
    </row>
    <row r="534" spans="9:37" s="215" customFormat="1" x14ac:dyDescent="0.25">
      <c r="I534" s="217"/>
      <c r="L534" s="339"/>
      <c r="M534" s="339"/>
      <c r="N534" s="339"/>
      <c r="O534" s="339"/>
      <c r="P534" s="339"/>
      <c r="Q534" s="339"/>
      <c r="R534" s="339"/>
      <c r="S534" s="339"/>
      <c r="T534" s="339"/>
      <c r="U534" s="339"/>
      <c r="V534" s="339"/>
      <c r="W534" s="339"/>
      <c r="X534" s="339"/>
      <c r="Y534" s="339"/>
      <c r="Z534" s="339"/>
      <c r="AA534" s="339"/>
      <c r="AB534" s="339"/>
      <c r="AC534" s="339"/>
      <c r="AD534" s="339"/>
      <c r="AE534" s="339"/>
      <c r="AF534" s="339"/>
      <c r="AG534" s="339"/>
      <c r="AH534" s="339"/>
      <c r="AI534" s="339"/>
      <c r="AJ534" s="339"/>
      <c r="AK534" s="339"/>
    </row>
    <row r="535" spans="9:37" s="215" customFormat="1" x14ac:dyDescent="0.25">
      <c r="I535" s="217"/>
      <c r="L535" s="339"/>
      <c r="M535" s="339"/>
      <c r="N535" s="339"/>
      <c r="O535" s="339"/>
      <c r="P535" s="339"/>
      <c r="Q535" s="339"/>
      <c r="R535" s="339"/>
      <c r="S535" s="339"/>
      <c r="T535" s="339"/>
      <c r="U535" s="339"/>
      <c r="V535" s="339"/>
      <c r="W535" s="339"/>
      <c r="X535" s="339"/>
      <c r="Y535" s="339"/>
      <c r="Z535" s="339"/>
      <c r="AA535" s="339"/>
      <c r="AB535" s="339"/>
      <c r="AC535" s="339"/>
      <c r="AD535" s="339"/>
      <c r="AE535" s="339"/>
      <c r="AF535" s="339"/>
      <c r="AG535" s="339"/>
      <c r="AH535" s="339"/>
      <c r="AI535" s="339"/>
      <c r="AJ535" s="339"/>
      <c r="AK535" s="339"/>
    </row>
    <row r="536" spans="9:37" s="215" customFormat="1" x14ac:dyDescent="0.25">
      <c r="I536" s="217"/>
      <c r="L536" s="339"/>
      <c r="M536" s="339"/>
      <c r="N536" s="339"/>
      <c r="O536" s="339"/>
      <c r="P536" s="339"/>
      <c r="Q536" s="339"/>
      <c r="R536" s="339"/>
      <c r="S536" s="339"/>
      <c r="T536" s="339"/>
      <c r="U536" s="339"/>
      <c r="V536" s="339"/>
      <c r="W536" s="339"/>
      <c r="X536" s="339"/>
      <c r="Y536" s="339"/>
      <c r="Z536" s="339"/>
      <c r="AA536" s="339"/>
      <c r="AB536" s="339"/>
      <c r="AC536" s="339"/>
      <c r="AD536" s="339"/>
      <c r="AE536" s="339"/>
      <c r="AF536" s="339"/>
      <c r="AG536" s="339"/>
      <c r="AH536" s="339"/>
      <c r="AI536" s="339"/>
      <c r="AJ536" s="339"/>
      <c r="AK536" s="339"/>
    </row>
    <row r="537" spans="9:37" s="215" customFormat="1" x14ac:dyDescent="0.25">
      <c r="I537" s="217"/>
      <c r="L537" s="339"/>
      <c r="M537" s="339"/>
      <c r="N537" s="339"/>
      <c r="O537" s="339"/>
      <c r="P537" s="339"/>
      <c r="Q537" s="339"/>
      <c r="R537" s="339"/>
      <c r="S537" s="339"/>
      <c r="T537" s="339"/>
      <c r="U537" s="339"/>
      <c r="V537" s="339"/>
      <c r="W537" s="339"/>
      <c r="X537" s="339"/>
      <c r="Y537" s="339"/>
      <c r="Z537" s="339"/>
      <c r="AA537" s="339"/>
      <c r="AB537" s="339"/>
      <c r="AC537" s="339"/>
      <c r="AD537" s="339"/>
      <c r="AE537" s="339"/>
      <c r="AF537" s="339"/>
      <c r="AG537" s="339"/>
      <c r="AH537" s="339"/>
      <c r="AI537" s="339"/>
      <c r="AJ537" s="339"/>
      <c r="AK537" s="339"/>
    </row>
    <row r="538" spans="9:37" s="215" customFormat="1" x14ac:dyDescent="0.25">
      <c r="I538" s="217"/>
      <c r="L538" s="339"/>
      <c r="M538" s="339"/>
      <c r="N538" s="339"/>
      <c r="O538" s="339"/>
      <c r="P538" s="339"/>
      <c r="Q538" s="339"/>
      <c r="R538" s="339"/>
      <c r="S538" s="339"/>
      <c r="T538" s="339"/>
      <c r="U538" s="339"/>
      <c r="V538" s="339"/>
      <c r="W538" s="339"/>
      <c r="X538" s="339"/>
      <c r="Y538" s="339"/>
      <c r="Z538" s="339"/>
      <c r="AA538" s="339"/>
      <c r="AB538" s="339"/>
      <c r="AC538" s="339"/>
      <c r="AD538" s="339"/>
      <c r="AE538" s="339"/>
      <c r="AF538" s="339"/>
      <c r="AG538" s="339"/>
      <c r="AH538" s="339"/>
      <c r="AI538" s="339"/>
      <c r="AJ538" s="339"/>
      <c r="AK538" s="339"/>
    </row>
    <row r="539" spans="9:37" s="215" customFormat="1" x14ac:dyDescent="0.25">
      <c r="I539" s="217"/>
      <c r="L539" s="339"/>
      <c r="M539" s="339"/>
      <c r="N539" s="339"/>
      <c r="O539" s="339"/>
      <c r="P539" s="339"/>
      <c r="Q539" s="339"/>
      <c r="R539" s="339"/>
      <c r="S539" s="339"/>
      <c r="T539" s="339"/>
      <c r="U539" s="339"/>
      <c r="V539" s="339"/>
      <c r="W539" s="339"/>
      <c r="X539" s="339"/>
      <c r="Y539" s="339"/>
      <c r="Z539" s="339"/>
      <c r="AA539" s="339"/>
      <c r="AB539" s="339"/>
      <c r="AC539" s="339"/>
      <c r="AD539" s="339"/>
      <c r="AE539" s="339"/>
      <c r="AF539" s="339"/>
      <c r="AG539" s="339"/>
      <c r="AH539" s="339"/>
      <c r="AI539" s="339"/>
      <c r="AJ539" s="339"/>
      <c r="AK539" s="339"/>
    </row>
    <row r="540" spans="9:37" s="215" customFormat="1" x14ac:dyDescent="0.25">
      <c r="I540" s="217"/>
      <c r="L540" s="339"/>
      <c r="M540" s="339"/>
      <c r="N540" s="339"/>
      <c r="O540" s="339"/>
      <c r="P540" s="339"/>
      <c r="Q540" s="339"/>
      <c r="R540" s="339"/>
      <c r="S540" s="339"/>
      <c r="T540" s="339"/>
      <c r="U540" s="339"/>
      <c r="V540" s="339"/>
      <c r="W540" s="339"/>
      <c r="X540" s="339"/>
      <c r="Y540" s="339"/>
      <c r="Z540" s="339"/>
      <c r="AA540" s="339"/>
      <c r="AB540" s="339"/>
      <c r="AC540" s="339"/>
      <c r="AD540" s="339"/>
      <c r="AE540" s="339"/>
      <c r="AF540" s="339"/>
      <c r="AG540" s="339"/>
      <c r="AH540" s="339"/>
      <c r="AI540" s="339"/>
      <c r="AJ540" s="339"/>
      <c r="AK540" s="339"/>
    </row>
    <row r="541" spans="9:37" s="215" customFormat="1" x14ac:dyDescent="0.25">
      <c r="I541" s="217"/>
      <c r="L541" s="339"/>
      <c r="M541" s="339"/>
      <c r="N541" s="339"/>
      <c r="O541" s="339"/>
      <c r="P541" s="339"/>
      <c r="Q541" s="339"/>
      <c r="R541" s="339"/>
      <c r="S541" s="339"/>
      <c r="T541" s="339"/>
      <c r="U541" s="339"/>
      <c r="V541" s="339"/>
      <c r="W541" s="339"/>
      <c r="X541" s="339"/>
      <c r="Y541" s="339"/>
      <c r="Z541" s="339"/>
      <c r="AA541" s="339"/>
      <c r="AB541" s="339"/>
      <c r="AC541" s="339"/>
      <c r="AD541" s="339"/>
      <c r="AE541" s="339"/>
      <c r="AF541" s="339"/>
      <c r="AG541" s="339"/>
      <c r="AH541" s="339"/>
      <c r="AI541" s="339"/>
      <c r="AJ541" s="339"/>
      <c r="AK541" s="339"/>
    </row>
    <row r="542" spans="9:37" s="215" customFormat="1" x14ac:dyDescent="0.25">
      <c r="I542" s="217"/>
      <c r="L542" s="339"/>
      <c r="M542" s="339"/>
      <c r="N542" s="339"/>
      <c r="O542" s="339"/>
      <c r="P542" s="339"/>
      <c r="Q542" s="339"/>
      <c r="R542" s="339"/>
      <c r="S542" s="339"/>
      <c r="T542" s="339"/>
      <c r="U542" s="339"/>
      <c r="V542" s="339"/>
      <c r="W542" s="339"/>
      <c r="X542" s="339"/>
      <c r="Y542" s="339"/>
      <c r="Z542" s="339"/>
      <c r="AA542" s="339"/>
      <c r="AB542" s="339"/>
      <c r="AC542" s="339"/>
      <c r="AD542" s="339"/>
      <c r="AE542" s="339"/>
      <c r="AF542" s="339"/>
      <c r="AG542" s="339"/>
      <c r="AH542" s="339"/>
      <c r="AI542" s="339"/>
      <c r="AJ542" s="339"/>
      <c r="AK542" s="339"/>
    </row>
    <row r="543" spans="9:37" s="215" customFormat="1" x14ac:dyDescent="0.25">
      <c r="I543" s="217"/>
      <c r="L543" s="339"/>
      <c r="M543" s="339"/>
      <c r="N543" s="339"/>
      <c r="O543" s="339"/>
      <c r="P543" s="339"/>
      <c r="Q543" s="339"/>
      <c r="R543" s="339"/>
      <c r="S543" s="339"/>
      <c r="T543" s="339"/>
      <c r="U543" s="339"/>
      <c r="V543" s="339"/>
      <c r="W543" s="339"/>
      <c r="X543" s="339"/>
      <c r="Y543" s="339"/>
      <c r="Z543" s="339"/>
      <c r="AA543" s="339"/>
      <c r="AB543" s="339"/>
      <c r="AC543" s="339"/>
      <c r="AD543" s="339"/>
      <c r="AE543" s="339"/>
      <c r="AF543" s="339"/>
      <c r="AG543" s="339"/>
      <c r="AH543" s="339"/>
      <c r="AI543" s="339"/>
      <c r="AJ543" s="339"/>
      <c r="AK543" s="339"/>
    </row>
    <row r="544" spans="9:37" s="215" customFormat="1" x14ac:dyDescent="0.25">
      <c r="I544" s="217"/>
      <c r="L544" s="339"/>
      <c r="M544" s="339"/>
      <c r="N544" s="339"/>
      <c r="O544" s="339"/>
      <c r="P544" s="339"/>
      <c r="Q544" s="339"/>
      <c r="R544" s="339"/>
      <c r="S544" s="339"/>
      <c r="T544" s="339"/>
      <c r="U544" s="339"/>
      <c r="V544" s="339"/>
      <c r="W544" s="339"/>
      <c r="X544" s="339"/>
      <c r="Y544" s="339"/>
      <c r="Z544" s="339"/>
      <c r="AA544" s="339"/>
      <c r="AB544" s="339"/>
      <c r="AC544" s="339"/>
      <c r="AD544" s="339"/>
      <c r="AE544" s="339"/>
      <c r="AF544" s="339"/>
      <c r="AG544" s="339"/>
      <c r="AH544" s="339"/>
      <c r="AI544" s="339"/>
      <c r="AJ544" s="339"/>
      <c r="AK544" s="339"/>
    </row>
    <row r="545" spans="9:37" s="215" customFormat="1" x14ac:dyDescent="0.25">
      <c r="I545" s="217"/>
      <c r="L545" s="339"/>
      <c r="M545" s="339"/>
      <c r="N545" s="339"/>
      <c r="O545" s="339"/>
      <c r="P545" s="339"/>
      <c r="Q545" s="339"/>
      <c r="R545" s="339"/>
      <c r="S545" s="339"/>
      <c r="T545" s="339"/>
      <c r="U545" s="339"/>
      <c r="V545" s="339"/>
      <c r="W545" s="339"/>
      <c r="X545" s="339"/>
      <c r="Y545" s="339"/>
      <c r="Z545" s="339"/>
      <c r="AA545" s="339"/>
      <c r="AB545" s="339"/>
      <c r="AC545" s="339"/>
      <c r="AD545" s="339"/>
      <c r="AE545" s="339"/>
      <c r="AF545" s="339"/>
      <c r="AG545" s="339"/>
      <c r="AH545" s="339"/>
      <c r="AI545" s="339"/>
      <c r="AJ545" s="339"/>
      <c r="AK545" s="339"/>
    </row>
    <row r="546" spans="9:37" s="215" customFormat="1" x14ac:dyDescent="0.25">
      <c r="I546" s="217"/>
      <c r="L546" s="339"/>
      <c r="M546" s="339"/>
      <c r="N546" s="339"/>
      <c r="O546" s="339"/>
      <c r="P546" s="339"/>
      <c r="Q546" s="339"/>
      <c r="R546" s="339"/>
      <c r="S546" s="339"/>
      <c r="T546" s="339"/>
      <c r="U546" s="339"/>
      <c r="V546" s="339"/>
      <c r="W546" s="339"/>
      <c r="X546" s="339"/>
      <c r="Y546" s="339"/>
      <c r="Z546" s="339"/>
      <c r="AA546" s="339"/>
      <c r="AB546" s="339"/>
      <c r="AC546" s="339"/>
      <c r="AD546" s="339"/>
      <c r="AE546" s="339"/>
      <c r="AF546" s="339"/>
      <c r="AG546" s="339"/>
      <c r="AH546" s="339"/>
      <c r="AI546" s="339"/>
      <c r="AJ546" s="339"/>
      <c r="AK546" s="339"/>
    </row>
    <row r="547" spans="9:37" s="215" customFormat="1" x14ac:dyDescent="0.25">
      <c r="I547" s="217"/>
      <c r="L547" s="339"/>
      <c r="M547" s="339"/>
      <c r="N547" s="339"/>
      <c r="O547" s="339"/>
      <c r="P547" s="339"/>
      <c r="Q547" s="339"/>
      <c r="R547" s="339"/>
      <c r="S547" s="339"/>
      <c r="T547" s="339"/>
      <c r="U547" s="339"/>
      <c r="V547" s="339"/>
      <c r="W547" s="339"/>
      <c r="X547" s="339"/>
      <c r="Y547" s="339"/>
      <c r="Z547" s="339"/>
      <c r="AA547" s="339"/>
      <c r="AB547" s="339"/>
      <c r="AC547" s="339"/>
      <c r="AD547" s="339"/>
      <c r="AE547" s="339"/>
      <c r="AF547" s="339"/>
      <c r="AG547" s="339"/>
      <c r="AH547" s="339"/>
      <c r="AI547" s="339"/>
      <c r="AJ547" s="339"/>
      <c r="AK547" s="339"/>
    </row>
    <row r="548" spans="9:37" s="215" customFormat="1" x14ac:dyDescent="0.25">
      <c r="I548" s="217"/>
      <c r="L548" s="339"/>
      <c r="M548" s="339"/>
      <c r="N548" s="339"/>
      <c r="O548" s="339"/>
      <c r="P548" s="339"/>
      <c r="Q548" s="339"/>
      <c r="R548" s="339"/>
      <c r="S548" s="339"/>
      <c r="T548" s="339"/>
      <c r="U548" s="339"/>
      <c r="V548" s="339"/>
      <c r="W548" s="339"/>
      <c r="X548" s="339"/>
      <c r="Y548" s="339"/>
      <c r="Z548" s="339"/>
      <c r="AA548" s="339"/>
      <c r="AB548" s="339"/>
      <c r="AC548" s="339"/>
      <c r="AD548" s="339"/>
      <c r="AE548" s="339"/>
      <c r="AF548" s="339"/>
      <c r="AG548" s="339"/>
      <c r="AH548" s="339"/>
      <c r="AI548" s="339"/>
      <c r="AJ548" s="339"/>
      <c r="AK548" s="339"/>
    </row>
    <row r="549" spans="9:37" s="215" customFormat="1" x14ac:dyDescent="0.25">
      <c r="I549" s="217"/>
      <c r="L549" s="339"/>
      <c r="M549" s="339"/>
      <c r="N549" s="339"/>
      <c r="O549" s="339"/>
      <c r="P549" s="339"/>
      <c r="Q549" s="339"/>
      <c r="R549" s="339"/>
      <c r="S549" s="339"/>
      <c r="T549" s="339"/>
      <c r="U549" s="339"/>
      <c r="V549" s="339"/>
      <c r="W549" s="339"/>
      <c r="X549" s="339"/>
      <c r="Y549" s="339"/>
      <c r="Z549" s="339"/>
      <c r="AA549" s="339"/>
      <c r="AB549" s="339"/>
      <c r="AC549" s="339"/>
      <c r="AD549" s="339"/>
      <c r="AE549" s="339"/>
      <c r="AF549" s="339"/>
      <c r="AG549" s="339"/>
      <c r="AH549" s="339"/>
      <c r="AI549" s="339"/>
      <c r="AJ549" s="339"/>
      <c r="AK549" s="339"/>
    </row>
    <row r="550" spans="9:37" s="215" customFormat="1" x14ac:dyDescent="0.25">
      <c r="I550" s="217"/>
      <c r="L550" s="339"/>
      <c r="M550" s="339"/>
      <c r="N550" s="339"/>
      <c r="O550" s="339"/>
      <c r="P550" s="339"/>
      <c r="Q550" s="339"/>
      <c r="R550" s="339"/>
      <c r="S550" s="339"/>
      <c r="T550" s="339"/>
      <c r="U550" s="339"/>
      <c r="V550" s="339"/>
      <c r="W550" s="339"/>
      <c r="X550" s="339"/>
      <c r="Y550" s="339"/>
      <c r="Z550" s="339"/>
      <c r="AA550" s="339"/>
      <c r="AB550" s="339"/>
      <c r="AC550" s="339"/>
      <c r="AD550" s="339"/>
      <c r="AE550" s="339"/>
      <c r="AF550" s="339"/>
      <c r="AG550" s="339"/>
      <c r="AH550" s="339"/>
      <c r="AI550" s="339"/>
      <c r="AJ550" s="339"/>
      <c r="AK550" s="339"/>
    </row>
    <row r="551" spans="9:37" s="215" customFormat="1" x14ac:dyDescent="0.25">
      <c r="I551" s="217"/>
      <c r="L551" s="339"/>
      <c r="M551" s="339"/>
      <c r="N551" s="339"/>
      <c r="O551" s="339"/>
      <c r="P551" s="339"/>
      <c r="Q551" s="339"/>
      <c r="R551" s="339"/>
      <c r="S551" s="339"/>
      <c r="T551" s="339"/>
      <c r="U551" s="339"/>
      <c r="V551" s="339"/>
      <c r="W551" s="339"/>
      <c r="X551" s="339"/>
      <c r="Y551" s="339"/>
      <c r="Z551" s="339"/>
      <c r="AA551" s="339"/>
      <c r="AB551" s="339"/>
      <c r="AC551" s="339"/>
      <c r="AD551" s="339"/>
      <c r="AE551" s="339"/>
      <c r="AF551" s="339"/>
      <c r="AG551" s="339"/>
      <c r="AH551" s="339"/>
      <c r="AI551" s="339"/>
      <c r="AJ551" s="339"/>
      <c r="AK551" s="339"/>
    </row>
    <row r="552" spans="9:37" s="215" customFormat="1" x14ac:dyDescent="0.25">
      <c r="I552" s="217"/>
      <c r="L552" s="339"/>
      <c r="M552" s="339"/>
      <c r="N552" s="339"/>
      <c r="O552" s="339"/>
      <c r="P552" s="339"/>
      <c r="Q552" s="339"/>
      <c r="R552" s="339"/>
      <c r="S552" s="339"/>
      <c r="T552" s="339"/>
      <c r="U552" s="339"/>
      <c r="V552" s="339"/>
      <c r="W552" s="339"/>
      <c r="X552" s="339"/>
      <c r="Y552" s="339"/>
      <c r="Z552" s="339"/>
      <c r="AA552" s="339"/>
      <c r="AB552" s="339"/>
      <c r="AC552" s="339"/>
      <c r="AD552" s="339"/>
      <c r="AE552" s="339"/>
      <c r="AF552" s="339"/>
      <c r="AG552" s="339"/>
      <c r="AH552" s="339"/>
      <c r="AI552" s="339"/>
      <c r="AJ552" s="339"/>
      <c r="AK552" s="339"/>
    </row>
    <row r="553" spans="9:37" s="215" customFormat="1" x14ac:dyDescent="0.25">
      <c r="I553" s="217"/>
      <c r="L553" s="339"/>
      <c r="M553" s="339"/>
      <c r="N553" s="339"/>
      <c r="O553" s="339"/>
      <c r="P553" s="339"/>
      <c r="Q553" s="339"/>
      <c r="R553" s="339"/>
      <c r="S553" s="339"/>
      <c r="T553" s="339"/>
      <c r="U553" s="339"/>
      <c r="V553" s="339"/>
      <c r="W553" s="339"/>
      <c r="X553" s="339"/>
      <c r="Y553" s="339"/>
      <c r="Z553" s="339"/>
      <c r="AA553" s="339"/>
      <c r="AB553" s="339"/>
      <c r="AC553" s="339"/>
      <c r="AD553" s="339"/>
      <c r="AE553" s="339"/>
      <c r="AF553" s="339"/>
      <c r="AG553" s="339"/>
      <c r="AH553" s="339"/>
      <c r="AI553" s="339"/>
      <c r="AJ553" s="339"/>
      <c r="AK553" s="339"/>
    </row>
    <row r="554" spans="9:37" s="215" customFormat="1" x14ac:dyDescent="0.25">
      <c r="I554" s="217"/>
      <c r="L554" s="339"/>
      <c r="M554" s="339"/>
      <c r="N554" s="339"/>
      <c r="O554" s="339"/>
      <c r="P554" s="339"/>
      <c r="Q554" s="339"/>
      <c r="R554" s="339"/>
      <c r="S554" s="339"/>
      <c r="T554" s="339"/>
      <c r="U554" s="339"/>
      <c r="V554" s="339"/>
      <c r="W554" s="339"/>
      <c r="X554" s="339"/>
      <c r="Y554" s="339"/>
      <c r="Z554" s="339"/>
      <c r="AA554" s="339"/>
      <c r="AB554" s="339"/>
      <c r="AC554" s="339"/>
      <c r="AD554" s="339"/>
      <c r="AE554" s="339"/>
      <c r="AF554" s="339"/>
      <c r="AG554" s="339"/>
      <c r="AH554" s="339"/>
      <c r="AI554" s="339"/>
      <c r="AJ554" s="339"/>
      <c r="AK554" s="339"/>
    </row>
    <row r="555" spans="9:37" s="215" customFormat="1" x14ac:dyDescent="0.25">
      <c r="I555" s="217"/>
      <c r="L555" s="339"/>
      <c r="M555" s="339"/>
      <c r="N555" s="339"/>
      <c r="O555" s="339"/>
      <c r="P555" s="339"/>
      <c r="Q555" s="339"/>
      <c r="R555" s="339"/>
      <c r="S555" s="339"/>
      <c r="T555" s="339"/>
      <c r="U555" s="339"/>
      <c r="V555" s="339"/>
      <c r="W555" s="339"/>
      <c r="X555" s="339"/>
      <c r="Y555" s="339"/>
      <c r="Z555" s="339"/>
      <c r="AA555" s="339"/>
      <c r="AB555" s="339"/>
      <c r="AC555" s="339"/>
      <c r="AD555" s="339"/>
      <c r="AE555" s="339"/>
      <c r="AF555" s="339"/>
      <c r="AG555" s="339"/>
      <c r="AH555" s="339"/>
      <c r="AI555" s="339"/>
      <c r="AJ555" s="339"/>
      <c r="AK555" s="339"/>
    </row>
    <row r="556" spans="9:37" s="215" customFormat="1" x14ac:dyDescent="0.25">
      <c r="I556" s="217"/>
      <c r="L556" s="339"/>
      <c r="M556" s="339"/>
      <c r="N556" s="339"/>
      <c r="O556" s="339"/>
      <c r="P556" s="339"/>
      <c r="Q556" s="339"/>
      <c r="R556" s="339"/>
      <c r="S556" s="339"/>
      <c r="T556" s="339"/>
      <c r="U556" s="339"/>
      <c r="V556" s="339"/>
      <c r="W556" s="339"/>
      <c r="X556" s="339"/>
      <c r="Y556" s="339"/>
      <c r="Z556" s="339"/>
      <c r="AA556" s="339"/>
      <c r="AB556" s="339"/>
      <c r="AC556" s="339"/>
      <c r="AD556" s="339"/>
      <c r="AE556" s="339"/>
      <c r="AF556" s="339"/>
      <c r="AG556" s="339"/>
      <c r="AH556" s="339"/>
      <c r="AI556" s="339"/>
      <c r="AJ556" s="339"/>
      <c r="AK556" s="339"/>
    </row>
    <row r="557" spans="9:37" s="215" customFormat="1" x14ac:dyDescent="0.25">
      <c r="I557" s="217"/>
      <c r="L557" s="339"/>
      <c r="M557" s="339"/>
      <c r="N557" s="339"/>
      <c r="O557" s="339"/>
      <c r="P557" s="339"/>
      <c r="Q557" s="339"/>
      <c r="R557" s="339"/>
      <c r="S557" s="339"/>
      <c r="T557" s="339"/>
      <c r="U557" s="339"/>
      <c r="V557" s="339"/>
      <c r="W557" s="339"/>
      <c r="X557" s="339"/>
      <c r="Y557" s="339"/>
      <c r="Z557" s="339"/>
      <c r="AA557" s="339"/>
      <c r="AB557" s="339"/>
      <c r="AC557" s="339"/>
      <c r="AD557" s="339"/>
      <c r="AE557" s="339"/>
      <c r="AF557" s="339"/>
      <c r="AG557" s="339"/>
      <c r="AH557" s="339"/>
      <c r="AI557" s="339"/>
      <c r="AJ557" s="339"/>
      <c r="AK557" s="339"/>
    </row>
    <row r="558" spans="9:37" s="215" customFormat="1" x14ac:dyDescent="0.25">
      <c r="I558" s="217"/>
      <c r="L558" s="339"/>
      <c r="M558" s="339"/>
      <c r="N558" s="339"/>
      <c r="O558" s="339"/>
      <c r="P558" s="339"/>
      <c r="Q558" s="339"/>
      <c r="R558" s="339"/>
      <c r="S558" s="339"/>
      <c r="T558" s="339"/>
      <c r="U558" s="339"/>
      <c r="V558" s="339"/>
      <c r="W558" s="339"/>
      <c r="X558" s="339"/>
      <c r="Y558" s="339"/>
      <c r="Z558" s="339"/>
      <c r="AA558" s="339"/>
      <c r="AB558" s="339"/>
      <c r="AC558" s="339"/>
      <c r="AD558" s="339"/>
      <c r="AE558" s="339"/>
      <c r="AF558" s="339"/>
      <c r="AG558" s="339"/>
      <c r="AH558" s="339"/>
      <c r="AI558" s="339"/>
      <c r="AJ558" s="339"/>
      <c r="AK558" s="339"/>
    </row>
    <row r="559" spans="9:37" s="215" customFormat="1" x14ac:dyDescent="0.25">
      <c r="I559" s="217"/>
      <c r="L559" s="339"/>
      <c r="M559" s="339"/>
      <c r="N559" s="339"/>
      <c r="O559" s="339"/>
      <c r="P559" s="339"/>
      <c r="Q559" s="339"/>
      <c r="R559" s="339"/>
      <c r="S559" s="339"/>
      <c r="T559" s="339"/>
      <c r="U559" s="339"/>
      <c r="V559" s="339"/>
      <c r="W559" s="339"/>
      <c r="X559" s="339"/>
      <c r="Y559" s="339"/>
      <c r="Z559" s="339"/>
      <c r="AA559" s="339"/>
      <c r="AB559" s="339"/>
      <c r="AC559" s="339"/>
      <c r="AD559" s="339"/>
      <c r="AE559" s="339"/>
      <c r="AF559" s="339"/>
      <c r="AG559" s="339"/>
      <c r="AH559" s="339"/>
      <c r="AI559" s="339"/>
      <c r="AJ559" s="339"/>
      <c r="AK559" s="339"/>
    </row>
    <row r="560" spans="9:37" s="215" customFormat="1" x14ac:dyDescent="0.25">
      <c r="I560" s="217"/>
      <c r="L560" s="339"/>
      <c r="M560" s="339"/>
      <c r="N560" s="339"/>
      <c r="O560" s="339"/>
      <c r="P560" s="339"/>
      <c r="Q560" s="339"/>
      <c r="R560" s="339"/>
      <c r="S560" s="339"/>
      <c r="T560" s="339"/>
      <c r="U560" s="339"/>
      <c r="V560" s="339"/>
      <c r="W560" s="339"/>
      <c r="X560" s="339"/>
      <c r="Y560" s="339"/>
      <c r="Z560" s="339"/>
      <c r="AA560" s="339"/>
      <c r="AB560" s="339"/>
      <c r="AC560" s="339"/>
      <c r="AD560" s="339"/>
      <c r="AE560" s="339"/>
      <c r="AF560" s="339"/>
      <c r="AG560" s="339"/>
      <c r="AH560" s="339"/>
      <c r="AI560" s="339"/>
      <c r="AJ560" s="339"/>
      <c r="AK560" s="339"/>
    </row>
    <row r="561" spans="9:37" s="215" customFormat="1" x14ac:dyDescent="0.25">
      <c r="I561" s="217"/>
      <c r="L561" s="339"/>
      <c r="M561" s="339"/>
      <c r="N561" s="339"/>
      <c r="O561" s="339"/>
      <c r="P561" s="339"/>
      <c r="Q561" s="339"/>
      <c r="R561" s="339"/>
      <c r="S561" s="339"/>
      <c r="T561" s="339"/>
      <c r="U561" s="339"/>
      <c r="V561" s="339"/>
      <c r="W561" s="339"/>
      <c r="X561" s="339"/>
      <c r="Y561" s="339"/>
      <c r="Z561" s="339"/>
      <c r="AA561" s="339"/>
      <c r="AB561" s="339"/>
      <c r="AC561" s="339"/>
      <c r="AD561" s="339"/>
      <c r="AE561" s="339"/>
      <c r="AF561" s="339"/>
      <c r="AG561" s="339"/>
      <c r="AH561" s="339"/>
      <c r="AI561" s="339"/>
      <c r="AJ561" s="339"/>
      <c r="AK561" s="339"/>
    </row>
    <row r="562" spans="9:37" s="215" customFormat="1" x14ac:dyDescent="0.25">
      <c r="I562" s="217"/>
      <c r="L562" s="339"/>
      <c r="M562" s="339"/>
      <c r="N562" s="339"/>
      <c r="O562" s="339"/>
      <c r="P562" s="339"/>
      <c r="Q562" s="339"/>
      <c r="R562" s="339"/>
      <c r="S562" s="339"/>
      <c r="T562" s="339"/>
      <c r="U562" s="339"/>
      <c r="V562" s="339"/>
      <c r="W562" s="339"/>
      <c r="X562" s="339"/>
      <c r="Y562" s="339"/>
      <c r="Z562" s="339"/>
      <c r="AA562" s="339"/>
      <c r="AB562" s="339"/>
      <c r="AC562" s="339"/>
      <c r="AD562" s="339"/>
      <c r="AE562" s="339"/>
      <c r="AF562" s="339"/>
      <c r="AG562" s="339"/>
      <c r="AH562" s="339"/>
      <c r="AI562" s="339"/>
      <c r="AJ562" s="339"/>
      <c r="AK562" s="339"/>
    </row>
    <row r="563" spans="9:37" s="215" customFormat="1" x14ac:dyDescent="0.25">
      <c r="I563" s="217"/>
      <c r="L563" s="339"/>
      <c r="M563" s="339"/>
      <c r="N563" s="339"/>
      <c r="O563" s="339"/>
      <c r="P563" s="339"/>
      <c r="Q563" s="339"/>
      <c r="R563" s="339"/>
      <c r="S563" s="339"/>
      <c r="T563" s="339"/>
      <c r="U563" s="339"/>
      <c r="V563" s="339"/>
      <c r="W563" s="339"/>
      <c r="X563" s="339"/>
      <c r="Y563" s="339"/>
      <c r="Z563" s="339"/>
      <c r="AA563" s="339"/>
      <c r="AB563" s="339"/>
      <c r="AC563" s="339"/>
      <c r="AD563" s="339"/>
      <c r="AE563" s="339"/>
      <c r="AF563" s="339"/>
      <c r="AG563" s="339"/>
      <c r="AH563" s="339"/>
      <c r="AI563" s="339"/>
      <c r="AJ563" s="339"/>
      <c r="AK563" s="339"/>
    </row>
    <row r="564" spans="9:37" s="215" customFormat="1" x14ac:dyDescent="0.25">
      <c r="I564" s="217"/>
      <c r="L564" s="339"/>
      <c r="M564" s="339"/>
      <c r="N564" s="339"/>
      <c r="O564" s="339"/>
      <c r="P564" s="339"/>
      <c r="Q564" s="339"/>
      <c r="R564" s="339"/>
      <c r="S564" s="339"/>
      <c r="T564" s="339"/>
      <c r="U564" s="339"/>
      <c r="V564" s="339"/>
      <c r="W564" s="339"/>
      <c r="X564" s="339"/>
      <c r="Y564" s="339"/>
      <c r="Z564" s="339"/>
      <c r="AA564" s="339"/>
      <c r="AB564" s="339"/>
      <c r="AC564" s="339"/>
      <c r="AD564" s="339"/>
      <c r="AE564" s="339"/>
      <c r="AF564" s="339"/>
      <c r="AG564" s="339"/>
      <c r="AH564" s="339"/>
      <c r="AI564" s="339"/>
      <c r="AJ564" s="339"/>
      <c r="AK564" s="339"/>
    </row>
    <row r="565" spans="9:37" s="215" customFormat="1" x14ac:dyDescent="0.25">
      <c r="I565" s="217"/>
      <c r="L565" s="339"/>
      <c r="M565" s="339"/>
      <c r="N565" s="339"/>
      <c r="O565" s="339"/>
      <c r="P565" s="339"/>
      <c r="Q565" s="339"/>
      <c r="R565" s="339"/>
      <c r="S565" s="339"/>
      <c r="T565" s="339"/>
      <c r="U565" s="339"/>
      <c r="V565" s="339"/>
      <c r="W565" s="339"/>
      <c r="X565" s="339"/>
      <c r="Y565" s="339"/>
      <c r="Z565" s="339"/>
      <c r="AA565" s="339"/>
      <c r="AB565" s="339"/>
      <c r="AC565" s="339"/>
      <c r="AD565" s="339"/>
      <c r="AE565" s="339"/>
      <c r="AF565" s="339"/>
      <c r="AG565" s="339"/>
      <c r="AH565" s="339"/>
      <c r="AI565" s="339"/>
      <c r="AJ565" s="339"/>
      <c r="AK565" s="339"/>
    </row>
    <row r="566" spans="9:37" s="215" customFormat="1" x14ac:dyDescent="0.25">
      <c r="I566" s="217"/>
      <c r="L566" s="339"/>
      <c r="M566" s="339"/>
      <c r="N566" s="339"/>
      <c r="O566" s="339"/>
      <c r="P566" s="339"/>
      <c r="Q566" s="339"/>
      <c r="R566" s="339"/>
      <c r="S566" s="339"/>
      <c r="T566" s="339"/>
      <c r="U566" s="339"/>
      <c r="V566" s="339"/>
      <c r="W566" s="339"/>
      <c r="X566" s="339"/>
      <c r="Y566" s="339"/>
      <c r="Z566" s="339"/>
      <c r="AA566" s="339"/>
      <c r="AB566" s="339"/>
      <c r="AC566" s="339"/>
      <c r="AD566" s="339"/>
      <c r="AE566" s="339"/>
      <c r="AF566" s="339"/>
      <c r="AG566" s="339"/>
      <c r="AH566" s="339"/>
      <c r="AI566" s="339"/>
      <c r="AJ566" s="339"/>
      <c r="AK566" s="339"/>
    </row>
    <row r="567" spans="9:37" s="215" customFormat="1" x14ac:dyDescent="0.25">
      <c r="I567" s="217"/>
      <c r="L567" s="339"/>
      <c r="M567" s="339"/>
      <c r="N567" s="339"/>
      <c r="O567" s="339"/>
      <c r="P567" s="339"/>
      <c r="Q567" s="339"/>
      <c r="R567" s="339"/>
      <c r="S567" s="339"/>
      <c r="T567" s="339"/>
      <c r="U567" s="339"/>
      <c r="V567" s="339"/>
      <c r="W567" s="339"/>
      <c r="X567" s="339"/>
      <c r="Y567" s="339"/>
      <c r="Z567" s="339"/>
      <c r="AA567" s="339"/>
      <c r="AB567" s="339"/>
      <c r="AC567" s="339"/>
      <c r="AD567" s="339"/>
      <c r="AE567" s="339"/>
      <c r="AF567" s="339"/>
      <c r="AG567" s="339"/>
      <c r="AH567" s="339"/>
      <c r="AI567" s="339"/>
      <c r="AJ567" s="339"/>
      <c r="AK567" s="339"/>
    </row>
    <row r="568" spans="9:37" s="215" customFormat="1" x14ac:dyDescent="0.25">
      <c r="I568" s="217"/>
      <c r="L568" s="339"/>
      <c r="M568" s="339"/>
      <c r="N568" s="339"/>
      <c r="O568" s="339"/>
      <c r="P568" s="339"/>
      <c r="Q568" s="339"/>
      <c r="R568" s="339"/>
      <c r="S568" s="339"/>
      <c r="T568" s="339"/>
      <c r="U568" s="339"/>
      <c r="V568" s="339"/>
      <c r="W568" s="339"/>
      <c r="X568" s="339"/>
      <c r="Y568" s="339"/>
      <c r="Z568" s="339"/>
      <c r="AA568" s="339"/>
      <c r="AB568" s="339"/>
      <c r="AC568" s="339"/>
      <c r="AD568" s="339"/>
      <c r="AE568" s="339"/>
      <c r="AF568" s="339"/>
      <c r="AG568" s="339"/>
      <c r="AH568" s="339"/>
      <c r="AI568" s="339"/>
      <c r="AJ568" s="339"/>
      <c r="AK568" s="339"/>
    </row>
    <row r="569" spans="9:37" s="215" customFormat="1" x14ac:dyDescent="0.25">
      <c r="I569" s="217"/>
      <c r="L569" s="339"/>
      <c r="M569" s="339"/>
      <c r="N569" s="339"/>
      <c r="O569" s="339"/>
      <c r="P569" s="339"/>
      <c r="Q569" s="339"/>
      <c r="R569" s="339"/>
      <c r="S569" s="339"/>
      <c r="T569" s="339"/>
      <c r="U569" s="339"/>
      <c r="V569" s="339"/>
      <c r="W569" s="339"/>
      <c r="X569" s="339"/>
      <c r="Y569" s="339"/>
      <c r="Z569" s="339"/>
      <c r="AA569" s="339"/>
      <c r="AB569" s="339"/>
      <c r="AC569" s="339"/>
      <c r="AD569" s="339"/>
      <c r="AE569" s="339"/>
      <c r="AF569" s="339"/>
      <c r="AG569" s="339"/>
      <c r="AH569" s="339"/>
      <c r="AI569" s="339"/>
      <c r="AJ569" s="339"/>
      <c r="AK569" s="339"/>
    </row>
    <row r="570" spans="9:37" s="215" customFormat="1" x14ac:dyDescent="0.25">
      <c r="I570" s="217"/>
      <c r="L570" s="339"/>
      <c r="M570" s="339"/>
      <c r="N570" s="339"/>
      <c r="O570" s="339"/>
      <c r="P570" s="339"/>
      <c r="Q570" s="339"/>
      <c r="R570" s="339"/>
      <c r="S570" s="339"/>
      <c r="T570" s="339"/>
      <c r="U570" s="339"/>
      <c r="V570" s="339"/>
      <c r="W570" s="339"/>
      <c r="X570" s="339"/>
      <c r="Y570" s="339"/>
      <c r="Z570" s="339"/>
      <c r="AA570" s="339"/>
      <c r="AB570" s="339"/>
      <c r="AC570" s="339"/>
      <c r="AD570" s="339"/>
      <c r="AE570" s="339"/>
      <c r="AF570" s="339"/>
      <c r="AG570" s="339"/>
      <c r="AH570" s="339"/>
      <c r="AI570" s="339"/>
      <c r="AJ570" s="339"/>
      <c r="AK570" s="339"/>
    </row>
    <row r="571" spans="9:37" s="215" customFormat="1" x14ac:dyDescent="0.25">
      <c r="I571" s="217"/>
      <c r="L571" s="339"/>
      <c r="M571" s="339"/>
      <c r="N571" s="339"/>
      <c r="O571" s="339"/>
      <c r="P571" s="339"/>
      <c r="Q571" s="339"/>
      <c r="R571" s="339"/>
      <c r="S571" s="339"/>
      <c r="T571" s="339"/>
      <c r="U571" s="339"/>
      <c r="V571" s="339"/>
      <c r="W571" s="339"/>
      <c r="X571" s="339"/>
      <c r="Y571" s="339"/>
      <c r="Z571" s="339"/>
      <c r="AA571" s="339"/>
      <c r="AB571" s="339"/>
      <c r="AC571" s="339"/>
      <c r="AD571" s="339"/>
      <c r="AE571" s="339"/>
      <c r="AF571" s="339"/>
      <c r="AG571" s="339"/>
      <c r="AH571" s="339"/>
      <c r="AI571" s="339"/>
      <c r="AJ571" s="339"/>
      <c r="AK571" s="339"/>
    </row>
    <row r="572" spans="9:37" s="215" customFormat="1" x14ac:dyDescent="0.25">
      <c r="I572" s="217"/>
      <c r="L572" s="339"/>
      <c r="M572" s="339"/>
      <c r="N572" s="339"/>
      <c r="O572" s="339"/>
      <c r="P572" s="339"/>
      <c r="Q572" s="339"/>
      <c r="R572" s="339"/>
      <c r="S572" s="339"/>
      <c r="T572" s="339"/>
      <c r="U572" s="339"/>
      <c r="V572" s="339"/>
      <c r="W572" s="339"/>
      <c r="X572" s="339"/>
      <c r="Y572" s="339"/>
      <c r="Z572" s="339"/>
      <c r="AA572" s="339"/>
      <c r="AB572" s="339"/>
      <c r="AC572" s="339"/>
      <c r="AD572" s="339"/>
      <c r="AE572" s="339"/>
      <c r="AF572" s="339"/>
      <c r="AG572" s="339"/>
      <c r="AH572" s="339"/>
      <c r="AI572" s="339"/>
      <c r="AJ572" s="339"/>
      <c r="AK572" s="339"/>
    </row>
    <row r="573" spans="9:37" s="215" customFormat="1" x14ac:dyDescent="0.25">
      <c r="I573" s="217"/>
      <c r="L573" s="339"/>
      <c r="M573" s="339"/>
      <c r="N573" s="339"/>
      <c r="O573" s="339"/>
      <c r="P573" s="339"/>
      <c r="Q573" s="339"/>
      <c r="R573" s="339"/>
      <c r="S573" s="339"/>
      <c r="T573" s="339"/>
      <c r="U573" s="339"/>
      <c r="V573" s="339"/>
      <c r="W573" s="339"/>
      <c r="X573" s="339"/>
      <c r="Y573" s="339"/>
      <c r="Z573" s="339"/>
      <c r="AA573" s="339"/>
      <c r="AB573" s="339"/>
      <c r="AC573" s="339"/>
      <c r="AD573" s="339"/>
      <c r="AE573" s="339"/>
      <c r="AF573" s="339"/>
      <c r="AG573" s="339"/>
      <c r="AH573" s="339"/>
      <c r="AI573" s="339"/>
      <c r="AJ573" s="339"/>
      <c r="AK573" s="339"/>
    </row>
    <row r="574" spans="9:37" s="215" customFormat="1" x14ac:dyDescent="0.25">
      <c r="I574" s="217"/>
      <c r="L574" s="339"/>
      <c r="M574" s="339"/>
      <c r="N574" s="339"/>
      <c r="O574" s="339"/>
      <c r="P574" s="339"/>
      <c r="Q574" s="339"/>
      <c r="R574" s="339"/>
      <c r="S574" s="339"/>
      <c r="T574" s="339"/>
      <c r="U574" s="339"/>
      <c r="V574" s="339"/>
      <c r="W574" s="339"/>
      <c r="X574" s="339"/>
      <c r="Y574" s="339"/>
      <c r="Z574" s="339"/>
      <c r="AA574" s="339"/>
      <c r="AB574" s="339"/>
      <c r="AC574" s="339"/>
      <c r="AD574" s="339"/>
      <c r="AE574" s="339"/>
      <c r="AF574" s="339"/>
      <c r="AG574" s="339"/>
      <c r="AH574" s="339"/>
      <c r="AI574" s="339"/>
      <c r="AJ574" s="339"/>
      <c r="AK574" s="339"/>
    </row>
    <row r="575" spans="9:37" s="215" customFormat="1" x14ac:dyDescent="0.25">
      <c r="I575" s="217"/>
      <c r="L575" s="339"/>
      <c r="M575" s="339"/>
      <c r="N575" s="339"/>
      <c r="O575" s="339"/>
      <c r="P575" s="339"/>
      <c r="Q575" s="339"/>
      <c r="R575" s="339"/>
      <c r="S575" s="339"/>
      <c r="T575" s="339"/>
      <c r="U575" s="339"/>
      <c r="V575" s="339"/>
      <c r="W575" s="339"/>
      <c r="X575" s="339"/>
      <c r="Y575" s="339"/>
      <c r="Z575" s="339"/>
      <c r="AA575" s="339"/>
      <c r="AB575" s="339"/>
      <c r="AC575" s="339"/>
      <c r="AD575" s="339"/>
      <c r="AE575" s="339"/>
      <c r="AF575" s="339"/>
      <c r="AG575" s="339"/>
      <c r="AH575" s="339"/>
      <c r="AI575" s="339"/>
      <c r="AJ575" s="339"/>
      <c r="AK575" s="339"/>
    </row>
    <row r="576" spans="9:37" s="215" customFormat="1" x14ac:dyDescent="0.25">
      <c r="I576" s="217"/>
      <c r="L576" s="339"/>
      <c r="M576" s="339"/>
      <c r="N576" s="339"/>
      <c r="O576" s="339"/>
      <c r="P576" s="339"/>
      <c r="Q576" s="339"/>
      <c r="R576" s="339"/>
      <c r="S576" s="339"/>
      <c r="T576" s="339"/>
      <c r="U576" s="339"/>
      <c r="V576" s="339"/>
      <c r="W576" s="339"/>
      <c r="X576" s="339"/>
      <c r="Y576" s="339"/>
      <c r="Z576" s="339"/>
      <c r="AA576" s="339"/>
      <c r="AB576" s="339"/>
      <c r="AC576" s="339"/>
      <c r="AD576" s="339"/>
      <c r="AE576" s="339"/>
      <c r="AF576" s="339"/>
      <c r="AG576" s="339"/>
      <c r="AH576" s="339"/>
      <c r="AI576" s="339"/>
      <c r="AJ576" s="339"/>
      <c r="AK576" s="339"/>
    </row>
    <row r="577" spans="9:37" s="215" customFormat="1" x14ac:dyDescent="0.25">
      <c r="I577" s="217"/>
      <c r="L577" s="339"/>
      <c r="M577" s="339"/>
      <c r="N577" s="339"/>
      <c r="O577" s="339"/>
      <c r="P577" s="339"/>
      <c r="Q577" s="339"/>
      <c r="R577" s="339"/>
      <c r="S577" s="339"/>
      <c r="T577" s="339"/>
      <c r="U577" s="339"/>
      <c r="V577" s="339"/>
      <c r="W577" s="339"/>
      <c r="X577" s="339"/>
      <c r="Y577" s="339"/>
      <c r="Z577" s="339"/>
      <c r="AA577" s="339"/>
      <c r="AB577" s="339"/>
      <c r="AC577" s="339"/>
      <c r="AD577" s="339"/>
      <c r="AE577" s="339"/>
      <c r="AF577" s="339"/>
      <c r="AG577" s="339"/>
      <c r="AH577" s="339"/>
      <c r="AI577" s="339"/>
      <c r="AJ577" s="339"/>
      <c r="AK577" s="339"/>
    </row>
    <row r="578" spans="9:37" s="215" customFormat="1" x14ac:dyDescent="0.25">
      <c r="I578" s="217"/>
      <c r="L578" s="339"/>
      <c r="M578" s="339"/>
      <c r="N578" s="339"/>
      <c r="O578" s="339"/>
      <c r="P578" s="339"/>
      <c r="Q578" s="339"/>
      <c r="R578" s="339"/>
      <c r="S578" s="339"/>
      <c r="T578" s="339"/>
      <c r="U578" s="339"/>
      <c r="V578" s="339"/>
      <c r="W578" s="339"/>
      <c r="X578" s="339"/>
      <c r="Y578" s="339"/>
      <c r="Z578" s="339"/>
      <c r="AA578" s="339"/>
      <c r="AB578" s="339"/>
      <c r="AC578" s="339"/>
      <c r="AD578" s="339"/>
      <c r="AE578" s="339"/>
      <c r="AF578" s="339"/>
      <c r="AG578" s="339"/>
      <c r="AH578" s="339"/>
      <c r="AI578" s="339"/>
      <c r="AJ578" s="339"/>
      <c r="AK578" s="339"/>
    </row>
    <row r="579" spans="9:37" s="215" customFormat="1" x14ac:dyDescent="0.25">
      <c r="I579" s="217"/>
      <c r="L579" s="339"/>
      <c r="M579" s="339"/>
      <c r="N579" s="339"/>
      <c r="O579" s="339"/>
      <c r="P579" s="339"/>
      <c r="Q579" s="339"/>
      <c r="R579" s="339"/>
      <c r="S579" s="339"/>
      <c r="T579" s="339"/>
      <c r="U579" s="339"/>
      <c r="V579" s="339"/>
      <c r="W579" s="339"/>
      <c r="X579" s="339"/>
      <c r="Y579" s="339"/>
      <c r="Z579" s="339"/>
      <c r="AA579" s="339"/>
      <c r="AB579" s="339"/>
      <c r="AC579" s="339"/>
      <c r="AD579" s="339"/>
      <c r="AE579" s="339"/>
      <c r="AF579" s="339"/>
      <c r="AG579" s="339"/>
      <c r="AH579" s="339"/>
      <c r="AI579" s="339"/>
      <c r="AJ579" s="339"/>
      <c r="AK579" s="339"/>
    </row>
    <row r="580" spans="9:37" s="215" customFormat="1" x14ac:dyDescent="0.25">
      <c r="I580" s="217"/>
      <c r="L580" s="339"/>
      <c r="M580" s="339"/>
      <c r="N580" s="339"/>
      <c r="O580" s="339"/>
      <c r="P580" s="339"/>
      <c r="Q580" s="339"/>
      <c r="R580" s="339"/>
      <c r="S580" s="339"/>
      <c r="T580" s="339"/>
      <c r="U580" s="339"/>
      <c r="V580" s="339"/>
      <c r="W580" s="339"/>
      <c r="X580" s="339"/>
      <c r="Y580" s="339"/>
      <c r="Z580" s="339"/>
      <c r="AA580" s="339"/>
      <c r="AB580" s="339"/>
      <c r="AC580" s="339"/>
      <c r="AD580" s="339"/>
      <c r="AE580" s="339"/>
      <c r="AF580" s="339"/>
      <c r="AG580" s="339"/>
      <c r="AH580" s="339"/>
      <c r="AI580" s="339"/>
      <c r="AJ580" s="339"/>
      <c r="AK580" s="339"/>
    </row>
    <row r="581" spans="9:37" s="215" customFormat="1" x14ac:dyDescent="0.25">
      <c r="I581" s="217"/>
      <c r="L581" s="339"/>
      <c r="M581" s="339"/>
      <c r="N581" s="339"/>
      <c r="O581" s="339"/>
      <c r="P581" s="339"/>
      <c r="Q581" s="339"/>
      <c r="R581" s="339"/>
      <c r="S581" s="339"/>
      <c r="T581" s="339"/>
      <c r="U581" s="339"/>
      <c r="V581" s="339"/>
      <c r="W581" s="339"/>
      <c r="X581" s="339"/>
      <c r="Y581" s="339"/>
      <c r="Z581" s="339"/>
      <c r="AA581" s="339"/>
      <c r="AB581" s="339"/>
      <c r="AC581" s="339"/>
      <c r="AD581" s="339"/>
      <c r="AE581" s="339"/>
      <c r="AF581" s="339"/>
      <c r="AG581" s="339"/>
      <c r="AH581" s="339"/>
      <c r="AI581" s="339"/>
      <c r="AJ581" s="339"/>
      <c r="AK581" s="339"/>
    </row>
    <row r="582" spans="9:37" s="215" customFormat="1" x14ac:dyDescent="0.25">
      <c r="I582" s="217"/>
      <c r="L582" s="339"/>
      <c r="M582" s="339"/>
      <c r="N582" s="339"/>
      <c r="O582" s="339"/>
      <c r="P582" s="339"/>
      <c r="Q582" s="339"/>
      <c r="R582" s="339"/>
      <c r="S582" s="339"/>
      <c r="T582" s="339"/>
      <c r="U582" s="339"/>
      <c r="V582" s="339"/>
      <c r="W582" s="339"/>
      <c r="X582" s="339"/>
      <c r="Y582" s="339"/>
      <c r="Z582" s="339"/>
      <c r="AA582" s="339"/>
      <c r="AB582" s="339"/>
      <c r="AC582" s="339"/>
      <c r="AD582" s="339"/>
      <c r="AE582" s="339"/>
      <c r="AF582" s="339"/>
      <c r="AG582" s="339"/>
      <c r="AH582" s="339"/>
      <c r="AI582" s="339"/>
      <c r="AJ582" s="339"/>
      <c r="AK582" s="339"/>
    </row>
    <row r="583" spans="9:37" s="215" customFormat="1" x14ac:dyDescent="0.25">
      <c r="I583" s="217"/>
      <c r="L583" s="339"/>
      <c r="M583" s="339"/>
      <c r="N583" s="339"/>
      <c r="O583" s="339"/>
      <c r="P583" s="339"/>
      <c r="Q583" s="339"/>
      <c r="R583" s="339"/>
      <c r="S583" s="339"/>
      <c r="T583" s="339"/>
      <c r="U583" s="339"/>
      <c r="V583" s="339"/>
      <c r="W583" s="339"/>
      <c r="X583" s="339"/>
      <c r="Y583" s="339"/>
      <c r="Z583" s="339"/>
      <c r="AA583" s="339"/>
      <c r="AB583" s="339"/>
      <c r="AC583" s="339"/>
      <c r="AD583" s="339"/>
      <c r="AE583" s="339"/>
      <c r="AF583" s="339"/>
      <c r="AG583" s="339"/>
      <c r="AH583" s="339"/>
      <c r="AI583" s="339"/>
      <c r="AJ583" s="339"/>
      <c r="AK583" s="339"/>
    </row>
    <row r="584" spans="9:37" s="215" customFormat="1" x14ac:dyDescent="0.25">
      <c r="I584" s="217"/>
      <c r="L584" s="339"/>
      <c r="M584" s="339"/>
      <c r="N584" s="339"/>
      <c r="O584" s="339"/>
      <c r="P584" s="339"/>
      <c r="Q584" s="339"/>
      <c r="R584" s="339"/>
      <c r="S584" s="339"/>
      <c r="T584" s="339"/>
      <c r="U584" s="339"/>
      <c r="V584" s="339"/>
      <c r="W584" s="339"/>
      <c r="X584" s="339"/>
      <c r="Y584" s="339"/>
      <c r="Z584" s="339"/>
      <c r="AA584" s="339"/>
      <c r="AB584" s="339"/>
      <c r="AC584" s="339"/>
      <c r="AD584" s="339"/>
      <c r="AE584" s="339"/>
      <c r="AF584" s="339"/>
      <c r="AG584" s="339"/>
      <c r="AH584" s="339"/>
      <c r="AI584" s="339"/>
      <c r="AJ584" s="339"/>
      <c r="AK584" s="339"/>
    </row>
    <row r="585" spans="9:37" s="215" customFormat="1" x14ac:dyDescent="0.25">
      <c r="I585" s="217"/>
      <c r="L585" s="339"/>
      <c r="M585" s="339"/>
      <c r="N585" s="339"/>
      <c r="O585" s="339"/>
      <c r="P585" s="339"/>
      <c r="Q585" s="339"/>
      <c r="R585" s="339"/>
      <c r="S585" s="339"/>
      <c r="T585" s="339"/>
      <c r="U585" s="339"/>
      <c r="V585" s="339"/>
      <c r="W585" s="339"/>
      <c r="X585" s="339"/>
      <c r="Y585" s="339"/>
      <c r="Z585" s="339"/>
      <c r="AA585" s="339"/>
      <c r="AB585" s="339"/>
      <c r="AC585" s="339"/>
      <c r="AD585" s="339"/>
      <c r="AE585" s="339"/>
      <c r="AF585" s="339"/>
      <c r="AG585" s="339"/>
      <c r="AH585" s="339"/>
      <c r="AI585" s="339"/>
      <c r="AJ585" s="339"/>
      <c r="AK585" s="339"/>
    </row>
    <row r="586" spans="9:37" s="215" customFormat="1" x14ac:dyDescent="0.25">
      <c r="I586" s="217"/>
      <c r="L586" s="339"/>
      <c r="M586" s="339"/>
      <c r="N586" s="339"/>
      <c r="O586" s="339"/>
      <c r="P586" s="339"/>
      <c r="Q586" s="339"/>
      <c r="R586" s="339"/>
      <c r="S586" s="339"/>
      <c r="T586" s="339"/>
      <c r="U586" s="339"/>
      <c r="V586" s="339"/>
      <c r="W586" s="339"/>
      <c r="X586" s="339"/>
      <c r="Y586" s="339"/>
      <c r="Z586" s="339"/>
      <c r="AA586" s="339"/>
      <c r="AB586" s="339"/>
      <c r="AC586" s="339"/>
      <c r="AD586" s="339"/>
      <c r="AE586" s="339"/>
      <c r="AF586" s="339"/>
      <c r="AG586" s="339"/>
      <c r="AH586" s="339"/>
      <c r="AI586" s="339"/>
      <c r="AJ586" s="339"/>
      <c r="AK586" s="339"/>
    </row>
    <row r="587" spans="9:37" s="215" customFormat="1" x14ac:dyDescent="0.25">
      <c r="I587" s="217"/>
      <c r="L587" s="339"/>
      <c r="M587" s="339"/>
      <c r="N587" s="339"/>
      <c r="O587" s="339"/>
      <c r="P587" s="339"/>
      <c r="Q587" s="339"/>
      <c r="R587" s="339"/>
      <c r="S587" s="339"/>
      <c r="T587" s="339"/>
      <c r="U587" s="339"/>
      <c r="V587" s="339"/>
      <c r="W587" s="339"/>
      <c r="X587" s="339"/>
      <c r="Y587" s="339"/>
      <c r="Z587" s="339"/>
      <c r="AA587" s="339"/>
      <c r="AB587" s="339"/>
      <c r="AC587" s="339"/>
      <c r="AD587" s="339"/>
      <c r="AE587" s="339"/>
      <c r="AF587" s="339"/>
      <c r="AG587" s="339"/>
      <c r="AH587" s="339"/>
      <c r="AI587" s="339"/>
      <c r="AJ587" s="339"/>
      <c r="AK587" s="339"/>
    </row>
    <row r="588" spans="9:37" s="215" customFormat="1" x14ac:dyDescent="0.25">
      <c r="I588" s="217"/>
      <c r="L588" s="339"/>
      <c r="M588" s="339"/>
      <c r="N588" s="339"/>
      <c r="O588" s="339"/>
      <c r="P588" s="339"/>
      <c r="Q588" s="339"/>
      <c r="R588" s="339"/>
      <c r="S588" s="339"/>
      <c r="T588" s="339"/>
      <c r="U588" s="339"/>
      <c r="V588" s="339"/>
      <c r="W588" s="339"/>
      <c r="X588" s="339"/>
      <c r="Y588" s="339"/>
      <c r="Z588" s="339"/>
      <c r="AA588" s="339"/>
      <c r="AB588" s="339"/>
      <c r="AC588" s="339"/>
      <c r="AD588" s="339"/>
      <c r="AE588" s="339"/>
      <c r="AF588" s="339"/>
      <c r="AG588" s="339"/>
      <c r="AH588" s="339"/>
      <c r="AI588" s="339"/>
      <c r="AJ588" s="339"/>
      <c r="AK588" s="339"/>
    </row>
    <row r="589" spans="9:37" s="215" customFormat="1" x14ac:dyDescent="0.25">
      <c r="I589" s="217"/>
      <c r="L589" s="339"/>
      <c r="M589" s="339"/>
      <c r="N589" s="339"/>
      <c r="O589" s="339"/>
      <c r="P589" s="339"/>
      <c r="Q589" s="339"/>
      <c r="R589" s="339"/>
      <c r="S589" s="339"/>
      <c r="T589" s="339"/>
      <c r="U589" s="339"/>
      <c r="V589" s="339"/>
      <c r="W589" s="339"/>
      <c r="X589" s="339"/>
      <c r="Y589" s="339"/>
      <c r="Z589" s="339"/>
      <c r="AA589" s="339"/>
      <c r="AB589" s="339"/>
      <c r="AC589" s="339"/>
      <c r="AD589" s="339"/>
      <c r="AE589" s="339"/>
      <c r="AF589" s="339"/>
      <c r="AG589" s="339"/>
      <c r="AH589" s="339"/>
      <c r="AI589" s="339"/>
      <c r="AJ589" s="339"/>
      <c r="AK589" s="339"/>
    </row>
    <row r="590" spans="9:37" s="215" customFormat="1" x14ac:dyDescent="0.25">
      <c r="I590" s="217"/>
      <c r="L590" s="339"/>
      <c r="M590" s="339"/>
      <c r="N590" s="339"/>
      <c r="O590" s="339"/>
      <c r="P590" s="339"/>
      <c r="Q590" s="339"/>
      <c r="R590" s="339"/>
      <c r="S590" s="339"/>
      <c r="T590" s="339"/>
      <c r="U590" s="339"/>
      <c r="V590" s="339"/>
      <c r="W590" s="339"/>
      <c r="X590" s="339"/>
      <c r="Y590" s="339"/>
      <c r="Z590" s="339"/>
      <c r="AA590" s="339"/>
      <c r="AB590" s="339"/>
      <c r="AC590" s="339"/>
      <c r="AD590" s="339"/>
      <c r="AE590" s="339"/>
      <c r="AF590" s="339"/>
      <c r="AG590" s="339"/>
      <c r="AH590" s="339"/>
      <c r="AI590" s="339"/>
      <c r="AJ590" s="339"/>
      <c r="AK590" s="339"/>
    </row>
    <row r="591" spans="9:37" s="215" customFormat="1" x14ac:dyDescent="0.25">
      <c r="I591" s="217"/>
      <c r="L591" s="339"/>
      <c r="M591" s="339"/>
      <c r="N591" s="339"/>
      <c r="O591" s="339"/>
      <c r="P591" s="339"/>
      <c r="Q591" s="339"/>
      <c r="R591" s="339"/>
      <c r="S591" s="339"/>
      <c r="T591" s="339"/>
      <c r="U591" s="339"/>
      <c r="V591" s="339"/>
      <c r="W591" s="339"/>
      <c r="X591" s="339"/>
      <c r="Y591" s="339"/>
      <c r="Z591" s="339"/>
      <c r="AA591" s="339"/>
      <c r="AB591" s="339"/>
      <c r="AC591" s="339"/>
      <c r="AD591" s="339"/>
      <c r="AE591" s="339"/>
      <c r="AF591" s="339"/>
      <c r="AG591" s="339"/>
      <c r="AH591" s="339"/>
      <c r="AI591" s="339"/>
      <c r="AJ591" s="339"/>
      <c r="AK591" s="339"/>
    </row>
    <row r="592" spans="9:37" s="215" customFormat="1" x14ac:dyDescent="0.25">
      <c r="I592" s="217"/>
      <c r="L592" s="339"/>
      <c r="M592" s="339"/>
      <c r="N592" s="339"/>
      <c r="O592" s="339"/>
      <c r="P592" s="339"/>
      <c r="Q592" s="339"/>
      <c r="R592" s="339"/>
      <c r="S592" s="339"/>
      <c r="T592" s="339"/>
      <c r="U592" s="339"/>
      <c r="V592" s="339"/>
      <c r="W592" s="339"/>
      <c r="X592" s="339"/>
      <c r="Y592" s="339"/>
      <c r="Z592" s="339"/>
      <c r="AA592" s="339"/>
      <c r="AB592" s="339"/>
      <c r="AC592" s="339"/>
      <c r="AD592" s="339"/>
      <c r="AE592" s="339"/>
      <c r="AF592" s="339"/>
      <c r="AG592" s="339"/>
      <c r="AH592" s="339"/>
      <c r="AI592" s="339"/>
      <c r="AJ592" s="339"/>
      <c r="AK592" s="339"/>
    </row>
    <row r="593" spans="9:37" s="215" customFormat="1" x14ac:dyDescent="0.25">
      <c r="I593" s="217"/>
      <c r="L593" s="339"/>
      <c r="M593" s="339"/>
      <c r="N593" s="339"/>
      <c r="O593" s="339"/>
      <c r="P593" s="339"/>
      <c r="Q593" s="339"/>
      <c r="R593" s="339"/>
      <c r="S593" s="339"/>
      <c r="T593" s="339"/>
      <c r="U593" s="339"/>
      <c r="V593" s="339"/>
      <c r="W593" s="339"/>
      <c r="X593" s="339"/>
      <c r="Y593" s="339"/>
      <c r="Z593" s="339"/>
      <c r="AA593" s="339"/>
      <c r="AB593" s="339"/>
      <c r="AC593" s="339"/>
      <c r="AD593" s="339"/>
      <c r="AE593" s="339"/>
      <c r="AF593" s="339"/>
      <c r="AG593" s="339"/>
      <c r="AH593" s="339"/>
      <c r="AI593" s="339"/>
      <c r="AJ593" s="339"/>
      <c r="AK593" s="339"/>
    </row>
    <row r="594" spans="9:37" s="215" customFormat="1" x14ac:dyDescent="0.25">
      <c r="I594" s="217"/>
      <c r="L594" s="339"/>
      <c r="M594" s="339"/>
      <c r="N594" s="339"/>
      <c r="O594" s="339"/>
      <c r="P594" s="339"/>
      <c r="Q594" s="339"/>
      <c r="R594" s="339"/>
      <c r="S594" s="339"/>
      <c r="T594" s="339"/>
      <c r="U594" s="339"/>
      <c r="V594" s="339"/>
      <c r="W594" s="339"/>
      <c r="X594" s="339"/>
      <c r="Y594" s="339"/>
      <c r="Z594" s="339"/>
      <c r="AA594" s="339"/>
      <c r="AB594" s="339"/>
      <c r="AC594" s="339"/>
      <c r="AD594" s="339"/>
      <c r="AE594" s="339"/>
      <c r="AF594" s="339"/>
      <c r="AG594" s="339"/>
      <c r="AH594" s="339"/>
      <c r="AI594" s="339"/>
      <c r="AJ594" s="339"/>
      <c r="AK594" s="339"/>
    </row>
    <row r="595" spans="9:37" s="215" customFormat="1" x14ac:dyDescent="0.25">
      <c r="I595" s="217"/>
      <c r="L595" s="339"/>
      <c r="M595" s="339"/>
      <c r="N595" s="339"/>
      <c r="O595" s="339"/>
      <c r="P595" s="339"/>
      <c r="Q595" s="339"/>
      <c r="R595" s="339"/>
      <c r="S595" s="339"/>
      <c r="T595" s="339"/>
      <c r="U595" s="339"/>
      <c r="V595" s="339"/>
      <c r="W595" s="339"/>
      <c r="X595" s="339"/>
      <c r="Y595" s="339"/>
      <c r="Z595" s="339"/>
      <c r="AA595" s="339"/>
      <c r="AB595" s="339"/>
      <c r="AC595" s="339"/>
      <c r="AD595" s="339"/>
      <c r="AE595" s="339"/>
      <c r="AF595" s="339"/>
      <c r="AG595" s="339"/>
      <c r="AH595" s="339"/>
      <c r="AI595" s="339"/>
      <c r="AJ595" s="339"/>
      <c r="AK595" s="339"/>
    </row>
    <row r="596" spans="9:37" s="215" customFormat="1" x14ac:dyDescent="0.25">
      <c r="I596" s="217"/>
      <c r="L596" s="339"/>
      <c r="M596" s="339"/>
      <c r="N596" s="339"/>
      <c r="O596" s="339"/>
      <c r="P596" s="339"/>
      <c r="Q596" s="339"/>
      <c r="R596" s="339"/>
      <c r="S596" s="339"/>
      <c r="T596" s="339"/>
      <c r="U596" s="339"/>
      <c r="V596" s="339"/>
      <c r="W596" s="339"/>
      <c r="X596" s="339"/>
      <c r="Y596" s="339"/>
      <c r="Z596" s="339"/>
      <c r="AA596" s="339"/>
      <c r="AB596" s="339"/>
      <c r="AC596" s="339"/>
      <c r="AD596" s="339"/>
      <c r="AE596" s="339"/>
      <c r="AF596" s="339"/>
      <c r="AG596" s="339"/>
      <c r="AH596" s="339"/>
      <c r="AI596" s="339"/>
      <c r="AJ596" s="339"/>
      <c r="AK596" s="339"/>
    </row>
    <row r="597" spans="9:37" s="215" customFormat="1" x14ac:dyDescent="0.25">
      <c r="I597" s="217"/>
      <c r="L597" s="339"/>
      <c r="M597" s="339"/>
      <c r="N597" s="339"/>
      <c r="O597" s="339"/>
      <c r="P597" s="339"/>
      <c r="Q597" s="339"/>
      <c r="R597" s="339"/>
      <c r="S597" s="339"/>
      <c r="T597" s="339"/>
      <c r="U597" s="339"/>
      <c r="V597" s="339"/>
      <c r="W597" s="339"/>
      <c r="X597" s="339"/>
      <c r="Y597" s="339"/>
      <c r="Z597" s="339"/>
      <c r="AA597" s="339"/>
      <c r="AB597" s="339"/>
      <c r="AC597" s="339"/>
      <c r="AD597" s="339"/>
      <c r="AE597" s="339"/>
      <c r="AF597" s="339"/>
      <c r="AG597" s="339"/>
      <c r="AH597" s="339"/>
      <c r="AI597" s="339"/>
      <c r="AJ597" s="339"/>
      <c r="AK597" s="339"/>
    </row>
    <row r="598" spans="9:37" s="215" customFormat="1" x14ac:dyDescent="0.25">
      <c r="I598" s="217"/>
      <c r="L598" s="339"/>
      <c r="M598" s="339"/>
      <c r="N598" s="339"/>
      <c r="O598" s="339"/>
      <c r="P598" s="339"/>
      <c r="Q598" s="339"/>
      <c r="R598" s="339"/>
      <c r="S598" s="339"/>
      <c r="T598" s="339"/>
      <c r="U598" s="339"/>
      <c r="V598" s="339"/>
      <c r="W598" s="339"/>
      <c r="X598" s="339"/>
      <c r="Y598" s="339"/>
      <c r="Z598" s="339"/>
      <c r="AA598" s="339"/>
      <c r="AB598" s="339"/>
      <c r="AC598" s="339"/>
      <c r="AD598" s="339"/>
      <c r="AE598" s="339"/>
      <c r="AF598" s="339"/>
      <c r="AG598" s="339"/>
      <c r="AH598" s="339"/>
      <c r="AI598" s="339"/>
      <c r="AJ598" s="339"/>
      <c r="AK598" s="339"/>
    </row>
    <row r="599" spans="9:37" s="215" customFormat="1" x14ac:dyDescent="0.25">
      <c r="I599" s="217"/>
      <c r="L599" s="339"/>
      <c r="M599" s="339"/>
      <c r="N599" s="339"/>
      <c r="O599" s="339"/>
      <c r="P599" s="339"/>
      <c r="Q599" s="339"/>
      <c r="R599" s="339"/>
      <c r="S599" s="339"/>
      <c r="T599" s="339"/>
      <c r="U599" s="339"/>
      <c r="V599" s="339"/>
      <c r="W599" s="339"/>
      <c r="X599" s="339"/>
      <c r="Y599" s="339"/>
      <c r="Z599" s="339"/>
      <c r="AA599" s="339"/>
      <c r="AB599" s="339"/>
      <c r="AC599" s="339"/>
      <c r="AD599" s="339"/>
      <c r="AE599" s="339"/>
      <c r="AF599" s="339"/>
      <c r="AG599" s="339"/>
      <c r="AH599" s="339"/>
      <c r="AI599" s="339"/>
      <c r="AJ599" s="339"/>
      <c r="AK599" s="339"/>
    </row>
    <row r="600" spans="9:37" s="215" customFormat="1" x14ac:dyDescent="0.25">
      <c r="I600" s="217"/>
      <c r="L600" s="339"/>
      <c r="M600" s="339"/>
      <c r="N600" s="339"/>
      <c r="O600" s="339"/>
      <c r="P600" s="339"/>
      <c r="Q600" s="339"/>
      <c r="R600" s="339"/>
      <c r="S600" s="339"/>
      <c r="T600" s="339"/>
      <c r="U600" s="339"/>
      <c r="V600" s="339"/>
      <c r="W600" s="339"/>
      <c r="X600" s="339"/>
      <c r="Y600" s="339"/>
      <c r="Z600" s="339"/>
      <c r="AA600" s="339"/>
      <c r="AB600" s="339"/>
      <c r="AC600" s="339"/>
      <c r="AD600" s="339"/>
      <c r="AE600" s="339"/>
      <c r="AF600" s="339"/>
      <c r="AG600" s="339"/>
      <c r="AH600" s="339"/>
      <c r="AI600" s="339"/>
      <c r="AJ600" s="339"/>
      <c r="AK600" s="339"/>
    </row>
    <row r="601" spans="9:37" s="215" customFormat="1" x14ac:dyDescent="0.25">
      <c r="I601" s="217"/>
      <c r="L601" s="339"/>
      <c r="M601" s="339"/>
      <c r="N601" s="339"/>
      <c r="O601" s="339"/>
      <c r="P601" s="339"/>
      <c r="Q601" s="339"/>
      <c r="R601" s="339"/>
      <c r="S601" s="339"/>
      <c r="T601" s="339"/>
      <c r="U601" s="339"/>
      <c r="V601" s="339"/>
      <c r="W601" s="339"/>
      <c r="X601" s="339"/>
      <c r="Y601" s="339"/>
      <c r="Z601" s="339"/>
      <c r="AA601" s="339"/>
      <c r="AB601" s="339"/>
      <c r="AC601" s="339"/>
      <c r="AD601" s="339"/>
      <c r="AE601" s="339"/>
      <c r="AF601" s="339"/>
      <c r="AG601" s="339"/>
      <c r="AH601" s="339"/>
      <c r="AI601" s="339"/>
      <c r="AJ601" s="339"/>
      <c r="AK601" s="339"/>
    </row>
    <row r="602" spans="9:37" s="215" customFormat="1" x14ac:dyDescent="0.25">
      <c r="I602" s="217"/>
      <c r="L602" s="339"/>
      <c r="M602" s="339"/>
      <c r="N602" s="339"/>
      <c r="O602" s="339"/>
      <c r="P602" s="339"/>
      <c r="Q602" s="339"/>
      <c r="R602" s="339"/>
      <c r="S602" s="339"/>
      <c r="T602" s="339"/>
      <c r="U602" s="339"/>
      <c r="V602" s="339"/>
      <c r="W602" s="339"/>
      <c r="X602" s="339"/>
      <c r="Y602" s="339"/>
      <c r="Z602" s="339"/>
      <c r="AA602" s="339"/>
      <c r="AB602" s="339"/>
      <c r="AC602" s="339"/>
      <c r="AD602" s="339"/>
      <c r="AE602" s="339"/>
      <c r="AF602" s="339"/>
      <c r="AG602" s="339"/>
      <c r="AH602" s="339"/>
      <c r="AI602" s="339"/>
      <c r="AJ602" s="339"/>
      <c r="AK602" s="339"/>
    </row>
    <row r="603" spans="9:37" s="215" customFormat="1" x14ac:dyDescent="0.25">
      <c r="I603" s="217"/>
      <c r="L603" s="339"/>
      <c r="M603" s="339"/>
      <c r="N603" s="339"/>
      <c r="O603" s="339"/>
      <c r="P603" s="339"/>
      <c r="Q603" s="339"/>
      <c r="R603" s="339"/>
      <c r="S603" s="339"/>
      <c r="T603" s="339"/>
      <c r="U603" s="339"/>
      <c r="V603" s="339"/>
      <c r="W603" s="339"/>
      <c r="X603" s="339"/>
      <c r="Y603" s="339"/>
      <c r="Z603" s="339"/>
      <c r="AA603" s="339"/>
      <c r="AB603" s="339"/>
      <c r="AC603" s="339"/>
      <c r="AD603" s="339"/>
      <c r="AE603" s="339"/>
      <c r="AF603" s="339"/>
      <c r="AG603" s="339"/>
      <c r="AH603" s="339"/>
      <c r="AI603" s="339"/>
      <c r="AJ603" s="339"/>
      <c r="AK603" s="339"/>
    </row>
    <row r="604" spans="9:37" s="215" customFormat="1" x14ac:dyDescent="0.25">
      <c r="I604" s="217"/>
      <c r="L604" s="339"/>
      <c r="M604" s="339"/>
      <c r="N604" s="339"/>
      <c r="O604" s="339"/>
      <c r="P604" s="339"/>
      <c r="Q604" s="339"/>
      <c r="R604" s="339"/>
      <c r="S604" s="339"/>
      <c r="T604" s="339"/>
      <c r="U604" s="339"/>
      <c r="V604" s="339"/>
      <c r="W604" s="339"/>
      <c r="X604" s="339"/>
      <c r="Y604" s="339"/>
      <c r="Z604" s="339"/>
      <c r="AA604" s="339"/>
      <c r="AB604" s="339"/>
      <c r="AC604" s="339"/>
      <c r="AD604" s="339"/>
      <c r="AE604" s="339"/>
      <c r="AF604" s="339"/>
      <c r="AG604" s="339"/>
      <c r="AH604" s="339"/>
      <c r="AI604" s="339"/>
      <c r="AJ604" s="339"/>
      <c r="AK604" s="339"/>
    </row>
    <row r="605" spans="9:37" s="215" customFormat="1" x14ac:dyDescent="0.25">
      <c r="I605" s="217"/>
      <c r="L605" s="339"/>
      <c r="M605" s="339"/>
      <c r="N605" s="339"/>
      <c r="O605" s="339"/>
      <c r="P605" s="339"/>
      <c r="Q605" s="339"/>
      <c r="R605" s="339"/>
      <c r="S605" s="339"/>
      <c r="T605" s="339"/>
      <c r="U605" s="339"/>
      <c r="V605" s="339"/>
      <c r="W605" s="339"/>
      <c r="X605" s="339"/>
      <c r="Y605" s="339"/>
      <c r="Z605" s="339"/>
      <c r="AA605" s="339"/>
      <c r="AB605" s="339"/>
      <c r="AC605" s="339"/>
      <c r="AD605" s="339"/>
      <c r="AE605" s="339"/>
      <c r="AF605" s="339"/>
      <c r="AG605" s="339"/>
      <c r="AH605" s="339"/>
      <c r="AI605" s="339"/>
      <c r="AJ605" s="339"/>
      <c r="AK605" s="339"/>
    </row>
    <row r="606" spans="9:37" s="215" customFormat="1" x14ac:dyDescent="0.25">
      <c r="I606" s="217"/>
      <c r="L606" s="339"/>
      <c r="M606" s="339"/>
      <c r="N606" s="339"/>
      <c r="O606" s="339"/>
      <c r="P606" s="339"/>
      <c r="Q606" s="339"/>
      <c r="R606" s="339"/>
      <c r="S606" s="339"/>
      <c r="T606" s="339"/>
      <c r="U606" s="339"/>
      <c r="V606" s="339"/>
      <c r="W606" s="339"/>
      <c r="X606" s="339"/>
      <c r="Y606" s="339"/>
      <c r="Z606" s="339"/>
      <c r="AA606" s="339"/>
      <c r="AB606" s="339"/>
      <c r="AC606" s="339"/>
      <c r="AD606" s="339"/>
      <c r="AE606" s="339"/>
      <c r="AF606" s="339"/>
      <c r="AG606" s="339"/>
      <c r="AH606" s="339"/>
      <c r="AI606" s="339"/>
      <c r="AJ606" s="339"/>
      <c r="AK606" s="339"/>
    </row>
    <row r="607" spans="9:37" s="215" customFormat="1" x14ac:dyDescent="0.25">
      <c r="I607" s="217"/>
      <c r="L607" s="339"/>
      <c r="M607" s="339"/>
      <c r="N607" s="339"/>
      <c r="O607" s="339"/>
      <c r="P607" s="339"/>
      <c r="Q607" s="339"/>
      <c r="R607" s="339"/>
      <c r="S607" s="339"/>
      <c r="T607" s="339"/>
      <c r="U607" s="339"/>
      <c r="V607" s="339"/>
      <c r="W607" s="339"/>
      <c r="X607" s="339"/>
      <c r="Y607" s="339"/>
      <c r="Z607" s="339"/>
      <c r="AA607" s="339"/>
      <c r="AB607" s="339"/>
      <c r="AC607" s="339"/>
      <c r="AD607" s="339"/>
      <c r="AE607" s="339"/>
      <c r="AF607" s="339"/>
      <c r="AG607" s="339"/>
      <c r="AH607" s="339"/>
      <c r="AI607" s="339"/>
      <c r="AJ607" s="339"/>
      <c r="AK607" s="339"/>
    </row>
    <row r="608" spans="9:37" s="215" customFormat="1" x14ac:dyDescent="0.25">
      <c r="I608" s="217"/>
      <c r="L608" s="339"/>
      <c r="M608" s="339"/>
      <c r="N608" s="339"/>
      <c r="O608" s="339"/>
      <c r="P608" s="339"/>
      <c r="Q608" s="339"/>
      <c r="R608" s="339"/>
      <c r="S608" s="339"/>
      <c r="T608" s="339"/>
      <c r="U608" s="339"/>
      <c r="V608" s="339"/>
      <c r="W608" s="339"/>
      <c r="X608" s="339"/>
      <c r="Y608" s="339"/>
      <c r="Z608" s="339"/>
      <c r="AA608" s="339"/>
      <c r="AB608" s="339"/>
      <c r="AC608" s="339"/>
      <c r="AD608" s="339"/>
      <c r="AE608" s="339"/>
      <c r="AF608" s="339"/>
      <c r="AG608" s="339"/>
      <c r="AH608" s="339"/>
      <c r="AI608" s="339"/>
      <c r="AJ608" s="339"/>
      <c r="AK608" s="339"/>
    </row>
    <row r="609" spans="9:37" s="215" customFormat="1" x14ac:dyDescent="0.25">
      <c r="I609" s="217"/>
      <c r="L609" s="339"/>
      <c r="M609" s="339"/>
      <c r="N609" s="339"/>
      <c r="O609" s="339"/>
      <c r="P609" s="339"/>
      <c r="Q609" s="339"/>
      <c r="R609" s="339"/>
      <c r="S609" s="339"/>
      <c r="T609" s="339"/>
      <c r="U609" s="339"/>
      <c r="V609" s="339"/>
      <c r="W609" s="339"/>
      <c r="X609" s="339"/>
      <c r="Y609" s="339"/>
      <c r="Z609" s="339"/>
      <c r="AA609" s="339"/>
      <c r="AB609" s="339"/>
      <c r="AC609" s="339"/>
      <c r="AD609" s="339"/>
      <c r="AE609" s="339"/>
      <c r="AF609" s="339"/>
      <c r="AG609" s="339"/>
      <c r="AH609" s="339"/>
      <c r="AI609" s="339"/>
      <c r="AJ609" s="339"/>
      <c r="AK609" s="339"/>
    </row>
    <row r="610" spans="9:37" s="215" customFormat="1" x14ac:dyDescent="0.25">
      <c r="I610" s="217"/>
      <c r="L610" s="339"/>
      <c r="M610" s="339"/>
      <c r="N610" s="339"/>
      <c r="O610" s="339"/>
      <c r="P610" s="339"/>
      <c r="Q610" s="339"/>
      <c r="R610" s="339"/>
      <c r="S610" s="339"/>
      <c r="T610" s="339"/>
      <c r="U610" s="339"/>
      <c r="V610" s="339"/>
      <c r="W610" s="339"/>
      <c r="X610" s="339"/>
      <c r="Y610" s="339"/>
      <c r="Z610" s="339"/>
      <c r="AA610" s="339"/>
      <c r="AB610" s="339"/>
      <c r="AC610" s="339"/>
      <c r="AD610" s="339"/>
      <c r="AE610" s="339"/>
      <c r="AF610" s="339"/>
      <c r="AG610" s="339"/>
      <c r="AH610" s="339"/>
      <c r="AI610" s="339"/>
      <c r="AJ610" s="339"/>
      <c r="AK610" s="339"/>
    </row>
    <row r="611" spans="9:37" s="215" customFormat="1" x14ac:dyDescent="0.25">
      <c r="I611" s="217"/>
      <c r="L611" s="339"/>
      <c r="M611" s="339"/>
      <c r="N611" s="339"/>
      <c r="O611" s="339"/>
      <c r="P611" s="339"/>
      <c r="Q611" s="339"/>
      <c r="R611" s="339"/>
      <c r="S611" s="339"/>
      <c r="T611" s="339"/>
      <c r="U611" s="339"/>
      <c r="V611" s="339"/>
      <c r="W611" s="339"/>
      <c r="X611" s="339"/>
      <c r="Y611" s="339"/>
      <c r="Z611" s="339"/>
      <c r="AA611" s="339"/>
      <c r="AB611" s="339"/>
      <c r="AC611" s="339"/>
      <c r="AD611" s="339"/>
      <c r="AE611" s="339"/>
      <c r="AF611" s="339"/>
      <c r="AG611" s="339"/>
      <c r="AH611" s="339"/>
      <c r="AI611" s="339"/>
      <c r="AJ611" s="339"/>
      <c r="AK611" s="339"/>
    </row>
    <row r="612" spans="9:37" s="215" customFormat="1" x14ac:dyDescent="0.25">
      <c r="I612" s="217"/>
      <c r="L612" s="339"/>
      <c r="M612" s="339"/>
      <c r="N612" s="339"/>
      <c r="O612" s="339"/>
      <c r="P612" s="339"/>
      <c r="Q612" s="339"/>
      <c r="R612" s="339"/>
      <c r="S612" s="339"/>
      <c r="T612" s="339"/>
      <c r="U612" s="339"/>
      <c r="V612" s="339"/>
      <c r="W612" s="339"/>
      <c r="X612" s="339"/>
      <c r="Y612" s="339"/>
      <c r="Z612" s="339"/>
      <c r="AA612" s="339"/>
      <c r="AB612" s="339"/>
      <c r="AC612" s="339"/>
      <c r="AD612" s="339"/>
      <c r="AE612" s="339"/>
      <c r="AF612" s="339"/>
      <c r="AG612" s="339"/>
      <c r="AH612" s="339"/>
      <c r="AI612" s="339"/>
      <c r="AJ612" s="339"/>
      <c r="AK612" s="339"/>
    </row>
    <row r="613" spans="9:37" s="215" customFormat="1" x14ac:dyDescent="0.25">
      <c r="I613" s="217"/>
      <c r="L613" s="339"/>
      <c r="M613" s="339"/>
      <c r="N613" s="339"/>
      <c r="O613" s="339"/>
      <c r="P613" s="339"/>
      <c r="Q613" s="339"/>
      <c r="R613" s="339"/>
      <c r="S613" s="339"/>
      <c r="T613" s="339"/>
      <c r="U613" s="339"/>
      <c r="V613" s="339"/>
      <c r="W613" s="339"/>
      <c r="X613" s="339"/>
      <c r="Y613" s="339"/>
      <c r="Z613" s="339"/>
      <c r="AA613" s="339"/>
      <c r="AB613" s="339"/>
      <c r="AC613" s="339"/>
      <c r="AD613" s="339"/>
      <c r="AE613" s="339"/>
      <c r="AF613" s="339"/>
      <c r="AG613" s="339"/>
      <c r="AH613" s="339"/>
      <c r="AI613" s="339"/>
      <c r="AJ613" s="339"/>
      <c r="AK613" s="339"/>
    </row>
    <row r="614" spans="9:37" s="215" customFormat="1" x14ac:dyDescent="0.25">
      <c r="I614" s="217"/>
      <c r="L614" s="339"/>
      <c r="M614" s="339"/>
      <c r="N614" s="339"/>
      <c r="O614" s="339"/>
      <c r="P614" s="339"/>
      <c r="Q614" s="339"/>
      <c r="R614" s="339"/>
      <c r="S614" s="339"/>
      <c r="T614" s="339"/>
      <c r="U614" s="339"/>
      <c r="V614" s="339"/>
      <c r="W614" s="339"/>
      <c r="X614" s="339"/>
      <c r="Y614" s="339"/>
      <c r="Z614" s="339"/>
      <c r="AA614" s="339"/>
      <c r="AB614" s="339"/>
      <c r="AC614" s="339"/>
      <c r="AD614" s="339"/>
      <c r="AE614" s="339"/>
      <c r="AF614" s="339"/>
      <c r="AG614" s="339"/>
      <c r="AH614" s="339"/>
      <c r="AI614" s="339"/>
      <c r="AJ614" s="339"/>
      <c r="AK614" s="339"/>
    </row>
    <row r="615" spans="9:37" s="215" customFormat="1" x14ac:dyDescent="0.25">
      <c r="I615" s="217"/>
      <c r="L615" s="339"/>
      <c r="M615" s="339"/>
      <c r="N615" s="339"/>
      <c r="O615" s="339"/>
      <c r="P615" s="339"/>
      <c r="Q615" s="339"/>
      <c r="R615" s="339"/>
      <c r="S615" s="339"/>
      <c r="T615" s="339"/>
      <c r="U615" s="339"/>
      <c r="V615" s="339"/>
      <c r="W615" s="339"/>
      <c r="X615" s="339"/>
      <c r="Y615" s="339"/>
      <c r="Z615" s="339"/>
      <c r="AA615" s="339"/>
      <c r="AB615" s="339"/>
      <c r="AC615" s="339"/>
      <c r="AD615" s="339"/>
      <c r="AE615" s="339"/>
      <c r="AF615" s="339"/>
      <c r="AG615" s="339"/>
      <c r="AH615" s="339"/>
      <c r="AI615" s="339"/>
      <c r="AJ615" s="339"/>
      <c r="AK615" s="339"/>
    </row>
    <row r="616" spans="9:37" s="215" customFormat="1" x14ac:dyDescent="0.25">
      <c r="I616" s="217"/>
      <c r="L616" s="339"/>
      <c r="M616" s="339"/>
      <c r="N616" s="339"/>
      <c r="O616" s="339"/>
      <c r="P616" s="339"/>
      <c r="Q616" s="339"/>
      <c r="R616" s="339"/>
      <c r="S616" s="339"/>
      <c r="T616" s="339"/>
      <c r="U616" s="339"/>
      <c r="V616" s="339"/>
      <c r="W616" s="339"/>
      <c r="X616" s="339"/>
      <c r="Y616" s="339"/>
      <c r="Z616" s="339"/>
      <c r="AA616" s="339"/>
      <c r="AB616" s="339"/>
      <c r="AC616" s="339"/>
      <c r="AD616" s="339"/>
      <c r="AE616" s="339"/>
      <c r="AF616" s="339"/>
      <c r="AG616" s="339"/>
      <c r="AH616" s="339"/>
      <c r="AI616" s="339"/>
      <c r="AJ616" s="339"/>
      <c r="AK616" s="339"/>
    </row>
    <row r="617" spans="9:37" s="215" customFormat="1" x14ac:dyDescent="0.25">
      <c r="I617" s="217"/>
      <c r="L617" s="339"/>
      <c r="M617" s="339"/>
      <c r="N617" s="339"/>
      <c r="O617" s="339"/>
      <c r="P617" s="339"/>
      <c r="Q617" s="339"/>
      <c r="R617" s="339"/>
      <c r="S617" s="339"/>
      <c r="T617" s="339"/>
      <c r="U617" s="339"/>
      <c r="V617" s="339"/>
      <c r="W617" s="339"/>
      <c r="X617" s="339"/>
      <c r="Y617" s="339"/>
      <c r="Z617" s="339"/>
      <c r="AA617" s="339"/>
      <c r="AB617" s="339"/>
      <c r="AC617" s="339"/>
      <c r="AD617" s="339"/>
      <c r="AE617" s="339"/>
      <c r="AF617" s="339"/>
      <c r="AG617" s="339"/>
      <c r="AH617" s="339"/>
      <c r="AI617" s="339"/>
      <c r="AJ617" s="339"/>
      <c r="AK617" s="339"/>
    </row>
    <row r="618" spans="9:37" s="215" customFormat="1" x14ac:dyDescent="0.25">
      <c r="I618" s="217"/>
      <c r="L618" s="339"/>
      <c r="M618" s="339"/>
      <c r="N618" s="339"/>
      <c r="O618" s="339"/>
      <c r="P618" s="339"/>
      <c r="Q618" s="339"/>
      <c r="R618" s="339"/>
      <c r="S618" s="339"/>
      <c r="T618" s="339"/>
      <c r="U618" s="339"/>
      <c r="V618" s="339"/>
      <c r="W618" s="339"/>
      <c r="X618" s="339"/>
      <c r="Y618" s="339"/>
      <c r="Z618" s="339"/>
      <c r="AA618" s="339"/>
      <c r="AB618" s="339"/>
      <c r="AC618" s="339"/>
      <c r="AD618" s="339"/>
      <c r="AE618" s="339"/>
      <c r="AF618" s="339"/>
      <c r="AG618" s="339"/>
      <c r="AH618" s="339"/>
      <c r="AI618" s="339"/>
      <c r="AJ618" s="339"/>
      <c r="AK618" s="339"/>
    </row>
    <row r="619" spans="9:37" s="215" customFormat="1" x14ac:dyDescent="0.25">
      <c r="I619" s="217"/>
      <c r="L619" s="339"/>
      <c r="M619" s="339"/>
      <c r="N619" s="339"/>
      <c r="O619" s="339"/>
      <c r="P619" s="339"/>
      <c r="Q619" s="339"/>
      <c r="R619" s="339"/>
      <c r="S619" s="339"/>
      <c r="T619" s="339"/>
      <c r="U619" s="339"/>
      <c r="V619" s="339"/>
      <c r="W619" s="339"/>
      <c r="X619" s="339"/>
      <c r="Y619" s="339"/>
      <c r="Z619" s="339"/>
      <c r="AA619" s="339"/>
      <c r="AB619" s="339"/>
      <c r="AC619" s="339"/>
      <c r="AD619" s="339"/>
      <c r="AE619" s="339"/>
      <c r="AF619" s="339"/>
      <c r="AG619" s="339"/>
      <c r="AH619" s="339"/>
      <c r="AI619" s="339"/>
      <c r="AJ619" s="339"/>
      <c r="AK619" s="339"/>
    </row>
    <row r="620" spans="9:37" s="215" customFormat="1" x14ac:dyDescent="0.25">
      <c r="I620" s="217"/>
      <c r="L620" s="339"/>
      <c r="M620" s="339"/>
      <c r="N620" s="339"/>
      <c r="O620" s="339"/>
      <c r="P620" s="339"/>
      <c r="Q620" s="339"/>
      <c r="R620" s="339"/>
      <c r="S620" s="339"/>
      <c r="T620" s="339"/>
      <c r="U620" s="339"/>
      <c r="V620" s="339"/>
      <c r="W620" s="339"/>
      <c r="X620" s="339"/>
      <c r="Y620" s="339"/>
      <c r="Z620" s="339"/>
      <c r="AA620" s="339"/>
      <c r="AB620" s="339"/>
      <c r="AC620" s="339"/>
      <c r="AD620" s="339"/>
      <c r="AE620" s="339"/>
      <c r="AF620" s="339"/>
      <c r="AG620" s="339"/>
      <c r="AH620" s="339"/>
      <c r="AI620" s="339"/>
      <c r="AJ620" s="339"/>
      <c r="AK620" s="339"/>
    </row>
    <row r="621" spans="9:37" s="215" customFormat="1" x14ac:dyDescent="0.25">
      <c r="I621" s="217"/>
      <c r="L621" s="339"/>
      <c r="M621" s="339"/>
      <c r="N621" s="339"/>
      <c r="O621" s="339"/>
      <c r="P621" s="339"/>
      <c r="Q621" s="339"/>
      <c r="R621" s="339"/>
      <c r="S621" s="339"/>
      <c r="T621" s="339"/>
      <c r="U621" s="339"/>
      <c r="V621" s="339"/>
      <c r="W621" s="339"/>
      <c r="X621" s="339"/>
      <c r="Y621" s="339"/>
      <c r="Z621" s="339"/>
      <c r="AA621" s="339"/>
      <c r="AB621" s="339"/>
      <c r="AC621" s="339"/>
      <c r="AD621" s="339"/>
      <c r="AE621" s="339"/>
      <c r="AF621" s="339"/>
      <c r="AG621" s="339"/>
      <c r="AH621" s="339"/>
      <c r="AI621" s="339"/>
      <c r="AJ621" s="339"/>
      <c r="AK621" s="339"/>
    </row>
    <row r="622" spans="9:37" s="215" customFormat="1" x14ac:dyDescent="0.25">
      <c r="I622" s="217"/>
      <c r="L622" s="339"/>
      <c r="M622" s="339"/>
      <c r="N622" s="339"/>
      <c r="O622" s="339"/>
      <c r="P622" s="339"/>
      <c r="Q622" s="339"/>
      <c r="R622" s="339"/>
      <c r="S622" s="339"/>
      <c r="T622" s="339"/>
      <c r="U622" s="339"/>
      <c r="V622" s="339"/>
      <c r="W622" s="339"/>
      <c r="X622" s="339"/>
      <c r="Y622" s="339"/>
      <c r="Z622" s="339"/>
      <c r="AA622" s="339"/>
      <c r="AB622" s="339"/>
      <c r="AC622" s="339"/>
      <c r="AD622" s="339"/>
      <c r="AE622" s="339"/>
      <c r="AF622" s="339"/>
      <c r="AG622" s="339"/>
      <c r="AH622" s="339"/>
      <c r="AI622" s="339"/>
      <c r="AJ622" s="339"/>
      <c r="AK622" s="339"/>
    </row>
    <row r="623" spans="9:37" s="215" customFormat="1" x14ac:dyDescent="0.25">
      <c r="I623" s="217"/>
      <c r="L623" s="339"/>
      <c r="M623" s="339"/>
      <c r="N623" s="339"/>
      <c r="O623" s="339"/>
      <c r="P623" s="339"/>
      <c r="Q623" s="339"/>
      <c r="R623" s="339"/>
      <c r="S623" s="339"/>
      <c r="T623" s="339"/>
      <c r="U623" s="339"/>
      <c r="V623" s="339"/>
      <c r="W623" s="339"/>
      <c r="X623" s="339"/>
      <c r="Y623" s="339"/>
      <c r="Z623" s="339"/>
      <c r="AA623" s="339"/>
      <c r="AB623" s="339"/>
      <c r="AC623" s="339"/>
      <c r="AD623" s="339"/>
      <c r="AE623" s="339"/>
      <c r="AF623" s="339"/>
      <c r="AG623" s="339"/>
      <c r="AH623" s="339"/>
      <c r="AI623" s="339"/>
      <c r="AJ623" s="339"/>
      <c r="AK623" s="339"/>
    </row>
    <row r="624" spans="9:37" s="215" customFormat="1" x14ac:dyDescent="0.25">
      <c r="I624" s="217"/>
      <c r="L624" s="339"/>
      <c r="M624" s="339"/>
      <c r="N624" s="339"/>
      <c r="O624" s="339"/>
      <c r="P624" s="339"/>
      <c r="Q624" s="339"/>
      <c r="R624" s="339"/>
      <c r="S624" s="339"/>
      <c r="T624" s="339"/>
      <c r="U624" s="339"/>
      <c r="V624" s="339"/>
      <c r="W624" s="339"/>
      <c r="X624" s="339"/>
      <c r="Y624" s="339"/>
      <c r="Z624" s="339"/>
      <c r="AA624" s="339"/>
      <c r="AB624" s="339"/>
      <c r="AC624" s="339"/>
      <c r="AD624" s="339"/>
      <c r="AE624" s="339"/>
      <c r="AF624" s="339"/>
      <c r="AG624" s="339"/>
      <c r="AH624" s="339"/>
      <c r="AI624" s="339"/>
      <c r="AJ624" s="339"/>
      <c r="AK624" s="339"/>
    </row>
    <row r="625" spans="9:37" s="215" customFormat="1" x14ac:dyDescent="0.25">
      <c r="I625" s="217"/>
      <c r="L625" s="339"/>
      <c r="M625" s="339"/>
      <c r="N625" s="339"/>
      <c r="O625" s="339"/>
      <c r="P625" s="339"/>
      <c r="Q625" s="339"/>
      <c r="R625" s="339"/>
      <c r="S625" s="339"/>
      <c r="T625" s="339"/>
      <c r="U625" s="339"/>
      <c r="V625" s="339"/>
      <c r="W625" s="339"/>
      <c r="X625" s="339"/>
      <c r="Y625" s="339"/>
      <c r="Z625" s="339"/>
      <c r="AA625" s="339"/>
      <c r="AB625" s="339"/>
      <c r="AC625" s="339"/>
      <c r="AD625" s="339"/>
      <c r="AE625" s="339"/>
      <c r="AF625" s="339"/>
      <c r="AG625" s="339"/>
      <c r="AH625" s="339"/>
      <c r="AI625" s="339"/>
      <c r="AJ625" s="339"/>
      <c r="AK625" s="339"/>
    </row>
    <row r="626" spans="9:37" s="215" customFormat="1" x14ac:dyDescent="0.25">
      <c r="I626" s="217"/>
      <c r="L626" s="339"/>
      <c r="M626" s="339"/>
      <c r="N626" s="339"/>
      <c r="O626" s="339"/>
      <c r="P626" s="339"/>
      <c r="Q626" s="339"/>
      <c r="R626" s="339"/>
      <c r="S626" s="339"/>
      <c r="T626" s="339"/>
      <c r="U626" s="339"/>
      <c r="V626" s="339"/>
      <c r="W626" s="339"/>
      <c r="X626" s="339"/>
      <c r="Y626" s="339"/>
      <c r="Z626" s="339"/>
      <c r="AA626" s="339"/>
      <c r="AB626" s="339"/>
      <c r="AC626" s="339"/>
      <c r="AD626" s="339"/>
      <c r="AE626" s="339"/>
      <c r="AF626" s="339"/>
      <c r="AG626" s="339"/>
      <c r="AH626" s="339"/>
      <c r="AI626" s="339"/>
      <c r="AJ626" s="339"/>
      <c r="AK626" s="339"/>
    </row>
    <row r="627" spans="9:37" s="215" customFormat="1" x14ac:dyDescent="0.25">
      <c r="I627" s="217"/>
      <c r="L627" s="339"/>
      <c r="M627" s="339"/>
      <c r="N627" s="339"/>
      <c r="O627" s="339"/>
      <c r="P627" s="339"/>
      <c r="Q627" s="339"/>
      <c r="R627" s="339"/>
      <c r="S627" s="339"/>
      <c r="T627" s="339"/>
      <c r="U627" s="339"/>
      <c r="V627" s="339"/>
      <c r="W627" s="339"/>
      <c r="X627" s="339"/>
      <c r="Y627" s="339"/>
      <c r="Z627" s="339"/>
      <c r="AA627" s="339"/>
      <c r="AB627" s="339"/>
      <c r="AC627" s="339"/>
      <c r="AD627" s="339"/>
      <c r="AE627" s="339"/>
      <c r="AF627" s="339"/>
      <c r="AG627" s="339"/>
      <c r="AH627" s="339"/>
      <c r="AI627" s="339"/>
      <c r="AJ627" s="339"/>
      <c r="AK627" s="339"/>
    </row>
    <row r="628" spans="9:37" s="215" customFormat="1" x14ac:dyDescent="0.25">
      <c r="I628" s="217"/>
      <c r="L628" s="339"/>
      <c r="M628" s="339"/>
      <c r="N628" s="339"/>
      <c r="O628" s="339"/>
      <c r="P628" s="339"/>
      <c r="Q628" s="339"/>
      <c r="R628" s="339"/>
      <c r="S628" s="339"/>
      <c r="T628" s="339"/>
      <c r="U628" s="339"/>
      <c r="V628" s="339"/>
      <c r="W628" s="339"/>
      <c r="X628" s="339"/>
      <c r="Y628" s="339"/>
      <c r="Z628" s="339"/>
      <c r="AA628" s="339"/>
      <c r="AB628" s="339"/>
      <c r="AC628" s="339"/>
      <c r="AD628" s="339"/>
      <c r="AE628" s="339"/>
      <c r="AF628" s="339"/>
      <c r="AG628" s="339"/>
      <c r="AH628" s="339"/>
      <c r="AI628" s="339"/>
      <c r="AJ628" s="339"/>
      <c r="AK628" s="339"/>
    </row>
    <row r="629" spans="9:37" s="215" customFormat="1" x14ac:dyDescent="0.25">
      <c r="I629" s="217"/>
      <c r="L629" s="339"/>
      <c r="M629" s="339"/>
      <c r="N629" s="339"/>
      <c r="O629" s="339"/>
      <c r="P629" s="339"/>
      <c r="Q629" s="339"/>
      <c r="R629" s="339"/>
      <c r="S629" s="339"/>
      <c r="T629" s="339"/>
      <c r="U629" s="339"/>
      <c r="V629" s="339"/>
      <c r="W629" s="339"/>
      <c r="X629" s="339"/>
      <c r="Y629" s="339"/>
      <c r="Z629" s="339"/>
      <c r="AA629" s="339"/>
      <c r="AB629" s="339"/>
      <c r="AC629" s="339"/>
      <c r="AD629" s="339"/>
      <c r="AE629" s="339"/>
      <c r="AF629" s="339"/>
      <c r="AG629" s="339"/>
      <c r="AH629" s="339"/>
      <c r="AI629" s="339"/>
      <c r="AJ629" s="339"/>
      <c r="AK629" s="339"/>
    </row>
    <row r="630" spans="9:37" s="215" customFormat="1" x14ac:dyDescent="0.25">
      <c r="I630" s="217"/>
      <c r="L630" s="339"/>
      <c r="M630" s="339"/>
      <c r="N630" s="339"/>
      <c r="O630" s="339"/>
      <c r="P630" s="339"/>
      <c r="Q630" s="339"/>
      <c r="R630" s="339"/>
      <c r="S630" s="339"/>
      <c r="T630" s="339"/>
      <c r="U630" s="339"/>
      <c r="V630" s="339"/>
      <c r="W630" s="339"/>
      <c r="X630" s="339"/>
      <c r="Y630" s="339"/>
      <c r="Z630" s="339"/>
      <c r="AA630" s="339"/>
      <c r="AB630" s="339"/>
      <c r="AC630" s="339"/>
      <c r="AD630" s="339"/>
      <c r="AE630" s="339"/>
      <c r="AF630" s="339"/>
      <c r="AG630" s="339"/>
      <c r="AH630" s="339"/>
      <c r="AI630" s="339"/>
      <c r="AJ630" s="339"/>
      <c r="AK630" s="339"/>
    </row>
    <row r="631" spans="9:37" s="215" customFormat="1" x14ac:dyDescent="0.25">
      <c r="I631" s="217"/>
      <c r="L631" s="339"/>
      <c r="M631" s="339"/>
      <c r="N631" s="339"/>
      <c r="O631" s="339"/>
      <c r="P631" s="339"/>
      <c r="Q631" s="339"/>
      <c r="R631" s="339"/>
      <c r="S631" s="339"/>
      <c r="T631" s="339"/>
      <c r="U631" s="339"/>
      <c r="V631" s="339"/>
      <c r="W631" s="339"/>
      <c r="X631" s="339"/>
      <c r="Y631" s="339"/>
      <c r="Z631" s="339"/>
      <c r="AA631" s="339"/>
      <c r="AB631" s="339"/>
      <c r="AC631" s="339"/>
      <c r="AD631" s="339"/>
      <c r="AE631" s="339"/>
      <c r="AF631" s="339"/>
      <c r="AG631" s="339"/>
      <c r="AH631" s="339"/>
      <c r="AI631" s="339"/>
      <c r="AJ631" s="339"/>
      <c r="AK631" s="339"/>
    </row>
    <row r="632" spans="9:37" s="215" customFormat="1" x14ac:dyDescent="0.25">
      <c r="I632" s="217"/>
      <c r="L632" s="339"/>
      <c r="M632" s="339"/>
      <c r="N632" s="339"/>
      <c r="O632" s="339"/>
      <c r="P632" s="339"/>
      <c r="Q632" s="339"/>
      <c r="R632" s="339"/>
      <c r="S632" s="339"/>
      <c r="T632" s="339"/>
      <c r="U632" s="339"/>
      <c r="V632" s="339"/>
      <c r="W632" s="339"/>
      <c r="X632" s="339"/>
      <c r="Y632" s="339"/>
      <c r="Z632" s="339"/>
      <c r="AA632" s="339"/>
      <c r="AB632" s="339"/>
      <c r="AC632" s="339"/>
      <c r="AD632" s="339"/>
      <c r="AE632" s="339"/>
      <c r="AF632" s="339"/>
      <c r="AG632" s="339"/>
      <c r="AH632" s="339"/>
      <c r="AI632" s="339"/>
      <c r="AJ632" s="339"/>
      <c r="AK632" s="339"/>
    </row>
    <row r="633" spans="9:37" s="215" customFormat="1" x14ac:dyDescent="0.25">
      <c r="I633" s="217"/>
      <c r="L633" s="339"/>
      <c r="M633" s="339"/>
      <c r="N633" s="339"/>
      <c r="O633" s="339"/>
      <c r="P633" s="339"/>
      <c r="Q633" s="339"/>
      <c r="R633" s="339"/>
      <c r="S633" s="339"/>
      <c r="T633" s="339"/>
      <c r="U633" s="339"/>
      <c r="V633" s="339"/>
      <c r="W633" s="339"/>
      <c r="X633" s="339"/>
      <c r="Y633" s="339"/>
      <c r="Z633" s="339"/>
      <c r="AA633" s="339"/>
      <c r="AB633" s="339"/>
      <c r="AC633" s="339"/>
      <c r="AD633" s="339"/>
      <c r="AE633" s="339"/>
      <c r="AF633" s="339"/>
      <c r="AG633" s="339"/>
      <c r="AH633" s="339"/>
      <c r="AI633" s="339"/>
      <c r="AJ633" s="339"/>
      <c r="AK633" s="339"/>
    </row>
    <row r="634" spans="9:37" s="215" customFormat="1" x14ac:dyDescent="0.25">
      <c r="I634" s="217"/>
      <c r="L634" s="339"/>
      <c r="M634" s="339"/>
      <c r="N634" s="339"/>
      <c r="O634" s="339"/>
      <c r="P634" s="339"/>
      <c r="Q634" s="339"/>
      <c r="R634" s="339"/>
      <c r="S634" s="339"/>
      <c r="T634" s="339"/>
      <c r="U634" s="339"/>
      <c r="V634" s="339"/>
      <c r="W634" s="339"/>
      <c r="X634" s="339"/>
      <c r="Y634" s="339"/>
      <c r="Z634" s="339"/>
      <c r="AA634" s="339"/>
      <c r="AB634" s="339"/>
      <c r="AC634" s="339"/>
      <c r="AD634" s="339"/>
      <c r="AE634" s="339"/>
      <c r="AF634" s="339"/>
      <c r="AG634" s="339"/>
      <c r="AH634" s="339"/>
      <c r="AI634" s="339"/>
      <c r="AJ634" s="339"/>
      <c r="AK634" s="339"/>
    </row>
    <row r="635" spans="9:37" s="215" customFormat="1" x14ac:dyDescent="0.25">
      <c r="I635" s="217"/>
      <c r="L635" s="339"/>
      <c r="M635" s="339"/>
      <c r="N635" s="339"/>
      <c r="O635" s="339"/>
      <c r="P635" s="339"/>
      <c r="Q635" s="339"/>
      <c r="R635" s="339"/>
      <c r="S635" s="339"/>
      <c r="T635" s="339"/>
      <c r="U635" s="339"/>
      <c r="V635" s="339"/>
      <c r="W635" s="339"/>
      <c r="X635" s="339"/>
      <c r="Y635" s="339"/>
      <c r="Z635" s="339"/>
      <c r="AA635" s="339"/>
      <c r="AB635" s="339"/>
      <c r="AC635" s="339"/>
      <c r="AD635" s="339"/>
      <c r="AE635" s="339"/>
      <c r="AF635" s="339"/>
      <c r="AG635" s="339"/>
      <c r="AH635" s="339"/>
      <c r="AI635" s="339"/>
      <c r="AJ635" s="339"/>
      <c r="AK635" s="339"/>
    </row>
    <row r="636" spans="9:37" s="215" customFormat="1" x14ac:dyDescent="0.25">
      <c r="I636" s="217"/>
      <c r="L636" s="339"/>
      <c r="M636" s="339"/>
      <c r="N636" s="339"/>
      <c r="O636" s="339"/>
      <c r="P636" s="339"/>
      <c r="Q636" s="339"/>
      <c r="R636" s="339"/>
      <c r="S636" s="339"/>
      <c r="T636" s="339"/>
      <c r="U636" s="339"/>
      <c r="V636" s="339"/>
      <c r="W636" s="339"/>
      <c r="X636" s="339"/>
      <c r="Y636" s="339"/>
      <c r="Z636" s="339"/>
      <c r="AA636" s="339"/>
      <c r="AB636" s="339"/>
      <c r="AC636" s="339"/>
      <c r="AD636" s="339"/>
      <c r="AE636" s="339"/>
      <c r="AF636" s="339"/>
      <c r="AG636" s="339"/>
      <c r="AH636" s="339"/>
      <c r="AI636" s="339"/>
      <c r="AJ636" s="339"/>
      <c r="AK636" s="339"/>
    </row>
    <row r="637" spans="9:37" s="215" customFormat="1" x14ac:dyDescent="0.25">
      <c r="I637" s="217"/>
      <c r="L637" s="339"/>
      <c r="M637" s="339"/>
      <c r="N637" s="339"/>
      <c r="O637" s="339"/>
      <c r="P637" s="339"/>
      <c r="Q637" s="339"/>
      <c r="R637" s="339"/>
      <c r="S637" s="339"/>
      <c r="T637" s="339"/>
      <c r="U637" s="339"/>
      <c r="V637" s="339"/>
      <c r="W637" s="339"/>
      <c r="X637" s="339"/>
      <c r="Y637" s="339"/>
      <c r="Z637" s="339"/>
      <c r="AA637" s="339"/>
      <c r="AB637" s="339"/>
      <c r="AC637" s="339"/>
      <c r="AD637" s="339"/>
      <c r="AE637" s="339"/>
      <c r="AF637" s="339"/>
      <c r="AG637" s="339"/>
      <c r="AH637" s="339"/>
      <c r="AI637" s="339"/>
      <c r="AJ637" s="339"/>
      <c r="AK637" s="339"/>
    </row>
    <row r="638" spans="9:37" s="215" customFormat="1" x14ac:dyDescent="0.25">
      <c r="I638" s="217"/>
      <c r="L638" s="339"/>
      <c r="M638" s="339"/>
      <c r="N638" s="339"/>
      <c r="O638" s="339"/>
      <c r="P638" s="339"/>
      <c r="Q638" s="339"/>
      <c r="R638" s="339"/>
      <c r="S638" s="339"/>
      <c r="T638" s="339"/>
      <c r="U638" s="339"/>
      <c r="V638" s="339"/>
      <c r="W638" s="339"/>
      <c r="X638" s="339"/>
      <c r="Y638" s="339"/>
      <c r="Z638" s="339"/>
      <c r="AA638" s="339"/>
      <c r="AB638" s="339"/>
      <c r="AC638" s="339"/>
      <c r="AD638" s="339"/>
      <c r="AE638" s="339"/>
      <c r="AF638" s="339"/>
      <c r="AG638" s="339"/>
      <c r="AH638" s="339"/>
      <c r="AI638" s="339"/>
      <c r="AJ638" s="339"/>
      <c r="AK638" s="339"/>
    </row>
    <row r="639" spans="9:37" s="215" customFormat="1" x14ac:dyDescent="0.25">
      <c r="I639" s="217"/>
      <c r="L639" s="339"/>
      <c r="M639" s="339"/>
      <c r="N639" s="339"/>
      <c r="O639" s="339"/>
      <c r="P639" s="339"/>
      <c r="Q639" s="339"/>
      <c r="R639" s="339"/>
      <c r="S639" s="339"/>
      <c r="T639" s="339"/>
      <c r="U639" s="339"/>
      <c r="V639" s="339"/>
      <c r="W639" s="339"/>
      <c r="X639" s="339"/>
      <c r="Y639" s="339"/>
      <c r="Z639" s="339"/>
      <c r="AA639" s="339"/>
      <c r="AB639" s="339"/>
      <c r="AC639" s="339"/>
      <c r="AD639" s="339"/>
      <c r="AE639" s="339"/>
      <c r="AF639" s="339"/>
      <c r="AG639" s="339"/>
      <c r="AH639" s="339"/>
      <c r="AI639" s="339"/>
      <c r="AJ639" s="339"/>
      <c r="AK639" s="339"/>
    </row>
    <row r="640" spans="9:37" s="215" customFormat="1" x14ac:dyDescent="0.25">
      <c r="I640" s="217"/>
      <c r="L640" s="339"/>
      <c r="M640" s="339"/>
      <c r="N640" s="339"/>
      <c r="O640" s="339"/>
      <c r="P640" s="339"/>
      <c r="Q640" s="339"/>
      <c r="R640" s="339"/>
      <c r="S640" s="339"/>
      <c r="T640" s="339"/>
      <c r="U640" s="339"/>
      <c r="V640" s="339"/>
      <c r="W640" s="339"/>
      <c r="X640" s="339"/>
      <c r="Y640" s="339"/>
      <c r="Z640" s="339"/>
      <c r="AA640" s="339"/>
      <c r="AB640" s="339"/>
      <c r="AC640" s="339"/>
      <c r="AD640" s="339"/>
      <c r="AE640" s="339"/>
      <c r="AF640" s="339"/>
      <c r="AG640" s="339"/>
      <c r="AH640" s="339"/>
      <c r="AI640" s="339"/>
      <c r="AJ640" s="339"/>
      <c r="AK640" s="339"/>
    </row>
    <row r="641" spans="9:37" s="215" customFormat="1" x14ac:dyDescent="0.25">
      <c r="I641" s="217"/>
      <c r="L641" s="339"/>
      <c r="M641" s="339"/>
      <c r="N641" s="339"/>
      <c r="O641" s="339"/>
      <c r="P641" s="339"/>
      <c r="Q641" s="339"/>
      <c r="R641" s="339"/>
      <c r="S641" s="339"/>
      <c r="T641" s="339"/>
      <c r="U641" s="339"/>
      <c r="V641" s="339"/>
      <c r="W641" s="339"/>
      <c r="X641" s="339"/>
      <c r="Y641" s="339"/>
      <c r="Z641" s="339"/>
      <c r="AA641" s="339"/>
      <c r="AB641" s="339"/>
      <c r="AC641" s="339"/>
      <c r="AD641" s="339"/>
      <c r="AE641" s="339"/>
      <c r="AF641" s="339"/>
      <c r="AG641" s="339"/>
      <c r="AH641" s="339"/>
      <c r="AI641" s="339"/>
      <c r="AJ641" s="339"/>
      <c r="AK641" s="339"/>
    </row>
    <row r="642" spans="9:37" s="215" customFormat="1" x14ac:dyDescent="0.25">
      <c r="I642" s="217"/>
      <c r="L642" s="339"/>
      <c r="M642" s="339"/>
      <c r="N642" s="339"/>
      <c r="O642" s="339"/>
      <c r="P642" s="339"/>
      <c r="Q642" s="339"/>
      <c r="R642" s="339"/>
      <c r="S642" s="339"/>
      <c r="T642" s="339"/>
      <c r="U642" s="339"/>
      <c r="V642" s="339"/>
      <c r="W642" s="339"/>
      <c r="X642" s="339"/>
      <c r="Y642" s="339"/>
      <c r="Z642" s="339"/>
      <c r="AA642" s="339"/>
      <c r="AB642" s="339"/>
      <c r="AC642" s="339"/>
      <c r="AD642" s="339"/>
      <c r="AE642" s="339"/>
      <c r="AF642" s="339"/>
      <c r="AG642" s="339"/>
      <c r="AH642" s="339"/>
      <c r="AI642" s="339"/>
      <c r="AJ642" s="339"/>
      <c r="AK642" s="339"/>
    </row>
    <row r="643" spans="9:37" s="215" customFormat="1" x14ac:dyDescent="0.25">
      <c r="I643" s="217"/>
      <c r="L643" s="339"/>
      <c r="M643" s="339"/>
      <c r="N643" s="339"/>
      <c r="O643" s="339"/>
      <c r="P643" s="339"/>
      <c r="Q643" s="339"/>
      <c r="R643" s="339"/>
      <c r="S643" s="339"/>
      <c r="T643" s="339"/>
      <c r="U643" s="339"/>
      <c r="V643" s="339"/>
      <c r="W643" s="339"/>
      <c r="X643" s="339"/>
      <c r="Y643" s="339"/>
      <c r="Z643" s="339"/>
      <c r="AA643" s="339"/>
      <c r="AB643" s="339"/>
      <c r="AC643" s="339"/>
      <c r="AD643" s="339"/>
      <c r="AE643" s="339"/>
      <c r="AF643" s="339"/>
      <c r="AG643" s="339"/>
      <c r="AH643" s="339"/>
      <c r="AI643" s="339"/>
      <c r="AJ643" s="339"/>
      <c r="AK643" s="339"/>
    </row>
    <row r="644" spans="9:37" s="215" customFormat="1" x14ac:dyDescent="0.25">
      <c r="I644" s="217"/>
      <c r="L644" s="339"/>
      <c r="M644" s="339"/>
      <c r="N644" s="339"/>
      <c r="O644" s="339"/>
      <c r="P644" s="339"/>
      <c r="Q644" s="339"/>
      <c r="R644" s="339"/>
      <c r="S644" s="339"/>
      <c r="T644" s="339"/>
      <c r="U644" s="339"/>
      <c r="V644" s="339"/>
      <c r="W644" s="339"/>
      <c r="X644" s="339"/>
      <c r="Y644" s="339"/>
      <c r="Z644" s="339"/>
      <c r="AA644" s="339"/>
      <c r="AB644" s="339"/>
      <c r="AC644" s="339"/>
      <c r="AD644" s="339"/>
      <c r="AE644" s="339"/>
      <c r="AF644" s="339"/>
      <c r="AG644" s="339"/>
      <c r="AH644" s="339"/>
      <c r="AI644" s="339"/>
      <c r="AJ644" s="339"/>
      <c r="AK644" s="339"/>
    </row>
    <row r="645" spans="9:37" s="215" customFormat="1" x14ac:dyDescent="0.25">
      <c r="I645" s="217"/>
      <c r="L645" s="339"/>
      <c r="M645" s="339"/>
      <c r="N645" s="339"/>
      <c r="O645" s="339"/>
      <c r="P645" s="339"/>
      <c r="Q645" s="339"/>
      <c r="R645" s="339"/>
      <c r="S645" s="339"/>
      <c r="T645" s="339"/>
      <c r="U645" s="339"/>
      <c r="V645" s="339"/>
      <c r="W645" s="339"/>
      <c r="X645" s="339"/>
      <c r="Y645" s="339"/>
      <c r="Z645" s="339"/>
      <c r="AA645" s="339"/>
      <c r="AB645" s="339"/>
      <c r="AC645" s="339"/>
      <c r="AD645" s="339"/>
      <c r="AE645" s="339"/>
      <c r="AF645" s="339"/>
      <c r="AG645" s="339"/>
      <c r="AH645" s="339"/>
      <c r="AI645" s="339"/>
      <c r="AJ645" s="339"/>
      <c r="AK645" s="339"/>
    </row>
    <row r="646" spans="9:37" s="215" customFormat="1" x14ac:dyDescent="0.25">
      <c r="I646" s="217"/>
      <c r="L646" s="339"/>
      <c r="M646" s="339"/>
      <c r="N646" s="339"/>
      <c r="O646" s="339"/>
      <c r="P646" s="339"/>
      <c r="Q646" s="339"/>
      <c r="R646" s="339"/>
      <c r="S646" s="339"/>
      <c r="T646" s="339"/>
      <c r="U646" s="339"/>
      <c r="V646" s="339"/>
      <c r="W646" s="339"/>
      <c r="X646" s="339"/>
      <c r="Y646" s="339"/>
      <c r="Z646" s="339"/>
      <c r="AA646" s="339"/>
      <c r="AB646" s="339"/>
      <c r="AC646" s="339"/>
      <c r="AD646" s="339"/>
      <c r="AE646" s="339"/>
      <c r="AF646" s="339"/>
      <c r="AG646" s="339"/>
      <c r="AH646" s="339"/>
      <c r="AI646" s="339"/>
      <c r="AJ646" s="339"/>
      <c r="AK646" s="339"/>
    </row>
    <row r="647" spans="9:37" s="215" customFormat="1" x14ac:dyDescent="0.25">
      <c r="I647" s="217"/>
      <c r="L647" s="339"/>
      <c r="M647" s="339"/>
      <c r="N647" s="339"/>
      <c r="O647" s="339"/>
      <c r="P647" s="339"/>
      <c r="Q647" s="339"/>
      <c r="R647" s="339"/>
      <c r="S647" s="339"/>
      <c r="T647" s="339"/>
      <c r="U647" s="339"/>
      <c r="V647" s="339"/>
      <c r="W647" s="339"/>
      <c r="X647" s="339"/>
      <c r="Y647" s="339"/>
      <c r="Z647" s="339"/>
      <c r="AA647" s="339"/>
      <c r="AB647" s="339"/>
      <c r="AC647" s="339"/>
      <c r="AD647" s="339"/>
      <c r="AE647" s="339"/>
      <c r="AF647" s="339"/>
      <c r="AG647" s="339"/>
      <c r="AH647" s="339"/>
      <c r="AI647" s="339"/>
      <c r="AJ647" s="339"/>
      <c r="AK647" s="339"/>
    </row>
    <row r="648" spans="9:37" s="215" customFormat="1" x14ac:dyDescent="0.25">
      <c r="I648" s="217"/>
      <c r="L648" s="339"/>
      <c r="M648" s="339"/>
      <c r="N648" s="339"/>
      <c r="O648" s="339"/>
      <c r="P648" s="339"/>
      <c r="Q648" s="339"/>
      <c r="R648" s="339"/>
      <c r="S648" s="339"/>
      <c r="T648" s="339"/>
      <c r="U648" s="339"/>
      <c r="V648" s="339"/>
      <c r="W648" s="339"/>
      <c r="X648" s="339"/>
      <c r="Y648" s="339"/>
      <c r="Z648" s="339"/>
      <c r="AA648" s="339"/>
      <c r="AB648" s="339"/>
      <c r="AC648" s="339"/>
      <c r="AD648" s="339"/>
      <c r="AE648" s="339"/>
      <c r="AF648" s="339"/>
      <c r="AG648" s="339"/>
      <c r="AH648" s="339"/>
      <c r="AI648" s="339"/>
      <c r="AJ648" s="339"/>
      <c r="AK648" s="339"/>
    </row>
    <row r="649" spans="9:37" s="215" customFormat="1" x14ac:dyDescent="0.25">
      <c r="I649" s="217"/>
      <c r="L649" s="339"/>
      <c r="M649" s="339"/>
      <c r="N649" s="339"/>
      <c r="O649" s="339"/>
      <c r="P649" s="339"/>
      <c r="Q649" s="339"/>
      <c r="R649" s="339"/>
      <c r="S649" s="339"/>
      <c r="T649" s="339"/>
      <c r="U649" s="339"/>
      <c r="V649" s="339"/>
      <c r="W649" s="339"/>
      <c r="X649" s="339"/>
      <c r="Y649" s="339"/>
      <c r="Z649" s="339"/>
      <c r="AA649" s="339"/>
      <c r="AB649" s="339"/>
      <c r="AC649" s="339"/>
      <c r="AD649" s="339"/>
      <c r="AE649" s="339"/>
      <c r="AF649" s="339"/>
      <c r="AG649" s="339"/>
      <c r="AH649" s="339"/>
      <c r="AI649" s="339"/>
      <c r="AJ649" s="339"/>
      <c r="AK649" s="339"/>
    </row>
    <row r="650" spans="9:37" s="215" customFormat="1" x14ac:dyDescent="0.25">
      <c r="I650" s="217"/>
      <c r="L650" s="339"/>
      <c r="M650" s="339"/>
      <c r="N650" s="339"/>
      <c r="O650" s="339"/>
      <c r="P650" s="339"/>
      <c r="Q650" s="339"/>
      <c r="R650" s="339"/>
      <c r="S650" s="339"/>
      <c r="T650" s="339"/>
      <c r="U650" s="339"/>
      <c r="V650" s="339"/>
      <c r="W650" s="339"/>
      <c r="X650" s="339"/>
      <c r="Y650" s="339"/>
      <c r="Z650" s="339"/>
      <c r="AA650" s="339"/>
      <c r="AB650" s="339"/>
      <c r="AC650" s="339"/>
      <c r="AD650" s="339"/>
      <c r="AE650" s="339"/>
      <c r="AF650" s="339"/>
      <c r="AG650" s="339"/>
      <c r="AH650" s="339"/>
      <c r="AI650" s="339"/>
      <c r="AJ650" s="339"/>
      <c r="AK650" s="339"/>
    </row>
  </sheetData>
  <autoFilter ref="E3:K342" xr:uid="{C07C4AF3-C29A-46CB-9FBD-5E836385EF06}"/>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AA</vt:lpstr>
      <vt:lpstr>RIN Attachments</vt:lpstr>
      <vt:lpstr>RIN supporting documents</vt:lpstr>
      <vt:lpstr>Capex reference guide</vt:lpstr>
      <vt:lpstr>Capex document matrix</vt:lpstr>
      <vt:lpstr>All file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McQuarrie</dc:creator>
  <cp:keywords/>
  <dc:description/>
  <cp:lastModifiedBy>Matthew McQuarrie</cp:lastModifiedBy>
  <cp:revision/>
  <dcterms:created xsi:type="dcterms:W3CDTF">2019-06-16T23:53:53Z</dcterms:created>
  <dcterms:modified xsi:type="dcterms:W3CDTF">2019-06-28T03:16:35Z</dcterms:modified>
  <cp:category/>
  <cp:contentStatus/>
</cp:coreProperties>
</file>