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mc:AlternateContent xmlns:mc="http://schemas.openxmlformats.org/markup-compatibility/2006">
    <mc:Choice Requires="x15">
      <x15ac:absPath xmlns:x15ac="http://schemas.microsoft.com/office/spreadsheetml/2010/11/ac" url="G:\Current projects\JEM44 - Unaccounted for gas forecast\Modelling and analysis\Fulvio\results\"/>
    </mc:Choice>
  </mc:AlternateContent>
  <xr:revisionPtr revIDLastSave="0" documentId="13_ncr:1_{9939A2D9-D310-4ED9-A63A-5E66057B6771}" xr6:coauthVersionLast="36" xr6:coauthVersionMax="36" xr10:uidLastSave="{00000000-0000-0000-0000-000000000000}"/>
  <bookViews>
    <workbookView xWindow="312" yWindow="12" windowWidth="15480" windowHeight="8256" activeTab="2" xr2:uid="{00000000-000D-0000-FFFF-FFFF00000000}"/>
  </bookViews>
  <sheets>
    <sheet name="Front matter" sheetId="5" r:id="rId1"/>
    <sheet name="Disclaimer" sheetId="7" r:id="rId2"/>
    <sheet name="UAG rates" sheetId="9" r:id="rId3"/>
    <sheet name="Data" sheetId="10" r:id="rId4"/>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9" i="10" l="1"/>
  <c r="V9" i="10"/>
  <c r="U9" i="10"/>
  <c r="W8" i="10"/>
  <c r="V8" i="10"/>
  <c r="U8" i="10"/>
  <c r="T9" i="10"/>
  <c r="T8" i="10"/>
  <c r="S8" i="10"/>
  <c r="S9" i="10"/>
  <c r="Z8" i="10"/>
  <c r="P8" i="10"/>
  <c r="AA8" i="10" s="1"/>
  <c r="O8" i="10"/>
  <c r="N8" i="10"/>
  <c r="Y8" i="10" s="1"/>
  <c r="R10" i="10"/>
  <c r="S10" i="10" s="1"/>
  <c r="P206" i="10"/>
  <c r="O206" i="10"/>
  <c r="N206" i="10"/>
  <c r="P205" i="10"/>
  <c r="O205" i="10"/>
  <c r="N205" i="10"/>
  <c r="P204" i="10"/>
  <c r="O204" i="10"/>
  <c r="N204" i="10"/>
  <c r="P203" i="10"/>
  <c r="O203" i="10"/>
  <c r="N203" i="10"/>
  <c r="P202" i="10"/>
  <c r="O202" i="10"/>
  <c r="N202" i="10"/>
  <c r="P201" i="10"/>
  <c r="O201" i="10"/>
  <c r="N201" i="10"/>
  <c r="P200" i="10"/>
  <c r="O200" i="10"/>
  <c r="N200" i="10"/>
  <c r="P199" i="10"/>
  <c r="O199" i="10"/>
  <c r="N199" i="10"/>
  <c r="P198" i="10"/>
  <c r="O198" i="10"/>
  <c r="N198" i="10"/>
  <c r="P197" i="10"/>
  <c r="O197" i="10"/>
  <c r="N197" i="10"/>
  <c r="P196" i="10"/>
  <c r="O196" i="10"/>
  <c r="N196" i="10"/>
  <c r="P195" i="10"/>
  <c r="O195" i="10"/>
  <c r="N195" i="10"/>
  <c r="P194" i="10"/>
  <c r="O194" i="10"/>
  <c r="N194" i="10"/>
  <c r="P193" i="10"/>
  <c r="O193" i="10"/>
  <c r="N193" i="10"/>
  <c r="P192" i="10"/>
  <c r="O192" i="10"/>
  <c r="N192" i="10"/>
  <c r="P191" i="10"/>
  <c r="O191" i="10"/>
  <c r="N191" i="10"/>
  <c r="P190" i="10"/>
  <c r="O190" i="10"/>
  <c r="N190" i="10"/>
  <c r="P189" i="10"/>
  <c r="O189" i="10"/>
  <c r="N189" i="10"/>
  <c r="P188" i="10"/>
  <c r="O188" i="10"/>
  <c r="N188" i="10"/>
  <c r="P187" i="10"/>
  <c r="O187" i="10"/>
  <c r="N187" i="10"/>
  <c r="P186" i="10"/>
  <c r="O186" i="10"/>
  <c r="N186" i="10"/>
  <c r="P185" i="10"/>
  <c r="O185" i="10"/>
  <c r="N185" i="10"/>
  <c r="P184" i="10"/>
  <c r="O184" i="10"/>
  <c r="N184" i="10"/>
  <c r="P183" i="10"/>
  <c r="O183" i="10"/>
  <c r="N183" i="10"/>
  <c r="P182" i="10"/>
  <c r="O182" i="10"/>
  <c r="N182" i="10"/>
  <c r="P181" i="10"/>
  <c r="O181" i="10"/>
  <c r="N181" i="10"/>
  <c r="P180" i="10"/>
  <c r="O180" i="10"/>
  <c r="N180" i="10"/>
  <c r="P179" i="10"/>
  <c r="O179" i="10"/>
  <c r="N179" i="10"/>
  <c r="P178" i="10"/>
  <c r="O178" i="10"/>
  <c r="N178" i="10"/>
  <c r="P177" i="10"/>
  <c r="O177" i="10"/>
  <c r="N177" i="10"/>
  <c r="P176" i="10"/>
  <c r="O176" i="10"/>
  <c r="N176" i="10"/>
  <c r="P175" i="10"/>
  <c r="O175" i="10"/>
  <c r="N175" i="10"/>
  <c r="P174" i="10"/>
  <c r="O174" i="10"/>
  <c r="N174" i="10"/>
  <c r="P173" i="10"/>
  <c r="O173" i="10"/>
  <c r="N173" i="10"/>
  <c r="P172" i="10"/>
  <c r="O172" i="10"/>
  <c r="N172" i="10"/>
  <c r="P171" i="10"/>
  <c r="O171" i="10"/>
  <c r="N171" i="10"/>
  <c r="P170" i="10"/>
  <c r="O170" i="10"/>
  <c r="N170" i="10"/>
  <c r="P169" i="10"/>
  <c r="O169" i="10"/>
  <c r="N169" i="10"/>
  <c r="P168" i="10"/>
  <c r="O168" i="10"/>
  <c r="N168" i="10"/>
  <c r="P167" i="10"/>
  <c r="O167" i="10"/>
  <c r="N167" i="10"/>
  <c r="P166" i="10"/>
  <c r="O166" i="10"/>
  <c r="N166" i="10"/>
  <c r="P165" i="10"/>
  <c r="O165" i="10"/>
  <c r="N165" i="10"/>
  <c r="P164" i="10"/>
  <c r="O164" i="10"/>
  <c r="N164" i="10"/>
  <c r="P163" i="10"/>
  <c r="O163" i="10"/>
  <c r="N163" i="10"/>
  <c r="P162" i="10"/>
  <c r="O162" i="10"/>
  <c r="N162" i="10"/>
  <c r="P161" i="10"/>
  <c r="O161" i="10"/>
  <c r="N161" i="10"/>
  <c r="P160" i="10"/>
  <c r="O160" i="10"/>
  <c r="N160" i="10"/>
  <c r="P159" i="10"/>
  <c r="O159" i="10"/>
  <c r="N159" i="10"/>
  <c r="P158" i="10"/>
  <c r="O158" i="10"/>
  <c r="N158" i="10"/>
  <c r="P157" i="10"/>
  <c r="O157" i="10"/>
  <c r="N157" i="10"/>
  <c r="P156" i="10"/>
  <c r="O156" i="10"/>
  <c r="N156" i="10"/>
  <c r="P155" i="10"/>
  <c r="O155" i="10"/>
  <c r="N155" i="10"/>
  <c r="P154" i="10"/>
  <c r="O154" i="10"/>
  <c r="N154" i="10"/>
  <c r="P153" i="10"/>
  <c r="O153" i="10"/>
  <c r="N153" i="10"/>
  <c r="P152" i="10"/>
  <c r="O152" i="10"/>
  <c r="N152" i="10"/>
  <c r="P151" i="10"/>
  <c r="O151" i="10"/>
  <c r="N151" i="10"/>
  <c r="P150" i="10"/>
  <c r="O150" i="10"/>
  <c r="N150" i="10"/>
  <c r="P149" i="10"/>
  <c r="O149" i="10"/>
  <c r="N149" i="10"/>
  <c r="P148" i="10"/>
  <c r="O148" i="10"/>
  <c r="N148" i="10"/>
  <c r="P147" i="10"/>
  <c r="O147" i="10"/>
  <c r="N147" i="10"/>
  <c r="P146" i="10"/>
  <c r="O146" i="10"/>
  <c r="N146" i="10"/>
  <c r="P145" i="10"/>
  <c r="O145" i="10"/>
  <c r="N145" i="10"/>
  <c r="P144" i="10"/>
  <c r="O144" i="10"/>
  <c r="N144" i="10"/>
  <c r="P143" i="10"/>
  <c r="O143" i="10"/>
  <c r="N143" i="10"/>
  <c r="P142" i="10"/>
  <c r="O142" i="10"/>
  <c r="N142" i="10"/>
  <c r="P141" i="10"/>
  <c r="O141" i="10"/>
  <c r="N141" i="10"/>
  <c r="P140" i="10"/>
  <c r="O140" i="10"/>
  <c r="N140" i="10"/>
  <c r="P139" i="10"/>
  <c r="O139" i="10"/>
  <c r="N139" i="10"/>
  <c r="P138" i="10"/>
  <c r="O138" i="10"/>
  <c r="N138" i="10"/>
  <c r="P137" i="10"/>
  <c r="O137" i="10"/>
  <c r="N137" i="10"/>
  <c r="P136" i="10"/>
  <c r="O136" i="10"/>
  <c r="N136" i="10"/>
  <c r="P135" i="10"/>
  <c r="O135" i="10"/>
  <c r="N135" i="10"/>
  <c r="P134" i="10"/>
  <c r="O134" i="10"/>
  <c r="N134" i="10"/>
  <c r="P133" i="10"/>
  <c r="O133" i="10"/>
  <c r="N133" i="10"/>
  <c r="P132" i="10"/>
  <c r="O132" i="10"/>
  <c r="N132" i="10"/>
  <c r="P131" i="10"/>
  <c r="O131" i="10"/>
  <c r="N131" i="10"/>
  <c r="P130" i="10"/>
  <c r="O130" i="10"/>
  <c r="N130" i="10"/>
  <c r="P129" i="10"/>
  <c r="O129" i="10"/>
  <c r="N129" i="10"/>
  <c r="P128" i="10"/>
  <c r="O128" i="10"/>
  <c r="N128" i="10"/>
  <c r="P127" i="10"/>
  <c r="O127" i="10"/>
  <c r="N127" i="10"/>
  <c r="P126" i="10"/>
  <c r="O126" i="10"/>
  <c r="N126" i="10"/>
  <c r="P125" i="10"/>
  <c r="O125" i="10"/>
  <c r="N125" i="10"/>
  <c r="P124" i="10"/>
  <c r="O124" i="10"/>
  <c r="N124" i="10"/>
  <c r="P123" i="10"/>
  <c r="O123" i="10"/>
  <c r="N123" i="10"/>
  <c r="P122" i="10"/>
  <c r="O122" i="10"/>
  <c r="N122" i="10"/>
  <c r="P121" i="10"/>
  <c r="O121" i="10"/>
  <c r="N121" i="10"/>
  <c r="P120" i="10"/>
  <c r="O120" i="10"/>
  <c r="N120" i="10"/>
  <c r="P119" i="10"/>
  <c r="O119" i="10"/>
  <c r="N119" i="10"/>
  <c r="P118" i="10"/>
  <c r="O118" i="10"/>
  <c r="N118" i="10"/>
  <c r="P117" i="10"/>
  <c r="O117" i="10"/>
  <c r="N117" i="10"/>
  <c r="P116" i="10"/>
  <c r="O116" i="10"/>
  <c r="N116" i="10"/>
  <c r="P115" i="10"/>
  <c r="O115" i="10"/>
  <c r="N115" i="10"/>
  <c r="P114" i="10"/>
  <c r="O114" i="10"/>
  <c r="N114" i="10"/>
  <c r="P113" i="10"/>
  <c r="O113" i="10"/>
  <c r="N113" i="10"/>
  <c r="P112" i="10"/>
  <c r="O112" i="10"/>
  <c r="N112" i="10"/>
  <c r="P111" i="10"/>
  <c r="O111" i="10"/>
  <c r="N111" i="10"/>
  <c r="P110" i="10"/>
  <c r="O110" i="10"/>
  <c r="N110" i="10"/>
  <c r="P109" i="10"/>
  <c r="O109" i="10"/>
  <c r="N109" i="10"/>
  <c r="P108" i="10"/>
  <c r="O108" i="10"/>
  <c r="N108" i="10"/>
  <c r="P107" i="10"/>
  <c r="O107" i="10"/>
  <c r="N107" i="10"/>
  <c r="P106" i="10"/>
  <c r="O106" i="10"/>
  <c r="N106" i="10"/>
  <c r="P105" i="10"/>
  <c r="O105" i="10"/>
  <c r="N105" i="10"/>
  <c r="P104" i="10"/>
  <c r="O104" i="10"/>
  <c r="N104" i="10"/>
  <c r="P103" i="10"/>
  <c r="O103" i="10"/>
  <c r="N103" i="10"/>
  <c r="P102" i="10"/>
  <c r="O102" i="10"/>
  <c r="N102" i="10"/>
  <c r="P101" i="10"/>
  <c r="O101" i="10"/>
  <c r="N101" i="10"/>
  <c r="P100" i="10"/>
  <c r="O100" i="10"/>
  <c r="N100" i="10"/>
  <c r="P99" i="10"/>
  <c r="O99" i="10"/>
  <c r="N99" i="10"/>
  <c r="P98" i="10"/>
  <c r="O98" i="10"/>
  <c r="N98" i="10"/>
  <c r="P97" i="10"/>
  <c r="O97" i="10"/>
  <c r="N97" i="10"/>
  <c r="P96" i="10"/>
  <c r="O96" i="10"/>
  <c r="N96" i="10"/>
  <c r="P95" i="10"/>
  <c r="O95" i="10"/>
  <c r="N95" i="10"/>
  <c r="P94" i="10"/>
  <c r="O94" i="10"/>
  <c r="N94" i="10"/>
  <c r="P93" i="10"/>
  <c r="O93" i="10"/>
  <c r="N93" i="10"/>
  <c r="P92" i="10"/>
  <c r="O92" i="10"/>
  <c r="N92" i="10"/>
  <c r="P91" i="10"/>
  <c r="O91" i="10"/>
  <c r="N91" i="10"/>
  <c r="P90" i="10"/>
  <c r="O90" i="10"/>
  <c r="N90" i="10"/>
  <c r="P89" i="10"/>
  <c r="O89" i="10"/>
  <c r="N89" i="10"/>
  <c r="P88" i="10"/>
  <c r="O88" i="10"/>
  <c r="N88" i="10"/>
  <c r="P87" i="10"/>
  <c r="O87" i="10"/>
  <c r="N87" i="10"/>
  <c r="P86" i="10"/>
  <c r="O86" i="10"/>
  <c r="N86" i="10"/>
  <c r="P85" i="10"/>
  <c r="O85" i="10"/>
  <c r="N85" i="10"/>
  <c r="P84" i="10"/>
  <c r="O84" i="10"/>
  <c r="N84" i="10"/>
  <c r="P83" i="10"/>
  <c r="O83" i="10"/>
  <c r="N83" i="10"/>
  <c r="P82" i="10"/>
  <c r="O82" i="10"/>
  <c r="N82" i="10"/>
  <c r="P81" i="10"/>
  <c r="O81" i="10"/>
  <c r="N81" i="10"/>
  <c r="P80" i="10"/>
  <c r="O80" i="10"/>
  <c r="N80" i="10"/>
  <c r="P79" i="10"/>
  <c r="O79" i="10"/>
  <c r="N79" i="10"/>
  <c r="P78" i="10"/>
  <c r="O78" i="10"/>
  <c r="N78" i="10"/>
  <c r="P77" i="10"/>
  <c r="O77" i="10"/>
  <c r="N77" i="10"/>
  <c r="P76" i="10"/>
  <c r="O76" i="10"/>
  <c r="N76" i="10"/>
  <c r="P75" i="10"/>
  <c r="O75" i="10"/>
  <c r="N75" i="10"/>
  <c r="P74" i="10"/>
  <c r="O74" i="10"/>
  <c r="N74" i="10"/>
  <c r="P73" i="10"/>
  <c r="O73" i="10"/>
  <c r="N73" i="10"/>
  <c r="P72" i="10"/>
  <c r="O72" i="10"/>
  <c r="N72" i="10"/>
  <c r="P71" i="10"/>
  <c r="O71" i="10"/>
  <c r="N71" i="10"/>
  <c r="P70" i="10"/>
  <c r="O70" i="10"/>
  <c r="N70" i="10"/>
  <c r="P69" i="10"/>
  <c r="O69" i="10"/>
  <c r="N69" i="10"/>
  <c r="P68" i="10"/>
  <c r="O68" i="10"/>
  <c r="N68" i="10"/>
  <c r="P67" i="10"/>
  <c r="O67" i="10"/>
  <c r="N67" i="10"/>
  <c r="P66" i="10"/>
  <c r="O66" i="10"/>
  <c r="N66" i="10"/>
  <c r="P65" i="10"/>
  <c r="O65" i="10"/>
  <c r="N65" i="10"/>
  <c r="P64" i="10"/>
  <c r="O64" i="10"/>
  <c r="N64" i="10"/>
  <c r="P63" i="10"/>
  <c r="O63" i="10"/>
  <c r="N63" i="10"/>
  <c r="P62" i="10"/>
  <c r="O62" i="10"/>
  <c r="N62" i="10"/>
  <c r="P61" i="10"/>
  <c r="O61" i="10"/>
  <c r="N61" i="10"/>
  <c r="P60" i="10"/>
  <c r="O60" i="10"/>
  <c r="N60" i="10"/>
  <c r="P59" i="10"/>
  <c r="O59" i="10"/>
  <c r="N59" i="10"/>
  <c r="P58" i="10"/>
  <c r="O58" i="10"/>
  <c r="N58" i="10"/>
  <c r="P57" i="10"/>
  <c r="O57" i="10"/>
  <c r="N57" i="10"/>
  <c r="P56" i="10"/>
  <c r="O56" i="10"/>
  <c r="N56" i="10"/>
  <c r="P55" i="10"/>
  <c r="O55" i="10"/>
  <c r="N55" i="10"/>
  <c r="P54" i="10"/>
  <c r="O54" i="10"/>
  <c r="N54" i="10"/>
  <c r="P53" i="10"/>
  <c r="O53" i="10"/>
  <c r="N53" i="10"/>
  <c r="P52" i="10"/>
  <c r="O52" i="10"/>
  <c r="N52" i="10"/>
  <c r="P51" i="10"/>
  <c r="O51" i="10"/>
  <c r="N51" i="10"/>
  <c r="P50" i="10"/>
  <c r="O50" i="10"/>
  <c r="N50" i="10"/>
  <c r="P49" i="10"/>
  <c r="O49" i="10"/>
  <c r="N49" i="10"/>
  <c r="P48" i="10"/>
  <c r="O48" i="10"/>
  <c r="N48" i="10"/>
  <c r="P47" i="10"/>
  <c r="O47" i="10"/>
  <c r="N47" i="10"/>
  <c r="P46" i="10"/>
  <c r="O46" i="10"/>
  <c r="N46" i="10"/>
  <c r="P45" i="10"/>
  <c r="O45" i="10"/>
  <c r="N45" i="10"/>
  <c r="P44" i="10"/>
  <c r="O44" i="10"/>
  <c r="N44" i="10"/>
  <c r="P43" i="10"/>
  <c r="O43" i="10"/>
  <c r="N43" i="10"/>
  <c r="P42" i="10"/>
  <c r="O42" i="10"/>
  <c r="N42" i="10"/>
  <c r="P41" i="10"/>
  <c r="O41" i="10"/>
  <c r="N41" i="10"/>
  <c r="P40" i="10"/>
  <c r="O40" i="10"/>
  <c r="N40" i="10"/>
  <c r="P39" i="10"/>
  <c r="O39" i="10"/>
  <c r="N39" i="10"/>
  <c r="P38" i="10"/>
  <c r="O38" i="10"/>
  <c r="N38" i="10"/>
  <c r="P37" i="10"/>
  <c r="O37" i="10"/>
  <c r="N37" i="10"/>
  <c r="P36" i="10"/>
  <c r="O36" i="10"/>
  <c r="N36" i="10"/>
  <c r="P35" i="10"/>
  <c r="O35" i="10"/>
  <c r="N35" i="10"/>
  <c r="P34" i="10"/>
  <c r="O34" i="10"/>
  <c r="N34" i="10"/>
  <c r="P33" i="10"/>
  <c r="O33" i="10"/>
  <c r="N33" i="10"/>
  <c r="P32" i="10"/>
  <c r="O32" i="10"/>
  <c r="N32" i="10"/>
  <c r="P31" i="10"/>
  <c r="O31" i="10"/>
  <c r="N31" i="10"/>
  <c r="P30" i="10"/>
  <c r="O30" i="10"/>
  <c r="N30" i="10"/>
  <c r="P29" i="10"/>
  <c r="O29" i="10"/>
  <c r="N29" i="10"/>
  <c r="P28" i="10"/>
  <c r="O28" i="10"/>
  <c r="N28" i="10"/>
  <c r="P27" i="10"/>
  <c r="O27" i="10"/>
  <c r="N27" i="10"/>
  <c r="P26" i="10"/>
  <c r="O26" i="10"/>
  <c r="N26" i="10"/>
  <c r="P25" i="10"/>
  <c r="O25" i="10"/>
  <c r="N25" i="10"/>
  <c r="P24" i="10"/>
  <c r="O24" i="10"/>
  <c r="N24" i="10"/>
  <c r="P23" i="10"/>
  <c r="O23" i="10"/>
  <c r="N23" i="10"/>
  <c r="P22" i="10"/>
  <c r="O22" i="10"/>
  <c r="N22" i="10"/>
  <c r="P21" i="10"/>
  <c r="O21" i="10"/>
  <c r="N21" i="10"/>
  <c r="P20" i="10"/>
  <c r="O20" i="10"/>
  <c r="N20" i="10"/>
  <c r="P19" i="10"/>
  <c r="O19" i="10"/>
  <c r="N19" i="10"/>
  <c r="P18" i="10"/>
  <c r="O18" i="10"/>
  <c r="N18" i="10"/>
  <c r="P17" i="10"/>
  <c r="O17" i="10"/>
  <c r="N17" i="10"/>
  <c r="P16" i="10"/>
  <c r="O16" i="10"/>
  <c r="N16" i="10"/>
  <c r="P15" i="10"/>
  <c r="O15" i="10"/>
  <c r="N15" i="10"/>
  <c r="P14" i="10"/>
  <c r="O14" i="10"/>
  <c r="N14" i="10"/>
  <c r="P13" i="10"/>
  <c r="O13" i="10"/>
  <c r="N13" i="10"/>
  <c r="P12" i="10"/>
  <c r="O12" i="10"/>
  <c r="N12" i="10"/>
  <c r="P11" i="10"/>
  <c r="O11" i="10"/>
  <c r="N11" i="10"/>
  <c r="P10" i="10"/>
  <c r="O10" i="10"/>
  <c r="N10" i="10"/>
  <c r="P9" i="10"/>
  <c r="O9" i="10"/>
  <c r="N9" i="10"/>
  <c r="T10" i="10" l="1"/>
  <c r="AA9" i="10"/>
  <c r="Z10" i="10"/>
  <c r="Z9" i="10"/>
  <c r="Y10" i="10"/>
  <c r="Y9" i="10"/>
  <c r="AC9" i="10" s="1"/>
  <c r="W10" i="10"/>
  <c r="AA10" i="10"/>
  <c r="U10" i="10"/>
  <c r="AC10" i="10" s="1"/>
  <c r="V10" i="10"/>
  <c r="R11" i="10"/>
  <c r="R12" i="10" l="1"/>
  <c r="V11" i="10"/>
  <c r="AA11" i="10"/>
  <c r="U11" i="10"/>
  <c r="Z11" i="10"/>
  <c r="Y11" i="10"/>
  <c r="AC11" i="10" s="1"/>
  <c r="S11" i="10"/>
  <c r="W11" i="10"/>
  <c r="T11" i="10"/>
  <c r="R13" i="10" l="1"/>
  <c r="V12" i="10"/>
  <c r="Z12" i="10"/>
  <c r="U12" i="10"/>
  <c r="Y12" i="10"/>
  <c r="T12" i="10"/>
  <c r="AA12" i="10"/>
  <c r="W12" i="10"/>
  <c r="S12" i="10"/>
  <c r="AC12" i="10" l="1"/>
  <c r="R14" i="10"/>
  <c r="T13" i="10"/>
  <c r="S13" i="10"/>
  <c r="W13" i="10"/>
  <c r="AA13" i="10"/>
  <c r="Y13" i="10"/>
  <c r="V13" i="10"/>
  <c r="Z13" i="10"/>
  <c r="U13" i="10"/>
  <c r="AC13" i="10" l="1"/>
  <c r="R15" i="10"/>
  <c r="S14" i="10"/>
  <c r="AA14" i="10"/>
  <c r="W14" i="10"/>
  <c r="Z14" i="10"/>
  <c r="Y14" i="10"/>
  <c r="AC14" i="10" s="1"/>
  <c r="T14" i="10"/>
  <c r="V14" i="10"/>
  <c r="U14" i="10"/>
  <c r="R16" i="10" l="1"/>
  <c r="Y15" i="10"/>
  <c r="W15" i="10"/>
  <c r="Z15" i="10"/>
  <c r="V15" i="10"/>
  <c r="S15" i="10"/>
  <c r="U15" i="10"/>
  <c r="AA15" i="10"/>
  <c r="T15" i="10"/>
  <c r="AC15" i="10" l="1"/>
  <c r="R17" i="10"/>
  <c r="W16" i="10"/>
  <c r="V16" i="10"/>
  <c r="U16" i="10"/>
  <c r="Z16" i="10"/>
  <c r="T16" i="10"/>
  <c r="AA16" i="10"/>
  <c r="S16" i="10"/>
  <c r="Y16" i="10"/>
  <c r="AC16" i="10" l="1"/>
  <c r="R18" i="10"/>
  <c r="AA17" i="10"/>
  <c r="T17" i="10"/>
  <c r="Z17" i="10"/>
  <c r="S17" i="10"/>
  <c r="Y17" i="10"/>
  <c r="V17" i="10"/>
  <c r="W17" i="10"/>
  <c r="U17" i="10"/>
  <c r="AC17" i="10" l="1"/>
  <c r="R19" i="10"/>
  <c r="S18" i="10"/>
  <c r="T18" i="10"/>
  <c r="Z18" i="10"/>
  <c r="Y18" i="10"/>
  <c r="V18" i="10"/>
  <c r="U18" i="10"/>
  <c r="AA18" i="10"/>
  <c r="W18" i="10"/>
  <c r="AC18" i="10" l="1"/>
  <c r="R20" i="10"/>
  <c r="V19" i="10"/>
  <c r="AA19" i="10"/>
  <c r="U19" i="10"/>
  <c r="Z19" i="10"/>
  <c r="Y19" i="10"/>
  <c r="AC19" i="10" s="1"/>
  <c r="S19" i="10"/>
  <c r="W19" i="10"/>
  <c r="T19" i="10"/>
  <c r="R21" i="10" l="1"/>
  <c r="V20" i="10"/>
  <c r="Z20" i="10"/>
  <c r="U20" i="10"/>
  <c r="Y20" i="10"/>
  <c r="T20" i="10"/>
  <c r="AA20" i="10"/>
  <c r="W20" i="10"/>
  <c r="S20" i="10"/>
  <c r="AC20" i="10" l="1"/>
  <c r="R22" i="10"/>
  <c r="T21" i="10"/>
  <c r="S21" i="10"/>
  <c r="AA21" i="10"/>
  <c r="W21" i="10"/>
  <c r="V21" i="10"/>
  <c r="Y21" i="10"/>
  <c r="U21" i="10"/>
  <c r="Z21" i="10"/>
  <c r="AC21" i="10" l="1"/>
  <c r="R23" i="10"/>
  <c r="S22" i="10"/>
  <c r="AA22" i="10"/>
  <c r="T22" i="10"/>
  <c r="W22" i="10"/>
  <c r="Z22" i="10"/>
  <c r="Y22" i="10"/>
  <c r="AC22" i="10" s="1"/>
  <c r="V22" i="10"/>
  <c r="U22" i="10"/>
  <c r="R24" i="10" l="1"/>
  <c r="Y23" i="10"/>
  <c r="W23" i="10"/>
  <c r="V23" i="10"/>
  <c r="S23" i="10"/>
  <c r="U23" i="10"/>
  <c r="AA23" i="10"/>
  <c r="Z23" i="10"/>
  <c r="T23" i="10"/>
  <c r="AC23" i="10" l="1"/>
  <c r="W24" i="10"/>
  <c r="V24" i="10"/>
  <c r="U24" i="10"/>
  <c r="T24" i="10"/>
  <c r="AA24" i="10"/>
  <c r="Z24" i="10"/>
  <c r="S24" i="10"/>
  <c r="Y24" i="10"/>
  <c r="AC24" i="10" l="1"/>
</calcChain>
</file>

<file path=xl/sharedStrings.xml><?xml version="1.0" encoding="utf-8"?>
<sst xmlns="http://schemas.openxmlformats.org/spreadsheetml/2006/main" count="30" uniqueCount="29">
  <si>
    <t>Description</t>
  </si>
  <si>
    <t>Title</t>
  </si>
  <si>
    <t>Disclaimer</t>
  </si>
  <si>
    <t>None of Frontier Economics Pty Ltd (including the directors and employees) make any representation or warranty as to the accuracy or completeness of this spreadsheet. Nor shall they have any liability (whether arising from negligence or otherwise) for any representations (express or implied) or information contained in, or for any omissions from, the spreadsheet or any written or oral communications transmitted in the course of the project.</t>
  </si>
  <si>
    <t>Frontier Economics Pty Ltd in Australia is a member of the Frontier Economics network, which consists of separate companies based in Singapore &amp; Australia (Brisbane, Melbourne &amp; Sydney), and in Europe (Brussels, Cologne, London &amp; Madrid). The companies are independently owned, and legal commitments entered into by any one company do not impose any obligations on other companies in the network. All views expressed in this document are the views of Frontier Economics Pty Ltd.</t>
  </si>
  <si>
    <t>date_m</t>
  </si>
  <si>
    <t>UAG</t>
  </si>
  <si>
    <t>receipts</t>
  </si>
  <si>
    <t>demand market</t>
  </si>
  <si>
    <t>bills</t>
  </si>
  <si>
    <t>volume market</t>
  </si>
  <si>
    <t>estimated monthly adjustment</t>
  </si>
  <si>
    <t>Adjusted data</t>
  </si>
  <si>
    <t>all data in TJ</t>
  </si>
  <si>
    <t>Estimated annual adjustment</t>
  </si>
  <si>
    <t>Data</t>
  </si>
  <si>
    <t>For forecasting UAG costs</t>
  </si>
  <si>
    <t>For annual true-ups</t>
  </si>
  <si>
    <t>of forecast withdrawals for the demand market</t>
  </si>
  <si>
    <t>of forecast withdrawals for the volume market</t>
  </si>
  <si>
    <t>of withdrawals for the demand market</t>
  </si>
  <si>
    <t>of the balance of total market receipts for non-daily metered market (comprising volume market withdrawals and UAG)</t>
  </si>
  <si>
    <t>Estimated UAG rates</t>
  </si>
  <si>
    <t>TMR</t>
  </si>
  <si>
    <t>Monthly data + estimated monthly adjustment</t>
  </si>
  <si>
    <t>Annual data</t>
  </si>
  <si>
    <t>Annual adjusted data</t>
  </si>
  <si>
    <t>cy</t>
  </si>
  <si>
    <t>Overall UAG rate (CY2014-CY2018)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</si>
</sst>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0"/>
      <name val="Arial"/>
    </font>
    <font>
      <sz val="11"/>
      <color indexed="9"/>
      <name val="Calibri"/>
      <family val="2"/>
      <scheme val="minor"/>
    </font>
    <font>
      <b/>
      <sz val="11"/>
      <color indexed="9"/>
      <name val="Calibri"/>
      <family val="2"/>
      <scheme val="minor"/>
    </font>
    <font>
      <sz val="11"/>
      <name val="Calibri"/>
      <family val="2"/>
      <scheme val="minor"/>
    </font>
    <font>
      <sz val="24"/>
      <color indexed="9"/>
      <name val="Calibri"/>
      <family val="2"/>
      <scheme val="minor"/>
    </font>
    <font>
      <b/>
      <sz val="16"/>
      <color theme="0"/>
      <name val="Calibri"/>
      <family val="2"/>
      <scheme val="minor"/>
    </font>
    <font>
      <b/>
      <sz val="24"/>
      <color theme="0"/>
      <name val="Calibri"/>
      <family val="2"/>
      <scheme val="minor"/>
    </font>
    <font>
      <sz val="10"/>
      <name val="Arial"/>
      <family val="2"/>
    </font>
    <font>
      <b/>
      <sz val="1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4"/>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7" fillId="0" borderId="0" applyFont="0" applyFill="0" applyBorder="0" applyAlignment="0" applyProtection="0"/>
  </cellStyleXfs>
  <cellXfs count="26">
    <xf numFmtId="0" fontId="0" fillId="0" borderId="0" xfId="0"/>
    <xf numFmtId="0" fontId="1" fillId="2" borderId="0" xfId="0" applyFont="1" applyFill="1" applyAlignment="1">
      <alignment vertical="center"/>
    </xf>
    <xf numFmtId="0" fontId="1" fillId="2" borderId="0" xfId="0" applyFont="1" applyFill="1" applyAlignment="1">
      <alignment horizontal="left" vertical="top" wrapText="1"/>
    </xf>
    <xf numFmtId="0" fontId="3" fillId="0" borderId="0" xfId="0" applyFont="1"/>
    <xf numFmtId="0" fontId="4" fillId="3" borderId="0" xfId="0" applyFont="1" applyFill="1" applyAlignment="1">
      <alignment vertical="center"/>
    </xf>
    <xf numFmtId="0" fontId="3" fillId="3" borderId="0" xfId="0" applyFont="1" applyFill="1"/>
    <xf numFmtId="0" fontId="2" fillId="3" borderId="0" xfId="0" applyFont="1" applyFill="1" applyAlignment="1">
      <alignment horizontal="left" wrapText="1"/>
    </xf>
    <xf numFmtId="0" fontId="1" fillId="3" borderId="0" xfId="0" applyFont="1" applyFill="1" applyAlignment="1">
      <alignment vertical="center"/>
    </xf>
    <xf numFmtId="0" fontId="1" fillId="3" borderId="0" xfId="0" applyFont="1" applyFill="1" applyAlignment="1">
      <alignment horizontal="left" vertical="top" wrapText="1"/>
    </xf>
    <xf numFmtId="0" fontId="5" fillId="3" borderId="0" xfId="0" applyFont="1" applyFill="1"/>
    <xf numFmtId="0" fontId="6" fillId="3" borderId="0" xfId="0" applyFont="1" applyFill="1" applyAlignment="1">
      <alignment vertical="center"/>
    </xf>
    <xf numFmtId="3" fontId="3" fillId="4" borderId="1" xfId="0" applyNumberFormat="1" applyFont="1" applyFill="1" applyBorder="1"/>
    <xf numFmtId="1" fontId="3" fillId="4" borderId="1" xfId="0" applyNumberFormat="1" applyFont="1" applyFill="1" applyBorder="1"/>
    <xf numFmtId="0" fontId="3" fillId="0" borderId="1" xfId="0" applyFont="1" applyBorder="1"/>
    <xf numFmtId="3" fontId="3" fillId="0" borderId="1" xfId="0" applyNumberFormat="1" applyFont="1" applyBorder="1"/>
    <xf numFmtId="0" fontId="8" fillId="4" borderId="1" xfId="0" applyFont="1" applyFill="1" applyBorder="1" applyAlignment="1">
      <alignment horizontal="center" vertical="center" wrapText="1"/>
    </xf>
    <xf numFmtId="0" fontId="3"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0" xfId="0" applyFont="1"/>
    <xf numFmtId="0" fontId="8" fillId="0" borderId="0" xfId="0" applyFont="1" applyAlignment="1">
      <alignment horizontal="center" vertical="center" wrapText="1"/>
    </xf>
    <xf numFmtId="164" fontId="3" fillId="4" borderId="1" xfId="1" applyNumberFormat="1" applyFont="1" applyFill="1" applyBorder="1"/>
    <xf numFmtId="0" fontId="3" fillId="0" borderId="1" xfId="0" applyFont="1" applyBorder="1" applyAlignment="1">
      <alignment wrapText="1"/>
    </xf>
    <xf numFmtId="0" fontId="6" fillId="3" borderId="0" xfId="0" applyFont="1" applyFill="1" applyAlignment="1">
      <alignment vertical="center" wrapText="1"/>
    </xf>
    <xf numFmtId="0" fontId="5" fillId="3" borderId="0" xfId="0" applyFont="1" applyFill="1" applyAlignment="1">
      <alignment wrapText="1"/>
    </xf>
    <xf numFmtId="0" fontId="3" fillId="0" borderId="0" xfId="0" applyFont="1" applyAlignment="1">
      <alignment wrapText="1"/>
    </xf>
    <xf numFmtId="17" fontId="3" fillId="4" borderId="1" xfId="0" applyNumberFormat="1" applyFont="1" applyFill="1" applyBorder="1"/>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51711"/>
      <rgbColor rgb="00E83F35"/>
      <rgbColor rgb="0099BFC2"/>
      <rgbColor rgb="00156570"/>
      <rgbColor rgb="00B4A76C"/>
      <rgbColor rgb="0073683B"/>
      <rgbColor rgb="00969696"/>
      <rgbColor rgb="005F5F5F"/>
      <rgbColor rgb="00951711"/>
      <rgbColor rgb="00E83F35"/>
      <rgbColor rgb="0099BFC2"/>
      <rgbColor rgb="00156570"/>
      <rgbColor rgb="00B4A76C"/>
      <rgbColor rgb="0073683B"/>
      <rgbColor rgb="00969696"/>
      <rgbColor rgb="005F5F5F"/>
      <rgbColor rgb="0000CCFF"/>
      <rgbColor rgb="00CCFFFF"/>
      <rgbColor rgb="00CCFFCC"/>
      <rgbColor rgb="00FFFF99"/>
      <rgbColor rgb="0099CCFF"/>
      <rgbColor rgb="00E83F35"/>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frontier-economics.com.au/"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frontier-economics.com.au/" TargetMode="External"/></Relationships>
</file>

<file path=xl/drawings/drawing1.xml><?xml version="1.0" encoding="utf-8"?>
<xdr:wsDr xmlns:xdr="http://schemas.openxmlformats.org/drawingml/2006/spreadsheetDrawing" xmlns:a="http://schemas.openxmlformats.org/drawingml/2006/main">
  <xdr:twoCellAnchor editAs="absolute">
    <xdr:from>
      <xdr:col>12</xdr:col>
      <xdr:colOff>96851</xdr:colOff>
      <xdr:row>0</xdr:row>
      <xdr:rowOff>29935</xdr:rowOff>
    </xdr:from>
    <xdr:to>
      <xdr:col>15</xdr:col>
      <xdr:colOff>1601</xdr:colOff>
      <xdr:row>0</xdr:row>
      <xdr:rowOff>734785</xdr:rowOff>
    </xdr:to>
    <xdr:pic>
      <xdr:nvPicPr>
        <xdr:cNvPr id="2051" name="Picture 3" descr="C:\Documents and Settings\dan.elliott\Desktop\Templates\FE_Logo small.tif">
          <a:hlinkClick xmlns:r="http://schemas.openxmlformats.org/officeDocument/2006/relationships" r:id="rId1"/>
          <a:extLst>
            <a:ext uri="{FF2B5EF4-FFF2-40B4-BE49-F238E27FC236}">
              <a16:creationId xmlns:a16="http://schemas.microsoft.com/office/drawing/2014/main" id="{00000000-0008-0000-0000-000003080000}"/>
            </a:ext>
          </a:extLst>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6584737" y="29935"/>
          <a:ext cx="1766207" cy="704850"/>
        </a:xfrm>
        <a:prstGeom prst="rect">
          <a:avLst/>
        </a:prstGeom>
        <a:noFill/>
      </xdr:spPr>
    </xdr:pic>
    <xdr:clientData/>
  </xdr:twoCellAnchor>
  <xdr:twoCellAnchor>
    <xdr:from>
      <xdr:col>10</xdr:col>
      <xdr:colOff>352425</xdr:colOff>
      <xdr:row>5</xdr:row>
      <xdr:rowOff>0</xdr:rowOff>
    </xdr:from>
    <xdr:to>
      <xdr:col>12</xdr:col>
      <xdr:colOff>238125</xdr:colOff>
      <xdr:row>5</xdr:row>
      <xdr:rowOff>0</xdr:rowOff>
    </xdr:to>
    <xdr:sp macro="" textlink="">
      <xdr:nvSpPr>
        <xdr:cNvPr id="2057" name="AutoShape 9">
          <a:extLst>
            <a:ext uri="{FF2B5EF4-FFF2-40B4-BE49-F238E27FC236}">
              <a16:creationId xmlns:a16="http://schemas.microsoft.com/office/drawing/2014/main" id="{00000000-0008-0000-0000-000009080000}"/>
            </a:ext>
          </a:extLst>
        </xdr:cNvPr>
        <xdr:cNvSpPr>
          <a:spLocks noChangeArrowheads="1"/>
        </xdr:cNvSpPr>
      </xdr:nvSpPr>
      <xdr:spPr bwMode="auto">
        <a:xfrm>
          <a:off x="7219950" y="1457325"/>
          <a:ext cx="1428750" cy="0"/>
        </a:xfrm>
        <a:prstGeom prst="rightArrow">
          <a:avLst>
            <a:gd name="adj1" fmla="val 50000"/>
            <a:gd name="adj2" fmla="val -2147483648"/>
          </a:avLst>
        </a:prstGeom>
        <a:solidFill>
          <a:srgbClr val="E83F35"/>
        </a:solid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0</xdr:colOff>
      <xdr:row>5</xdr:row>
      <xdr:rowOff>0</xdr:rowOff>
    </xdr:from>
    <xdr:to>
      <xdr:col>3</xdr:col>
      <xdr:colOff>5882640</xdr:colOff>
      <xdr:row>21</xdr:row>
      <xdr:rowOff>0</xdr:rowOff>
    </xdr:to>
    <xdr:pic>
      <xdr:nvPicPr>
        <xdr:cNvPr id="2" name="Picture 3" descr="C:\Documents and Settings\dan.elliott\Desktop\Templates\FE_Logo small.tif">
          <a:hlinkClick xmlns:r="http://schemas.openxmlformats.org/officeDocument/2006/relationships" r:id="rId1"/>
          <a:extLst>
            <a:ext uri="{FF2B5EF4-FFF2-40B4-BE49-F238E27FC236}">
              <a16:creationId xmlns:a16="http://schemas.microsoft.com/office/drawing/2014/main" id="{00000000-0008-0000-0100-000002000000}"/>
            </a:ext>
          </a:extLst>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731520" y="2011680"/>
          <a:ext cx="5882640" cy="2926080"/>
        </a:xfrm>
        <a:prstGeom prst="rect">
          <a:avLst/>
        </a:prstGeom>
        <a:noFill/>
      </xdr:spPr>
    </xdr:pic>
    <xdr:clientData/>
  </xdr:twoCellAnchor>
</xdr:wsDr>
</file>

<file path=xl/theme/theme1.xml><?xml version="1.0" encoding="utf-8"?>
<a:theme xmlns:a="http://schemas.openxmlformats.org/drawingml/2006/main" name="Office Theme">
  <a:themeElements>
    <a:clrScheme name="Frontier_2016">
      <a:dk1>
        <a:sysClr val="windowText" lastClr="000000"/>
      </a:dk1>
      <a:lt1>
        <a:sysClr val="window" lastClr="FFFFFF"/>
      </a:lt1>
      <a:dk2>
        <a:srgbClr val="37424A"/>
      </a:dk2>
      <a:lt2>
        <a:srgbClr val="D1DBD2"/>
      </a:lt2>
      <a:accent1>
        <a:srgbClr val="E83F35"/>
      </a:accent1>
      <a:accent2>
        <a:srgbClr val="007B87"/>
      </a:accent2>
      <a:accent3>
        <a:srgbClr val="EBC000"/>
      </a:accent3>
      <a:accent4>
        <a:srgbClr val="8DD0D2"/>
      </a:accent4>
      <a:accent5>
        <a:srgbClr val="683C5B"/>
      </a:accent5>
      <a:accent6>
        <a:srgbClr val="8BB96A"/>
      </a:accent6>
      <a:hlink>
        <a:srgbClr val="0000FF"/>
      </a:hlink>
      <a:folHlink>
        <a:srgbClr val="E83F35"/>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D5"/>
  <sheetViews>
    <sheetView showGridLines="0" zoomScale="70" zoomScaleNormal="70" workbookViewId="0">
      <selection activeCell="D1" sqref="D1"/>
    </sheetView>
  </sheetViews>
  <sheetFormatPr defaultColWidth="9.109375" defaultRowHeight="14.4" x14ac:dyDescent="0.3"/>
  <cols>
    <col min="1" max="3" width="3.5546875" style="3" customWidth="1"/>
    <col min="4" max="4" width="9.109375" style="3"/>
    <col min="5" max="7" width="9.33203125" style="3" customWidth="1"/>
    <col min="8" max="11" width="9.33203125" style="3" bestFit="1" customWidth="1"/>
    <col min="12" max="12" width="9.5546875" style="3" customWidth="1"/>
    <col min="13" max="19" width="9.109375" style="3"/>
    <col min="20" max="20" width="10.109375" style="3" customWidth="1"/>
    <col min="21" max="21" width="13.44140625" style="3" customWidth="1"/>
    <col min="22" max="16384" width="9.109375" style="3"/>
  </cols>
  <sheetData>
    <row r="1" spans="4:4" s="10" customFormat="1" ht="58.5" customHeight="1" x14ac:dyDescent="0.25">
      <c r="D1" s="10" t="s">
        <v>1</v>
      </c>
    </row>
    <row r="5" spans="4:4" s="9" customFormat="1" ht="21" x14ac:dyDescent="0.4">
      <c r="D5" s="9" t="s">
        <v>0</v>
      </c>
    </row>
  </sheetData>
  <phoneticPr fontId="0"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X3"/>
  <sheetViews>
    <sheetView showGridLines="0" workbookViewId="0"/>
  </sheetViews>
  <sheetFormatPr defaultColWidth="9.109375" defaultRowHeight="14.4" x14ac:dyDescent="0.3"/>
  <cols>
    <col min="1" max="3" width="3.5546875" style="3" customWidth="1"/>
    <col min="4" max="4" width="116.88671875" style="3" customWidth="1"/>
    <col min="5" max="10" width="9.109375" style="3"/>
    <col min="11" max="11" width="10.109375" style="3" customWidth="1"/>
    <col min="12" max="12" width="13.44140625" style="3" customWidth="1"/>
    <col min="13" max="16384" width="9.109375" style="3"/>
  </cols>
  <sheetData>
    <row r="1" spans="1:258" s="1" customFormat="1" ht="57.6" x14ac:dyDescent="0.25">
      <c r="A1" s="4"/>
      <c r="B1" s="4"/>
      <c r="C1" s="4"/>
      <c r="D1" s="2" t="s">
        <v>4</v>
      </c>
    </row>
    <row r="2" spans="1:258" s="5" customFormat="1" x14ac:dyDescent="0.3">
      <c r="D2" s="6" t="s">
        <v>2</v>
      </c>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row>
    <row r="3" spans="1:258" s="5" customFormat="1" ht="57.6" x14ac:dyDescent="0.3">
      <c r="D3" s="8" t="s">
        <v>3</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sheetPr>
  <dimension ref="D1:E16"/>
  <sheetViews>
    <sheetView showGridLines="0" tabSelected="1" workbookViewId="0">
      <selection activeCell="D8" sqref="D8"/>
    </sheetView>
  </sheetViews>
  <sheetFormatPr defaultRowHeight="14.4" x14ac:dyDescent="0.3"/>
  <cols>
    <col min="1" max="3" width="3.5546875" style="3" customWidth="1"/>
    <col min="4" max="4" width="9.77734375" style="3" customWidth="1"/>
    <col min="5" max="5" width="51.77734375" style="24" customWidth="1"/>
    <col min="6" max="16384" width="8.88671875" style="3"/>
  </cols>
  <sheetData>
    <row r="1" spans="4:5" s="10" customFormat="1" ht="58.5" customHeight="1" x14ac:dyDescent="0.25">
      <c r="D1" s="10" t="s">
        <v>22</v>
      </c>
      <c r="E1" s="22"/>
    </row>
    <row r="5" spans="4:5" s="9" customFormat="1" ht="21" x14ac:dyDescent="0.4">
      <c r="E5" s="23"/>
    </row>
    <row r="7" spans="4:5" x14ac:dyDescent="0.3">
      <c r="D7" s="18" t="s">
        <v>28</v>
      </c>
    </row>
    <row r="8" spans="4:5" x14ac:dyDescent="0.3">
      <c r="D8" s="20">
        <v>2.8657069098330549E-2</v>
      </c>
    </row>
    <row r="10" spans="4:5" x14ac:dyDescent="0.3">
      <c r="D10" s="18" t="s">
        <v>16</v>
      </c>
    </row>
    <row r="11" spans="4:5" x14ac:dyDescent="0.3">
      <c r="D11" s="20">
        <v>7.0455909472078018E-3</v>
      </c>
      <c r="E11" s="21" t="s">
        <v>18</v>
      </c>
    </row>
    <row r="12" spans="4:5" x14ac:dyDescent="0.3">
      <c r="D12" s="20">
        <v>5.9247748979317297E-2</v>
      </c>
      <c r="E12" s="21" t="s">
        <v>19</v>
      </c>
    </row>
    <row r="14" spans="4:5" x14ac:dyDescent="0.3">
      <c r="D14" s="18" t="s">
        <v>17</v>
      </c>
    </row>
    <row r="15" spans="4:5" x14ac:dyDescent="0.3">
      <c r="D15" s="20">
        <v>6.6515042906599301E-3</v>
      </c>
      <c r="E15" s="21" t="s">
        <v>20</v>
      </c>
    </row>
    <row r="16" spans="4:5" ht="28.8" x14ac:dyDescent="0.3">
      <c r="D16" s="20">
        <v>5.5933797391977423E-2</v>
      </c>
      <c r="E16" s="21" t="s">
        <v>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D1:AC206"/>
  <sheetViews>
    <sheetView showGridLines="0" zoomScale="70" zoomScaleNormal="70" workbookViewId="0"/>
  </sheetViews>
  <sheetFormatPr defaultRowHeight="14.4" x14ac:dyDescent="0.3"/>
  <cols>
    <col min="1" max="3" width="3.5546875" style="3" customWidth="1"/>
    <col min="4" max="4" width="11.33203125" style="3" customWidth="1"/>
    <col min="5" max="16384" width="8.88671875" style="3"/>
  </cols>
  <sheetData>
    <row r="1" spans="4:29" s="10" customFormat="1" ht="58.5" customHeight="1" x14ac:dyDescent="0.25">
      <c r="D1" s="10" t="s">
        <v>15</v>
      </c>
    </row>
    <row r="3" spans="4:29" x14ac:dyDescent="0.3">
      <c r="D3" s="3" t="s">
        <v>13</v>
      </c>
    </row>
    <row r="5" spans="4:29" s="9" customFormat="1" ht="21" x14ac:dyDescent="0.4">
      <c r="D5" s="9" t="s">
        <v>24</v>
      </c>
      <c r="N5" s="9" t="s">
        <v>12</v>
      </c>
      <c r="R5" s="9" t="s">
        <v>25</v>
      </c>
      <c r="Y5" s="9" t="s">
        <v>26</v>
      </c>
    </row>
    <row r="7" spans="4:29" x14ac:dyDescent="0.3">
      <c r="N7" s="18"/>
    </row>
    <row r="8" spans="4:29" s="16" customFormat="1" ht="72" x14ac:dyDescent="0.25">
      <c r="D8" s="15" t="s">
        <v>5</v>
      </c>
      <c r="E8" s="15" t="s">
        <v>27</v>
      </c>
      <c r="F8" s="15" t="s">
        <v>6</v>
      </c>
      <c r="G8" s="15" t="s">
        <v>7</v>
      </c>
      <c r="H8" s="15" t="s">
        <v>8</v>
      </c>
      <c r="I8" s="15" t="s">
        <v>9</v>
      </c>
      <c r="J8" s="15" t="s">
        <v>23</v>
      </c>
      <c r="K8" s="15" t="s">
        <v>10</v>
      </c>
      <c r="L8" s="15" t="s">
        <v>11</v>
      </c>
      <c r="N8" s="17" t="str">
        <f>F8&amp;" - adjusted"</f>
        <v>UAG - adjusted</v>
      </c>
      <c r="O8" s="17" t="str">
        <f t="shared" ref="O8" si="0">G8&amp;" - adjusted"</f>
        <v>receipts - adjusted</v>
      </c>
      <c r="P8" s="17" t="str">
        <f>J8&amp;" - adjusted"</f>
        <v>TMR - adjusted</v>
      </c>
      <c r="R8" s="17" t="s">
        <v>27</v>
      </c>
      <c r="S8" s="17" t="str">
        <f>H8</f>
        <v>demand market</v>
      </c>
      <c r="T8" s="17" t="str">
        <f>K8</f>
        <v>volume market</v>
      </c>
      <c r="U8" s="17" t="str">
        <f>F8</f>
        <v>UAG</v>
      </c>
      <c r="V8" s="17" t="str">
        <f t="shared" ref="V8" si="1">G8</f>
        <v>receipts</v>
      </c>
      <c r="W8" s="17" t="str">
        <f>J8</f>
        <v>TMR</v>
      </c>
      <c r="X8" s="19"/>
      <c r="Y8" s="17" t="str">
        <f>N8</f>
        <v>UAG - adjusted</v>
      </c>
      <c r="Z8" s="17" t="str">
        <f>O8</f>
        <v>receipts - adjusted</v>
      </c>
      <c r="AA8" s="17" t="str">
        <f>P8</f>
        <v>TMR - adjusted</v>
      </c>
      <c r="AC8" s="17" t="s">
        <v>14</v>
      </c>
    </row>
    <row r="9" spans="4:29" x14ac:dyDescent="0.3">
      <c r="D9" s="25">
        <v>37438</v>
      </c>
      <c r="E9" s="12">
        <v>2002</v>
      </c>
      <c r="F9" s="11">
        <v>286.89999999999998</v>
      </c>
      <c r="G9" s="11">
        <v>10710.400000000001</v>
      </c>
      <c r="H9" s="11">
        <v>6054.3</v>
      </c>
      <c r="I9" s="11">
        <v>3313.793416</v>
      </c>
      <c r="J9" s="11">
        <v>4656.1000000000013</v>
      </c>
      <c r="K9" s="11">
        <v>4369.2000000000016</v>
      </c>
      <c r="L9" s="11">
        <v>22.010501846330545</v>
      </c>
      <c r="N9" s="14">
        <f>F9+$L9</f>
        <v>308.91050184633053</v>
      </c>
      <c r="O9" s="14">
        <f>G9+$L9</f>
        <v>10732.410501846332</v>
      </c>
      <c r="P9" s="14">
        <f>J9+$L9</f>
        <v>4678.1105018463322</v>
      </c>
      <c r="R9" s="13">
        <v>2003</v>
      </c>
      <c r="S9" s="14">
        <f t="shared" ref="S9:S24" si="2">SUMIFS(H$9:H$206,$E$9:$E$206,$R9)</f>
        <v>65320.7</v>
      </c>
      <c r="T9" s="14">
        <f t="shared" ref="T9:T24" si="3">SUMIFS(K$9:K$206,$E$9:$E$206,$R9)</f>
        <v>31759.7</v>
      </c>
      <c r="U9" s="14">
        <f t="shared" ref="U9:U24" si="4">SUMIFS(F$9:F$206,$E$9:$E$206,$R9)</f>
        <v>2234.8999999999996</v>
      </c>
      <c r="V9" s="14">
        <f t="shared" ref="V9:V24" si="5">SUMIFS(G$9:G$206,$E$9:$E$206,$R9)</f>
        <v>99315.299999999988</v>
      </c>
      <c r="W9" s="14">
        <f t="shared" ref="W9:W24" si="6">SUMIFS(J$9:J$206,$E$9:$E$206,$R9)</f>
        <v>33994.6</v>
      </c>
      <c r="Y9" s="14">
        <f t="shared" ref="Y9:Y24" si="7">SUMIFS(N$9:N$206,$E$9:$E$206,$R9)</f>
        <v>2486.8902885609714</v>
      </c>
      <c r="Z9" s="14">
        <f t="shared" ref="Z9:Z24" si="8">SUMIFS(O$9:O$206,$E$9:$E$206,$R9)</f>
        <v>99567.29028856098</v>
      </c>
      <c r="AA9" s="14">
        <f t="shared" ref="AA9:AA24" si="9">SUMIFS(P$9:P$206,$E$9:$E$206,$R9)</f>
        <v>34246.590288560968</v>
      </c>
      <c r="AC9" s="14">
        <f>Y9-U9</f>
        <v>251.99028856097175</v>
      </c>
    </row>
    <row r="10" spans="4:29" x14ac:dyDescent="0.3">
      <c r="D10" s="25">
        <v>37469</v>
      </c>
      <c r="E10" s="12">
        <v>2002</v>
      </c>
      <c r="F10" s="11">
        <v>224.20000000000002</v>
      </c>
      <c r="G10" s="11">
        <v>9609.2999999999993</v>
      </c>
      <c r="H10" s="11">
        <v>5603.7999999999993</v>
      </c>
      <c r="I10" s="11">
        <v>4366.2951419999999</v>
      </c>
      <c r="J10" s="11">
        <v>4005.5</v>
      </c>
      <c r="K10" s="11">
        <v>3781.3</v>
      </c>
      <c r="L10" s="11">
        <v>39.32264701347502</v>
      </c>
      <c r="N10" s="14">
        <f t="shared" ref="N10:N73" si="10">F10+$L10</f>
        <v>263.52264701347502</v>
      </c>
      <c r="O10" s="14">
        <f t="shared" ref="O10:O73" si="11">G10+$L10</f>
        <v>9648.6226470134734</v>
      </c>
      <c r="P10" s="14">
        <f t="shared" ref="P10:P73" si="12">J10+$L10</f>
        <v>4044.822647013475</v>
      </c>
      <c r="R10" s="13">
        <f>R9+1</f>
        <v>2004</v>
      </c>
      <c r="S10" s="14">
        <f t="shared" si="2"/>
        <v>63581</v>
      </c>
      <c r="T10" s="14">
        <f t="shared" si="3"/>
        <v>31676.399999999998</v>
      </c>
      <c r="U10" s="14">
        <f t="shared" si="4"/>
        <v>2169.2999999999997</v>
      </c>
      <c r="V10" s="14">
        <f t="shared" si="5"/>
        <v>97426.699999999983</v>
      </c>
      <c r="W10" s="14">
        <f t="shared" si="6"/>
        <v>33845.699999999997</v>
      </c>
      <c r="Y10" s="14">
        <f t="shared" si="7"/>
        <v>2413.7360451917907</v>
      </c>
      <c r="Z10" s="14">
        <f t="shared" si="8"/>
        <v>97671.136045191786</v>
      </c>
      <c r="AA10" s="14">
        <f t="shared" si="9"/>
        <v>34090.136045191786</v>
      </c>
      <c r="AC10" s="14">
        <f t="shared" ref="AC10:AC23" si="13">Y10-U10</f>
        <v>244.43604519179098</v>
      </c>
    </row>
    <row r="11" spans="4:29" x14ac:dyDescent="0.3">
      <c r="D11" s="25">
        <v>37500</v>
      </c>
      <c r="E11" s="12">
        <v>2002</v>
      </c>
      <c r="F11" s="11">
        <v>145.20000000000002</v>
      </c>
      <c r="G11" s="11">
        <v>8619.6999999999989</v>
      </c>
      <c r="H11" s="11">
        <v>5732.7</v>
      </c>
      <c r="I11" s="11">
        <v>3552.0074930000001</v>
      </c>
      <c r="J11" s="11">
        <v>2886.9999999999991</v>
      </c>
      <c r="K11" s="11">
        <v>2741.7999999999993</v>
      </c>
      <c r="L11" s="11">
        <v>50.135723902429817</v>
      </c>
      <c r="N11" s="14">
        <f t="shared" si="10"/>
        <v>195.33572390242983</v>
      </c>
      <c r="O11" s="14">
        <f t="shared" si="11"/>
        <v>8669.8357239024281</v>
      </c>
      <c r="P11" s="14">
        <f t="shared" si="12"/>
        <v>2937.1357239024287</v>
      </c>
      <c r="R11" s="13">
        <f t="shared" ref="R11:R24" si="14">R10+1</f>
        <v>2005</v>
      </c>
      <c r="S11" s="14">
        <f t="shared" si="2"/>
        <v>62612.600000000013</v>
      </c>
      <c r="T11" s="14">
        <f t="shared" si="3"/>
        <v>31141.599999999999</v>
      </c>
      <c r="U11" s="14">
        <f t="shared" si="4"/>
        <v>2543.9</v>
      </c>
      <c r="V11" s="14">
        <f t="shared" si="5"/>
        <v>96298.1</v>
      </c>
      <c r="W11" s="14">
        <f t="shared" si="6"/>
        <v>33685.500000000007</v>
      </c>
      <c r="Y11" s="14">
        <f t="shared" si="7"/>
        <v>2785.4916064598983</v>
      </c>
      <c r="Z11" s="14">
        <f t="shared" si="8"/>
        <v>96539.691606459906</v>
      </c>
      <c r="AA11" s="14">
        <f t="shared" si="9"/>
        <v>33927.091606459901</v>
      </c>
      <c r="AC11" s="14">
        <f t="shared" si="13"/>
        <v>241.59160645989823</v>
      </c>
    </row>
    <row r="12" spans="4:29" x14ac:dyDescent="0.3">
      <c r="D12" s="25">
        <v>37530</v>
      </c>
      <c r="E12" s="12">
        <v>2002</v>
      </c>
      <c r="F12" s="11">
        <v>114.10000000000001</v>
      </c>
      <c r="G12" s="11">
        <v>8028.8</v>
      </c>
      <c r="H12" s="11">
        <v>5650.0999999999995</v>
      </c>
      <c r="I12" s="11">
        <v>3306.538728</v>
      </c>
      <c r="J12" s="11">
        <v>2378.7000000000007</v>
      </c>
      <c r="K12" s="11">
        <v>2264.6000000000008</v>
      </c>
      <c r="L12" s="11">
        <v>48.089760657174345</v>
      </c>
      <c r="N12" s="14">
        <f t="shared" si="10"/>
        <v>162.18976065717436</v>
      </c>
      <c r="O12" s="14">
        <f t="shared" si="11"/>
        <v>8076.8897606571745</v>
      </c>
      <c r="P12" s="14">
        <f t="shared" si="12"/>
        <v>2426.7897606571751</v>
      </c>
      <c r="R12" s="13">
        <f t="shared" si="14"/>
        <v>2006</v>
      </c>
      <c r="S12" s="14">
        <f t="shared" si="2"/>
        <v>64351.3</v>
      </c>
      <c r="T12" s="14">
        <f t="shared" si="3"/>
        <v>32938.400000000001</v>
      </c>
      <c r="U12" s="14">
        <f t="shared" si="4"/>
        <v>2489.2999999999997</v>
      </c>
      <c r="V12" s="14">
        <f t="shared" si="5"/>
        <v>99778.999999999985</v>
      </c>
      <c r="W12" s="14">
        <f t="shared" si="6"/>
        <v>35427.700000000004</v>
      </c>
      <c r="Y12" s="14">
        <f t="shared" si="7"/>
        <v>2733.9724085374728</v>
      </c>
      <c r="Z12" s="14">
        <f t="shared" si="8"/>
        <v>100023.67240853746</v>
      </c>
      <c r="AA12" s="14">
        <f t="shared" si="9"/>
        <v>35672.372408537471</v>
      </c>
      <c r="AC12" s="14">
        <f t="shared" si="13"/>
        <v>244.67240853747307</v>
      </c>
    </row>
    <row r="13" spans="4:29" x14ac:dyDescent="0.3">
      <c r="D13" s="25">
        <v>37561</v>
      </c>
      <c r="E13" s="12">
        <v>2002</v>
      </c>
      <c r="F13" s="11">
        <v>103.9</v>
      </c>
      <c r="G13" s="11">
        <v>7458.4000000000005</v>
      </c>
      <c r="H13" s="11">
        <v>5465.8000000000011</v>
      </c>
      <c r="I13" s="11">
        <v>2565.2472240000002</v>
      </c>
      <c r="J13" s="11">
        <v>1992.5999999999995</v>
      </c>
      <c r="K13" s="11">
        <v>1888.6999999999994</v>
      </c>
      <c r="L13" s="11">
        <v>39.006220730878901</v>
      </c>
      <c r="N13" s="14">
        <f t="shared" si="10"/>
        <v>142.90622073087891</v>
      </c>
      <c r="O13" s="14">
        <f t="shared" si="11"/>
        <v>7497.4062207308798</v>
      </c>
      <c r="P13" s="14">
        <f t="shared" si="12"/>
        <v>2031.6062207308782</v>
      </c>
      <c r="R13" s="13">
        <f t="shared" si="14"/>
        <v>2007</v>
      </c>
      <c r="S13" s="14">
        <f t="shared" si="2"/>
        <v>64554.500000000007</v>
      </c>
      <c r="T13" s="14">
        <f t="shared" si="3"/>
        <v>32531.5</v>
      </c>
      <c r="U13" s="14">
        <f t="shared" si="4"/>
        <v>2029.3000000000002</v>
      </c>
      <c r="V13" s="14">
        <f t="shared" si="5"/>
        <v>99115.299999999988</v>
      </c>
      <c r="W13" s="14">
        <f t="shared" si="6"/>
        <v>34560.800000000003</v>
      </c>
      <c r="Y13" s="14">
        <f t="shared" si="7"/>
        <v>2275.8153000579159</v>
      </c>
      <c r="Z13" s="14">
        <f t="shared" si="8"/>
        <v>99361.815300057919</v>
      </c>
      <c r="AA13" s="14">
        <f t="shared" si="9"/>
        <v>34807.315300057919</v>
      </c>
      <c r="AC13" s="14">
        <f t="shared" si="13"/>
        <v>246.51530005791574</v>
      </c>
    </row>
    <row r="14" spans="4:29" x14ac:dyDescent="0.3">
      <c r="D14" s="25">
        <v>37591</v>
      </c>
      <c r="E14" s="12">
        <v>2002</v>
      </c>
      <c r="F14" s="11">
        <v>135.59999999999997</v>
      </c>
      <c r="G14" s="11">
        <v>7047.4</v>
      </c>
      <c r="H14" s="11">
        <v>5168.2</v>
      </c>
      <c r="I14" s="11">
        <v>2060.7018840000001</v>
      </c>
      <c r="J14" s="11">
        <v>1879.1999999999998</v>
      </c>
      <c r="K14" s="11">
        <v>1743.6</v>
      </c>
      <c r="L14" s="11">
        <v>8.8733141361245966</v>
      </c>
      <c r="N14" s="14">
        <f t="shared" si="10"/>
        <v>144.47331413612457</v>
      </c>
      <c r="O14" s="14">
        <f t="shared" si="11"/>
        <v>7056.2733141361241</v>
      </c>
      <c r="P14" s="14">
        <f t="shared" si="12"/>
        <v>1888.0733141361245</v>
      </c>
      <c r="R14" s="13">
        <f t="shared" si="14"/>
        <v>2008</v>
      </c>
      <c r="S14" s="14">
        <f t="shared" si="2"/>
        <v>65414.100000000006</v>
      </c>
      <c r="T14" s="14">
        <f t="shared" si="3"/>
        <v>35017.699999999997</v>
      </c>
      <c r="U14" s="14">
        <f t="shared" si="4"/>
        <v>2233.1</v>
      </c>
      <c r="V14" s="14">
        <f t="shared" si="5"/>
        <v>102664.9</v>
      </c>
      <c r="W14" s="14">
        <f t="shared" si="6"/>
        <v>37250.799999999988</v>
      </c>
      <c r="Y14" s="14">
        <f t="shared" si="7"/>
        <v>2502.3557156211041</v>
      </c>
      <c r="Z14" s="14">
        <f t="shared" si="8"/>
        <v>102934.15571562111</v>
      </c>
      <c r="AA14" s="14">
        <f t="shared" si="9"/>
        <v>37520.055715621093</v>
      </c>
      <c r="AC14" s="14">
        <f t="shared" si="13"/>
        <v>269.25571562110417</v>
      </c>
    </row>
    <row r="15" spans="4:29" x14ac:dyDescent="0.3">
      <c r="D15" s="25">
        <v>37622</v>
      </c>
      <c r="E15" s="12">
        <v>2003</v>
      </c>
      <c r="F15" s="11">
        <v>147</v>
      </c>
      <c r="G15" s="11">
        <v>6996.1000000000013</v>
      </c>
      <c r="H15" s="11">
        <v>5253.4</v>
      </c>
      <c r="I15" s="11">
        <v>1751.7866730000001</v>
      </c>
      <c r="J15" s="11">
        <v>1742.7000000000016</v>
      </c>
      <c r="K15" s="11">
        <v>1595.7000000000016</v>
      </c>
      <c r="L15" s="11">
        <v>1.7446892716061793</v>
      </c>
      <c r="N15" s="14">
        <f t="shared" si="10"/>
        <v>148.74468927160618</v>
      </c>
      <c r="O15" s="14">
        <f t="shared" si="11"/>
        <v>6997.8446892716074</v>
      </c>
      <c r="P15" s="14">
        <f t="shared" si="12"/>
        <v>1744.4446892716078</v>
      </c>
      <c r="R15" s="13">
        <f t="shared" si="14"/>
        <v>2009</v>
      </c>
      <c r="S15" s="14">
        <f t="shared" si="2"/>
        <v>64618.2</v>
      </c>
      <c r="T15" s="14">
        <f t="shared" si="3"/>
        <v>33499.399999999994</v>
      </c>
      <c r="U15" s="14">
        <f t="shared" si="4"/>
        <v>1925.9</v>
      </c>
      <c r="V15" s="14">
        <f t="shared" si="5"/>
        <v>100043.5</v>
      </c>
      <c r="W15" s="14">
        <f t="shared" si="6"/>
        <v>35425.300000000003</v>
      </c>
      <c r="Y15" s="14">
        <f t="shared" si="7"/>
        <v>2178.0257252583265</v>
      </c>
      <c r="Z15" s="14">
        <f t="shared" si="8"/>
        <v>100295.62572525833</v>
      </c>
      <c r="AA15" s="14">
        <f t="shared" si="9"/>
        <v>35677.425725258319</v>
      </c>
      <c r="AC15" s="14">
        <f t="shared" si="13"/>
        <v>252.12572525832638</v>
      </c>
    </row>
    <row r="16" spans="4:29" x14ac:dyDescent="0.3">
      <c r="D16" s="25">
        <v>37653</v>
      </c>
      <c r="E16" s="12">
        <v>2003</v>
      </c>
      <c r="F16" s="11">
        <v>114.9</v>
      </c>
      <c r="G16" s="11">
        <v>6788.4999999999991</v>
      </c>
      <c r="H16" s="11">
        <v>5136.7</v>
      </c>
      <c r="I16" s="11">
        <v>1652.5184139999999</v>
      </c>
      <c r="J16" s="11">
        <v>1651.7999999999993</v>
      </c>
      <c r="K16" s="11">
        <v>1536.8999999999992</v>
      </c>
      <c r="L16" s="11">
        <v>13.596456943139849</v>
      </c>
      <c r="N16" s="14">
        <f t="shared" si="10"/>
        <v>128.49645694313986</v>
      </c>
      <c r="O16" s="14">
        <f t="shared" si="11"/>
        <v>6802.0964569431389</v>
      </c>
      <c r="P16" s="14">
        <f t="shared" si="12"/>
        <v>1665.3964569431391</v>
      </c>
      <c r="R16" s="13">
        <f t="shared" si="14"/>
        <v>2010</v>
      </c>
      <c r="S16" s="14">
        <f t="shared" si="2"/>
        <v>63632.100000000006</v>
      </c>
      <c r="T16" s="14">
        <f t="shared" si="3"/>
        <v>34774.300000000003</v>
      </c>
      <c r="U16" s="14">
        <f t="shared" si="4"/>
        <v>2252.2000000000003</v>
      </c>
      <c r="V16" s="14">
        <f t="shared" si="5"/>
        <v>100658.6</v>
      </c>
      <c r="W16" s="14">
        <f t="shared" si="6"/>
        <v>37026.500000000007</v>
      </c>
      <c r="Y16" s="14">
        <f t="shared" si="7"/>
        <v>2518.3285404290473</v>
      </c>
      <c r="Z16" s="14">
        <f t="shared" si="8"/>
        <v>100924.72854042905</v>
      </c>
      <c r="AA16" s="14">
        <f t="shared" si="9"/>
        <v>37292.628540429047</v>
      </c>
      <c r="AC16" s="14">
        <f t="shared" si="13"/>
        <v>266.12854042904701</v>
      </c>
    </row>
    <row r="17" spans="4:29" x14ac:dyDescent="0.3">
      <c r="D17" s="25">
        <v>37681</v>
      </c>
      <c r="E17" s="12">
        <v>2003</v>
      </c>
      <c r="F17" s="11">
        <v>153.80000000000001</v>
      </c>
      <c r="G17" s="11">
        <v>7809.7</v>
      </c>
      <c r="H17" s="11">
        <v>5775.4000000000005</v>
      </c>
      <c r="I17" s="11">
        <v>1639.645814</v>
      </c>
      <c r="J17" s="11">
        <v>2034.2999999999993</v>
      </c>
      <c r="K17" s="11">
        <v>1880.4999999999993</v>
      </c>
      <c r="L17" s="11">
        <v>12.897076881611094</v>
      </c>
      <c r="N17" s="14">
        <f t="shared" si="10"/>
        <v>166.69707688161111</v>
      </c>
      <c r="O17" s="14">
        <f t="shared" si="11"/>
        <v>7822.5970768816105</v>
      </c>
      <c r="P17" s="14">
        <f t="shared" si="12"/>
        <v>2047.1970768816104</v>
      </c>
      <c r="R17" s="13">
        <f t="shared" si="14"/>
        <v>2011</v>
      </c>
      <c r="S17" s="14">
        <f t="shared" si="2"/>
        <v>57520.100000000006</v>
      </c>
      <c r="T17" s="14">
        <f t="shared" si="3"/>
        <v>36155.600000000013</v>
      </c>
      <c r="U17" s="14">
        <f t="shared" si="4"/>
        <v>2384.2000000000003</v>
      </c>
      <c r="V17" s="14">
        <f t="shared" si="5"/>
        <v>96059.900000000009</v>
      </c>
      <c r="W17" s="14">
        <f t="shared" si="6"/>
        <v>38539.800000000003</v>
      </c>
      <c r="Y17" s="14">
        <f t="shared" si="7"/>
        <v>2642.8880550954777</v>
      </c>
      <c r="Z17" s="14">
        <f t="shared" si="8"/>
        <v>96318.588055095504</v>
      </c>
      <c r="AA17" s="14">
        <f t="shared" si="9"/>
        <v>38798.488055095477</v>
      </c>
      <c r="AC17" s="14">
        <f t="shared" si="13"/>
        <v>258.68805509547747</v>
      </c>
    </row>
    <row r="18" spans="4:29" x14ac:dyDescent="0.3">
      <c r="D18" s="25">
        <v>37712</v>
      </c>
      <c r="E18" s="12">
        <v>2003</v>
      </c>
      <c r="F18" s="11">
        <v>193.89999999999998</v>
      </c>
      <c r="G18" s="11">
        <v>7582.2</v>
      </c>
      <c r="H18" s="11">
        <v>5235.7000000000007</v>
      </c>
      <c r="I18" s="11">
        <v>1682.3341840000001</v>
      </c>
      <c r="J18" s="11">
        <v>2346.4999999999991</v>
      </c>
      <c r="K18" s="11">
        <v>2152.599999999999</v>
      </c>
      <c r="L18" s="11">
        <v>7.078025419618568E-2</v>
      </c>
      <c r="N18" s="14">
        <f t="shared" si="10"/>
        <v>193.97078025419617</v>
      </c>
      <c r="O18" s="14">
        <f t="shared" si="11"/>
        <v>7582.2707802541963</v>
      </c>
      <c r="P18" s="14">
        <f t="shared" si="12"/>
        <v>2346.5707802541951</v>
      </c>
      <c r="R18" s="13">
        <f t="shared" si="14"/>
        <v>2012</v>
      </c>
      <c r="S18" s="14">
        <f t="shared" si="2"/>
        <v>57685.7</v>
      </c>
      <c r="T18" s="14">
        <f t="shared" si="3"/>
        <v>36963.999999999993</v>
      </c>
      <c r="U18" s="14">
        <f t="shared" si="4"/>
        <v>2451.1000000000004</v>
      </c>
      <c r="V18" s="14">
        <f t="shared" si="5"/>
        <v>97100.800000000017</v>
      </c>
      <c r="W18" s="14">
        <f t="shared" si="6"/>
        <v>39415.1</v>
      </c>
      <c r="Y18" s="14">
        <f t="shared" si="7"/>
        <v>2719.3706110037606</v>
      </c>
      <c r="Z18" s="14">
        <f t="shared" si="8"/>
        <v>97369.070611003757</v>
      </c>
      <c r="AA18" s="14">
        <f t="shared" si="9"/>
        <v>39683.37061100376</v>
      </c>
      <c r="AC18" s="14">
        <f t="shared" si="13"/>
        <v>268.27061100376022</v>
      </c>
    </row>
    <row r="19" spans="4:29" x14ac:dyDescent="0.3">
      <c r="D19" s="25">
        <v>37742</v>
      </c>
      <c r="E19" s="12">
        <v>2003</v>
      </c>
      <c r="F19" s="11">
        <v>218.29999999999998</v>
      </c>
      <c r="G19" s="11">
        <v>9039.7000000000007</v>
      </c>
      <c r="H19" s="11">
        <v>5812.5</v>
      </c>
      <c r="I19" s="11">
        <v>2285.3159430000001</v>
      </c>
      <c r="J19" s="11">
        <v>3227.2000000000007</v>
      </c>
      <c r="K19" s="11">
        <v>3008.9000000000005</v>
      </c>
      <c r="L19" s="11">
        <v>1.4397101780024504E-7</v>
      </c>
      <c r="N19" s="14">
        <f t="shared" si="10"/>
        <v>218.300000143971</v>
      </c>
      <c r="O19" s="14">
        <f t="shared" si="11"/>
        <v>9039.7000001439719</v>
      </c>
      <c r="P19" s="14">
        <f t="shared" si="12"/>
        <v>3227.2000001439719</v>
      </c>
      <c r="R19" s="13">
        <f t="shared" si="14"/>
        <v>2013</v>
      </c>
      <c r="S19" s="14">
        <f t="shared" si="2"/>
        <v>56434.799999999996</v>
      </c>
      <c r="T19" s="14">
        <f t="shared" si="3"/>
        <v>35349.200000000012</v>
      </c>
      <c r="U19" s="14">
        <f t="shared" si="4"/>
        <v>1881.1</v>
      </c>
      <c r="V19" s="14">
        <f t="shared" si="5"/>
        <v>93665.1</v>
      </c>
      <c r="W19" s="14">
        <f t="shared" si="6"/>
        <v>37230.300000000003</v>
      </c>
      <c r="Y19" s="14">
        <f t="shared" si="7"/>
        <v>2134.3255724929677</v>
      </c>
      <c r="Z19" s="14">
        <f t="shared" si="8"/>
        <v>93918.325572492977</v>
      </c>
      <c r="AA19" s="14">
        <f t="shared" si="9"/>
        <v>37483.525572492967</v>
      </c>
      <c r="AC19" s="14">
        <f t="shared" si="13"/>
        <v>253.22557249296779</v>
      </c>
    </row>
    <row r="20" spans="4:29" x14ac:dyDescent="0.3">
      <c r="D20" s="25">
        <v>37773</v>
      </c>
      <c r="E20" s="12">
        <v>2003</v>
      </c>
      <c r="F20" s="11">
        <v>244.79999999999998</v>
      </c>
      <c r="G20" s="11">
        <v>9034.6999999999989</v>
      </c>
      <c r="H20" s="11">
        <v>5192.8999999999996</v>
      </c>
      <c r="I20" s="11">
        <v>2487.3221659999999</v>
      </c>
      <c r="J20" s="11">
        <v>3841.7999999999993</v>
      </c>
      <c r="K20" s="11">
        <v>3596.9999999999991</v>
      </c>
      <c r="L20" s="11">
        <v>9.9423295038488588E-7</v>
      </c>
      <c r="N20" s="14">
        <f t="shared" si="10"/>
        <v>244.80000099423293</v>
      </c>
      <c r="O20" s="14">
        <f t="shared" si="11"/>
        <v>9034.7000009942312</v>
      </c>
      <c r="P20" s="14">
        <f t="shared" si="12"/>
        <v>3841.8000009942321</v>
      </c>
      <c r="R20" s="13">
        <f t="shared" si="14"/>
        <v>2014</v>
      </c>
      <c r="S20" s="14">
        <f t="shared" si="2"/>
        <v>55604.299999999988</v>
      </c>
      <c r="T20" s="14">
        <f t="shared" si="3"/>
        <v>36371.4</v>
      </c>
      <c r="U20" s="14">
        <f t="shared" si="4"/>
        <v>2382.1999999999998</v>
      </c>
      <c r="V20" s="14">
        <f t="shared" si="5"/>
        <v>94357.900000000009</v>
      </c>
      <c r="W20" s="14">
        <f t="shared" si="6"/>
        <v>38753.600000000006</v>
      </c>
      <c r="Y20" s="14">
        <f t="shared" si="7"/>
        <v>2651.5966124767833</v>
      </c>
      <c r="Z20" s="14">
        <f t="shared" si="8"/>
        <v>94627.296612476785</v>
      </c>
      <c r="AA20" s="14">
        <f t="shared" si="9"/>
        <v>39022.996612476796</v>
      </c>
      <c r="AC20" s="14">
        <f t="shared" si="13"/>
        <v>269.3966124767835</v>
      </c>
    </row>
    <row r="21" spans="4:29" x14ac:dyDescent="0.3">
      <c r="D21" s="25">
        <v>37803</v>
      </c>
      <c r="E21" s="12">
        <v>2003</v>
      </c>
      <c r="F21" s="11">
        <v>249.4</v>
      </c>
      <c r="G21" s="11">
        <v>10598.699999999999</v>
      </c>
      <c r="H21" s="11">
        <v>5996.5</v>
      </c>
      <c r="I21" s="11">
        <v>3380.7224310000001</v>
      </c>
      <c r="J21" s="11">
        <v>4602.1999999999989</v>
      </c>
      <c r="K21" s="11">
        <v>4352.7999999999993</v>
      </c>
      <c r="L21" s="11">
        <v>21.910217736633999</v>
      </c>
      <c r="N21" s="14">
        <f t="shared" si="10"/>
        <v>271.310217736634</v>
      </c>
      <c r="O21" s="14">
        <f t="shared" si="11"/>
        <v>10620.610217736634</v>
      </c>
      <c r="P21" s="14">
        <f t="shared" si="12"/>
        <v>4624.1102177366329</v>
      </c>
      <c r="R21" s="13">
        <f t="shared" si="14"/>
        <v>2015</v>
      </c>
      <c r="S21" s="14">
        <f t="shared" si="2"/>
        <v>50992.657695999995</v>
      </c>
      <c r="T21" s="14">
        <f t="shared" si="3"/>
        <v>38590.473946312923</v>
      </c>
      <c r="U21" s="14">
        <f t="shared" si="4"/>
        <v>2520.6893176870703</v>
      </c>
      <c r="V21" s="14">
        <f t="shared" si="5"/>
        <v>92103.820959999983</v>
      </c>
      <c r="W21" s="14">
        <f t="shared" si="6"/>
        <v>41111.163263999995</v>
      </c>
      <c r="Y21" s="14">
        <f t="shared" si="7"/>
        <v>2792.0059916434188</v>
      </c>
      <c r="Z21" s="14">
        <f t="shared" si="8"/>
        <v>92375.137633956358</v>
      </c>
      <c r="AA21" s="14">
        <f t="shared" si="9"/>
        <v>41382.479937956341</v>
      </c>
      <c r="AC21" s="14">
        <f t="shared" si="13"/>
        <v>271.3166739563485</v>
      </c>
    </row>
    <row r="22" spans="4:29" x14ac:dyDescent="0.3">
      <c r="D22" s="25">
        <v>37834</v>
      </c>
      <c r="E22" s="12">
        <v>2003</v>
      </c>
      <c r="F22" s="11">
        <v>243.29999999999998</v>
      </c>
      <c r="G22" s="11">
        <v>10053.000000000002</v>
      </c>
      <c r="H22" s="11">
        <v>5764.7</v>
      </c>
      <c r="I22" s="11">
        <v>4062.3275560000002</v>
      </c>
      <c r="J22" s="11">
        <v>4288.300000000002</v>
      </c>
      <c r="K22" s="11">
        <v>4045.0000000000018</v>
      </c>
      <c r="L22" s="11">
        <v>41.828169206975105</v>
      </c>
      <c r="N22" s="14">
        <f t="shared" si="10"/>
        <v>285.12816920697509</v>
      </c>
      <c r="O22" s="14">
        <f t="shared" si="11"/>
        <v>10094.828169206978</v>
      </c>
      <c r="P22" s="14">
        <f t="shared" si="12"/>
        <v>4330.128169206977</v>
      </c>
      <c r="R22" s="13">
        <f t="shared" si="14"/>
        <v>2016</v>
      </c>
      <c r="S22" s="14">
        <f t="shared" si="2"/>
        <v>50427.526291999995</v>
      </c>
      <c r="T22" s="14">
        <f t="shared" si="3"/>
        <v>37751.990621113197</v>
      </c>
      <c r="U22" s="14">
        <f t="shared" si="4"/>
        <v>1962.8093838868006</v>
      </c>
      <c r="V22" s="14">
        <f t="shared" si="5"/>
        <v>90142.326297000007</v>
      </c>
      <c r="W22" s="14">
        <f t="shared" si="6"/>
        <v>39714.800004999997</v>
      </c>
      <c r="Y22" s="14">
        <f t="shared" si="7"/>
        <v>2237.4490192037615</v>
      </c>
      <c r="Z22" s="14">
        <f t="shared" si="8"/>
        <v>90416.965932316962</v>
      </c>
      <c r="AA22" s="14">
        <f t="shared" si="9"/>
        <v>39989.439640316959</v>
      </c>
      <c r="AC22" s="14">
        <f t="shared" si="13"/>
        <v>274.63963531696095</v>
      </c>
    </row>
    <row r="23" spans="4:29" x14ac:dyDescent="0.3">
      <c r="D23" s="25">
        <v>37865</v>
      </c>
      <c r="E23" s="12">
        <v>2003</v>
      </c>
      <c r="F23" s="11">
        <v>169.4</v>
      </c>
      <c r="G23" s="11">
        <v>8696.7999999999993</v>
      </c>
      <c r="H23" s="11">
        <v>5537.1</v>
      </c>
      <c r="I23" s="11">
        <v>3785.1559600000001</v>
      </c>
      <c r="J23" s="11">
        <v>3159.6999999999989</v>
      </c>
      <c r="K23" s="11">
        <v>2990.2999999999988</v>
      </c>
      <c r="L23" s="11">
        <v>53.458298348332242</v>
      </c>
      <c r="N23" s="14">
        <f t="shared" si="10"/>
        <v>222.85829834833226</v>
      </c>
      <c r="O23" s="14">
        <f t="shared" si="11"/>
        <v>8750.2582983483317</v>
      </c>
      <c r="P23" s="14">
        <f t="shared" si="12"/>
        <v>3213.1582983483313</v>
      </c>
      <c r="R23" s="13">
        <f t="shared" si="14"/>
        <v>2017</v>
      </c>
      <c r="S23" s="14">
        <f t="shared" si="2"/>
        <v>46668.181874999995</v>
      </c>
      <c r="T23" s="14">
        <f t="shared" si="3"/>
        <v>38590.866448374851</v>
      </c>
      <c r="U23" s="14">
        <f t="shared" si="4"/>
        <v>2549.4095966251484</v>
      </c>
      <c r="V23" s="14">
        <f t="shared" si="5"/>
        <v>87808.457920000001</v>
      </c>
      <c r="W23" s="14">
        <f t="shared" si="6"/>
        <v>41140.276044999999</v>
      </c>
      <c r="Y23" s="14">
        <f t="shared" si="7"/>
        <v>2565.767505307635</v>
      </c>
      <c r="Z23" s="14">
        <f t="shared" si="8"/>
        <v>87824.815828682476</v>
      </c>
      <c r="AA23" s="14">
        <f t="shared" si="9"/>
        <v>41156.633953682482</v>
      </c>
      <c r="AC23" s="14">
        <f t="shared" si="13"/>
        <v>16.357908682486595</v>
      </c>
    </row>
    <row r="24" spans="4:29" x14ac:dyDescent="0.3">
      <c r="D24" s="25">
        <v>37895</v>
      </c>
      <c r="E24" s="12">
        <v>2003</v>
      </c>
      <c r="F24" s="11">
        <v>174.20000000000002</v>
      </c>
      <c r="G24" s="11">
        <v>8511.4</v>
      </c>
      <c r="H24" s="11">
        <v>5587.2</v>
      </c>
      <c r="I24" s="11">
        <v>3640.8632349999998</v>
      </c>
      <c r="J24" s="11">
        <v>2924.2</v>
      </c>
      <c r="K24" s="11">
        <v>2750</v>
      </c>
      <c r="L24" s="11">
        <v>55.962623850059053</v>
      </c>
      <c r="N24" s="14">
        <f t="shared" si="10"/>
        <v>230.16262385005908</v>
      </c>
      <c r="O24" s="14">
        <f t="shared" si="11"/>
        <v>8567.3626238500583</v>
      </c>
      <c r="P24" s="14">
        <f t="shared" si="12"/>
        <v>2980.1626238500589</v>
      </c>
      <c r="R24" s="13">
        <f t="shared" si="14"/>
        <v>2018</v>
      </c>
      <c r="S24" s="14">
        <f t="shared" si="2"/>
        <v>49841.561000000002</v>
      </c>
      <c r="T24" s="14">
        <f t="shared" si="3"/>
        <v>40107.558057468705</v>
      </c>
      <c r="U24" s="14">
        <f t="shared" si="4"/>
        <v>2880.2265795312837</v>
      </c>
      <c r="V24" s="14">
        <f t="shared" si="5"/>
        <v>92829.345637000006</v>
      </c>
      <c r="W24" s="14">
        <f t="shared" si="6"/>
        <v>42987.784636999997</v>
      </c>
      <c r="Y24" s="14">
        <f t="shared" si="7"/>
        <v>2880.2265795312837</v>
      </c>
      <c r="Z24" s="14">
        <f t="shared" si="8"/>
        <v>92829.345637000006</v>
      </c>
      <c r="AA24" s="14">
        <f t="shared" si="9"/>
        <v>42987.784636999997</v>
      </c>
      <c r="AC24" s="14">
        <f t="shared" ref="AC24" si="15">Y24-U24</f>
        <v>0</v>
      </c>
    </row>
    <row r="25" spans="4:29" x14ac:dyDescent="0.3">
      <c r="D25" s="25">
        <v>37926</v>
      </c>
      <c r="E25" s="12">
        <v>2003</v>
      </c>
      <c r="F25" s="11">
        <v>165.7</v>
      </c>
      <c r="G25" s="11">
        <v>7379.2</v>
      </c>
      <c r="H25" s="11">
        <v>5104.3</v>
      </c>
      <c r="I25" s="11">
        <v>2663.2834309999998</v>
      </c>
      <c r="J25" s="11">
        <v>2274.8999999999996</v>
      </c>
      <c r="K25" s="11">
        <v>2109.1999999999998</v>
      </c>
      <c r="L25" s="11">
        <v>41.766449497251259</v>
      </c>
      <c r="N25" s="14">
        <f t="shared" si="10"/>
        <v>207.46644949725123</v>
      </c>
      <c r="O25" s="14">
        <f t="shared" si="11"/>
        <v>7420.9664494972512</v>
      </c>
      <c r="P25" s="14">
        <f t="shared" si="12"/>
        <v>2316.6664494972511</v>
      </c>
    </row>
    <row r="26" spans="4:29" x14ac:dyDescent="0.3">
      <c r="D26" s="25">
        <v>37956</v>
      </c>
      <c r="E26" s="12">
        <v>2003</v>
      </c>
      <c r="F26" s="11">
        <v>160.19999999999996</v>
      </c>
      <c r="G26" s="11">
        <v>6825.3</v>
      </c>
      <c r="H26" s="11">
        <v>4924.2999999999993</v>
      </c>
      <c r="I26" s="11">
        <v>2273.2303900000002</v>
      </c>
      <c r="J26" s="11">
        <v>1901.0000000000009</v>
      </c>
      <c r="K26" s="11">
        <v>1740.8000000000009</v>
      </c>
      <c r="L26" s="11">
        <v>8.7555254329626138</v>
      </c>
      <c r="N26" s="14">
        <f t="shared" si="10"/>
        <v>168.95552543296259</v>
      </c>
      <c r="O26" s="14">
        <f t="shared" si="11"/>
        <v>6834.0555254329629</v>
      </c>
      <c r="P26" s="14">
        <f t="shared" si="12"/>
        <v>1909.7555254329636</v>
      </c>
    </row>
    <row r="27" spans="4:29" x14ac:dyDescent="0.3">
      <c r="D27" s="25">
        <v>37987</v>
      </c>
      <c r="E27" s="12">
        <v>2004</v>
      </c>
      <c r="F27" s="11">
        <v>142.30000000000001</v>
      </c>
      <c r="G27" s="11">
        <v>6459.4</v>
      </c>
      <c r="H27" s="11">
        <v>4732.6000000000004</v>
      </c>
      <c r="I27" s="11">
        <v>1857.3142600000001</v>
      </c>
      <c r="J27" s="11">
        <v>1726.7999999999993</v>
      </c>
      <c r="K27" s="11">
        <v>1584.4999999999993</v>
      </c>
      <c r="L27" s="11">
        <v>1.6880109177218443</v>
      </c>
      <c r="N27" s="14">
        <f t="shared" si="10"/>
        <v>143.98801091772185</v>
      </c>
      <c r="O27" s="14">
        <f t="shared" si="11"/>
        <v>6461.0880109177215</v>
      </c>
      <c r="P27" s="14">
        <f t="shared" si="12"/>
        <v>1728.4880109177211</v>
      </c>
    </row>
    <row r="28" spans="4:29" x14ac:dyDescent="0.3">
      <c r="D28" s="25">
        <v>38018</v>
      </c>
      <c r="E28" s="12">
        <v>2004</v>
      </c>
      <c r="F28" s="11">
        <v>120.8</v>
      </c>
      <c r="G28" s="11">
        <v>6728.7</v>
      </c>
      <c r="H28" s="11">
        <v>5002.2999999999993</v>
      </c>
      <c r="I28" s="11">
        <v>1641.7914760000001</v>
      </c>
      <c r="J28" s="11">
        <v>1726.4000000000005</v>
      </c>
      <c r="K28" s="11">
        <v>1605.6000000000006</v>
      </c>
      <c r="L28" s="11">
        <v>13.934927029540795</v>
      </c>
      <c r="N28" s="14">
        <f t="shared" si="10"/>
        <v>134.73492702954078</v>
      </c>
      <c r="O28" s="14">
        <f t="shared" si="11"/>
        <v>6742.6349270295404</v>
      </c>
      <c r="P28" s="14">
        <f t="shared" si="12"/>
        <v>1740.3349270295414</v>
      </c>
    </row>
    <row r="29" spans="4:29" x14ac:dyDescent="0.3">
      <c r="D29" s="25">
        <v>38047</v>
      </c>
      <c r="E29" s="12">
        <v>2004</v>
      </c>
      <c r="F29" s="11">
        <v>122.3</v>
      </c>
      <c r="G29" s="11">
        <v>7312.5</v>
      </c>
      <c r="H29" s="11">
        <v>5320.3</v>
      </c>
      <c r="I29" s="11">
        <v>1812.6507590000001</v>
      </c>
      <c r="J29" s="11">
        <v>1992.1999999999998</v>
      </c>
      <c r="K29" s="11">
        <v>1869.8999999999999</v>
      </c>
      <c r="L29" s="11">
        <v>12.576418086499263</v>
      </c>
      <c r="N29" s="14">
        <f t="shared" si="10"/>
        <v>134.87641808649926</v>
      </c>
      <c r="O29" s="14">
        <f t="shared" si="11"/>
        <v>7325.076418086499</v>
      </c>
      <c r="P29" s="14">
        <f t="shared" si="12"/>
        <v>2004.776418086499</v>
      </c>
    </row>
    <row r="30" spans="4:29" x14ac:dyDescent="0.3">
      <c r="D30" s="25">
        <v>38078</v>
      </c>
      <c r="E30" s="12">
        <v>2004</v>
      </c>
      <c r="F30" s="11">
        <v>131.30000000000001</v>
      </c>
      <c r="G30" s="11">
        <v>7276.2</v>
      </c>
      <c r="H30" s="11">
        <v>5165.3</v>
      </c>
      <c r="I30" s="11">
        <v>1760.3339800000001</v>
      </c>
      <c r="J30" s="11">
        <v>2110.8999999999996</v>
      </c>
      <c r="K30" s="11">
        <v>1979.5999999999997</v>
      </c>
      <c r="L30" s="11">
        <v>6.6134587128740902E-2</v>
      </c>
      <c r="N30" s="14">
        <f t="shared" si="10"/>
        <v>131.36613458712876</v>
      </c>
      <c r="O30" s="14">
        <f t="shared" si="11"/>
        <v>7276.2661345871284</v>
      </c>
      <c r="P30" s="14">
        <f t="shared" si="12"/>
        <v>2110.9661345871282</v>
      </c>
    </row>
    <row r="31" spans="4:29" x14ac:dyDescent="0.3">
      <c r="D31" s="25">
        <v>38108</v>
      </c>
      <c r="E31" s="12">
        <v>2004</v>
      </c>
      <c r="F31" s="11">
        <v>181.29999999999998</v>
      </c>
      <c r="G31" s="11">
        <v>8951.6999999999971</v>
      </c>
      <c r="H31" s="11">
        <v>5539.7000000000007</v>
      </c>
      <c r="I31" s="11">
        <v>2180.8275610000001</v>
      </c>
      <c r="J31" s="11">
        <v>3411.9999999999964</v>
      </c>
      <c r="K31" s="11">
        <v>3230.6999999999962</v>
      </c>
      <c r="L31" s="11">
        <v>1.5140258250666863E-7</v>
      </c>
      <c r="N31" s="14">
        <f t="shared" si="10"/>
        <v>181.30000015140257</v>
      </c>
      <c r="O31" s="14">
        <f t="shared" si="11"/>
        <v>8951.7000001513989</v>
      </c>
      <c r="P31" s="14">
        <f t="shared" si="12"/>
        <v>3412.000000151399</v>
      </c>
    </row>
    <row r="32" spans="4:29" x14ac:dyDescent="0.3">
      <c r="D32" s="25">
        <v>38139</v>
      </c>
      <c r="E32" s="12">
        <v>2004</v>
      </c>
      <c r="F32" s="11">
        <v>252.5</v>
      </c>
      <c r="G32" s="11">
        <v>9583.7999999999993</v>
      </c>
      <c r="H32" s="11">
        <v>5445</v>
      </c>
      <c r="I32" s="11">
        <v>2780.7713549999999</v>
      </c>
      <c r="J32" s="11">
        <v>4138.7999999999993</v>
      </c>
      <c r="K32" s="11">
        <v>3886.2999999999993</v>
      </c>
      <c r="L32" s="11">
        <v>1.0696483226191729E-6</v>
      </c>
      <c r="N32" s="14">
        <f t="shared" si="10"/>
        <v>252.50000106964833</v>
      </c>
      <c r="O32" s="14">
        <f t="shared" si="11"/>
        <v>9583.8000010696469</v>
      </c>
      <c r="P32" s="14">
        <f t="shared" si="12"/>
        <v>4138.8000010696478</v>
      </c>
    </row>
    <row r="33" spans="4:16" x14ac:dyDescent="0.3">
      <c r="D33" s="25">
        <v>38169</v>
      </c>
      <c r="E33" s="12">
        <v>2004</v>
      </c>
      <c r="F33" s="11">
        <v>270.8</v>
      </c>
      <c r="G33" s="11">
        <v>10328.199999999999</v>
      </c>
      <c r="H33" s="11">
        <v>5691.2999999999993</v>
      </c>
      <c r="I33" s="11">
        <v>3557.7433329999999</v>
      </c>
      <c r="J33" s="11">
        <v>4636.8999999999996</v>
      </c>
      <c r="K33" s="11">
        <v>4366.0999999999995</v>
      </c>
      <c r="L33" s="11">
        <v>21.814211669544257</v>
      </c>
      <c r="N33" s="14">
        <f t="shared" si="10"/>
        <v>292.61421166954426</v>
      </c>
      <c r="O33" s="14">
        <f t="shared" si="11"/>
        <v>10350.014211669542</v>
      </c>
      <c r="P33" s="14">
        <f t="shared" si="12"/>
        <v>4658.7142116695441</v>
      </c>
    </row>
    <row r="34" spans="4:16" x14ac:dyDescent="0.3">
      <c r="D34" s="25">
        <v>38200</v>
      </c>
      <c r="E34" s="12">
        <v>2004</v>
      </c>
      <c r="F34" s="11">
        <v>240.99999999999997</v>
      </c>
      <c r="G34" s="11">
        <v>9895.9</v>
      </c>
      <c r="H34" s="11">
        <v>5719.9</v>
      </c>
      <c r="I34" s="11">
        <v>4299.4016300000003</v>
      </c>
      <c r="J34" s="11">
        <v>4176</v>
      </c>
      <c r="K34" s="11">
        <v>3935</v>
      </c>
      <c r="L34" s="11">
        <v>40.805997849597162</v>
      </c>
      <c r="N34" s="14">
        <f t="shared" si="10"/>
        <v>281.80599784959713</v>
      </c>
      <c r="O34" s="14">
        <f t="shared" si="11"/>
        <v>9936.7059978495963</v>
      </c>
      <c r="P34" s="14">
        <f t="shared" si="12"/>
        <v>4216.8059978495976</v>
      </c>
    </row>
    <row r="35" spans="4:16" x14ac:dyDescent="0.3">
      <c r="D35" s="25">
        <v>38231</v>
      </c>
      <c r="E35" s="12">
        <v>2004</v>
      </c>
      <c r="F35" s="11">
        <v>200.1</v>
      </c>
      <c r="G35" s="11">
        <v>8617.2000000000007</v>
      </c>
      <c r="H35" s="11">
        <v>5419.5</v>
      </c>
      <c r="I35" s="11">
        <v>3807.4903909999998</v>
      </c>
      <c r="J35" s="11">
        <v>3197.7000000000007</v>
      </c>
      <c r="K35" s="11">
        <v>2997.6000000000008</v>
      </c>
      <c r="L35" s="11">
        <v>53.364872293224494</v>
      </c>
      <c r="N35" s="14">
        <f t="shared" si="10"/>
        <v>253.46487229322449</v>
      </c>
      <c r="O35" s="14">
        <f t="shared" si="11"/>
        <v>8670.5648722932256</v>
      </c>
      <c r="P35" s="14">
        <f t="shared" si="12"/>
        <v>3251.0648722932251</v>
      </c>
    </row>
    <row r="36" spans="4:16" x14ac:dyDescent="0.3">
      <c r="D36" s="25">
        <v>38261</v>
      </c>
      <c r="E36" s="12">
        <v>2004</v>
      </c>
      <c r="F36" s="11">
        <v>174.2</v>
      </c>
      <c r="G36" s="11">
        <v>8050.8</v>
      </c>
      <c r="H36" s="11">
        <v>5435.9</v>
      </c>
      <c r="I36" s="11">
        <v>3237.311236</v>
      </c>
      <c r="J36" s="11">
        <v>2614.9000000000005</v>
      </c>
      <c r="K36" s="11">
        <v>2440.7000000000007</v>
      </c>
      <c r="L36" s="11">
        <v>50.58021429287502</v>
      </c>
      <c r="N36" s="14">
        <f t="shared" si="10"/>
        <v>224.780214292875</v>
      </c>
      <c r="O36" s="14">
        <f t="shared" si="11"/>
        <v>8101.3802142928753</v>
      </c>
      <c r="P36" s="14">
        <f t="shared" si="12"/>
        <v>2665.4802142928756</v>
      </c>
    </row>
    <row r="37" spans="4:16" x14ac:dyDescent="0.3">
      <c r="D37" s="25">
        <v>38292</v>
      </c>
      <c r="E37" s="12">
        <v>2004</v>
      </c>
      <c r="F37" s="11">
        <v>164.10000000000002</v>
      </c>
      <c r="G37" s="11">
        <v>7447.4</v>
      </c>
      <c r="H37" s="11">
        <v>5250</v>
      </c>
      <c r="I37" s="11">
        <v>2837.356843</v>
      </c>
      <c r="J37" s="11">
        <v>2197.3999999999996</v>
      </c>
      <c r="K37" s="11">
        <v>2033.2999999999997</v>
      </c>
      <c r="L37" s="11">
        <v>40.854486679099296</v>
      </c>
      <c r="N37" s="14">
        <f t="shared" si="10"/>
        <v>204.95448667909932</v>
      </c>
      <c r="O37" s="14">
        <f t="shared" si="11"/>
        <v>7488.2544866790986</v>
      </c>
      <c r="P37" s="14">
        <f t="shared" si="12"/>
        <v>2238.254486679099</v>
      </c>
    </row>
    <row r="38" spans="4:16" x14ac:dyDescent="0.3">
      <c r="D38" s="25">
        <v>38322</v>
      </c>
      <c r="E38" s="12">
        <v>2004</v>
      </c>
      <c r="F38" s="11">
        <v>168.6</v>
      </c>
      <c r="G38" s="11">
        <v>6774.9000000000005</v>
      </c>
      <c r="H38" s="11">
        <v>4859.2</v>
      </c>
      <c r="I38" s="11">
        <v>2259.843934</v>
      </c>
      <c r="J38" s="11">
        <v>1915.7000000000007</v>
      </c>
      <c r="K38" s="11">
        <v>1747.1000000000008</v>
      </c>
      <c r="L38" s="11">
        <v>8.7507705655087573</v>
      </c>
      <c r="N38" s="14">
        <f t="shared" si="10"/>
        <v>177.35077056550875</v>
      </c>
      <c r="O38" s="14">
        <f t="shared" si="11"/>
        <v>6783.6507705655094</v>
      </c>
      <c r="P38" s="14">
        <f t="shared" si="12"/>
        <v>1924.4507705655094</v>
      </c>
    </row>
    <row r="39" spans="4:16" x14ac:dyDescent="0.3">
      <c r="D39" s="25">
        <v>38353</v>
      </c>
      <c r="E39" s="12">
        <v>2005</v>
      </c>
      <c r="F39" s="11">
        <v>169.60000000000002</v>
      </c>
      <c r="G39" s="11">
        <v>6558.5</v>
      </c>
      <c r="H39" s="11">
        <v>4786.3999999999996</v>
      </c>
      <c r="I39" s="11">
        <v>1678.937774</v>
      </c>
      <c r="J39" s="11">
        <v>1772.1000000000004</v>
      </c>
      <c r="K39" s="11">
        <v>1602.5000000000005</v>
      </c>
      <c r="L39" s="11">
        <v>1.7071902432206372</v>
      </c>
      <c r="N39" s="14">
        <f t="shared" si="10"/>
        <v>171.30719024322065</v>
      </c>
      <c r="O39" s="14">
        <f t="shared" si="11"/>
        <v>6560.2071902432208</v>
      </c>
      <c r="P39" s="14">
        <f t="shared" si="12"/>
        <v>1773.8071902432209</v>
      </c>
    </row>
    <row r="40" spans="4:16" x14ac:dyDescent="0.3">
      <c r="D40" s="25">
        <v>38384</v>
      </c>
      <c r="E40" s="12">
        <v>2005</v>
      </c>
      <c r="F40" s="11">
        <v>147.50000000000003</v>
      </c>
      <c r="G40" s="11">
        <v>6596.8</v>
      </c>
      <c r="H40" s="11">
        <v>4875.1000000000004</v>
      </c>
      <c r="I40" s="11">
        <v>1688.797585</v>
      </c>
      <c r="J40" s="11">
        <v>1721.6999999999998</v>
      </c>
      <c r="K40" s="11">
        <v>1574.1999999999998</v>
      </c>
      <c r="L40" s="11">
        <v>13.640678288800681</v>
      </c>
      <c r="N40" s="14">
        <f t="shared" si="10"/>
        <v>161.1406782888007</v>
      </c>
      <c r="O40" s="14">
        <f t="shared" si="11"/>
        <v>6610.4406782888009</v>
      </c>
      <c r="P40" s="14">
        <f t="shared" si="12"/>
        <v>1735.3406782888005</v>
      </c>
    </row>
    <row r="41" spans="4:16" x14ac:dyDescent="0.3">
      <c r="D41" s="25">
        <v>38412</v>
      </c>
      <c r="E41" s="12">
        <v>2005</v>
      </c>
      <c r="F41" s="11">
        <v>215.30000000000004</v>
      </c>
      <c r="G41" s="11">
        <v>7676.2000000000007</v>
      </c>
      <c r="H41" s="11">
        <v>5486.4000000000005</v>
      </c>
      <c r="I41" s="11">
        <v>1743.470055</v>
      </c>
      <c r="J41" s="11">
        <v>2189.8000000000002</v>
      </c>
      <c r="K41" s="11">
        <v>1974.5000000000002</v>
      </c>
      <c r="L41" s="11">
        <v>13.202753811592199</v>
      </c>
      <c r="N41" s="14">
        <f t="shared" si="10"/>
        <v>228.50275381159224</v>
      </c>
      <c r="O41" s="14">
        <f t="shared" si="11"/>
        <v>7689.4027538115934</v>
      </c>
      <c r="P41" s="14">
        <f t="shared" si="12"/>
        <v>2203.0027538115924</v>
      </c>
    </row>
    <row r="42" spans="4:16" x14ac:dyDescent="0.3">
      <c r="D42" s="25">
        <v>38443</v>
      </c>
      <c r="E42" s="12">
        <v>2005</v>
      </c>
      <c r="F42" s="11">
        <v>203.3</v>
      </c>
      <c r="G42" s="11">
        <v>7333.9000000000005</v>
      </c>
      <c r="H42" s="11">
        <v>5154.8999999999996</v>
      </c>
      <c r="I42" s="11">
        <v>1704.2306149999999</v>
      </c>
      <c r="J42" s="11">
        <v>2179.0000000000009</v>
      </c>
      <c r="K42" s="11">
        <v>1975.700000000001</v>
      </c>
      <c r="L42" s="11">
        <v>6.6003629442206099E-2</v>
      </c>
      <c r="N42" s="14">
        <f t="shared" si="10"/>
        <v>203.36600362944222</v>
      </c>
      <c r="O42" s="14">
        <f t="shared" si="11"/>
        <v>7333.9660036294426</v>
      </c>
      <c r="P42" s="14">
        <f t="shared" si="12"/>
        <v>2179.066003629443</v>
      </c>
    </row>
    <row r="43" spans="4:16" x14ac:dyDescent="0.3">
      <c r="D43" s="25">
        <v>38473</v>
      </c>
      <c r="E43" s="12">
        <v>2005</v>
      </c>
      <c r="F43" s="11">
        <v>267.2</v>
      </c>
      <c r="G43" s="11">
        <v>8977.4</v>
      </c>
      <c r="H43" s="11">
        <v>5655.9000000000005</v>
      </c>
      <c r="I43" s="11">
        <v>2210.0130210000002</v>
      </c>
      <c r="J43" s="11">
        <v>3321.4999999999991</v>
      </c>
      <c r="K43" s="11">
        <v>3054.2999999999993</v>
      </c>
      <c r="L43" s="11">
        <v>1.4503508749980309E-7</v>
      </c>
      <c r="N43" s="14">
        <f t="shared" si="10"/>
        <v>267.20000014503506</v>
      </c>
      <c r="O43" s="14">
        <f t="shared" si="11"/>
        <v>8977.4000001450349</v>
      </c>
      <c r="P43" s="14">
        <f t="shared" si="12"/>
        <v>3321.5000001450344</v>
      </c>
    </row>
    <row r="44" spans="4:16" x14ac:dyDescent="0.3">
      <c r="D44" s="25">
        <v>38504</v>
      </c>
      <c r="E44" s="12">
        <v>2005</v>
      </c>
      <c r="F44" s="11">
        <v>302</v>
      </c>
      <c r="G44" s="11">
        <v>9489.5999999999985</v>
      </c>
      <c r="H44" s="11">
        <v>5454.7</v>
      </c>
      <c r="I44" s="11">
        <v>2626.765598</v>
      </c>
      <c r="J44" s="11">
        <v>4034.8999999999987</v>
      </c>
      <c r="K44" s="11">
        <v>3732.8999999999987</v>
      </c>
      <c r="L44" s="11">
        <v>1.0335991499790366E-6</v>
      </c>
      <c r="N44" s="14">
        <f t="shared" si="10"/>
        <v>302.00000103359918</v>
      </c>
      <c r="O44" s="14">
        <f t="shared" si="11"/>
        <v>9489.6000010335974</v>
      </c>
      <c r="P44" s="14">
        <f t="shared" si="12"/>
        <v>4034.9000010335981</v>
      </c>
    </row>
    <row r="45" spans="4:16" x14ac:dyDescent="0.3">
      <c r="D45" s="25">
        <v>38534</v>
      </c>
      <c r="E45" s="12">
        <v>2005</v>
      </c>
      <c r="F45" s="11">
        <v>299.8</v>
      </c>
      <c r="G45" s="11">
        <v>9968.1</v>
      </c>
      <c r="H45" s="11">
        <v>5537.7000000000007</v>
      </c>
      <c r="I45" s="11">
        <v>3092.0777029999999</v>
      </c>
      <c r="J45" s="11">
        <v>4430.3999999999996</v>
      </c>
      <c r="K45" s="11">
        <v>4130.5999999999995</v>
      </c>
      <c r="L45" s="11">
        <v>20.714844710054297</v>
      </c>
      <c r="N45" s="14">
        <f t="shared" si="10"/>
        <v>320.51484471005432</v>
      </c>
      <c r="O45" s="14">
        <f t="shared" si="11"/>
        <v>9988.8148447100539</v>
      </c>
      <c r="P45" s="14">
        <f t="shared" si="12"/>
        <v>4451.1148447100541</v>
      </c>
    </row>
    <row r="46" spans="4:16" x14ac:dyDescent="0.3">
      <c r="D46" s="25">
        <v>38565</v>
      </c>
      <c r="E46" s="12">
        <v>2005</v>
      </c>
      <c r="F46" s="11">
        <v>282</v>
      </c>
      <c r="G46" s="11">
        <v>9806.1</v>
      </c>
      <c r="H46" s="11">
        <v>5521.3</v>
      </c>
      <c r="I46" s="11">
        <v>4094.5767369999999</v>
      </c>
      <c r="J46" s="11">
        <v>4284.8</v>
      </c>
      <c r="K46" s="11">
        <v>4002.8</v>
      </c>
      <c r="L46" s="11">
        <v>41.203063861659679</v>
      </c>
      <c r="N46" s="14">
        <f t="shared" si="10"/>
        <v>323.2030638616597</v>
      </c>
      <c r="O46" s="14">
        <f t="shared" si="11"/>
        <v>9847.3030638616601</v>
      </c>
      <c r="P46" s="14">
        <f t="shared" si="12"/>
        <v>4326.0030638616599</v>
      </c>
    </row>
    <row r="47" spans="4:16" x14ac:dyDescent="0.3">
      <c r="D47" s="25">
        <v>38596</v>
      </c>
      <c r="E47" s="12">
        <v>2005</v>
      </c>
      <c r="F47" s="11">
        <v>204.5</v>
      </c>
      <c r="G47" s="11">
        <v>8480.6999999999989</v>
      </c>
      <c r="H47" s="11">
        <v>5223.3999999999996</v>
      </c>
      <c r="I47" s="11">
        <v>4293.5476509999999</v>
      </c>
      <c r="J47" s="11">
        <v>3257.2999999999993</v>
      </c>
      <c r="K47" s="11">
        <v>3052.7999999999993</v>
      </c>
      <c r="L47" s="11">
        <v>53.84221897541503</v>
      </c>
      <c r="N47" s="14">
        <f t="shared" si="10"/>
        <v>258.34221897541505</v>
      </c>
      <c r="O47" s="14">
        <f t="shared" si="11"/>
        <v>8534.5422189754136</v>
      </c>
      <c r="P47" s="14">
        <f t="shared" si="12"/>
        <v>3311.1422189754144</v>
      </c>
    </row>
    <row r="48" spans="4:16" x14ac:dyDescent="0.3">
      <c r="D48" s="25">
        <v>38626</v>
      </c>
      <c r="E48" s="12">
        <v>2005</v>
      </c>
      <c r="F48" s="11">
        <v>144.49999999999997</v>
      </c>
      <c r="G48" s="11">
        <v>7631.4</v>
      </c>
      <c r="H48" s="11">
        <v>5155.4999999999991</v>
      </c>
      <c r="I48" s="11">
        <v>3040.2689540000001</v>
      </c>
      <c r="J48" s="11">
        <v>2475.9000000000005</v>
      </c>
      <c r="K48" s="11">
        <v>2331.4000000000005</v>
      </c>
      <c r="L48" s="11">
        <v>48.244464674440636</v>
      </c>
      <c r="N48" s="14">
        <f t="shared" si="10"/>
        <v>192.74446467444062</v>
      </c>
      <c r="O48" s="14">
        <f t="shared" si="11"/>
        <v>7679.6444646744403</v>
      </c>
      <c r="P48" s="14">
        <f t="shared" si="12"/>
        <v>2524.1444646744412</v>
      </c>
    </row>
    <row r="49" spans="4:16" x14ac:dyDescent="0.3">
      <c r="D49" s="25">
        <v>38657</v>
      </c>
      <c r="E49" s="12">
        <v>2005</v>
      </c>
      <c r="F49" s="11">
        <v>148.9</v>
      </c>
      <c r="G49" s="11">
        <v>7261.3000000000011</v>
      </c>
      <c r="H49" s="11">
        <v>5077.5</v>
      </c>
      <c r="I49" s="11">
        <v>2677.6150510000002</v>
      </c>
      <c r="J49" s="11">
        <v>2183.8000000000011</v>
      </c>
      <c r="K49" s="11">
        <v>2034.900000000001</v>
      </c>
      <c r="L49" s="11">
        <v>40.569702246812788</v>
      </c>
      <c r="N49" s="14">
        <f t="shared" si="10"/>
        <v>189.4697022468128</v>
      </c>
      <c r="O49" s="14">
        <f t="shared" si="11"/>
        <v>7301.8697022468141</v>
      </c>
      <c r="P49" s="14">
        <f t="shared" si="12"/>
        <v>2224.3697022468141</v>
      </c>
    </row>
    <row r="50" spans="4:16" x14ac:dyDescent="0.3">
      <c r="D50" s="25">
        <v>38687</v>
      </c>
      <c r="E50" s="12">
        <v>2005</v>
      </c>
      <c r="F50" s="11">
        <v>159.30000000000001</v>
      </c>
      <c r="G50" s="11">
        <v>6518.1000000000013</v>
      </c>
      <c r="H50" s="11">
        <v>4683.8</v>
      </c>
      <c r="I50" s="11">
        <v>2227.0009930000001</v>
      </c>
      <c r="J50" s="11">
        <v>1834.3000000000011</v>
      </c>
      <c r="K50" s="11">
        <v>1675.0000000000011</v>
      </c>
      <c r="L50" s="11">
        <v>8.4006848398261411</v>
      </c>
      <c r="N50" s="14">
        <f t="shared" si="10"/>
        <v>167.70068483982615</v>
      </c>
      <c r="O50" s="14">
        <f t="shared" si="11"/>
        <v>6526.500684839827</v>
      </c>
      <c r="P50" s="14">
        <f t="shared" si="12"/>
        <v>1842.7006848398273</v>
      </c>
    </row>
    <row r="51" spans="4:16" x14ac:dyDescent="0.3">
      <c r="D51" s="25">
        <v>38718</v>
      </c>
      <c r="E51" s="12">
        <v>2006</v>
      </c>
      <c r="F51" s="11">
        <v>152.4</v>
      </c>
      <c r="G51" s="11">
        <v>6450.7</v>
      </c>
      <c r="H51" s="11">
        <v>4712.5</v>
      </c>
      <c r="I51" s="11">
        <v>1686.404509</v>
      </c>
      <c r="J51" s="11">
        <v>1738.1999999999998</v>
      </c>
      <c r="K51" s="11">
        <v>1585.7999999999997</v>
      </c>
      <c r="L51" s="11">
        <v>1.6871938152423156</v>
      </c>
      <c r="N51" s="14">
        <f t="shared" si="10"/>
        <v>154.08719381524233</v>
      </c>
      <c r="O51" s="14">
        <f t="shared" si="11"/>
        <v>6452.3871938152424</v>
      </c>
      <c r="P51" s="14">
        <f t="shared" si="12"/>
        <v>1739.8871938152422</v>
      </c>
    </row>
    <row r="52" spans="4:16" x14ac:dyDescent="0.3">
      <c r="D52" s="25">
        <v>38749</v>
      </c>
      <c r="E52" s="12">
        <v>2006</v>
      </c>
      <c r="F52" s="11">
        <v>128.80000000000001</v>
      </c>
      <c r="G52" s="11">
        <v>5867.6</v>
      </c>
      <c r="H52" s="11">
        <v>4198.3999999999996</v>
      </c>
      <c r="I52" s="11">
        <v>1654.0379399999999</v>
      </c>
      <c r="J52" s="11">
        <v>1669.2000000000007</v>
      </c>
      <c r="K52" s="11">
        <v>1540.4000000000008</v>
      </c>
      <c r="L52" s="11">
        <v>12.924611336912735</v>
      </c>
      <c r="N52" s="14">
        <f t="shared" si="10"/>
        <v>141.72461133691274</v>
      </c>
      <c r="O52" s="14">
        <f t="shared" si="11"/>
        <v>5880.524611336913</v>
      </c>
      <c r="P52" s="14">
        <f t="shared" si="12"/>
        <v>1682.1246113369134</v>
      </c>
    </row>
    <row r="53" spans="4:16" x14ac:dyDescent="0.3">
      <c r="D53" s="25">
        <v>38777</v>
      </c>
      <c r="E53" s="12">
        <v>2006</v>
      </c>
      <c r="F53" s="11">
        <v>155</v>
      </c>
      <c r="G53" s="11">
        <v>7580.6</v>
      </c>
      <c r="H53" s="11">
        <v>5563</v>
      </c>
      <c r="I53" s="11">
        <v>1808.049681</v>
      </c>
      <c r="J53" s="11">
        <v>2017.6000000000004</v>
      </c>
      <c r="K53" s="11">
        <v>1862.6000000000004</v>
      </c>
      <c r="L53" s="11">
        <v>12.681931539193599</v>
      </c>
      <c r="N53" s="14">
        <f t="shared" si="10"/>
        <v>167.68193153919361</v>
      </c>
      <c r="O53" s="14">
        <f t="shared" si="11"/>
        <v>7593.2819315391944</v>
      </c>
      <c r="P53" s="14">
        <f t="shared" si="12"/>
        <v>2030.2819315391939</v>
      </c>
    </row>
    <row r="54" spans="4:16" x14ac:dyDescent="0.3">
      <c r="D54" s="25">
        <v>38808</v>
      </c>
      <c r="E54" s="12">
        <v>2006</v>
      </c>
      <c r="F54" s="11">
        <v>187.3</v>
      </c>
      <c r="G54" s="11">
        <v>7688.7999999999993</v>
      </c>
      <c r="H54" s="11">
        <v>5248.3</v>
      </c>
      <c r="I54" s="11">
        <v>1564.4847669999999</v>
      </c>
      <c r="J54" s="11">
        <v>2440.4999999999991</v>
      </c>
      <c r="K54" s="11">
        <v>2253.1999999999989</v>
      </c>
      <c r="L54" s="11">
        <v>7.3397385080967256E-2</v>
      </c>
      <c r="N54" s="14">
        <f t="shared" si="10"/>
        <v>187.37339738508098</v>
      </c>
      <c r="O54" s="14">
        <f t="shared" si="11"/>
        <v>7688.8733973850804</v>
      </c>
      <c r="P54" s="14">
        <f t="shared" si="12"/>
        <v>2440.5733973850802</v>
      </c>
    </row>
    <row r="55" spans="4:16" x14ac:dyDescent="0.3">
      <c r="D55" s="25">
        <v>38838</v>
      </c>
      <c r="E55" s="12">
        <v>2006</v>
      </c>
      <c r="F55" s="11">
        <v>281.70000000000005</v>
      </c>
      <c r="G55" s="11">
        <v>9774.2999999999993</v>
      </c>
      <c r="H55" s="11">
        <v>6045.7999999999993</v>
      </c>
      <c r="I55" s="11">
        <v>2412.8745749999998</v>
      </c>
      <c r="J55" s="11">
        <v>3728.5</v>
      </c>
      <c r="K55" s="11">
        <v>3446.8</v>
      </c>
      <c r="L55" s="11">
        <v>1.6214474507163898E-7</v>
      </c>
      <c r="N55" s="14">
        <f t="shared" si="10"/>
        <v>281.70000016214482</v>
      </c>
      <c r="O55" s="14">
        <f t="shared" si="11"/>
        <v>9774.300000162144</v>
      </c>
      <c r="P55" s="14">
        <f t="shared" si="12"/>
        <v>3728.5000001621447</v>
      </c>
    </row>
    <row r="56" spans="4:16" x14ac:dyDescent="0.3">
      <c r="D56" s="25">
        <v>38869</v>
      </c>
      <c r="E56" s="12">
        <v>2006</v>
      </c>
      <c r="F56" s="11">
        <v>368</v>
      </c>
      <c r="G56" s="11">
        <v>10534.399999999998</v>
      </c>
      <c r="H56" s="11">
        <v>5723.4</v>
      </c>
      <c r="I56" s="11">
        <v>3164.7373830000001</v>
      </c>
      <c r="J56" s="11">
        <v>4810.9999999999982</v>
      </c>
      <c r="K56" s="11">
        <v>4442.9999999999982</v>
      </c>
      <c r="L56" s="11">
        <v>1.2090902301226471E-6</v>
      </c>
      <c r="N56" s="14">
        <f t="shared" si="10"/>
        <v>368.00000120909021</v>
      </c>
      <c r="O56" s="14">
        <f t="shared" si="11"/>
        <v>10534.400001209087</v>
      </c>
      <c r="P56" s="14">
        <f t="shared" si="12"/>
        <v>4811.0000012090886</v>
      </c>
    </row>
    <row r="57" spans="4:16" x14ac:dyDescent="0.3">
      <c r="D57" s="25">
        <v>38899</v>
      </c>
      <c r="E57" s="12">
        <v>2006</v>
      </c>
      <c r="F57" s="11">
        <v>314.5</v>
      </c>
      <c r="G57" s="11">
        <v>10568.900000000001</v>
      </c>
      <c r="H57" s="11">
        <v>5772.1</v>
      </c>
      <c r="I57" s="11">
        <v>3528.7743180000002</v>
      </c>
      <c r="J57" s="11">
        <v>4796.8000000000011</v>
      </c>
      <c r="K57" s="11">
        <v>4482.3000000000011</v>
      </c>
      <c r="L57" s="11">
        <v>22.359183335900038</v>
      </c>
      <c r="N57" s="14">
        <f t="shared" si="10"/>
        <v>336.85918333590001</v>
      </c>
      <c r="O57" s="14">
        <f t="shared" si="11"/>
        <v>10591.259183335902</v>
      </c>
      <c r="P57" s="14">
        <f t="shared" si="12"/>
        <v>4819.1591833359007</v>
      </c>
    </row>
    <row r="58" spans="4:16" x14ac:dyDescent="0.3">
      <c r="D58" s="25">
        <v>38930</v>
      </c>
      <c r="E58" s="12">
        <v>2006</v>
      </c>
      <c r="F58" s="11">
        <v>257.89999999999998</v>
      </c>
      <c r="G58" s="11">
        <v>10241</v>
      </c>
      <c r="H58" s="11">
        <v>5925.9</v>
      </c>
      <c r="I58" s="11">
        <v>4614.4343060000001</v>
      </c>
      <c r="J58" s="11">
        <v>4315.1000000000004</v>
      </c>
      <c r="K58" s="11">
        <v>4057.2000000000003</v>
      </c>
      <c r="L58" s="11">
        <v>42.102430484569759</v>
      </c>
      <c r="N58" s="14">
        <f t="shared" si="10"/>
        <v>300.00243048456974</v>
      </c>
      <c r="O58" s="14">
        <f t="shared" si="11"/>
        <v>10283.102430484571</v>
      </c>
      <c r="P58" s="14">
        <f t="shared" si="12"/>
        <v>4357.20243048457</v>
      </c>
    </row>
    <row r="59" spans="4:16" x14ac:dyDescent="0.3">
      <c r="D59" s="25">
        <v>38961</v>
      </c>
      <c r="E59" s="12">
        <v>2006</v>
      </c>
      <c r="F59" s="11">
        <v>160.5</v>
      </c>
      <c r="G59" s="11">
        <v>8519.5999999999985</v>
      </c>
      <c r="H59" s="11">
        <v>5478.3</v>
      </c>
      <c r="I59" s="11">
        <v>4067.0739450000001</v>
      </c>
      <c r="J59" s="11">
        <v>3041.2999999999984</v>
      </c>
      <c r="K59" s="11">
        <v>2880.7999999999984</v>
      </c>
      <c r="L59" s="11">
        <v>51.746603948062429</v>
      </c>
      <c r="N59" s="14">
        <f t="shared" si="10"/>
        <v>212.24660394806244</v>
      </c>
      <c r="O59" s="14">
        <f t="shared" si="11"/>
        <v>8571.3466039480609</v>
      </c>
      <c r="P59" s="14">
        <f t="shared" si="12"/>
        <v>3093.0466039480607</v>
      </c>
    </row>
    <row r="60" spans="4:16" x14ac:dyDescent="0.3">
      <c r="D60" s="25">
        <v>38991</v>
      </c>
      <c r="E60" s="12">
        <v>2006</v>
      </c>
      <c r="F60" s="11">
        <v>150.5</v>
      </c>
      <c r="G60" s="11">
        <v>7915.9</v>
      </c>
      <c r="H60" s="11">
        <v>5391.9999999999991</v>
      </c>
      <c r="I60" s="11">
        <v>3013.6946149999999</v>
      </c>
      <c r="J60" s="11">
        <v>2523.9000000000005</v>
      </c>
      <c r="K60" s="11">
        <v>2373.4000000000005</v>
      </c>
      <c r="L60" s="11">
        <v>49.388082840369272</v>
      </c>
      <c r="N60" s="14">
        <f t="shared" si="10"/>
        <v>199.88808284036926</v>
      </c>
      <c r="O60" s="14">
        <f t="shared" si="11"/>
        <v>7965.2880828403686</v>
      </c>
      <c r="P60" s="14">
        <f t="shared" si="12"/>
        <v>2573.28808284037</v>
      </c>
    </row>
    <row r="61" spans="4:16" x14ac:dyDescent="0.3">
      <c r="D61" s="25">
        <v>39022</v>
      </c>
      <c r="E61" s="12">
        <v>2006</v>
      </c>
      <c r="F61" s="11">
        <v>162.6</v>
      </c>
      <c r="G61" s="11">
        <v>7597.4</v>
      </c>
      <c r="H61" s="11">
        <v>5310.6</v>
      </c>
      <c r="I61" s="11">
        <v>2822.6265410000001</v>
      </c>
      <c r="J61" s="11">
        <v>2286.7999999999993</v>
      </c>
      <c r="K61" s="11">
        <v>2124.1999999999994</v>
      </c>
      <c r="L61" s="11">
        <v>42.368513779803834</v>
      </c>
      <c r="N61" s="14">
        <f t="shared" si="10"/>
        <v>204.96851377980383</v>
      </c>
      <c r="O61" s="14">
        <f t="shared" si="11"/>
        <v>7639.7685137798035</v>
      </c>
      <c r="P61" s="14">
        <f t="shared" si="12"/>
        <v>2329.1685137798031</v>
      </c>
    </row>
    <row r="62" spans="4:16" x14ac:dyDescent="0.3">
      <c r="D62" s="25">
        <v>39052</v>
      </c>
      <c r="E62" s="12">
        <v>2006</v>
      </c>
      <c r="F62" s="11">
        <v>170.1</v>
      </c>
      <c r="G62" s="11">
        <v>7039.8</v>
      </c>
      <c r="H62" s="11">
        <v>4981</v>
      </c>
      <c r="I62" s="11">
        <v>2240.6857070000001</v>
      </c>
      <c r="J62" s="11">
        <v>2058.8000000000002</v>
      </c>
      <c r="K62" s="11">
        <v>1888.7000000000003</v>
      </c>
      <c r="L62" s="11">
        <v>9.3404587011028521</v>
      </c>
      <c r="N62" s="14">
        <f t="shared" si="10"/>
        <v>179.44045870110284</v>
      </c>
      <c r="O62" s="14">
        <f t="shared" si="11"/>
        <v>7049.1404587011029</v>
      </c>
      <c r="P62" s="14">
        <f t="shared" si="12"/>
        <v>2068.1404587011029</v>
      </c>
    </row>
    <row r="63" spans="4:16" x14ac:dyDescent="0.3">
      <c r="D63" s="25">
        <v>39083</v>
      </c>
      <c r="E63" s="12">
        <v>2007</v>
      </c>
      <c r="F63" s="11">
        <v>147.6</v>
      </c>
      <c r="G63" s="11">
        <v>6797.7</v>
      </c>
      <c r="H63" s="11">
        <v>4993.3</v>
      </c>
      <c r="I63" s="11">
        <v>1882.714289</v>
      </c>
      <c r="J63" s="11">
        <v>1804.3999999999996</v>
      </c>
      <c r="K63" s="11">
        <v>1656.7999999999997</v>
      </c>
      <c r="L63" s="11">
        <v>1.7691432086750112</v>
      </c>
      <c r="N63" s="14">
        <f t="shared" si="10"/>
        <v>149.36914320867501</v>
      </c>
      <c r="O63" s="14">
        <f t="shared" si="11"/>
        <v>6799.4691432086747</v>
      </c>
      <c r="P63" s="14">
        <f t="shared" si="12"/>
        <v>1806.1691432086745</v>
      </c>
    </row>
    <row r="64" spans="4:16" x14ac:dyDescent="0.3">
      <c r="D64" s="25">
        <v>39114</v>
      </c>
      <c r="E64" s="12">
        <v>2007</v>
      </c>
      <c r="F64" s="11">
        <v>127.80000000000001</v>
      </c>
      <c r="G64" s="11">
        <v>6715</v>
      </c>
      <c r="H64" s="11">
        <v>4988.8999999999996</v>
      </c>
      <c r="I64" s="11">
        <v>1769.8790710000001</v>
      </c>
      <c r="J64" s="11">
        <v>1726.1000000000004</v>
      </c>
      <c r="K64" s="11">
        <v>1598.3000000000004</v>
      </c>
      <c r="L64" s="11">
        <v>13.878482918964208</v>
      </c>
      <c r="N64" s="14">
        <f t="shared" si="10"/>
        <v>141.67848291896422</v>
      </c>
      <c r="O64" s="14">
        <f t="shared" si="11"/>
        <v>6728.8784829189644</v>
      </c>
      <c r="P64" s="14">
        <f t="shared" si="12"/>
        <v>1739.9784829189646</v>
      </c>
    </row>
    <row r="65" spans="4:16" x14ac:dyDescent="0.3">
      <c r="D65" s="25">
        <v>39142</v>
      </c>
      <c r="E65" s="12">
        <v>2007</v>
      </c>
      <c r="F65" s="11">
        <v>144.4</v>
      </c>
      <c r="G65" s="11">
        <v>7429.1999999999989</v>
      </c>
      <c r="H65" s="11">
        <v>5403.8</v>
      </c>
      <c r="I65" s="11">
        <v>1837.231172</v>
      </c>
      <c r="J65" s="11">
        <v>2025.3999999999987</v>
      </c>
      <c r="K65" s="11">
        <v>1880.9999999999986</v>
      </c>
      <c r="L65" s="11">
        <v>12.681540335079353</v>
      </c>
      <c r="N65" s="14">
        <f t="shared" si="10"/>
        <v>157.08154033507935</v>
      </c>
      <c r="O65" s="14">
        <f t="shared" si="11"/>
        <v>7441.8815403350782</v>
      </c>
      <c r="P65" s="14">
        <f t="shared" si="12"/>
        <v>2038.081540335078</v>
      </c>
    </row>
    <row r="66" spans="4:16" x14ac:dyDescent="0.3">
      <c r="D66" s="25">
        <v>39173</v>
      </c>
      <c r="E66" s="12">
        <v>2007</v>
      </c>
      <c r="F66" s="11">
        <v>160.40000000000003</v>
      </c>
      <c r="G66" s="11">
        <v>7367.7000000000007</v>
      </c>
      <c r="H66" s="11">
        <v>5075.5</v>
      </c>
      <c r="I66" s="11">
        <v>1678.573572</v>
      </c>
      <c r="J66" s="11">
        <v>2292.2000000000007</v>
      </c>
      <c r="K66" s="11">
        <v>2131.8000000000006</v>
      </c>
      <c r="L66" s="11">
        <v>6.9770109657591048E-2</v>
      </c>
      <c r="N66" s="14">
        <f t="shared" si="10"/>
        <v>160.46977010965762</v>
      </c>
      <c r="O66" s="14">
        <f t="shared" si="11"/>
        <v>7367.7697701096586</v>
      </c>
      <c r="P66" s="14">
        <f t="shared" si="12"/>
        <v>2292.2697701096581</v>
      </c>
    </row>
    <row r="67" spans="4:16" x14ac:dyDescent="0.3">
      <c r="D67" s="25">
        <v>39203</v>
      </c>
      <c r="E67" s="12">
        <v>2007</v>
      </c>
      <c r="F67" s="11">
        <v>172.39999999999998</v>
      </c>
      <c r="G67" s="11">
        <v>8887.9</v>
      </c>
      <c r="H67" s="11">
        <v>5884.1</v>
      </c>
      <c r="I67" s="11">
        <v>2232.1147289999999</v>
      </c>
      <c r="J67" s="11">
        <v>3003.7999999999993</v>
      </c>
      <c r="K67" s="11">
        <v>2831.3999999999992</v>
      </c>
      <c r="L67" s="11">
        <v>1.3735820675018514E-7</v>
      </c>
      <c r="N67" s="14">
        <f t="shared" si="10"/>
        <v>172.40000013735818</v>
      </c>
      <c r="O67" s="14">
        <f t="shared" si="11"/>
        <v>8887.900000137357</v>
      </c>
      <c r="P67" s="14">
        <f t="shared" si="12"/>
        <v>3003.8000001373575</v>
      </c>
    </row>
    <row r="68" spans="4:16" x14ac:dyDescent="0.3">
      <c r="D68" s="25">
        <v>39234</v>
      </c>
      <c r="E68" s="12">
        <v>2007</v>
      </c>
      <c r="F68" s="11">
        <v>301.70000000000005</v>
      </c>
      <c r="G68" s="11">
        <v>10203.500000000002</v>
      </c>
      <c r="H68" s="11">
        <v>5499.2</v>
      </c>
      <c r="I68" s="11">
        <v>2718.1879039999999</v>
      </c>
      <c r="J68" s="11">
        <v>4704.300000000002</v>
      </c>
      <c r="K68" s="11">
        <v>4402.6000000000022</v>
      </c>
      <c r="L68" s="11">
        <v>1.1933656923778501E-6</v>
      </c>
      <c r="N68" s="14">
        <f t="shared" si="10"/>
        <v>301.70000119336572</v>
      </c>
      <c r="O68" s="14">
        <f t="shared" si="11"/>
        <v>10203.500001193368</v>
      </c>
      <c r="P68" s="14">
        <f t="shared" si="12"/>
        <v>4704.3000011933673</v>
      </c>
    </row>
    <row r="69" spans="4:16" x14ac:dyDescent="0.3">
      <c r="D69" s="25">
        <v>39264</v>
      </c>
      <c r="E69" s="12">
        <v>2007</v>
      </c>
      <c r="F69" s="11">
        <v>286.3</v>
      </c>
      <c r="G69" s="11">
        <v>10917.8</v>
      </c>
      <c r="H69" s="11">
        <v>5789</v>
      </c>
      <c r="I69" s="11">
        <v>3407.7987010000002</v>
      </c>
      <c r="J69" s="11">
        <v>5128.7999999999993</v>
      </c>
      <c r="K69" s="11">
        <v>4842.4999999999991</v>
      </c>
      <c r="L69" s="11">
        <v>23.930858333455564</v>
      </c>
      <c r="N69" s="14">
        <f t="shared" si="10"/>
        <v>310.23085833345556</v>
      </c>
      <c r="O69" s="14">
        <f t="shared" si="11"/>
        <v>10941.730858333454</v>
      </c>
      <c r="P69" s="14">
        <f t="shared" si="12"/>
        <v>5152.7308583334552</v>
      </c>
    </row>
    <row r="70" spans="4:16" x14ac:dyDescent="0.3">
      <c r="D70" s="25">
        <v>39295</v>
      </c>
      <c r="E70" s="12">
        <v>2007</v>
      </c>
      <c r="F70" s="11">
        <v>198.7</v>
      </c>
      <c r="G70" s="11">
        <v>9941.0999999999985</v>
      </c>
      <c r="H70" s="11">
        <v>5850.8</v>
      </c>
      <c r="I70" s="11">
        <v>4618.1087710000002</v>
      </c>
      <c r="J70" s="11">
        <v>4090.2999999999984</v>
      </c>
      <c r="K70" s="11">
        <v>3891.5999999999985</v>
      </c>
      <c r="L70" s="11">
        <v>40.55571388940227</v>
      </c>
      <c r="N70" s="14">
        <f t="shared" si="10"/>
        <v>239.25571388940227</v>
      </c>
      <c r="O70" s="14">
        <f t="shared" si="11"/>
        <v>9981.6557138894004</v>
      </c>
      <c r="P70" s="14">
        <f t="shared" si="12"/>
        <v>4130.8557138894002</v>
      </c>
    </row>
    <row r="71" spans="4:16" x14ac:dyDescent="0.3">
      <c r="D71" s="25">
        <v>39326</v>
      </c>
      <c r="E71" s="12">
        <v>2007</v>
      </c>
      <c r="F71" s="11">
        <v>152.70000000000002</v>
      </c>
      <c r="G71" s="11">
        <v>8652.4000000000015</v>
      </c>
      <c r="H71" s="11">
        <v>5438.5</v>
      </c>
      <c r="I71" s="11">
        <v>4076.2535189999999</v>
      </c>
      <c r="J71" s="11">
        <v>3213.9000000000015</v>
      </c>
      <c r="K71" s="11">
        <v>3061.2000000000016</v>
      </c>
      <c r="L71" s="11">
        <v>54.333183877750919</v>
      </c>
      <c r="N71" s="14">
        <f t="shared" si="10"/>
        <v>207.03318387775093</v>
      </c>
      <c r="O71" s="14">
        <f t="shared" si="11"/>
        <v>8706.7331838777518</v>
      </c>
      <c r="P71" s="14">
        <f t="shared" si="12"/>
        <v>3268.2331838777523</v>
      </c>
    </row>
    <row r="72" spans="4:16" x14ac:dyDescent="0.3">
      <c r="D72" s="25">
        <v>39356</v>
      </c>
      <c r="E72" s="12">
        <v>2007</v>
      </c>
      <c r="F72" s="11">
        <v>98</v>
      </c>
      <c r="G72" s="11">
        <v>7842.5</v>
      </c>
      <c r="H72" s="11">
        <v>5454.4</v>
      </c>
      <c r="I72" s="11">
        <v>3163.8199359999999</v>
      </c>
      <c r="J72" s="11">
        <v>2388.1000000000004</v>
      </c>
      <c r="K72" s="11">
        <v>2290.1000000000004</v>
      </c>
      <c r="L72" s="11">
        <v>48.135642549334982</v>
      </c>
      <c r="N72" s="14">
        <f t="shared" si="10"/>
        <v>146.13564254933499</v>
      </c>
      <c r="O72" s="14">
        <f t="shared" si="11"/>
        <v>7890.635642549335</v>
      </c>
      <c r="P72" s="14">
        <f t="shared" si="12"/>
        <v>2436.2356425493354</v>
      </c>
    </row>
    <row r="73" spans="4:16" x14ac:dyDescent="0.3">
      <c r="D73" s="25">
        <v>39387</v>
      </c>
      <c r="E73" s="12">
        <v>2007</v>
      </c>
      <c r="F73" s="11">
        <v>112.7</v>
      </c>
      <c r="G73" s="11">
        <v>7596.0999999999995</v>
      </c>
      <c r="H73" s="11">
        <v>5388.5999999999995</v>
      </c>
      <c r="I73" s="11">
        <v>2879.604045</v>
      </c>
      <c r="J73" s="11">
        <v>2207.5</v>
      </c>
      <c r="K73" s="11">
        <v>2094.8000000000002</v>
      </c>
      <c r="L73" s="11">
        <v>42.053953984927674</v>
      </c>
      <c r="N73" s="14">
        <f t="shared" si="10"/>
        <v>154.75395398492768</v>
      </c>
      <c r="O73" s="14">
        <f t="shared" si="11"/>
        <v>7638.1539539849273</v>
      </c>
      <c r="P73" s="14">
        <f t="shared" si="12"/>
        <v>2249.5539539849278</v>
      </c>
    </row>
    <row r="74" spans="4:16" x14ac:dyDescent="0.3">
      <c r="D74" s="25">
        <v>39417</v>
      </c>
      <c r="E74" s="12">
        <v>2007</v>
      </c>
      <c r="F74" s="11">
        <v>126.60000000000001</v>
      </c>
      <c r="G74" s="11">
        <v>6764.4</v>
      </c>
      <c r="H74" s="11">
        <v>4788.4000000000005</v>
      </c>
      <c r="I74" s="11">
        <v>2219.5049450000001</v>
      </c>
      <c r="J74" s="11">
        <v>1975.9999999999991</v>
      </c>
      <c r="K74" s="11">
        <v>1849.3999999999992</v>
      </c>
      <c r="L74" s="11">
        <v>9.1070095199442225</v>
      </c>
      <c r="N74" s="14">
        <f t="shared" ref="N74:N137" si="16">F74+$L74</f>
        <v>135.70700951994422</v>
      </c>
      <c r="O74" s="14">
        <f t="shared" ref="O74:O137" si="17">G74+$L74</f>
        <v>6773.5070095199435</v>
      </c>
      <c r="P74" s="14">
        <f t="shared" ref="P74:P137" si="18">J74+$L74</f>
        <v>1985.1070095199434</v>
      </c>
    </row>
    <row r="75" spans="4:16" x14ac:dyDescent="0.3">
      <c r="D75" s="25">
        <v>39448</v>
      </c>
      <c r="E75" s="12">
        <v>2008</v>
      </c>
      <c r="F75" s="11">
        <v>128.19999999999999</v>
      </c>
      <c r="G75" s="11">
        <v>6749.8</v>
      </c>
      <c r="H75" s="11">
        <v>4914.6000000000004</v>
      </c>
      <c r="I75" s="11">
        <v>1976.475807</v>
      </c>
      <c r="J75" s="11">
        <v>1835.1999999999998</v>
      </c>
      <c r="K75" s="11">
        <v>1706.9999999999998</v>
      </c>
      <c r="L75" s="11">
        <v>1.8016298468319951</v>
      </c>
      <c r="N75" s="14">
        <f t="shared" si="16"/>
        <v>130.00162984683197</v>
      </c>
      <c r="O75" s="14">
        <f t="shared" si="17"/>
        <v>6751.6016298468321</v>
      </c>
      <c r="P75" s="14">
        <f t="shared" si="18"/>
        <v>1837.0016298468317</v>
      </c>
    </row>
    <row r="76" spans="4:16" x14ac:dyDescent="0.3">
      <c r="D76" s="25">
        <v>39479</v>
      </c>
      <c r="E76" s="12">
        <v>2008</v>
      </c>
      <c r="F76" s="11">
        <v>135.30000000000001</v>
      </c>
      <c r="G76" s="11">
        <v>7063.2</v>
      </c>
      <c r="H76" s="11">
        <v>5073.5</v>
      </c>
      <c r="I76" s="11">
        <v>1937.552418</v>
      </c>
      <c r="J76" s="11">
        <v>1989.6999999999998</v>
      </c>
      <c r="K76" s="11">
        <v>1854.3999999999999</v>
      </c>
      <c r="L76" s="11">
        <v>15.573471893506866</v>
      </c>
      <c r="N76" s="14">
        <f t="shared" si="16"/>
        <v>150.87347189350689</v>
      </c>
      <c r="O76" s="14">
        <f t="shared" si="17"/>
        <v>7078.7734718935071</v>
      </c>
      <c r="P76" s="14">
        <f t="shared" si="18"/>
        <v>2005.2734718935067</v>
      </c>
    </row>
    <row r="77" spans="4:16" x14ac:dyDescent="0.3">
      <c r="D77" s="25">
        <v>39508</v>
      </c>
      <c r="E77" s="12">
        <v>2008</v>
      </c>
      <c r="F77" s="11">
        <v>130.5</v>
      </c>
      <c r="G77" s="11">
        <v>7604.2000000000007</v>
      </c>
      <c r="H77" s="11">
        <v>5504.7</v>
      </c>
      <c r="I77" s="11">
        <v>1745.292469</v>
      </c>
      <c r="J77" s="11">
        <v>2099.5000000000009</v>
      </c>
      <c r="K77" s="11">
        <v>1969.0000000000009</v>
      </c>
      <c r="L77" s="11">
        <v>13.185684397290595</v>
      </c>
      <c r="N77" s="14">
        <f t="shared" si="16"/>
        <v>143.6856843972906</v>
      </c>
      <c r="O77" s="14">
        <f t="shared" si="17"/>
        <v>7617.3856843972917</v>
      </c>
      <c r="P77" s="14">
        <f t="shared" si="18"/>
        <v>2112.6856843972914</v>
      </c>
    </row>
    <row r="78" spans="4:16" x14ac:dyDescent="0.3">
      <c r="D78" s="25">
        <v>39539</v>
      </c>
      <c r="E78" s="12">
        <v>2008</v>
      </c>
      <c r="F78" s="11">
        <v>206.5</v>
      </c>
      <c r="G78" s="11">
        <v>8102.8999999999987</v>
      </c>
      <c r="H78" s="11">
        <v>5299.4000000000005</v>
      </c>
      <c r="I78" s="11">
        <v>1866.8176430000001</v>
      </c>
      <c r="J78" s="11">
        <v>2803.4999999999982</v>
      </c>
      <c r="K78" s="11">
        <v>2596.9999999999982</v>
      </c>
      <c r="L78" s="11">
        <v>8.2365343926460943E-2</v>
      </c>
      <c r="N78" s="14">
        <f t="shared" si="16"/>
        <v>206.58236534392645</v>
      </c>
      <c r="O78" s="14">
        <f t="shared" si="17"/>
        <v>8102.9823653439253</v>
      </c>
      <c r="P78" s="14">
        <f t="shared" si="18"/>
        <v>2803.5823653439247</v>
      </c>
    </row>
    <row r="79" spans="4:16" x14ac:dyDescent="0.3">
      <c r="D79" s="25">
        <v>39569</v>
      </c>
      <c r="E79" s="12">
        <v>2008</v>
      </c>
      <c r="F79" s="11">
        <v>258.2</v>
      </c>
      <c r="G79" s="11">
        <v>9249.3000000000029</v>
      </c>
      <c r="H79" s="11">
        <v>5519.5</v>
      </c>
      <c r="I79" s="11">
        <v>2712.2869150000001</v>
      </c>
      <c r="J79" s="11">
        <v>3729.8000000000029</v>
      </c>
      <c r="K79" s="11">
        <v>3471.6000000000031</v>
      </c>
      <c r="L79" s="11">
        <v>1.6072656230921709E-7</v>
      </c>
      <c r="N79" s="14">
        <f t="shared" si="16"/>
        <v>258.20000016072657</v>
      </c>
      <c r="O79" s="14">
        <f t="shared" si="17"/>
        <v>9249.3000001607288</v>
      </c>
      <c r="P79" s="14">
        <f t="shared" si="18"/>
        <v>3729.8000001607293</v>
      </c>
    </row>
    <row r="80" spans="4:16" x14ac:dyDescent="0.3">
      <c r="D80" s="25">
        <v>39600</v>
      </c>
      <c r="E80" s="12">
        <v>2008</v>
      </c>
      <c r="F80" s="11">
        <v>268.8</v>
      </c>
      <c r="G80" s="11">
        <v>9452.5</v>
      </c>
      <c r="H80" s="11">
        <v>5392.2</v>
      </c>
      <c r="I80" s="11">
        <v>2862.0296069999999</v>
      </c>
      <c r="J80" s="11">
        <v>4060.3</v>
      </c>
      <c r="K80" s="11">
        <v>3791.5</v>
      </c>
      <c r="L80" s="11">
        <v>1.0457547303661962E-6</v>
      </c>
      <c r="N80" s="14">
        <f t="shared" si="16"/>
        <v>268.80000104575475</v>
      </c>
      <c r="O80" s="14">
        <f t="shared" si="17"/>
        <v>9452.5000010457552</v>
      </c>
      <c r="P80" s="14">
        <f t="shared" si="18"/>
        <v>4060.3000010457549</v>
      </c>
    </row>
    <row r="81" spans="4:16" x14ac:dyDescent="0.3">
      <c r="D81" s="25">
        <v>39630</v>
      </c>
      <c r="E81" s="12">
        <v>2008</v>
      </c>
      <c r="F81" s="11">
        <v>345.59999999999997</v>
      </c>
      <c r="G81" s="11">
        <v>10897.199999999999</v>
      </c>
      <c r="H81" s="11">
        <v>5820.3</v>
      </c>
      <c r="I81" s="11">
        <v>3640.2588009999999</v>
      </c>
      <c r="J81" s="11">
        <v>5076.8999999999987</v>
      </c>
      <c r="K81" s="11">
        <v>4731.2999999999984</v>
      </c>
      <c r="L81" s="11">
        <v>23.464048117814936</v>
      </c>
      <c r="N81" s="14">
        <f t="shared" si="16"/>
        <v>369.06404811781488</v>
      </c>
      <c r="O81" s="14">
        <f t="shared" si="17"/>
        <v>10920.664048117815</v>
      </c>
      <c r="P81" s="14">
        <f t="shared" si="18"/>
        <v>5100.3640481178136</v>
      </c>
    </row>
    <row r="82" spans="4:16" x14ac:dyDescent="0.3">
      <c r="D82" s="25">
        <v>39661</v>
      </c>
      <c r="E82" s="12">
        <v>2008</v>
      </c>
      <c r="F82" s="11">
        <v>319.60000000000002</v>
      </c>
      <c r="G82" s="11">
        <v>11124.3</v>
      </c>
      <c r="H82" s="11">
        <v>5966.5</v>
      </c>
      <c r="I82" s="11">
        <v>4448.3443669999997</v>
      </c>
      <c r="J82" s="11">
        <v>5157.7999999999993</v>
      </c>
      <c r="K82" s="11">
        <v>4838.1999999999989</v>
      </c>
      <c r="L82" s="11">
        <v>49.074087176139876</v>
      </c>
      <c r="N82" s="14">
        <f t="shared" si="16"/>
        <v>368.67408717613989</v>
      </c>
      <c r="O82" s="14">
        <f t="shared" si="17"/>
        <v>11173.374087176138</v>
      </c>
      <c r="P82" s="14">
        <f t="shared" si="18"/>
        <v>5206.8740871761393</v>
      </c>
    </row>
    <row r="83" spans="4:16" x14ac:dyDescent="0.3">
      <c r="D83" s="25">
        <v>39692</v>
      </c>
      <c r="E83" s="12">
        <v>2008</v>
      </c>
      <c r="F83" s="11">
        <v>152.69999999999999</v>
      </c>
      <c r="G83" s="11">
        <v>9248.4999999999982</v>
      </c>
      <c r="H83" s="11">
        <v>5770.5</v>
      </c>
      <c r="I83" s="11">
        <v>4369.7417379999997</v>
      </c>
      <c r="J83" s="11">
        <v>3477.9999999999982</v>
      </c>
      <c r="K83" s="11">
        <v>3325.2999999999984</v>
      </c>
      <c r="L83" s="11">
        <v>58.786375807877384</v>
      </c>
      <c r="N83" s="14">
        <f t="shared" si="16"/>
        <v>211.48637580787738</v>
      </c>
      <c r="O83" s="14">
        <f t="shared" si="17"/>
        <v>9307.2863758078747</v>
      </c>
      <c r="P83" s="14">
        <f t="shared" si="18"/>
        <v>3536.7863758078756</v>
      </c>
    </row>
    <row r="84" spans="4:16" x14ac:dyDescent="0.3">
      <c r="D84" s="25">
        <v>39722</v>
      </c>
      <c r="E84" s="12">
        <v>2008</v>
      </c>
      <c r="F84" s="11">
        <v>88.399999999999991</v>
      </c>
      <c r="G84" s="11">
        <v>8635.4999999999982</v>
      </c>
      <c r="H84" s="11">
        <v>5965.8</v>
      </c>
      <c r="I84" s="11">
        <v>3855.158923</v>
      </c>
      <c r="J84" s="11">
        <v>2669.699999999998</v>
      </c>
      <c r="K84" s="11">
        <v>2581.2999999999979</v>
      </c>
      <c r="L84" s="11">
        <v>53.90823114292543</v>
      </c>
      <c r="N84" s="14">
        <f t="shared" si="16"/>
        <v>142.30823114292542</v>
      </c>
      <c r="O84" s="14">
        <f t="shared" si="17"/>
        <v>8689.4082311429229</v>
      </c>
      <c r="P84" s="14">
        <f t="shared" si="18"/>
        <v>2723.6082311429236</v>
      </c>
    </row>
    <row r="85" spans="4:16" x14ac:dyDescent="0.3">
      <c r="D85" s="25">
        <v>39753</v>
      </c>
      <c r="E85" s="12">
        <v>2008</v>
      </c>
      <c r="F85" s="11">
        <v>87.6</v>
      </c>
      <c r="G85" s="11">
        <v>7677.5</v>
      </c>
      <c r="H85" s="11">
        <v>5370.4</v>
      </c>
      <c r="I85" s="11">
        <v>2966.855755</v>
      </c>
      <c r="J85" s="11">
        <v>2307.1000000000004</v>
      </c>
      <c r="K85" s="11">
        <v>2219.5000000000005</v>
      </c>
      <c r="L85" s="11">
        <v>43.949128329734535</v>
      </c>
      <c r="N85" s="14">
        <f t="shared" si="16"/>
        <v>131.54912832973451</v>
      </c>
      <c r="O85" s="14">
        <f t="shared" si="17"/>
        <v>7721.4491283297348</v>
      </c>
      <c r="P85" s="14">
        <f t="shared" si="18"/>
        <v>2351.0491283297347</v>
      </c>
    </row>
    <row r="86" spans="4:16" x14ac:dyDescent="0.3">
      <c r="D86" s="25">
        <v>39783</v>
      </c>
      <c r="E86" s="12">
        <v>2008</v>
      </c>
      <c r="F86" s="11">
        <v>111.70000000000002</v>
      </c>
      <c r="G86" s="11">
        <v>6860</v>
      </c>
      <c r="H86" s="11">
        <v>4816.7000000000007</v>
      </c>
      <c r="I86" s="11">
        <v>2405.7922140000001</v>
      </c>
      <c r="J86" s="11">
        <v>2043.2999999999993</v>
      </c>
      <c r="K86" s="11">
        <v>1931.5999999999992</v>
      </c>
      <c r="L86" s="11">
        <v>9.4306923585748468</v>
      </c>
      <c r="N86" s="14">
        <f t="shared" si="16"/>
        <v>121.13069235857486</v>
      </c>
      <c r="O86" s="14">
        <f t="shared" si="17"/>
        <v>6869.4306923585746</v>
      </c>
      <c r="P86" s="14">
        <f t="shared" si="18"/>
        <v>2052.7306923585743</v>
      </c>
    </row>
    <row r="87" spans="4:16" x14ac:dyDescent="0.3">
      <c r="D87" s="25">
        <v>39814</v>
      </c>
      <c r="E87" s="12">
        <v>2009</v>
      </c>
      <c r="F87" s="11">
        <v>96.999999999999986</v>
      </c>
      <c r="G87" s="11">
        <v>6869.7</v>
      </c>
      <c r="H87" s="11">
        <v>5048</v>
      </c>
      <c r="I87" s="11">
        <v>1955.6081340000001</v>
      </c>
      <c r="J87" s="11">
        <v>1821.6999999999998</v>
      </c>
      <c r="K87" s="11">
        <v>1724.6999999999998</v>
      </c>
      <c r="L87" s="11">
        <v>1.8278804599959237</v>
      </c>
      <c r="N87" s="14">
        <f t="shared" si="16"/>
        <v>98.82788045999591</v>
      </c>
      <c r="O87" s="14">
        <f t="shared" si="17"/>
        <v>6871.5278804599957</v>
      </c>
      <c r="P87" s="14">
        <f t="shared" si="18"/>
        <v>1823.5278804599957</v>
      </c>
    </row>
    <row r="88" spans="4:16" x14ac:dyDescent="0.3">
      <c r="D88" s="25">
        <v>39845</v>
      </c>
      <c r="E88" s="12">
        <v>2009</v>
      </c>
      <c r="F88" s="11">
        <v>93.3</v>
      </c>
      <c r="G88" s="11">
        <v>6882.7</v>
      </c>
      <c r="H88" s="11">
        <v>5067.3</v>
      </c>
      <c r="I88" s="11">
        <v>1876.0949869999999</v>
      </c>
      <c r="J88" s="11">
        <v>1815.3999999999996</v>
      </c>
      <c r="K88" s="11">
        <v>1722.0999999999997</v>
      </c>
      <c r="L88" s="11">
        <v>14.725594367936409</v>
      </c>
      <c r="N88" s="14">
        <f t="shared" si="16"/>
        <v>108.02559436793641</v>
      </c>
      <c r="O88" s="14">
        <f t="shared" si="17"/>
        <v>6897.4255943679364</v>
      </c>
      <c r="P88" s="14">
        <f t="shared" si="18"/>
        <v>1830.1255943679359</v>
      </c>
    </row>
    <row r="89" spans="4:16" x14ac:dyDescent="0.3">
      <c r="D89" s="25">
        <v>39873</v>
      </c>
      <c r="E89" s="12">
        <v>2009</v>
      </c>
      <c r="F89" s="11">
        <v>119.1</v>
      </c>
      <c r="G89" s="11">
        <v>7344.5000000000009</v>
      </c>
      <c r="H89" s="11">
        <v>5248.8</v>
      </c>
      <c r="I89" s="11">
        <v>1944.3371219999999</v>
      </c>
      <c r="J89" s="11">
        <v>2095.7000000000007</v>
      </c>
      <c r="K89" s="11">
        <v>1976.6000000000008</v>
      </c>
      <c r="L89" s="11">
        <v>13.073941658249325</v>
      </c>
      <c r="N89" s="14">
        <f t="shared" si="16"/>
        <v>132.1739416582493</v>
      </c>
      <c r="O89" s="14">
        <f t="shared" si="17"/>
        <v>7357.5739416582501</v>
      </c>
      <c r="P89" s="14">
        <f t="shared" si="18"/>
        <v>2108.7739416582499</v>
      </c>
    </row>
    <row r="90" spans="4:16" x14ac:dyDescent="0.3">
      <c r="D90" s="25">
        <v>39904</v>
      </c>
      <c r="E90" s="12">
        <v>2009</v>
      </c>
      <c r="F90" s="11">
        <v>175.3</v>
      </c>
      <c r="G90" s="11">
        <v>7780.5</v>
      </c>
      <c r="H90" s="11">
        <v>5274.3</v>
      </c>
      <c r="I90" s="11">
        <v>1723.112883</v>
      </c>
      <c r="J90" s="11">
        <v>2506.1999999999998</v>
      </c>
      <c r="K90" s="11">
        <v>2330.8999999999996</v>
      </c>
      <c r="L90" s="11">
        <v>7.5467184282939623E-2</v>
      </c>
      <c r="N90" s="14">
        <f t="shared" si="16"/>
        <v>175.37546718428294</v>
      </c>
      <c r="O90" s="14">
        <f t="shared" si="17"/>
        <v>7780.5754671842833</v>
      </c>
      <c r="P90" s="14">
        <f t="shared" si="18"/>
        <v>2506.2754671842827</v>
      </c>
    </row>
    <row r="91" spans="4:16" x14ac:dyDescent="0.3">
      <c r="D91" s="25">
        <v>39934</v>
      </c>
      <c r="E91" s="12">
        <v>2009</v>
      </c>
      <c r="F91" s="11">
        <v>241.00000000000003</v>
      </c>
      <c r="G91" s="11">
        <v>9115.6</v>
      </c>
      <c r="H91" s="11">
        <v>5528.2000000000007</v>
      </c>
      <c r="I91" s="11">
        <v>2518.201462</v>
      </c>
      <c r="J91" s="11">
        <v>3587.3999999999996</v>
      </c>
      <c r="K91" s="11">
        <v>3346.3999999999996</v>
      </c>
      <c r="L91" s="11">
        <v>1.5587256698035678E-7</v>
      </c>
      <c r="N91" s="14">
        <f t="shared" si="16"/>
        <v>241.00000015587258</v>
      </c>
      <c r="O91" s="14">
        <f t="shared" si="17"/>
        <v>9115.6000001558732</v>
      </c>
      <c r="P91" s="14">
        <f t="shared" si="18"/>
        <v>3587.400000155872</v>
      </c>
    </row>
    <row r="92" spans="4:16" x14ac:dyDescent="0.3">
      <c r="D92" s="25">
        <v>39965</v>
      </c>
      <c r="E92" s="12">
        <v>2009</v>
      </c>
      <c r="F92" s="11">
        <v>288.90000000000003</v>
      </c>
      <c r="G92" s="11">
        <v>10113.1</v>
      </c>
      <c r="H92" s="11">
        <v>5584.0000000000009</v>
      </c>
      <c r="I92" s="11">
        <v>3040.6412019999998</v>
      </c>
      <c r="J92" s="11">
        <v>4529.0999999999995</v>
      </c>
      <c r="K92" s="11">
        <v>4240.2</v>
      </c>
      <c r="L92" s="11">
        <v>1.1572493804624642E-6</v>
      </c>
      <c r="N92" s="14">
        <f t="shared" si="16"/>
        <v>288.90000115724939</v>
      </c>
      <c r="O92" s="14">
        <f t="shared" si="17"/>
        <v>10113.100001157251</v>
      </c>
      <c r="P92" s="14">
        <f t="shared" si="18"/>
        <v>4529.1000011572487</v>
      </c>
    </row>
    <row r="93" spans="4:16" x14ac:dyDescent="0.3">
      <c r="D93" s="25">
        <v>39995</v>
      </c>
      <c r="E93" s="12">
        <v>2009</v>
      </c>
      <c r="F93" s="11">
        <v>277.2</v>
      </c>
      <c r="G93" s="11">
        <v>10791.2</v>
      </c>
      <c r="H93" s="11">
        <v>5852.9</v>
      </c>
      <c r="I93" s="11">
        <v>3855.9139789999999</v>
      </c>
      <c r="J93" s="11">
        <v>4938.3000000000011</v>
      </c>
      <c r="K93" s="11">
        <v>4661.1000000000013</v>
      </c>
      <c r="L93" s="11">
        <v>23.175820710213159</v>
      </c>
      <c r="N93" s="14">
        <f t="shared" si="16"/>
        <v>300.37582071021313</v>
      </c>
      <c r="O93" s="14">
        <f t="shared" si="17"/>
        <v>10814.375820710215</v>
      </c>
      <c r="P93" s="14">
        <f t="shared" si="18"/>
        <v>4961.4758207102141</v>
      </c>
    </row>
    <row r="94" spans="4:16" x14ac:dyDescent="0.3">
      <c r="D94" s="25">
        <v>40026</v>
      </c>
      <c r="E94" s="12">
        <v>2009</v>
      </c>
      <c r="F94" s="11">
        <v>182.5</v>
      </c>
      <c r="G94" s="11">
        <v>9860.4</v>
      </c>
      <c r="H94" s="11">
        <v>5739.2000000000007</v>
      </c>
      <c r="I94" s="11">
        <v>4270.5915340000001</v>
      </c>
      <c r="J94" s="11">
        <v>4121.1999999999989</v>
      </c>
      <c r="K94" s="11">
        <v>3938.6999999999989</v>
      </c>
      <c r="L94" s="11">
        <v>40.858704010134538</v>
      </c>
      <c r="N94" s="14">
        <f t="shared" si="16"/>
        <v>223.35870401013455</v>
      </c>
      <c r="O94" s="14">
        <f t="shared" si="17"/>
        <v>9901.2587040101334</v>
      </c>
      <c r="P94" s="14">
        <f t="shared" si="18"/>
        <v>4162.0587040101336</v>
      </c>
    </row>
    <row r="95" spans="4:16" x14ac:dyDescent="0.3">
      <c r="D95" s="25">
        <v>40057</v>
      </c>
      <c r="E95" s="12">
        <v>2009</v>
      </c>
      <c r="F95" s="11">
        <v>136.19999999999999</v>
      </c>
      <c r="G95" s="11">
        <v>8548.5</v>
      </c>
      <c r="H95" s="11">
        <v>5481.3</v>
      </c>
      <c r="I95" s="11">
        <v>4115.2205370000001</v>
      </c>
      <c r="J95" s="11">
        <v>3067.2</v>
      </c>
      <c r="K95" s="11">
        <v>2931</v>
      </c>
      <c r="L95" s="11">
        <v>52.490411262409843</v>
      </c>
      <c r="N95" s="14">
        <f t="shared" si="16"/>
        <v>188.69041126240984</v>
      </c>
      <c r="O95" s="14">
        <f t="shared" si="17"/>
        <v>8600.9904112624099</v>
      </c>
      <c r="P95" s="14">
        <f t="shared" si="18"/>
        <v>3119.6904112624097</v>
      </c>
    </row>
    <row r="96" spans="4:16" x14ac:dyDescent="0.3">
      <c r="D96" s="25">
        <v>40087</v>
      </c>
      <c r="E96" s="12">
        <v>2009</v>
      </c>
      <c r="F96" s="11">
        <v>146.29999999999998</v>
      </c>
      <c r="G96" s="11">
        <v>8723.7999999999993</v>
      </c>
      <c r="H96" s="11">
        <v>5759.7</v>
      </c>
      <c r="I96" s="11">
        <v>3324.915473</v>
      </c>
      <c r="J96" s="11">
        <v>2964.0999999999995</v>
      </c>
      <c r="K96" s="11">
        <v>2817.7999999999993</v>
      </c>
      <c r="L96" s="11">
        <v>57.408772161817211</v>
      </c>
      <c r="N96" s="14">
        <f t="shared" si="16"/>
        <v>203.70877216181719</v>
      </c>
      <c r="O96" s="14">
        <f t="shared" si="17"/>
        <v>8781.2087721618173</v>
      </c>
      <c r="P96" s="14">
        <f t="shared" si="18"/>
        <v>3021.5087721618165</v>
      </c>
    </row>
    <row r="97" spans="4:16" x14ac:dyDescent="0.3">
      <c r="D97" s="25">
        <v>40118</v>
      </c>
      <c r="E97" s="12">
        <v>2009</v>
      </c>
      <c r="F97" s="11">
        <v>78.600000000000009</v>
      </c>
      <c r="G97" s="11">
        <v>6993.2000000000007</v>
      </c>
      <c r="H97" s="11">
        <v>4948.7</v>
      </c>
      <c r="I97" s="11">
        <v>2830.1035059999999</v>
      </c>
      <c r="J97" s="11">
        <v>2044.5000000000009</v>
      </c>
      <c r="K97" s="11">
        <v>1965.900000000001</v>
      </c>
      <c r="L97" s="11">
        <v>39.271871134953201</v>
      </c>
      <c r="N97" s="14">
        <f t="shared" si="16"/>
        <v>117.87187113495321</v>
      </c>
      <c r="O97" s="14">
        <f t="shared" si="17"/>
        <v>7032.4718711349542</v>
      </c>
      <c r="P97" s="14">
        <f t="shared" si="18"/>
        <v>2083.7718711349539</v>
      </c>
    </row>
    <row r="98" spans="4:16" x14ac:dyDescent="0.3">
      <c r="D98" s="25">
        <v>40148</v>
      </c>
      <c r="E98" s="12">
        <v>2009</v>
      </c>
      <c r="F98" s="11">
        <v>90.5</v>
      </c>
      <c r="G98" s="11">
        <v>7020.3</v>
      </c>
      <c r="H98" s="11">
        <v>5085.8</v>
      </c>
      <c r="I98" s="11">
        <v>2331.6522409999998</v>
      </c>
      <c r="J98" s="11">
        <v>1934.5</v>
      </c>
      <c r="K98" s="11">
        <v>1844</v>
      </c>
      <c r="L98" s="11">
        <v>9.2172609952118449</v>
      </c>
      <c r="N98" s="14">
        <f t="shared" si="16"/>
        <v>99.717260995211845</v>
      </c>
      <c r="O98" s="14">
        <f t="shared" si="17"/>
        <v>7029.5172609952124</v>
      </c>
      <c r="P98" s="14">
        <f t="shared" si="18"/>
        <v>1943.7172609952117</v>
      </c>
    </row>
    <row r="99" spans="4:16" x14ac:dyDescent="0.3">
      <c r="D99" s="25">
        <v>40179</v>
      </c>
      <c r="E99" s="12">
        <v>2010</v>
      </c>
      <c r="F99" s="11">
        <v>99.999999999999986</v>
      </c>
      <c r="G99" s="11">
        <v>6575.1999999999989</v>
      </c>
      <c r="H99" s="11">
        <v>4811</v>
      </c>
      <c r="I99" s="11">
        <v>1754.4716089999999</v>
      </c>
      <c r="J99" s="11">
        <v>1764.1999999999989</v>
      </c>
      <c r="K99" s="11">
        <v>1664.1999999999989</v>
      </c>
      <c r="L99" s="11">
        <v>1.7582590645356093</v>
      </c>
      <c r="N99" s="14">
        <f t="shared" si="16"/>
        <v>101.75825906453559</v>
      </c>
      <c r="O99" s="14">
        <f t="shared" si="17"/>
        <v>6576.9582590645341</v>
      </c>
      <c r="P99" s="14">
        <f t="shared" si="18"/>
        <v>1765.9582590645346</v>
      </c>
    </row>
    <row r="100" spans="4:16" x14ac:dyDescent="0.3">
      <c r="D100" s="25">
        <v>40210</v>
      </c>
      <c r="E100" s="12">
        <v>2010</v>
      </c>
      <c r="F100" s="11">
        <v>81.7</v>
      </c>
      <c r="G100" s="11">
        <v>6304.7</v>
      </c>
      <c r="H100" s="11">
        <v>4594.8</v>
      </c>
      <c r="I100" s="11">
        <v>1761.1848010000001</v>
      </c>
      <c r="J100" s="11">
        <v>1709.8999999999996</v>
      </c>
      <c r="K100" s="11">
        <v>1628.1999999999996</v>
      </c>
      <c r="L100" s="11">
        <v>13.77751249680556</v>
      </c>
      <c r="N100" s="14">
        <f t="shared" si="16"/>
        <v>95.477512496805559</v>
      </c>
      <c r="O100" s="14">
        <f t="shared" si="17"/>
        <v>6318.4775124968055</v>
      </c>
      <c r="P100" s="14">
        <f t="shared" si="18"/>
        <v>1723.6775124968051</v>
      </c>
    </row>
    <row r="101" spans="4:16" x14ac:dyDescent="0.3">
      <c r="D101" s="25">
        <v>40238</v>
      </c>
      <c r="E101" s="12">
        <v>2010</v>
      </c>
      <c r="F101" s="11">
        <v>121.2</v>
      </c>
      <c r="G101" s="11">
        <v>7594.9000000000005</v>
      </c>
      <c r="H101" s="11">
        <v>5468.7</v>
      </c>
      <c r="I101" s="11">
        <v>1940.1108959999999</v>
      </c>
      <c r="J101" s="11">
        <v>2126.2000000000007</v>
      </c>
      <c r="K101" s="11">
        <v>2005.0000000000007</v>
      </c>
      <c r="L101" s="11">
        <v>13.346576829868974</v>
      </c>
      <c r="N101" s="14">
        <f t="shared" si="16"/>
        <v>134.54657682986897</v>
      </c>
      <c r="O101" s="14">
        <f t="shared" si="17"/>
        <v>7608.2465768298698</v>
      </c>
      <c r="P101" s="14">
        <f t="shared" si="18"/>
        <v>2139.5465768298695</v>
      </c>
    </row>
    <row r="102" spans="4:16" x14ac:dyDescent="0.3">
      <c r="D102" s="25">
        <v>40269</v>
      </c>
      <c r="E102" s="12">
        <v>2010</v>
      </c>
      <c r="F102" s="11">
        <v>135.30000000000001</v>
      </c>
      <c r="G102" s="11">
        <v>7359.1</v>
      </c>
      <c r="H102" s="11">
        <v>5061.9000000000005</v>
      </c>
      <c r="I102" s="11">
        <v>1793.5533029999999</v>
      </c>
      <c r="J102" s="11">
        <v>2297.1999999999998</v>
      </c>
      <c r="K102" s="11">
        <v>2161.8999999999996</v>
      </c>
      <c r="L102" s="11">
        <v>7.0501471801504526E-2</v>
      </c>
      <c r="N102" s="14">
        <f t="shared" si="16"/>
        <v>135.3705014718015</v>
      </c>
      <c r="O102" s="14">
        <f t="shared" si="17"/>
        <v>7359.1705014718018</v>
      </c>
      <c r="P102" s="14">
        <f t="shared" si="18"/>
        <v>2297.2705014718013</v>
      </c>
    </row>
    <row r="103" spans="4:16" x14ac:dyDescent="0.3">
      <c r="D103" s="25">
        <v>40299</v>
      </c>
      <c r="E103" s="12">
        <v>2010</v>
      </c>
      <c r="F103" s="11">
        <v>241.9</v>
      </c>
      <c r="G103" s="11">
        <v>9044.0000000000018</v>
      </c>
      <c r="H103" s="11">
        <v>5407.2999999999993</v>
      </c>
      <c r="I103" s="11">
        <v>2341.7550729999998</v>
      </c>
      <c r="J103" s="11">
        <v>3636.7000000000025</v>
      </c>
      <c r="K103" s="11">
        <v>3394.8000000000025</v>
      </c>
      <c r="L103" s="11">
        <v>1.5721584077726149E-7</v>
      </c>
      <c r="N103" s="14">
        <f t="shared" si="16"/>
        <v>241.90000015721586</v>
      </c>
      <c r="O103" s="14">
        <f t="shared" si="17"/>
        <v>9044.0000001572171</v>
      </c>
      <c r="P103" s="14">
        <f t="shared" si="18"/>
        <v>3636.7000001572183</v>
      </c>
    </row>
    <row r="104" spans="4:16" x14ac:dyDescent="0.3">
      <c r="D104" s="25">
        <v>40330</v>
      </c>
      <c r="E104" s="12">
        <v>2010</v>
      </c>
      <c r="F104" s="11">
        <v>329.90000000000003</v>
      </c>
      <c r="G104" s="11">
        <v>10340.900000000001</v>
      </c>
      <c r="H104" s="11">
        <v>5649.2000000000007</v>
      </c>
      <c r="I104" s="11">
        <v>2987.727457</v>
      </c>
      <c r="J104" s="11">
        <v>4691.7000000000007</v>
      </c>
      <c r="K104" s="11">
        <v>4361.8000000000011</v>
      </c>
      <c r="L104" s="11">
        <v>1.1878282789232549E-6</v>
      </c>
      <c r="N104" s="14">
        <f t="shared" si="16"/>
        <v>329.90000118782831</v>
      </c>
      <c r="O104" s="14">
        <f t="shared" si="17"/>
        <v>10340.900001187831</v>
      </c>
      <c r="P104" s="14">
        <f t="shared" si="18"/>
        <v>4691.700001187829</v>
      </c>
    </row>
    <row r="105" spans="4:16" x14ac:dyDescent="0.3">
      <c r="D105" s="25">
        <v>40360</v>
      </c>
      <c r="E105" s="12">
        <v>2010</v>
      </c>
      <c r="F105" s="11">
        <v>321.60000000000002</v>
      </c>
      <c r="G105" s="11">
        <v>10987.4</v>
      </c>
      <c r="H105" s="11">
        <v>5898.8</v>
      </c>
      <c r="I105" s="11">
        <v>3771.2213809999998</v>
      </c>
      <c r="J105" s="11">
        <v>5088.5999999999995</v>
      </c>
      <c r="K105" s="11">
        <v>4766.9999999999991</v>
      </c>
      <c r="L105" s="11">
        <v>23.658514834812273</v>
      </c>
      <c r="N105" s="14">
        <f t="shared" si="16"/>
        <v>345.25851483481227</v>
      </c>
      <c r="O105" s="14">
        <f t="shared" si="17"/>
        <v>11011.058514834813</v>
      </c>
      <c r="P105" s="14">
        <f t="shared" si="18"/>
        <v>5112.2585148348116</v>
      </c>
    </row>
    <row r="106" spans="4:16" x14ac:dyDescent="0.3">
      <c r="D106" s="25">
        <v>40391</v>
      </c>
      <c r="E106" s="12">
        <v>2010</v>
      </c>
      <c r="F106" s="11">
        <v>266.40000000000003</v>
      </c>
      <c r="G106" s="11">
        <v>10704.800000000001</v>
      </c>
      <c r="H106" s="11">
        <v>5898.2</v>
      </c>
      <c r="I106" s="11">
        <v>4594.1868619999996</v>
      </c>
      <c r="J106" s="11">
        <v>4806.6000000000013</v>
      </c>
      <c r="K106" s="11">
        <v>4540.2000000000016</v>
      </c>
      <c r="L106" s="11">
        <v>46.359582833504632</v>
      </c>
      <c r="N106" s="14">
        <f t="shared" si="16"/>
        <v>312.75958283350468</v>
      </c>
      <c r="O106" s="14">
        <f t="shared" si="17"/>
        <v>10751.159582833505</v>
      </c>
      <c r="P106" s="14">
        <f t="shared" si="18"/>
        <v>4852.9595828335059</v>
      </c>
    </row>
    <row r="107" spans="4:16" x14ac:dyDescent="0.3">
      <c r="D107" s="25">
        <v>40422</v>
      </c>
      <c r="E107" s="12">
        <v>2010</v>
      </c>
      <c r="F107" s="11">
        <v>181.40000000000003</v>
      </c>
      <c r="G107" s="11">
        <v>9001.6</v>
      </c>
      <c r="H107" s="11">
        <v>5483.5</v>
      </c>
      <c r="I107" s="11">
        <v>4302.8344729999999</v>
      </c>
      <c r="J107" s="11">
        <v>3518.1000000000004</v>
      </c>
      <c r="K107" s="11">
        <v>3336.7000000000003</v>
      </c>
      <c r="L107" s="11">
        <v>58.463969196392135</v>
      </c>
      <c r="N107" s="14">
        <f t="shared" si="16"/>
        <v>239.86396919639216</v>
      </c>
      <c r="O107" s="14">
        <f t="shared" si="17"/>
        <v>9060.0639691963934</v>
      </c>
      <c r="P107" s="14">
        <f t="shared" si="18"/>
        <v>3576.5639691963925</v>
      </c>
    </row>
    <row r="108" spans="4:16" x14ac:dyDescent="0.3">
      <c r="D108" s="25">
        <v>40452</v>
      </c>
      <c r="E108" s="12">
        <v>2010</v>
      </c>
      <c r="F108" s="11">
        <v>165.20000000000002</v>
      </c>
      <c r="G108" s="11">
        <v>8081.7</v>
      </c>
      <c r="H108" s="11">
        <v>5191.3999999999996</v>
      </c>
      <c r="I108" s="11">
        <v>3590.9737709999999</v>
      </c>
      <c r="J108" s="11">
        <v>2890.3</v>
      </c>
      <c r="K108" s="11">
        <v>2725.1000000000004</v>
      </c>
      <c r="L108" s="11">
        <v>54.796133362988513</v>
      </c>
      <c r="N108" s="14">
        <f t="shared" si="16"/>
        <v>219.99613336298853</v>
      </c>
      <c r="O108" s="14">
        <f t="shared" si="17"/>
        <v>8136.4961333629881</v>
      </c>
      <c r="P108" s="14">
        <f t="shared" si="18"/>
        <v>2945.0961333629889</v>
      </c>
    </row>
    <row r="109" spans="4:16" x14ac:dyDescent="0.3">
      <c r="D109" s="25">
        <v>40483</v>
      </c>
      <c r="E109" s="12">
        <v>2010</v>
      </c>
      <c r="F109" s="11">
        <v>140.69999999999996</v>
      </c>
      <c r="G109" s="11">
        <v>7692.2</v>
      </c>
      <c r="H109" s="11">
        <v>5290</v>
      </c>
      <c r="I109" s="11">
        <v>3201.5853630000001</v>
      </c>
      <c r="J109" s="11">
        <v>2402.1999999999998</v>
      </c>
      <c r="K109" s="11">
        <v>2261.5</v>
      </c>
      <c r="L109" s="11">
        <v>44.45417462168151</v>
      </c>
      <c r="N109" s="14">
        <f t="shared" si="16"/>
        <v>185.15417462168148</v>
      </c>
      <c r="O109" s="14">
        <f t="shared" si="17"/>
        <v>7736.6541746216817</v>
      </c>
      <c r="P109" s="14">
        <f t="shared" si="18"/>
        <v>2446.6541746216812</v>
      </c>
    </row>
    <row r="110" spans="4:16" x14ac:dyDescent="0.3">
      <c r="D110" s="25">
        <v>40513</v>
      </c>
      <c r="E110" s="12">
        <v>2010</v>
      </c>
      <c r="F110" s="11">
        <v>166.9</v>
      </c>
      <c r="G110" s="11">
        <v>6972.1</v>
      </c>
      <c r="H110" s="11">
        <v>4877.3</v>
      </c>
      <c r="I110" s="11">
        <v>2419.7609029999999</v>
      </c>
      <c r="J110" s="11">
        <v>2094.8000000000002</v>
      </c>
      <c r="K110" s="11">
        <v>1927.9</v>
      </c>
      <c r="L110" s="11">
        <v>9.4433143716117716</v>
      </c>
      <c r="N110" s="14">
        <f t="shared" si="16"/>
        <v>176.34331437161177</v>
      </c>
      <c r="O110" s="14">
        <f t="shared" si="17"/>
        <v>6981.5433143716118</v>
      </c>
      <c r="P110" s="14">
        <f t="shared" si="18"/>
        <v>2104.2433143716121</v>
      </c>
    </row>
    <row r="111" spans="4:16" x14ac:dyDescent="0.3">
      <c r="D111" s="25">
        <v>40544</v>
      </c>
      <c r="E111" s="12">
        <v>2011</v>
      </c>
      <c r="F111" s="11">
        <v>156.30000000000001</v>
      </c>
      <c r="G111" s="11">
        <v>6765</v>
      </c>
      <c r="H111" s="11">
        <v>4904.5999999999995</v>
      </c>
      <c r="I111" s="11">
        <v>2043.33059</v>
      </c>
      <c r="J111" s="11">
        <v>1860.4000000000005</v>
      </c>
      <c r="K111" s="11">
        <v>1704.1000000000006</v>
      </c>
      <c r="L111" s="11">
        <v>1.798417524063042</v>
      </c>
      <c r="N111" s="14">
        <f t="shared" si="16"/>
        <v>158.09841752406305</v>
      </c>
      <c r="O111" s="14">
        <f t="shared" si="17"/>
        <v>6766.7984175240626</v>
      </c>
      <c r="P111" s="14">
        <f t="shared" si="18"/>
        <v>1862.1984175240636</v>
      </c>
    </row>
    <row r="112" spans="4:16" x14ac:dyDescent="0.3">
      <c r="D112" s="25">
        <v>40575</v>
      </c>
      <c r="E112" s="12">
        <v>2011</v>
      </c>
      <c r="F112" s="11">
        <v>131.90000000000003</v>
      </c>
      <c r="G112" s="11">
        <v>6715.3</v>
      </c>
      <c r="H112" s="11">
        <v>4943.2</v>
      </c>
      <c r="I112" s="11">
        <v>1881.513465</v>
      </c>
      <c r="J112" s="11">
        <v>1772.1000000000004</v>
      </c>
      <c r="K112" s="11">
        <v>1640.2000000000003</v>
      </c>
      <c r="L112" s="11">
        <v>14.111747977409967</v>
      </c>
      <c r="N112" s="14">
        <f t="shared" si="16"/>
        <v>146.01174797741001</v>
      </c>
      <c r="O112" s="14">
        <f t="shared" si="17"/>
        <v>6729.4117479774104</v>
      </c>
      <c r="P112" s="14">
        <f t="shared" si="18"/>
        <v>1786.2117479774104</v>
      </c>
    </row>
    <row r="113" spans="4:16" x14ac:dyDescent="0.3">
      <c r="D113" s="25">
        <v>40603</v>
      </c>
      <c r="E113" s="12">
        <v>2011</v>
      </c>
      <c r="F113" s="11">
        <v>171.2</v>
      </c>
      <c r="G113" s="11">
        <v>7754.9</v>
      </c>
      <c r="H113" s="11">
        <v>5529.3</v>
      </c>
      <c r="I113" s="11">
        <v>1827.5768290000001</v>
      </c>
      <c r="J113" s="11">
        <v>2225.5999999999995</v>
      </c>
      <c r="K113" s="11">
        <v>2054.3999999999996</v>
      </c>
      <c r="L113" s="11">
        <v>13.631907871630059</v>
      </c>
      <c r="N113" s="14">
        <f t="shared" si="16"/>
        <v>184.83190787163005</v>
      </c>
      <c r="O113" s="14">
        <f t="shared" si="17"/>
        <v>7768.5319078716293</v>
      </c>
      <c r="P113" s="14">
        <f t="shared" si="18"/>
        <v>2239.2319078716296</v>
      </c>
    </row>
    <row r="114" spans="4:16" x14ac:dyDescent="0.3">
      <c r="D114" s="25">
        <v>40634</v>
      </c>
      <c r="E114" s="12">
        <v>2011</v>
      </c>
      <c r="F114" s="11">
        <v>212.8</v>
      </c>
      <c r="G114" s="11">
        <v>7952.7000000000007</v>
      </c>
      <c r="H114" s="11">
        <v>5308.9999999999991</v>
      </c>
      <c r="I114" s="11">
        <v>1662.3342110000001</v>
      </c>
      <c r="J114" s="11">
        <v>2643.7000000000016</v>
      </c>
      <c r="K114" s="11">
        <v>2430.9000000000015</v>
      </c>
      <c r="L114" s="11">
        <v>7.8134702910771361E-2</v>
      </c>
      <c r="N114" s="14">
        <f t="shared" si="16"/>
        <v>212.87813470291078</v>
      </c>
      <c r="O114" s="14">
        <f t="shared" si="17"/>
        <v>7952.7781347029113</v>
      </c>
      <c r="P114" s="14">
        <f t="shared" si="18"/>
        <v>2643.7781347029122</v>
      </c>
    </row>
    <row r="115" spans="4:16" x14ac:dyDescent="0.3">
      <c r="D115" s="25">
        <v>40664</v>
      </c>
      <c r="E115" s="12">
        <v>2011</v>
      </c>
      <c r="F115" s="11">
        <v>332.1</v>
      </c>
      <c r="G115" s="11">
        <v>10156.299999999999</v>
      </c>
      <c r="H115" s="11">
        <v>5881.7</v>
      </c>
      <c r="I115" s="11">
        <v>2897.4041069999998</v>
      </c>
      <c r="J115" s="11">
        <v>4274.5999999999995</v>
      </c>
      <c r="K115" s="11">
        <v>3942.4999999999995</v>
      </c>
      <c r="L115" s="11">
        <v>1.8077483866479592E-7</v>
      </c>
      <c r="N115" s="14">
        <f t="shared" si="16"/>
        <v>332.10000018077488</v>
      </c>
      <c r="O115" s="14">
        <f t="shared" si="17"/>
        <v>10156.300000180774</v>
      </c>
      <c r="P115" s="14">
        <f t="shared" si="18"/>
        <v>4274.6000001807743</v>
      </c>
    </row>
    <row r="116" spans="4:16" x14ac:dyDescent="0.3">
      <c r="D116" s="25">
        <v>40695</v>
      </c>
      <c r="E116" s="12">
        <v>2011</v>
      </c>
      <c r="F116" s="11">
        <v>328</v>
      </c>
      <c r="G116" s="11">
        <v>10049.400000000001</v>
      </c>
      <c r="H116" s="11">
        <v>5174.2</v>
      </c>
      <c r="I116" s="11">
        <v>3379.6677420000001</v>
      </c>
      <c r="J116" s="11">
        <v>4875.2000000000016</v>
      </c>
      <c r="K116" s="11">
        <v>4547.2000000000016</v>
      </c>
      <c r="L116" s="11">
        <v>1.218668129526987E-6</v>
      </c>
      <c r="N116" s="14">
        <f t="shared" si="16"/>
        <v>328.0000012186681</v>
      </c>
      <c r="O116" s="14">
        <f t="shared" si="17"/>
        <v>10049.40000121867</v>
      </c>
      <c r="P116" s="14">
        <f t="shared" si="18"/>
        <v>4875.20000121867</v>
      </c>
    </row>
    <row r="117" spans="4:16" x14ac:dyDescent="0.3">
      <c r="D117" s="25">
        <v>40725</v>
      </c>
      <c r="E117" s="12">
        <v>2011</v>
      </c>
      <c r="F117" s="11">
        <v>297.29999999999995</v>
      </c>
      <c r="G117" s="11">
        <v>10124.400000000001</v>
      </c>
      <c r="H117" s="11">
        <v>4773.4000000000005</v>
      </c>
      <c r="I117" s="11">
        <v>3746.3951200000001</v>
      </c>
      <c r="J117" s="11">
        <v>5351.0000000000009</v>
      </c>
      <c r="K117" s="11">
        <v>5053.7000000000007</v>
      </c>
      <c r="L117" s="11">
        <v>24.335863735123219</v>
      </c>
      <c r="N117" s="14">
        <f t="shared" si="16"/>
        <v>321.63586373512317</v>
      </c>
      <c r="O117" s="14">
        <f t="shared" si="17"/>
        <v>10148.735863735124</v>
      </c>
      <c r="P117" s="14">
        <f t="shared" si="18"/>
        <v>5375.3358637351239</v>
      </c>
    </row>
    <row r="118" spans="4:16" x14ac:dyDescent="0.3">
      <c r="D118" s="25">
        <v>40756</v>
      </c>
      <c r="E118" s="12">
        <v>2011</v>
      </c>
      <c r="F118" s="11">
        <v>215.9</v>
      </c>
      <c r="G118" s="11">
        <v>8846.1</v>
      </c>
      <c r="H118" s="11">
        <v>4423.8</v>
      </c>
      <c r="I118" s="11">
        <v>5221.6185349999996</v>
      </c>
      <c r="J118" s="11">
        <v>4422.3</v>
      </c>
      <c r="K118" s="11">
        <v>4206.4000000000005</v>
      </c>
      <c r="L118" s="11">
        <v>41.879365881850838</v>
      </c>
      <c r="N118" s="14">
        <f t="shared" si="16"/>
        <v>257.77936588185082</v>
      </c>
      <c r="O118" s="14">
        <f t="shared" si="17"/>
        <v>8887.9793658818508</v>
      </c>
      <c r="P118" s="14">
        <f t="shared" si="18"/>
        <v>4464.1793658818506</v>
      </c>
    </row>
    <row r="119" spans="4:16" x14ac:dyDescent="0.3">
      <c r="D119" s="25">
        <v>40787</v>
      </c>
      <c r="E119" s="12">
        <v>2011</v>
      </c>
      <c r="F119" s="11">
        <v>152.29999999999998</v>
      </c>
      <c r="G119" s="11">
        <v>7871</v>
      </c>
      <c r="H119" s="11">
        <v>4403.5999999999995</v>
      </c>
      <c r="I119" s="11">
        <v>4328.9002449999998</v>
      </c>
      <c r="J119" s="11">
        <v>3467.4000000000005</v>
      </c>
      <c r="K119" s="11">
        <v>3315.1000000000004</v>
      </c>
      <c r="L119" s="11">
        <v>56.301812341495094</v>
      </c>
      <c r="N119" s="14">
        <f t="shared" si="16"/>
        <v>208.60181234149508</v>
      </c>
      <c r="O119" s="14">
        <f t="shared" si="17"/>
        <v>7927.301812341495</v>
      </c>
      <c r="P119" s="14">
        <f t="shared" si="18"/>
        <v>3523.7018123414955</v>
      </c>
    </row>
    <row r="120" spans="4:16" x14ac:dyDescent="0.3">
      <c r="D120" s="25">
        <v>40817</v>
      </c>
      <c r="E120" s="12">
        <v>2011</v>
      </c>
      <c r="F120" s="11">
        <v>122.4</v>
      </c>
      <c r="G120" s="11">
        <v>7472.9</v>
      </c>
      <c r="H120" s="11">
        <v>4522.3</v>
      </c>
      <c r="I120" s="11">
        <v>3558.5408969999999</v>
      </c>
      <c r="J120" s="11">
        <v>2950.5999999999995</v>
      </c>
      <c r="K120" s="11">
        <v>2828.1999999999994</v>
      </c>
      <c r="L120" s="11">
        <v>55.215080755168792</v>
      </c>
      <c r="N120" s="14">
        <f t="shared" si="16"/>
        <v>177.6150807551688</v>
      </c>
      <c r="O120" s="14">
        <f t="shared" si="17"/>
        <v>7528.1150807551685</v>
      </c>
      <c r="P120" s="14">
        <f t="shared" si="18"/>
        <v>3005.8150807551683</v>
      </c>
    </row>
    <row r="121" spans="4:16" x14ac:dyDescent="0.3">
      <c r="D121" s="25">
        <v>40848</v>
      </c>
      <c r="E121" s="12">
        <v>2011</v>
      </c>
      <c r="F121" s="11">
        <v>104.29999999999998</v>
      </c>
      <c r="G121" s="11">
        <v>6291.6</v>
      </c>
      <c r="H121" s="11">
        <v>3977.3</v>
      </c>
      <c r="I121" s="11">
        <v>3150.4944059999998</v>
      </c>
      <c r="J121" s="11">
        <v>2314.3000000000002</v>
      </c>
      <c r="K121" s="11">
        <v>2210</v>
      </c>
      <c r="L121" s="11">
        <v>41.302594844472786</v>
      </c>
      <c r="N121" s="14">
        <f t="shared" si="16"/>
        <v>145.60259484447278</v>
      </c>
      <c r="O121" s="14">
        <f t="shared" si="17"/>
        <v>6332.9025948444732</v>
      </c>
      <c r="P121" s="14">
        <f t="shared" si="18"/>
        <v>2355.6025948444731</v>
      </c>
    </row>
    <row r="122" spans="4:16" x14ac:dyDescent="0.3">
      <c r="D122" s="25">
        <v>40878</v>
      </c>
      <c r="E122" s="12">
        <v>2011</v>
      </c>
      <c r="F122" s="11">
        <v>159.69999999999996</v>
      </c>
      <c r="G122" s="11">
        <v>6060.3</v>
      </c>
      <c r="H122" s="11">
        <v>3677.7000000000003</v>
      </c>
      <c r="I122" s="11">
        <v>2551.2680610000002</v>
      </c>
      <c r="J122" s="11">
        <v>2382.6</v>
      </c>
      <c r="K122" s="11">
        <v>2222.9</v>
      </c>
      <c r="L122" s="11">
        <v>10.033128061910308</v>
      </c>
      <c r="N122" s="14">
        <f t="shared" si="16"/>
        <v>169.73312806191026</v>
      </c>
      <c r="O122" s="14">
        <f t="shared" si="17"/>
        <v>6070.3331280619104</v>
      </c>
      <c r="P122" s="14">
        <f t="shared" si="18"/>
        <v>2392.6331280619102</v>
      </c>
    </row>
    <row r="123" spans="4:16" x14ac:dyDescent="0.3">
      <c r="D123" s="25">
        <v>40909</v>
      </c>
      <c r="E123" s="12">
        <v>2012</v>
      </c>
      <c r="F123" s="11">
        <v>148.5</v>
      </c>
      <c r="G123" s="11">
        <v>6114.2999999999993</v>
      </c>
      <c r="H123" s="11">
        <v>4078.9</v>
      </c>
      <c r="I123" s="11">
        <v>1971.8308460000001</v>
      </c>
      <c r="J123" s="11">
        <v>2035.3999999999992</v>
      </c>
      <c r="K123" s="11">
        <v>1886.8999999999992</v>
      </c>
      <c r="L123" s="11">
        <v>1.8672153103893498</v>
      </c>
      <c r="N123" s="14">
        <f t="shared" si="16"/>
        <v>150.36721531038935</v>
      </c>
      <c r="O123" s="14">
        <f t="shared" si="17"/>
        <v>6116.1672153103882</v>
      </c>
      <c r="P123" s="14">
        <f t="shared" si="18"/>
        <v>2037.2672153103886</v>
      </c>
    </row>
    <row r="124" spans="4:16" x14ac:dyDescent="0.3">
      <c r="D124" s="25">
        <v>40940</v>
      </c>
      <c r="E124" s="12">
        <v>2012</v>
      </c>
      <c r="F124" s="11">
        <v>150.49999999999997</v>
      </c>
      <c r="G124" s="11">
        <v>6281.5</v>
      </c>
      <c r="H124" s="11">
        <v>4181.5</v>
      </c>
      <c r="I124" s="11">
        <v>2147.4585569999999</v>
      </c>
      <c r="J124" s="11">
        <v>2100</v>
      </c>
      <c r="K124" s="11">
        <v>1949.5</v>
      </c>
      <c r="L124" s="11">
        <v>15.519744766948039</v>
      </c>
      <c r="N124" s="14">
        <f t="shared" si="16"/>
        <v>166.01974476694801</v>
      </c>
      <c r="O124" s="14">
        <f t="shared" si="17"/>
        <v>6297.019744766948</v>
      </c>
      <c r="P124" s="14">
        <f t="shared" si="18"/>
        <v>2115.519744766948</v>
      </c>
    </row>
    <row r="125" spans="4:16" x14ac:dyDescent="0.3">
      <c r="D125" s="25">
        <v>40969</v>
      </c>
      <c r="E125" s="12">
        <v>2012</v>
      </c>
      <c r="F125" s="11">
        <v>158.5</v>
      </c>
      <c r="G125" s="11">
        <v>7366.4000000000005</v>
      </c>
      <c r="H125" s="11">
        <v>4967.2</v>
      </c>
      <c r="I125" s="11">
        <v>2097.5767949999999</v>
      </c>
      <c r="J125" s="11">
        <v>2399.2000000000007</v>
      </c>
      <c r="K125" s="11">
        <v>2240.7000000000007</v>
      </c>
      <c r="L125" s="11">
        <v>14.243996963928387</v>
      </c>
      <c r="N125" s="14">
        <f t="shared" si="16"/>
        <v>172.7439969639284</v>
      </c>
      <c r="O125" s="14">
        <f t="shared" si="17"/>
        <v>7380.6439969639287</v>
      </c>
      <c r="P125" s="14">
        <f t="shared" si="18"/>
        <v>2413.4439969639293</v>
      </c>
    </row>
    <row r="126" spans="4:16" x14ac:dyDescent="0.3">
      <c r="D126" s="25">
        <v>41000</v>
      </c>
      <c r="E126" s="12">
        <v>2012</v>
      </c>
      <c r="F126" s="11">
        <v>176.50000000000003</v>
      </c>
      <c r="G126" s="11">
        <v>7133.5</v>
      </c>
      <c r="H126" s="11">
        <v>4533.8</v>
      </c>
      <c r="I126" s="11">
        <v>1845.9005010000001</v>
      </c>
      <c r="J126" s="11">
        <v>2599.6999999999998</v>
      </c>
      <c r="K126" s="11">
        <v>2423.1999999999998</v>
      </c>
      <c r="L126" s="11">
        <v>7.5630133896124663E-2</v>
      </c>
      <c r="N126" s="14">
        <f t="shared" si="16"/>
        <v>176.57563013389614</v>
      </c>
      <c r="O126" s="14">
        <f t="shared" si="17"/>
        <v>7133.5756301338961</v>
      </c>
      <c r="P126" s="14">
        <f t="shared" si="18"/>
        <v>2599.7756301338959</v>
      </c>
    </row>
    <row r="127" spans="4:16" x14ac:dyDescent="0.3">
      <c r="D127" s="25">
        <v>41030</v>
      </c>
      <c r="E127" s="12">
        <v>2012</v>
      </c>
      <c r="F127" s="11">
        <v>302.5</v>
      </c>
      <c r="G127" s="11">
        <v>9215.4</v>
      </c>
      <c r="H127" s="11">
        <v>5091.8</v>
      </c>
      <c r="I127" s="11">
        <v>2834.4705749999998</v>
      </c>
      <c r="J127" s="11">
        <v>4123.5999999999995</v>
      </c>
      <c r="K127" s="11">
        <v>3821.0999999999995</v>
      </c>
      <c r="L127" s="11">
        <v>1.7244661706987251E-7</v>
      </c>
      <c r="N127" s="14">
        <f t="shared" si="16"/>
        <v>302.50000017244662</v>
      </c>
      <c r="O127" s="14">
        <f t="shared" si="17"/>
        <v>9215.4000001724471</v>
      </c>
      <c r="P127" s="14">
        <f t="shared" si="18"/>
        <v>4123.600000172446</v>
      </c>
    </row>
    <row r="128" spans="4:16" x14ac:dyDescent="0.3">
      <c r="D128" s="25">
        <v>41061</v>
      </c>
      <c r="E128" s="12">
        <v>2012</v>
      </c>
      <c r="F128" s="11">
        <v>350.7</v>
      </c>
      <c r="G128" s="11">
        <v>10182.299999999999</v>
      </c>
      <c r="H128" s="11">
        <v>5213.7</v>
      </c>
      <c r="I128" s="11">
        <v>3286.2446300000001</v>
      </c>
      <c r="J128" s="11">
        <v>4968.5999999999995</v>
      </c>
      <c r="K128" s="11">
        <v>4617.8999999999996</v>
      </c>
      <c r="L128" s="11">
        <v>1.2364908806058214E-6</v>
      </c>
      <c r="N128" s="14">
        <f t="shared" si="16"/>
        <v>350.70000123649089</v>
      </c>
      <c r="O128" s="14">
        <f t="shared" si="17"/>
        <v>10182.30000123649</v>
      </c>
      <c r="P128" s="14">
        <f t="shared" si="18"/>
        <v>4968.6000012364902</v>
      </c>
    </row>
    <row r="129" spans="4:16" x14ac:dyDescent="0.3">
      <c r="D129" s="25">
        <v>41091</v>
      </c>
      <c r="E129" s="12">
        <v>2012</v>
      </c>
      <c r="F129" s="11">
        <v>341.7</v>
      </c>
      <c r="G129" s="11">
        <v>10604.5</v>
      </c>
      <c r="H129" s="11">
        <v>5314.5</v>
      </c>
      <c r="I129" s="11">
        <v>3988.1378690000001</v>
      </c>
      <c r="J129" s="11">
        <v>5290</v>
      </c>
      <c r="K129" s="11">
        <v>4948.3</v>
      </c>
      <c r="L129" s="11">
        <v>24.151001633840981</v>
      </c>
      <c r="N129" s="14">
        <f t="shared" si="16"/>
        <v>365.85100163384095</v>
      </c>
      <c r="O129" s="14">
        <f t="shared" si="17"/>
        <v>10628.651001633842</v>
      </c>
      <c r="P129" s="14">
        <f t="shared" si="18"/>
        <v>5314.1510016338407</v>
      </c>
    </row>
    <row r="130" spans="4:16" x14ac:dyDescent="0.3">
      <c r="D130" s="25">
        <v>41122</v>
      </c>
      <c r="E130" s="12">
        <v>2012</v>
      </c>
      <c r="F130" s="11">
        <v>285.40000000000003</v>
      </c>
      <c r="G130" s="11">
        <v>10461.1</v>
      </c>
      <c r="H130" s="11">
        <v>5491.9000000000005</v>
      </c>
      <c r="I130" s="11">
        <v>5205.5794820000001</v>
      </c>
      <c r="J130" s="11">
        <v>4969.2</v>
      </c>
      <c r="K130" s="11">
        <v>4683.8</v>
      </c>
      <c r="L130" s="11">
        <v>47.215327645303901</v>
      </c>
      <c r="N130" s="14">
        <f t="shared" si="16"/>
        <v>332.61532764530392</v>
      </c>
      <c r="O130" s="14">
        <f t="shared" si="17"/>
        <v>10508.315327645305</v>
      </c>
      <c r="P130" s="14">
        <f t="shared" si="18"/>
        <v>5016.4153276453035</v>
      </c>
    </row>
    <row r="131" spans="4:16" x14ac:dyDescent="0.3">
      <c r="D131" s="25">
        <v>41153</v>
      </c>
      <c r="E131" s="12">
        <v>2012</v>
      </c>
      <c r="F131" s="11">
        <v>170.49999999999997</v>
      </c>
      <c r="G131" s="11">
        <v>8417.0999999999985</v>
      </c>
      <c r="H131" s="11">
        <v>4962</v>
      </c>
      <c r="I131" s="11">
        <v>4096.7479469999998</v>
      </c>
      <c r="J131" s="11">
        <v>3455.0999999999985</v>
      </c>
      <c r="K131" s="11">
        <v>3284.5999999999985</v>
      </c>
      <c r="L131" s="11">
        <v>56.806678886145995</v>
      </c>
      <c r="N131" s="14">
        <f t="shared" si="16"/>
        <v>227.30667888614596</v>
      </c>
      <c r="O131" s="14">
        <f t="shared" si="17"/>
        <v>8473.9066788861437</v>
      </c>
      <c r="P131" s="14">
        <f t="shared" si="18"/>
        <v>3511.9066788861446</v>
      </c>
    </row>
    <row r="132" spans="4:16" x14ac:dyDescent="0.3">
      <c r="D132" s="25">
        <v>41183</v>
      </c>
      <c r="E132" s="12">
        <v>2012</v>
      </c>
      <c r="F132" s="11">
        <v>140.29999999999998</v>
      </c>
      <c r="G132" s="11">
        <v>7600.3</v>
      </c>
      <c r="H132" s="11">
        <v>4660.4000000000005</v>
      </c>
      <c r="I132" s="11">
        <v>3839.382368</v>
      </c>
      <c r="J132" s="11">
        <v>2939.8999999999996</v>
      </c>
      <c r="K132" s="11">
        <v>2799.5999999999995</v>
      </c>
      <c r="L132" s="11">
        <v>55.008064697363416</v>
      </c>
      <c r="N132" s="14">
        <f t="shared" si="16"/>
        <v>195.30806469736339</v>
      </c>
      <c r="O132" s="14">
        <f t="shared" si="17"/>
        <v>7655.308064697364</v>
      </c>
      <c r="P132" s="14">
        <f t="shared" si="18"/>
        <v>2994.908064697363</v>
      </c>
    </row>
    <row r="133" spans="4:16" x14ac:dyDescent="0.3">
      <c r="D133" s="25">
        <v>41214</v>
      </c>
      <c r="E133" s="12">
        <v>2012</v>
      </c>
      <c r="F133" s="11">
        <v>105.60000000000001</v>
      </c>
      <c r="G133" s="11">
        <v>7034.8</v>
      </c>
      <c r="H133" s="11">
        <v>4637.8999999999996</v>
      </c>
      <c r="I133" s="11">
        <v>3289.7232049999998</v>
      </c>
      <c r="J133" s="11">
        <v>2396.9000000000005</v>
      </c>
      <c r="K133" s="11">
        <v>2291.3000000000006</v>
      </c>
      <c r="L133" s="11">
        <v>43.744799757740104</v>
      </c>
      <c r="N133" s="14">
        <f t="shared" si="16"/>
        <v>149.34479975774011</v>
      </c>
      <c r="O133" s="14">
        <f t="shared" si="17"/>
        <v>7078.5447997577403</v>
      </c>
      <c r="P133" s="14">
        <f t="shared" si="18"/>
        <v>2440.6447997577407</v>
      </c>
    </row>
    <row r="134" spans="4:16" x14ac:dyDescent="0.3">
      <c r="D134" s="25">
        <v>41244</v>
      </c>
      <c r="E134" s="12">
        <v>2012</v>
      </c>
      <c r="F134" s="11">
        <v>120.39999999999999</v>
      </c>
      <c r="G134" s="11">
        <v>6689.5999999999995</v>
      </c>
      <c r="H134" s="11">
        <v>4552.0999999999995</v>
      </c>
      <c r="I134" s="11">
        <v>2328.5803900000001</v>
      </c>
      <c r="J134" s="11">
        <v>2137.5</v>
      </c>
      <c r="K134" s="11">
        <v>2017.1</v>
      </c>
      <c r="L134" s="11">
        <v>9.6381497992665786</v>
      </c>
      <c r="N134" s="14">
        <f t="shared" si="16"/>
        <v>130.03814979926656</v>
      </c>
      <c r="O134" s="14">
        <f t="shared" si="17"/>
        <v>6699.2381497992665</v>
      </c>
      <c r="P134" s="14">
        <f t="shared" si="18"/>
        <v>2147.1381497992666</v>
      </c>
    </row>
    <row r="135" spans="4:16" x14ac:dyDescent="0.3">
      <c r="D135" s="25">
        <v>41275</v>
      </c>
      <c r="E135" s="12">
        <v>2013</v>
      </c>
      <c r="F135" s="11">
        <v>123.1</v>
      </c>
      <c r="G135" s="11">
        <v>6618.9000000000005</v>
      </c>
      <c r="H135" s="11">
        <v>4659.6000000000004</v>
      </c>
      <c r="I135" s="11">
        <v>2079.7148259999999</v>
      </c>
      <c r="J135" s="11">
        <v>1959.3000000000002</v>
      </c>
      <c r="K135" s="11">
        <v>1836.2000000000003</v>
      </c>
      <c r="L135" s="11">
        <v>1.8804251415448519</v>
      </c>
      <c r="N135" s="14">
        <f t="shared" si="16"/>
        <v>124.98042514154484</v>
      </c>
      <c r="O135" s="14">
        <f t="shared" si="17"/>
        <v>6620.7804251415455</v>
      </c>
      <c r="P135" s="14">
        <f t="shared" si="18"/>
        <v>1961.1804251415451</v>
      </c>
    </row>
    <row r="136" spans="4:16" x14ac:dyDescent="0.3">
      <c r="D136" s="25">
        <v>41306</v>
      </c>
      <c r="E136" s="12">
        <v>2013</v>
      </c>
      <c r="F136" s="11">
        <v>115.39999999999999</v>
      </c>
      <c r="G136" s="11">
        <v>6317.2000000000007</v>
      </c>
      <c r="H136" s="11">
        <v>4328.8</v>
      </c>
      <c r="I136" s="11">
        <v>2002.529949</v>
      </c>
      <c r="J136" s="11">
        <v>1988.4000000000005</v>
      </c>
      <c r="K136" s="11">
        <v>1873.0000000000005</v>
      </c>
      <c r="L136" s="11">
        <v>15.141100285347887</v>
      </c>
      <c r="N136" s="14">
        <f t="shared" si="16"/>
        <v>130.54110028534788</v>
      </c>
      <c r="O136" s="14">
        <f t="shared" si="17"/>
        <v>6332.3411002853491</v>
      </c>
      <c r="P136" s="14">
        <f t="shared" si="18"/>
        <v>2003.5411002853484</v>
      </c>
    </row>
    <row r="137" spans="4:16" x14ac:dyDescent="0.3">
      <c r="D137" s="25">
        <v>41334</v>
      </c>
      <c r="E137" s="12">
        <v>2013</v>
      </c>
      <c r="F137" s="11">
        <v>100.99999999999999</v>
      </c>
      <c r="G137" s="11">
        <v>6726.0000000000009</v>
      </c>
      <c r="H137" s="11">
        <v>4519.0000000000009</v>
      </c>
      <c r="I137" s="11">
        <v>1885.4904289999999</v>
      </c>
      <c r="J137" s="11">
        <v>2207</v>
      </c>
      <c r="K137" s="11">
        <v>2106</v>
      </c>
      <c r="L137" s="11">
        <v>13.299930181575268</v>
      </c>
      <c r="N137" s="14">
        <f t="shared" si="16"/>
        <v>114.29993018157525</v>
      </c>
      <c r="O137" s="14">
        <f t="shared" si="17"/>
        <v>6739.2999301815762</v>
      </c>
      <c r="P137" s="14">
        <f t="shared" si="18"/>
        <v>2220.2999301815753</v>
      </c>
    </row>
    <row r="138" spans="4:16" x14ac:dyDescent="0.3">
      <c r="D138" s="25">
        <v>41365</v>
      </c>
      <c r="E138" s="12">
        <v>2013</v>
      </c>
      <c r="F138" s="11">
        <v>122.30000000000001</v>
      </c>
      <c r="G138" s="11">
        <v>7161.6</v>
      </c>
      <c r="H138" s="11">
        <v>4553.8999999999996</v>
      </c>
      <c r="I138" s="11">
        <v>2000.7308009999999</v>
      </c>
      <c r="J138" s="11">
        <v>2607.7000000000007</v>
      </c>
      <c r="K138" s="11">
        <v>2485.4000000000005</v>
      </c>
      <c r="L138" s="11">
        <v>7.7284915641419066E-2</v>
      </c>
      <c r="N138" s="14">
        <f t="shared" ref="N138:N201" si="19">F138+$L138</f>
        <v>122.37728491564143</v>
      </c>
      <c r="O138" s="14">
        <f t="shared" ref="O138:O201" si="20">G138+$L138</f>
        <v>7161.6772849156414</v>
      </c>
      <c r="P138" s="14">
        <f t="shared" ref="P138:P201" si="21">J138+$L138</f>
        <v>2607.7772849156422</v>
      </c>
    </row>
    <row r="139" spans="4:16" x14ac:dyDescent="0.3">
      <c r="D139" s="25">
        <v>41395</v>
      </c>
      <c r="E139" s="12">
        <v>2013</v>
      </c>
      <c r="F139" s="11">
        <v>207.3</v>
      </c>
      <c r="G139" s="11">
        <v>8817.2999999999993</v>
      </c>
      <c r="H139" s="11">
        <v>4960.0999999999995</v>
      </c>
      <c r="I139" s="11">
        <v>2778.049422</v>
      </c>
      <c r="J139" s="11">
        <v>3857.2</v>
      </c>
      <c r="K139" s="11">
        <v>3649.8999999999996</v>
      </c>
      <c r="L139" s="11">
        <v>1.6515779727701274E-7</v>
      </c>
      <c r="N139" s="14">
        <f t="shared" si="19"/>
        <v>207.3000001651578</v>
      </c>
      <c r="O139" s="14">
        <f t="shared" si="20"/>
        <v>8817.3000001651562</v>
      </c>
      <c r="P139" s="14">
        <f t="shared" si="21"/>
        <v>3857.2000001651577</v>
      </c>
    </row>
    <row r="140" spans="4:16" x14ac:dyDescent="0.3">
      <c r="D140" s="25">
        <v>41426</v>
      </c>
      <c r="E140" s="12">
        <v>2013</v>
      </c>
      <c r="F140" s="11">
        <v>251.4</v>
      </c>
      <c r="G140" s="11">
        <v>9816.7999999999993</v>
      </c>
      <c r="H140" s="11">
        <v>5115.8</v>
      </c>
      <c r="I140" s="11">
        <v>2888.6964459999999</v>
      </c>
      <c r="J140" s="11">
        <v>4700.9999999999991</v>
      </c>
      <c r="K140" s="11">
        <v>4449.5999999999995</v>
      </c>
      <c r="L140" s="11">
        <v>1.1939577991625272E-6</v>
      </c>
      <c r="N140" s="14">
        <f t="shared" si="19"/>
        <v>251.40000119395779</v>
      </c>
      <c r="O140" s="14">
        <f t="shared" si="20"/>
        <v>9816.8000011939566</v>
      </c>
      <c r="P140" s="14">
        <f t="shared" si="21"/>
        <v>4701.0000011939565</v>
      </c>
    </row>
    <row r="141" spans="4:16" x14ac:dyDescent="0.3">
      <c r="D141" s="25">
        <v>41456</v>
      </c>
      <c r="E141" s="12">
        <v>2013</v>
      </c>
      <c r="F141" s="11">
        <v>247.70000000000002</v>
      </c>
      <c r="G141" s="11">
        <v>10169.200000000001</v>
      </c>
      <c r="H141" s="11">
        <v>5156.3</v>
      </c>
      <c r="I141" s="11">
        <v>3921.3972330000001</v>
      </c>
      <c r="J141" s="11">
        <v>5012.9000000000005</v>
      </c>
      <c r="K141" s="11">
        <v>4765.2000000000007</v>
      </c>
      <c r="L141" s="11">
        <v>23.276718419054212</v>
      </c>
      <c r="N141" s="14">
        <f t="shared" si="19"/>
        <v>270.97671841905424</v>
      </c>
      <c r="O141" s="14">
        <f t="shared" si="20"/>
        <v>10192.476718419055</v>
      </c>
      <c r="P141" s="14">
        <f t="shared" si="21"/>
        <v>5036.1767184190549</v>
      </c>
    </row>
    <row r="142" spans="4:16" x14ac:dyDescent="0.3">
      <c r="D142" s="25">
        <v>41487</v>
      </c>
      <c r="E142" s="12">
        <v>2013</v>
      </c>
      <c r="F142" s="11">
        <v>195.3</v>
      </c>
      <c r="G142" s="11">
        <v>9599.9</v>
      </c>
      <c r="H142" s="11">
        <v>5080.5999999999995</v>
      </c>
      <c r="I142" s="11">
        <v>4825.254081</v>
      </c>
      <c r="J142" s="11">
        <v>4519.3</v>
      </c>
      <c r="K142" s="11">
        <v>4324</v>
      </c>
      <c r="L142" s="11">
        <v>43.599234305960955</v>
      </c>
      <c r="N142" s="14">
        <f t="shared" si="19"/>
        <v>238.89923430596096</v>
      </c>
      <c r="O142" s="14">
        <f t="shared" si="20"/>
        <v>9643.4992343059603</v>
      </c>
      <c r="P142" s="14">
        <f t="shared" si="21"/>
        <v>4562.8992343059608</v>
      </c>
    </row>
    <row r="143" spans="4:16" x14ac:dyDescent="0.3">
      <c r="D143" s="25">
        <v>41518</v>
      </c>
      <c r="E143" s="12">
        <v>2013</v>
      </c>
      <c r="F143" s="11">
        <v>117</v>
      </c>
      <c r="G143" s="11">
        <v>7697.0000000000009</v>
      </c>
      <c r="H143" s="11">
        <v>4725.2</v>
      </c>
      <c r="I143" s="11">
        <v>4137.3091299999996</v>
      </c>
      <c r="J143" s="11">
        <v>2971.8000000000011</v>
      </c>
      <c r="K143" s="11">
        <v>2854.8000000000011</v>
      </c>
      <c r="L143" s="11">
        <v>50.077830197825406</v>
      </c>
      <c r="N143" s="14">
        <f t="shared" si="19"/>
        <v>167.07783019782539</v>
      </c>
      <c r="O143" s="14">
        <f t="shared" si="20"/>
        <v>7747.0778301978262</v>
      </c>
      <c r="P143" s="14">
        <f t="shared" si="21"/>
        <v>3021.8778301978264</v>
      </c>
    </row>
    <row r="144" spans="4:16" x14ac:dyDescent="0.3">
      <c r="D144" s="25">
        <v>41548</v>
      </c>
      <c r="E144" s="12">
        <v>2013</v>
      </c>
      <c r="F144" s="11">
        <v>132.20000000000002</v>
      </c>
      <c r="G144" s="11">
        <v>7241</v>
      </c>
      <c r="H144" s="11">
        <v>4534.9000000000005</v>
      </c>
      <c r="I144" s="11">
        <v>3421.4721199999999</v>
      </c>
      <c r="J144" s="11">
        <v>2706.0999999999995</v>
      </c>
      <c r="K144" s="11">
        <v>2573.8999999999996</v>
      </c>
      <c r="L144" s="11">
        <v>51.051605455910988</v>
      </c>
      <c r="N144" s="14">
        <f t="shared" si="19"/>
        <v>183.251605455911</v>
      </c>
      <c r="O144" s="14">
        <f t="shared" si="20"/>
        <v>7292.0516054559112</v>
      </c>
      <c r="P144" s="14">
        <f t="shared" si="21"/>
        <v>2757.1516054559106</v>
      </c>
    </row>
    <row r="145" spans="4:16" x14ac:dyDescent="0.3">
      <c r="D145" s="25">
        <v>41579</v>
      </c>
      <c r="E145" s="12">
        <v>2013</v>
      </c>
      <c r="F145" s="11">
        <v>139.39999999999998</v>
      </c>
      <c r="G145" s="11">
        <v>7105.4000000000005</v>
      </c>
      <c r="H145" s="11">
        <v>4568.5999999999995</v>
      </c>
      <c r="I145" s="11">
        <v>2835.775936</v>
      </c>
      <c r="J145" s="11">
        <v>2536.8000000000011</v>
      </c>
      <c r="K145" s="11">
        <v>2397.400000000001</v>
      </c>
      <c r="L145" s="11">
        <v>45.260733030912974</v>
      </c>
      <c r="N145" s="14">
        <f t="shared" si="19"/>
        <v>184.66073303091295</v>
      </c>
      <c r="O145" s="14">
        <f t="shared" si="20"/>
        <v>7150.6607330309134</v>
      </c>
      <c r="P145" s="14">
        <f t="shared" si="21"/>
        <v>2582.060733030914</v>
      </c>
    </row>
    <row r="146" spans="4:16" x14ac:dyDescent="0.3">
      <c r="D146" s="25">
        <v>41609</v>
      </c>
      <c r="E146" s="12">
        <v>2013</v>
      </c>
      <c r="F146" s="11">
        <v>129</v>
      </c>
      <c r="G146" s="11">
        <v>6394.7999999999993</v>
      </c>
      <c r="H146" s="11">
        <v>4232</v>
      </c>
      <c r="I146" s="11">
        <v>2365.4014590000002</v>
      </c>
      <c r="J146" s="11">
        <v>2162.7999999999993</v>
      </c>
      <c r="K146" s="11">
        <v>2033.7999999999993</v>
      </c>
      <c r="L146" s="11">
        <v>9.5607092000782785</v>
      </c>
      <c r="N146" s="14">
        <f t="shared" si="19"/>
        <v>138.56070920007829</v>
      </c>
      <c r="O146" s="14">
        <f t="shared" si="20"/>
        <v>6404.3607092000775</v>
      </c>
      <c r="P146" s="14">
        <f t="shared" si="21"/>
        <v>2172.3607092000775</v>
      </c>
    </row>
    <row r="147" spans="4:16" x14ac:dyDescent="0.3">
      <c r="D147" s="25">
        <v>41640</v>
      </c>
      <c r="E147" s="12">
        <v>2014</v>
      </c>
      <c r="F147" s="11">
        <v>129.99999999999997</v>
      </c>
      <c r="G147" s="11">
        <v>6463.0999999999995</v>
      </c>
      <c r="H147" s="11">
        <v>4415.5</v>
      </c>
      <c r="I147" s="11">
        <v>2182.3344139999999</v>
      </c>
      <c r="J147" s="11">
        <v>2047.5999999999995</v>
      </c>
      <c r="K147" s="11">
        <v>1917.5999999999995</v>
      </c>
      <c r="L147" s="11">
        <v>1.9224072329791788</v>
      </c>
      <c r="N147" s="14">
        <f t="shared" si="19"/>
        <v>131.92240723297914</v>
      </c>
      <c r="O147" s="14">
        <f t="shared" si="20"/>
        <v>6465.0224072329784</v>
      </c>
      <c r="P147" s="14">
        <f t="shared" si="21"/>
        <v>2049.5224072329788</v>
      </c>
    </row>
    <row r="148" spans="4:16" x14ac:dyDescent="0.3">
      <c r="D148" s="25">
        <v>41671</v>
      </c>
      <c r="E148" s="12">
        <v>2014</v>
      </c>
      <c r="F148" s="11">
        <v>135.70000000000002</v>
      </c>
      <c r="G148" s="11">
        <v>5817.1</v>
      </c>
      <c r="H148" s="11">
        <v>3804.2</v>
      </c>
      <c r="I148" s="11">
        <v>2077.8123580000001</v>
      </c>
      <c r="J148" s="11">
        <v>2012.9000000000005</v>
      </c>
      <c r="K148" s="11">
        <v>1877.2000000000005</v>
      </c>
      <c r="L148" s="11">
        <v>14.779772035580748</v>
      </c>
      <c r="N148" s="14">
        <f t="shared" si="19"/>
        <v>150.47977203558077</v>
      </c>
      <c r="O148" s="14">
        <f t="shared" si="20"/>
        <v>5831.8797720355815</v>
      </c>
      <c r="P148" s="14">
        <f t="shared" si="21"/>
        <v>2027.6797720355812</v>
      </c>
    </row>
    <row r="149" spans="4:16" x14ac:dyDescent="0.3">
      <c r="D149" s="25">
        <v>41699</v>
      </c>
      <c r="E149" s="12">
        <v>2014</v>
      </c>
      <c r="F149" s="11">
        <v>149.5</v>
      </c>
      <c r="G149" s="11">
        <v>6705.7</v>
      </c>
      <c r="H149" s="11">
        <v>4364.0999999999995</v>
      </c>
      <c r="I149" s="11">
        <v>1967.764968</v>
      </c>
      <c r="J149" s="11">
        <v>2341.6000000000004</v>
      </c>
      <c r="K149" s="11">
        <v>2192.1000000000004</v>
      </c>
      <c r="L149" s="11">
        <v>13.64435761419365</v>
      </c>
      <c r="N149" s="14">
        <f t="shared" si="19"/>
        <v>163.14435761419364</v>
      </c>
      <c r="O149" s="14">
        <f t="shared" si="20"/>
        <v>6719.3443576141935</v>
      </c>
      <c r="P149" s="14">
        <f t="shared" si="21"/>
        <v>2355.2443576141941</v>
      </c>
    </row>
    <row r="150" spans="4:16" x14ac:dyDescent="0.3">
      <c r="D150" s="25">
        <v>41730</v>
      </c>
      <c r="E150" s="12">
        <v>2014</v>
      </c>
      <c r="F150" s="11">
        <v>160.99999999999997</v>
      </c>
      <c r="G150" s="11">
        <v>7018.0999999999995</v>
      </c>
      <c r="H150" s="11">
        <v>4419.8999999999996</v>
      </c>
      <c r="I150" s="11">
        <v>1961.18939</v>
      </c>
      <c r="J150" s="11">
        <v>2598.1999999999998</v>
      </c>
      <c r="K150" s="11">
        <v>2437.1999999999998</v>
      </c>
      <c r="L150" s="11">
        <v>7.5650143256588823E-2</v>
      </c>
      <c r="N150" s="14">
        <f t="shared" si="19"/>
        <v>161.07565014325655</v>
      </c>
      <c r="O150" s="14">
        <f t="shared" si="20"/>
        <v>7018.1756501432565</v>
      </c>
      <c r="P150" s="14">
        <f t="shared" si="21"/>
        <v>2598.2756501432564</v>
      </c>
    </row>
    <row r="151" spans="4:16" x14ac:dyDescent="0.3">
      <c r="D151" s="25">
        <v>41760</v>
      </c>
      <c r="E151" s="12">
        <v>2014</v>
      </c>
      <c r="F151" s="11">
        <v>228.99999999999997</v>
      </c>
      <c r="G151" s="11">
        <v>8430.9</v>
      </c>
      <c r="H151" s="11">
        <v>4854.3</v>
      </c>
      <c r="I151" s="11">
        <v>2822.851917</v>
      </c>
      <c r="J151" s="11">
        <v>3576.5999999999995</v>
      </c>
      <c r="K151" s="11">
        <v>3347.5999999999995</v>
      </c>
      <c r="L151" s="11">
        <v>1.5286240538928445E-7</v>
      </c>
      <c r="N151" s="14">
        <f t="shared" si="19"/>
        <v>229.00000015286238</v>
      </c>
      <c r="O151" s="14">
        <f t="shared" si="20"/>
        <v>8430.900000152862</v>
      </c>
      <c r="P151" s="14">
        <f t="shared" si="21"/>
        <v>3576.6000001528619</v>
      </c>
    </row>
    <row r="152" spans="4:16" x14ac:dyDescent="0.3">
      <c r="D152" s="25">
        <v>41791</v>
      </c>
      <c r="E152" s="12">
        <v>2014</v>
      </c>
      <c r="F152" s="11">
        <v>271.29999999999995</v>
      </c>
      <c r="G152" s="11">
        <v>9359.9000000000015</v>
      </c>
      <c r="H152" s="11">
        <v>4826.4000000000005</v>
      </c>
      <c r="I152" s="11">
        <v>2795.2315210000002</v>
      </c>
      <c r="J152" s="11">
        <v>4533.5000000000009</v>
      </c>
      <c r="K152" s="11">
        <v>4262.2000000000007</v>
      </c>
      <c r="L152" s="11">
        <v>1.1416412031146464E-6</v>
      </c>
      <c r="N152" s="14">
        <f t="shared" si="19"/>
        <v>271.30000114164113</v>
      </c>
      <c r="O152" s="14">
        <f t="shared" si="20"/>
        <v>9359.9000011416429</v>
      </c>
      <c r="P152" s="14">
        <f t="shared" si="21"/>
        <v>4533.5000011416423</v>
      </c>
    </row>
    <row r="153" spans="4:16" x14ac:dyDescent="0.3">
      <c r="D153" s="25">
        <v>41821</v>
      </c>
      <c r="E153" s="12">
        <v>2014</v>
      </c>
      <c r="F153" s="11">
        <v>332.8</v>
      </c>
      <c r="G153" s="11">
        <v>10362.400000000001</v>
      </c>
      <c r="H153" s="11">
        <v>5017.2</v>
      </c>
      <c r="I153" s="11">
        <v>4115.7054459999999</v>
      </c>
      <c r="J153" s="11">
        <v>5345.2000000000016</v>
      </c>
      <c r="K153" s="11">
        <v>5012.4000000000015</v>
      </c>
      <c r="L153" s="11">
        <v>24.279431821772697</v>
      </c>
      <c r="N153" s="14">
        <f t="shared" si="19"/>
        <v>357.07943182177269</v>
      </c>
      <c r="O153" s="14">
        <f t="shared" si="20"/>
        <v>10386.679431821774</v>
      </c>
      <c r="P153" s="14">
        <f t="shared" si="21"/>
        <v>5369.4794318217746</v>
      </c>
    </row>
    <row r="154" spans="4:16" x14ac:dyDescent="0.3">
      <c r="D154" s="25">
        <v>41852</v>
      </c>
      <c r="E154" s="12">
        <v>2014</v>
      </c>
      <c r="F154" s="11">
        <v>313.2</v>
      </c>
      <c r="G154" s="11">
        <v>10330.1</v>
      </c>
      <c r="H154" s="11">
        <v>5179.2</v>
      </c>
      <c r="I154" s="11">
        <v>4303.8757180000002</v>
      </c>
      <c r="J154" s="11">
        <v>5150.9000000000005</v>
      </c>
      <c r="K154" s="11">
        <v>4837.7000000000007</v>
      </c>
      <c r="L154" s="11">
        <v>48.258857786352863</v>
      </c>
      <c r="N154" s="14">
        <f t="shared" si="19"/>
        <v>361.45885778635284</v>
      </c>
      <c r="O154" s="14">
        <f t="shared" si="20"/>
        <v>10378.358857786354</v>
      </c>
      <c r="P154" s="14">
        <f t="shared" si="21"/>
        <v>5199.1588577863531</v>
      </c>
    </row>
    <row r="155" spans="4:16" x14ac:dyDescent="0.3">
      <c r="D155" s="25">
        <v>41883</v>
      </c>
      <c r="E155" s="12">
        <v>2014</v>
      </c>
      <c r="F155" s="11">
        <v>213.5</v>
      </c>
      <c r="G155" s="11">
        <v>8808</v>
      </c>
      <c r="H155" s="11">
        <v>5095.6000000000004</v>
      </c>
      <c r="I155" s="11">
        <v>4377.2626529999998</v>
      </c>
      <c r="J155" s="11">
        <v>3712.3999999999996</v>
      </c>
      <c r="K155" s="11">
        <v>3498.8999999999996</v>
      </c>
      <c r="L155" s="11">
        <v>60.188233796492057</v>
      </c>
      <c r="N155" s="14">
        <f t="shared" si="19"/>
        <v>273.68823379649206</v>
      </c>
      <c r="O155" s="14">
        <f t="shared" si="20"/>
        <v>8868.1882337964926</v>
      </c>
      <c r="P155" s="14">
        <f t="shared" si="21"/>
        <v>3772.5882337964917</v>
      </c>
    </row>
    <row r="156" spans="4:16" x14ac:dyDescent="0.3">
      <c r="D156" s="25">
        <v>41913</v>
      </c>
      <c r="E156" s="12">
        <v>2014</v>
      </c>
      <c r="F156" s="11">
        <v>165.6</v>
      </c>
      <c r="G156" s="11">
        <v>7686.9</v>
      </c>
      <c r="H156" s="11">
        <v>4810.0999999999995</v>
      </c>
      <c r="I156" s="11">
        <v>4151.3396009999997</v>
      </c>
      <c r="J156" s="11">
        <v>2876.8</v>
      </c>
      <c r="K156" s="11">
        <v>2711.2000000000003</v>
      </c>
      <c r="L156" s="11">
        <v>53.838492559098604</v>
      </c>
      <c r="N156" s="14">
        <f t="shared" si="19"/>
        <v>219.43849255909859</v>
      </c>
      <c r="O156" s="14">
        <f t="shared" si="20"/>
        <v>7740.7384925590986</v>
      </c>
      <c r="P156" s="14">
        <f t="shared" si="21"/>
        <v>2930.6384925590987</v>
      </c>
    </row>
    <row r="157" spans="4:16" x14ac:dyDescent="0.3">
      <c r="D157" s="25">
        <v>41944</v>
      </c>
      <c r="E157" s="12">
        <v>2014</v>
      </c>
      <c r="F157" s="11">
        <v>132.99999999999997</v>
      </c>
      <c r="G157" s="11">
        <v>7064.5999999999995</v>
      </c>
      <c r="H157" s="11">
        <v>4707.7</v>
      </c>
      <c r="I157" s="11">
        <v>3103.6632930000001</v>
      </c>
      <c r="J157" s="11">
        <v>2356.8999999999996</v>
      </c>
      <c r="K157" s="11">
        <v>2223.8999999999996</v>
      </c>
      <c r="L157" s="11">
        <v>42.828056008277024</v>
      </c>
      <c r="N157" s="14">
        <f t="shared" si="19"/>
        <v>175.828056008277</v>
      </c>
      <c r="O157" s="14">
        <f t="shared" si="20"/>
        <v>7107.4280560082761</v>
      </c>
      <c r="P157" s="14">
        <f t="shared" si="21"/>
        <v>2399.7280560082768</v>
      </c>
    </row>
    <row r="158" spans="4:16" x14ac:dyDescent="0.3">
      <c r="D158" s="25">
        <v>41974</v>
      </c>
      <c r="E158" s="12">
        <v>2014</v>
      </c>
      <c r="F158" s="11">
        <v>147.6</v>
      </c>
      <c r="G158" s="11">
        <v>6311.1000000000013</v>
      </c>
      <c r="H158" s="11">
        <v>4110.1000000000004</v>
      </c>
      <c r="I158" s="11">
        <v>2203.3839280000002</v>
      </c>
      <c r="J158" s="11">
        <v>2201.0000000000009</v>
      </c>
      <c r="K158" s="11">
        <v>2053.400000000001</v>
      </c>
      <c r="L158" s="11">
        <v>9.581352184276323</v>
      </c>
      <c r="N158" s="14">
        <f t="shared" si="19"/>
        <v>157.18135218427631</v>
      </c>
      <c r="O158" s="14">
        <f t="shared" si="20"/>
        <v>6320.6813521842778</v>
      </c>
      <c r="P158" s="14">
        <f t="shared" si="21"/>
        <v>2210.5813521842774</v>
      </c>
    </row>
    <row r="159" spans="4:16" x14ac:dyDescent="0.3">
      <c r="D159" s="25">
        <v>42005</v>
      </c>
      <c r="E159" s="12">
        <v>2015</v>
      </c>
      <c r="F159" s="11">
        <v>137.69999999999999</v>
      </c>
      <c r="G159" s="11">
        <v>6171.5999999999995</v>
      </c>
      <c r="H159" s="11">
        <v>4119.1000000000004</v>
      </c>
      <c r="I159" s="11">
        <v>2150.6939550000002</v>
      </c>
      <c r="J159" s="11">
        <v>2052.4999999999991</v>
      </c>
      <c r="K159" s="11">
        <v>1914.799999999999</v>
      </c>
      <c r="L159" s="11">
        <v>1.8929776990663287</v>
      </c>
      <c r="N159" s="14">
        <f t="shared" si="19"/>
        <v>139.59297769906632</v>
      </c>
      <c r="O159" s="14">
        <f t="shared" si="20"/>
        <v>6173.4929776990657</v>
      </c>
      <c r="P159" s="14">
        <f t="shared" si="21"/>
        <v>2054.3929776990653</v>
      </c>
    </row>
    <row r="160" spans="4:16" x14ac:dyDescent="0.3">
      <c r="D160" s="25">
        <v>42036</v>
      </c>
      <c r="E160" s="12">
        <v>2015</v>
      </c>
      <c r="F160" s="11">
        <v>128.29999999999998</v>
      </c>
      <c r="G160" s="11">
        <v>5975.9</v>
      </c>
      <c r="H160" s="11">
        <v>3948.1</v>
      </c>
      <c r="I160" s="11">
        <v>2169.5172590000002</v>
      </c>
      <c r="J160" s="11">
        <v>2027.7999999999997</v>
      </c>
      <c r="K160" s="11">
        <v>1899.4999999999998</v>
      </c>
      <c r="L160" s="11">
        <v>15.028371319547944</v>
      </c>
      <c r="N160" s="14">
        <f t="shared" si="19"/>
        <v>143.32837131954793</v>
      </c>
      <c r="O160" s="14">
        <f t="shared" si="20"/>
        <v>5990.9283713195473</v>
      </c>
      <c r="P160" s="14">
        <f t="shared" si="21"/>
        <v>2042.8283713195476</v>
      </c>
    </row>
    <row r="161" spans="4:16" x14ac:dyDescent="0.3">
      <c r="D161" s="25">
        <v>42064</v>
      </c>
      <c r="E161" s="12">
        <v>2015</v>
      </c>
      <c r="F161" s="11">
        <v>157.5</v>
      </c>
      <c r="G161" s="11">
        <v>6645.9</v>
      </c>
      <c r="H161" s="11">
        <v>4240.4000000000005</v>
      </c>
      <c r="I161" s="11">
        <v>2289.3645419999998</v>
      </c>
      <c r="J161" s="11">
        <v>2405.4999999999991</v>
      </c>
      <c r="K161" s="11">
        <v>2247.9999999999991</v>
      </c>
      <c r="L161" s="11">
        <v>13.854400998910164</v>
      </c>
      <c r="N161" s="14">
        <f t="shared" si="19"/>
        <v>171.35440099891017</v>
      </c>
      <c r="O161" s="14">
        <f t="shared" si="20"/>
        <v>6659.7544009989097</v>
      </c>
      <c r="P161" s="14">
        <f t="shared" si="21"/>
        <v>2419.3544009989091</v>
      </c>
    </row>
    <row r="162" spans="4:16" x14ac:dyDescent="0.3">
      <c r="D162" s="25">
        <v>42095</v>
      </c>
      <c r="E162" s="12">
        <v>2015</v>
      </c>
      <c r="F162" s="11">
        <v>220.8</v>
      </c>
      <c r="G162" s="11">
        <v>7088.8</v>
      </c>
      <c r="H162" s="11">
        <v>4059.3</v>
      </c>
      <c r="I162" s="11">
        <v>1914.327978</v>
      </c>
      <c r="J162" s="11">
        <v>3029.5</v>
      </c>
      <c r="K162" s="11">
        <v>2808.7</v>
      </c>
      <c r="L162" s="11">
        <v>8.4103111583276643E-2</v>
      </c>
      <c r="N162" s="14">
        <f t="shared" si="19"/>
        <v>220.8841031115833</v>
      </c>
      <c r="O162" s="14">
        <f t="shared" si="20"/>
        <v>7088.8841031115835</v>
      </c>
      <c r="P162" s="14">
        <f t="shared" si="21"/>
        <v>3029.5841031115833</v>
      </c>
    </row>
    <row r="163" spans="4:16" x14ac:dyDescent="0.3">
      <c r="D163" s="25">
        <v>42125</v>
      </c>
      <c r="E163" s="12">
        <v>2015</v>
      </c>
      <c r="F163" s="11">
        <v>287.59999999999997</v>
      </c>
      <c r="G163" s="11">
        <v>8506.9</v>
      </c>
      <c r="H163" s="11">
        <v>4305</v>
      </c>
      <c r="I163" s="11">
        <v>2805.306959</v>
      </c>
      <c r="J163" s="11">
        <v>4201.8999999999996</v>
      </c>
      <c r="K163" s="11">
        <v>3914.2999999999997</v>
      </c>
      <c r="L163" s="11">
        <v>1.7252013317884261E-7</v>
      </c>
      <c r="N163" s="14">
        <f t="shared" si="19"/>
        <v>287.60000017252008</v>
      </c>
      <c r="O163" s="14">
        <f t="shared" si="20"/>
        <v>8506.9000001725199</v>
      </c>
      <c r="P163" s="14">
        <f t="shared" si="21"/>
        <v>4201.9000001725199</v>
      </c>
    </row>
    <row r="164" spans="4:16" x14ac:dyDescent="0.3">
      <c r="D164" s="25">
        <v>42156</v>
      </c>
      <c r="E164" s="12">
        <v>2015</v>
      </c>
      <c r="F164" s="11">
        <v>306.5</v>
      </c>
      <c r="G164" s="11">
        <v>9590</v>
      </c>
      <c r="H164" s="11">
        <v>4548.7999999999993</v>
      </c>
      <c r="I164" s="11">
        <v>3394.907788</v>
      </c>
      <c r="J164" s="11">
        <v>5041.2000000000007</v>
      </c>
      <c r="K164" s="11">
        <v>4734.7000000000007</v>
      </c>
      <c r="L164" s="11">
        <v>1.2458726199547523E-6</v>
      </c>
      <c r="N164" s="14">
        <f t="shared" si="19"/>
        <v>306.50000124587262</v>
      </c>
      <c r="O164" s="14">
        <f t="shared" si="20"/>
        <v>9590.0000012458731</v>
      </c>
      <c r="P164" s="14">
        <f t="shared" si="21"/>
        <v>5041.200001245873</v>
      </c>
    </row>
    <row r="165" spans="4:16" x14ac:dyDescent="0.3">
      <c r="D165" s="25">
        <v>42186</v>
      </c>
      <c r="E165" s="12">
        <v>2015</v>
      </c>
      <c r="F165" s="11">
        <v>538.44456959507897</v>
      </c>
      <c r="G165" s="11">
        <v>10562.29235</v>
      </c>
      <c r="H165" s="11">
        <v>4628.5386760000001</v>
      </c>
      <c r="I165" s="11">
        <v>4853.3223325279996</v>
      </c>
      <c r="J165" s="11">
        <v>5933.7536739999996</v>
      </c>
      <c r="K165" s="11">
        <v>5395.3091044049206</v>
      </c>
      <c r="L165" s="11">
        <v>25.745383180737644</v>
      </c>
      <c r="N165" s="14">
        <f t="shared" si="19"/>
        <v>564.18995277581666</v>
      </c>
      <c r="O165" s="14">
        <f t="shared" si="20"/>
        <v>10588.037733180738</v>
      </c>
      <c r="P165" s="14">
        <f t="shared" si="21"/>
        <v>5959.4990571807375</v>
      </c>
    </row>
    <row r="166" spans="4:16" x14ac:dyDescent="0.3">
      <c r="D166" s="25">
        <v>42217</v>
      </c>
      <c r="E166" s="12">
        <v>2015</v>
      </c>
      <c r="F166" s="11">
        <v>354.52457051341003</v>
      </c>
      <c r="G166" s="11">
        <v>9677.8468319999993</v>
      </c>
      <c r="H166" s="11">
        <v>4624.9754050000001</v>
      </c>
      <c r="I166" s="11">
        <v>4485.2442532149998</v>
      </c>
      <c r="J166" s="11">
        <v>5052.8714269999991</v>
      </c>
      <c r="K166" s="11">
        <v>4698.3468564865889</v>
      </c>
      <c r="L166" s="11">
        <v>46.451609056967122</v>
      </c>
      <c r="N166" s="14">
        <f t="shared" si="19"/>
        <v>400.97617957037716</v>
      </c>
      <c r="O166" s="14">
        <f t="shared" si="20"/>
        <v>9724.2984410569661</v>
      </c>
      <c r="P166" s="14">
        <f t="shared" si="21"/>
        <v>5099.323036056966</v>
      </c>
    </row>
    <row r="167" spans="4:16" x14ac:dyDescent="0.3">
      <c r="D167" s="25">
        <v>42248</v>
      </c>
      <c r="E167" s="12">
        <v>2015</v>
      </c>
      <c r="F167" s="11">
        <v>157.58864454401601</v>
      </c>
      <c r="G167" s="11">
        <v>8358.6475730000002</v>
      </c>
      <c r="H167" s="11">
        <v>4465.587818</v>
      </c>
      <c r="I167" s="11">
        <v>3663.3251369410004</v>
      </c>
      <c r="J167" s="11">
        <v>3893.0597550000002</v>
      </c>
      <c r="K167" s="11">
        <v>3735.4711104559842</v>
      </c>
      <c r="L167" s="11">
        <v>62.593362116742483</v>
      </c>
      <c r="N167" s="14">
        <f t="shared" si="19"/>
        <v>220.18200666075847</v>
      </c>
      <c r="O167" s="14">
        <f t="shared" si="20"/>
        <v>8421.2409351167425</v>
      </c>
      <c r="P167" s="14">
        <f t="shared" si="21"/>
        <v>3955.6531171167426</v>
      </c>
    </row>
    <row r="168" spans="4:16" x14ac:dyDescent="0.3">
      <c r="D168" s="25">
        <v>42278</v>
      </c>
      <c r="E168" s="12">
        <v>2015</v>
      </c>
      <c r="F168" s="11">
        <v>42.382218505287099</v>
      </c>
      <c r="G168" s="11">
        <v>6918.1190429999997</v>
      </c>
      <c r="H168" s="11">
        <v>4202.0577020000001</v>
      </c>
      <c r="I168" s="11">
        <v>3063.4427211279999</v>
      </c>
      <c r="J168" s="11">
        <v>2716.0613409999996</v>
      </c>
      <c r="K168" s="11">
        <v>2673.6791224947124</v>
      </c>
      <c r="L168" s="11">
        <v>52.058531650344555</v>
      </c>
      <c r="N168" s="14">
        <f t="shared" si="19"/>
        <v>94.440750155631662</v>
      </c>
      <c r="O168" s="14">
        <f t="shared" si="20"/>
        <v>6970.1775746503445</v>
      </c>
      <c r="P168" s="14">
        <f t="shared" si="21"/>
        <v>2768.1198726503444</v>
      </c>
    </row>
    <row r="169" spans="4:16" x14ac:dyDescent="0.3">
      <c r="D169" s="25">
        <v>42309</v>
      </c>
      <c r="E169" s="12">
        <v>2015</v>
      </c>
      <c r="F169" s="11">
        <v>145.395684788442</v>
      </c>
      <c r="G169" s="11">
        <v>6563.2338900000004</v>
      </c>
      <c r="H169" s="11">
        <v>4075.6936420000002</v>
      </c>
      <c r="I169" s="11">
        <v>2490.9623015430002</v>
      </c>
      <c r="J169" s="11">
        <v>2487.5402480000002</v>
      </c>
      <c r="K169" s="11">
        <v>2342.1445632115583</v>
      </c>
      <c r="L169" s="11">
        <v>43.522066474378796</v>
      </c>
      <c r="N169" s="14">
        <f t="shared" si="19"/>
        <v>188.91775126282079</v>
      </c>
      <c r="O169" s="14">
        <f t="shared" si="20"/>
        <v>6606.7559564743797</v>
      </c>
      <c r="P169" s="14">
        <f t="shared" si="21"/>
        <v>2531.062314474379</v>
      </c>
    </row>
    <row r="170" spans="4:16" x14ac:dyDescent="0.3">
      <c r="D170" s="25">
        <v>42339</v>
      </c>
      <c r="E170" s="12">
        <v>2015</v>
      </c>
      <c r="F170" s="11">
        <v>43.953629740836497</v>
      </c>
      <c r="G170" s="11">
        <v>6044.5812720000004</v>
      </c>
      <c r="H170" s="11">
        <v>3775.1044529999999</v>
      </c>
      <c r="I170" s="11">
        <v>2260.8731850130002</v>
      </c>
      <c r="J170" s="11">
        <v>2269.4768190000004</v>
      </c>
      <c r="K170" s="11">
        <v>2225.5231892591642</v>
      </c>
      <c r="L170" s="11">
        <v>10.085866929677252</v>
      </c>
      <c r="N170" s="14">
        <f t="shared" si="19"/>
        <v>54.039496670513749</v>
      </c>
      <c r="O170" s="14">
        <f t="shared" si="20"/>
        <v>6054.667138929678</v>
      </c>
      <c r="P170" s="14">
        <f t="shared" si="21"/>
        <v>2279.5626859296776</v>
      </c>
    </row>
    <row r="171" spans="4:16" x14ac:dyDescent="0.3">
      <c r="D171" s="25">
        <v>42370</v>
      </c>
      <c r="E171" s="12">
        <v>2016</v>
      </c>
      <c r="F171" s="11">
        <v>66.880466469353806</v>
      </c>
      <c r="G171" s="11">
        <v>6172.7349370000002</v>
      </c>
      <c r="H171" s="11">
        <v>3987.6417689999998</v>
      </c>
      <c r="I171" s="11">
        <v>2167.4916430300004</v>
      </c>
      <c r="J171" s="11">
        <v>2185.0931680000003</v>
      </c>
      <c r="K171" s="11">
        <v>2118.2127015306464</v>
      </c>
      <c r="L171" s="11">
        <v>2.0418249756233489</v>
      </c>
      <c r="N171" s="14">
        <f t="shared" si="19"/>
        <v>68.922291444977148</v>
      </c>
      <c r="O171" s="14">
        <f t="shared" si="20"/>
        <v>6174.7767619756232</v>
      </c>
      <c r="P171" s="14">
        <f t="shared" si="21"/>
        <v>2187.1349929756238</v>
      </c>
    </row>
    <row r="172" spans="4:16" x14ac:dyDescent="0.3">
      <c r="D172" s="25">
        <v>42401</v>
      </c>
      <c r="E172" s="12">
        <v>2016</v>
      </c>
      <c r="F172" s="11">
        <v>107.162709781742</v>
      </c>
      <c r="G172" s="11">
        <v>5434.6942069999996</v>
      </c>
      <c r="H172" s="11">
        <v>3449.3310000000001</v>
      </c>
      <c r="I172" s="11">
        <v>2081.9909408829999</v>
      </c>
      <c r="J172" s="11">
        <v>1985.3632069999994</v>
      </c>
      <c r="K172" s="11">
        <v>1878.2004972182574</v>
      </c>
      <c r="L172" s="11">
        <v>14.523616992158138</v>
      </c>
      <c r="N172" s="14">
        <f t="shared" si="19"/>
        <v>121.68632677390013</v>
      </c>
      <c r="O172" s="14">
        <f t="shared" si="20"/>
        <v>5449.2178239921577</v>
      </c>
      <c r="P172" s="14">
        <f t="shared" si="21"/>
        <v>1999.8868239921576</v>
      </c>
    </row>
    <row r="173" spans="4:16" x14ac:dyDescent="0.3">
      <c r="D173" s="25">
        <v>42430</v>
      </c>
      <c r="E173" s="12">
        <v>2016</v>
      </c>
      <c r="F173" s="11">
        <v>75.022043928060398</v>
      </c>
      <c r="G173" s="11">
        <v>6594.5014609999998</v>
      </c>
      <c r="H173" s="11">
        <v>4283.655479</v>
      </c>
      <c r="I173" s="11">
        <v>2397.8513787089996</v>
      </c>
      <c r="J173" s="11">
        <v>2310.8459819999998</v>
      </c>
      <c r="K173" s="11">
        <v>2235.8239380719392</v>
      </c>
      <c r="L173" s="11">
        <v>13.818221538991908</v>
      </c>
      <c r="N173" s="14">
        <f t="shared" si="19"/>
        <v>88.840265467052305</v>
      </c>
      <c r="O173" s="14">
        <f t="shared" si="20"/>
        <v>6608.3196825389914</v>
      </c>
      <c r="P173" s="14">
        <f t="shared" si="21"/>
        <v>2324.6642035389918</v>
      </c>
    </row>
    <row r="174" spans="4:16" x14ac:dyDescent="0.3">
      <c r="D174" s="25">
        <v>42461</v>
      </c>
      <c r="E174" s="12">
        <v>2016</v>
      </c>
      <c r="F174" s="11">
        <v>52.327280194532499</v>
      </c>
      <c r="G174" s="11">
        <v>6627.4669290000002</v>
      </c>
      <c r="H174" s="11">
        <v>4079.6690229999999</v>
      </c>
      <c r="I174" s="11">
        <v>2755.2041664399999</v>
      </c>
      <c r="J174" s="11">
        <v>2547.7979060000002</v>
      </c>
      <c r="K174" s="11">
        <v>2495.4706258054675</v>
      </c>
      <c r="L174" s="11">
        <v>7.6131762221251231E-2</v>
      </c>
      <c r="N174" s="14">
        <f t="shared" si="19"/>
        <v>52.40341195675375</v>
      </c>
      <c r="O174" s="14">
        <f t="shared" si="20"/>
        <v>6627.5430607622211</v>
      </c>
      <c r="P174" s="14">
        <f t="shared" si="21"/>
        <v>2547.8740377622216</v>
      </c>
    </row>
    <row r="175" spans="4:16" x14ac:dyDescent="0.3">
      <c r="D175" s="25">
        <v>42491</v>
      </c>
      <c r="E175" s="12">
        <v>2016</v>
      </c>
      <c r="F175" s="11">
        <v>116.790088824394</v>
      </c>
      <c r="G175" s="11">
        <v>8125.7438389999998</v>
      </c>
      <c r="H175" s="11">
        <v>4541.8440000000001</v>
      </c>
      <c r="I175" s="11">
        <v>3570.5843009999999</v>
      </c>
      <c r="J175" s="11">
        <v>3583.8998389999997</v>
      </c>
      <c r="K175" s="11">
        <v>3467.1097501756058</v>
      </c>
      <c r="L175" s="11">
        <v>1.561160449781093E-7</v>
      </c>
      <c r="N175" s="14">
        <f t="shared" si="19"/>
        <v>116.79008898051005</v>
      </c>
      <c r="O175" s="14">
        <f t="shared" si="20"/>
        <v>8125.7438391561154</v>
      </c>
      <c r="P175" s="14">
        <f t="shared" si="21"/>
        <v>3583.8998391561158</v>
      </c>
    </row>
    <row r="176" spans="4:16" x14ac:dyDescent="0.3">
      <c r="D176" s="25">
        <v>42522</v>
      </c>
      <c r="E176" s="12">
        <v>2016</v>
      </c>
      <c r="F176" s="11">
        <v>256.658755411588</v>
      </c>
      <c r="G176" s="11">
        <v>9225.9427340000002</v>
      </c>
      <c r="H176" s="11">
        <v>4328.0978800000003</v>
      </c>
      <c r="I176" s="11">
        <v>4245.8340250000001</v>
      </c>
      <c r="J176" s="11">
        <v>4897.8448539999999</v>
      </c>
      <c r="K176" s="11">
        <v>4641.1860985884123</v>
      </c>
      <c r="L176" s="11">
        <v>1.217670083359136E-6</v>
      </c>
      <c r="N176" s="14">
        <f t="shared" si="19"/>
        <v>256.65875662925811</v>
      </c>
      <c r="O176" s="14">
        <f t="shared" si="20"/>
        <v>9225.9427352176699</v>
      </c>
      <c r="P176" s="14">
        <f t="shared" si="21"/>
        <v>4897.8448552176696</v>
      </c>
    </row>
    <row r="177" spans="4:16" x14ac:dyDescent="0.3">
      <c r="D177" s="25">
        <v>42552</v>
      </c>
      <c r="E177" s="12">
        <v>2016</v>
      </c>
      <c r="F177" s="11">
        <v>329.35996668817802</v>
      </c>
      <c r="G177" s="11">
        <v>9661.1657329999998</v>
      </c>
      <c r="H177" s="11">
        <v>4339.1501410000001</v>
      </c>
      <c r="I177" s="11">
        <v>4653.3173299999999</v>
      </c>
      <c r="J177" s="11">
        <v>5322.0155919999997</v>
      </c>
      <c r="K177" s="11">
        <v>4992.6556253118215</v>
      </c>
      <c r="L177" s="11">
        <v>23.852224530951421</v>
      </c>
      <c r="N177" s="14">
        <f t="shared" si="19"/>
        <v>353.21219121912947</v>
      </c>
      <c r="O177" s="14">
        <f t="shared" si="20"/>
        <v>9685.0179575309521</v>
      </c>
      <c r="P177" s="14">
        <f t="shared" si="21"/>
        <v>5345.8678165309511</v>
      </c>
    </row>
    <row r="178" spans="4:16" x14ac:dyDescent="0.3">
      <c r="D178" s="25">
        <v>42583</v>
      </c>
      <c r="E178" s="12">
        <v>2016</v>
      </c>
      <c r="F178" s="11">
        <v>328.87535862632097</v>
      </c>
      <c r="G178" s="11">
        <v>9746.0654439999998</v>
      </c>
      <c r="H178" s="11">
        <v>4613.6400000000003</v>
      </c>
      <c r="I178" s="11">
        <v>4403.1451630000001</v>
      </c>
      <c r="J178" s="11">
        <v>5132.4254439999995</v>
      </c>
      <c r="K178" s="11">
        <v>4803.5500853736785</v>
      </c>
      <c r="L178" s="11">
        <v>47.373407992642385</v>
      </c>
      <c r="N178" s="14">
        <f t="shared" si="19"/>
        <v>376.24876661896337</v>
      </c>
      <c r="O178" s="14">
        <f t="shared" si="20"/>
        <v>9793.4388519926415</v>
      </c>
      <c r="P178" s="14">
        <f t="shared" si="21"/>
        <v>5179.7988519926421</v>
      </c>
    </row>
    <row r="179" spans="4:16" x14ac:dyDescent="0.3">
      <c r="D179" s="25">
        <v>42614</v>
      </c>
      <c r="E179" s="12">
        <v>2016</v>
      </c>
      <c r="F179" s="11">
        <v>244.307407206081</v>
      </c>
      <c r="G179" s="11">
        <v>7938.3052829999997</v>
      </c>
      <c r="H179" s="11">
        <v>4151.7700000000004</v>
      </c>
      <c r="I179" s="11">
        <v>3603.6202229999999</v>
      </c>
      <c r="J179" s="11">
        <v>3786.5352829999993</v>
      </c>
      <c r="K179" s="11">
        <v>3542.2278757939184</v>
      </c>
      <c r="L179" s="11">
        <v>59.213867016385116</v>
      </c>
      <c r="N179" s="14">
        <f t="shared" si="19"/>
        <v>303.5212742224661</v>
      </c>
      <c r="O179" s="14">
        <f t="shared" si="20"/>
        <v>7997.5191500163846</v>
      </c>
      <c r="P179" s="14">
        <f t="shared" si="21"/>
        <v>3845.7491500163842</v>
      </c>
    </row>
    <row r="180" spans="4:16" x14ac:dyDescent="0.3">
      <c r="D180" s="25">
        <v>42644</v>
      </c>
      <c r="E180" s="12">
        <v>2016</v>
      </c>
      <c r="F180" s="11">
        <v>175.571510467926</v>
      </c>
      <c r="G180" s="11">
        <v>7639.1030659999997</v>
      </c>
      <c r="H180" s="11">
        <v>4404.4049999999997</v>
      </c>
      <c r="I180" s="11">
        <v>3205.8923</v>
      </c>
      <c r="J180" s="11">
        <v>3234.6980659999999</v>
      </c>
      <c r="K180" s="11">
        <v>3059.1265555320738</v>
      </c>
      <c r="L180" s="11">
        <v>58.792423376758272</v>
      </c>
      <c r="N180" s="14">
        <f t="shared" si="19"/>
        <v>234.36393384468428</v>
      </c>
      <c r="O180" s="14">
        <f t="shared" si="20"/>
        <v>7697.8954893767577</v>
      </c>
      <c r="P180" s="14">
        <f t="shared" si="21"/>
        <v>3293.490489376758</v>
      </c>
    </row>
    <row r="181" spans="4:16" x14ac:dyDescent="0.3">
      <c r="D181" s="25">
        <v>42675</v>
      </c>
      <c r="E181" s="12">
        <v>2016</v>
      </c>
      <c r="F181" s="11">
        <v>94.271031134699001</v>
      </c>
      <c r="G181" s="11">
        <v>6968.6680699999997</v>
      </c>
      <c r="H181" s="11">
        <v>4461.1989999999996</v>
      </c>
      <c r="I181" s="11">
        <v>2528.3965939999998</v>
      </c>
      <c r="J181" s="11">
        <v>2507.4690700000001</v>
      </c>
      <c r="K181" s="11">
        <v>2413.198038865301</v>
      </c>
      <c r="L181" s="11">
        <v>45.312255119351384</v>
      </c>
      <c r="N181" s="14">
        <f t="shared" si="19"/>
        <v>139.58328625405039</v>
      </c>
      <c r="O181" s="14">
        <f t="shared" si="20"/>
        <v>7013.9803251193507</v>
      </c>
      <c r="P181" s="14">
        <f t="shared" si="21"/>
        <v>2552.7813251193515</v>
      </c>
    </row>
    <row r="182" spans="4:16" x14ac:dyDescent="0.3">
      <c r="D182" s="25">
        <v>42705</v>
      </c>
      <c r="E182" s="12">
        <v>2016</v>
      </c>
      <c r="F182" s="11">
        <v>115.582765153925</v>
      </c>
      <c r="G182" s="11">
        <v>6007.9345940000003</v>
      </c>
      <c r="H182" s="11">
        <v>3787.123</v>
      </c>
      <c r="I182" s="11">
        <v>2187.216774</v>
      </c>
      <c r="J182" s="11">
        <v>2220.8115940000002</v>
      </c>
      <c r="K182" s="11">
        <v>2105.2288288460754</v>
      </c>
      <c r="L182" s="11">
        <v>9.6356606380910534</v>
      </c>
      <c r="N182" s="14">
        <f t="shared" si="19"/>
        <v>125.21842579201605</v>
      </c>
      <c r="O182" s="14">
        <f t="shared" si="20"/>
        <v>6017.5702546380917</v>
      </c>
      <c r="P182" s="14">
        <f t="shared" si="21"/>
        <v>2230.4472546380912</v>
      </c>
    </row>
    <row r="183" spans="4:16" x14ac:dyDescent="0.3">
      <c r="D183" s="25">
        <v>42736</v>
      </c>
      <c r="E183" s="12">
        <v>2017</v>
      </c>
      <c r="F183" s="11">
        <v>137.607911233594</v>
      </c>
      <c r="G183" s="11">
        <v>5867.1729910000004</v>
      </c>
      <c r="H183" s="11">
        <v>3853.877191</v>
      </c>
      <c r="I183" s="11">
        <v>2013.2958000000003</v>
      </c>
      <c r="J183" s="11">
        <v>2013.2958000000003</v>
      </c>
      <c r="K183" s="11">
        <v>1875.6878887664063</v>
      </c>
      <c r="L183" s="11">
        <v>1.8376846786880972</v>
      </c>
      <c r="N183" s="14">
        <f t="shared" si="19"/>
        <v>139.4455959122821</v>
      </c>
      <c r="O183" s="14">
        <f t="shared" si="20"/>
        <v>5869.0106756786881</v>
      </c>
      <c r="P183" s="14">
        <f t="shared" si="21"/>
        <v>2015.1334846786883</v>
      </c>
    </row>
    <row r="184" spans="4:16" x14ac:dyDescent="0.3">
      <c r="D184" s="25">
        <v>42767</v>
      </c>
      <c r="E184" s="12">
        <v>2017</v>
      </c>
      <c r="F184" s="11">
        <v>107.69502008350899</v>
      </c>
      <c r="G184" s="11">
        <v>5434.6942069999996</v>
      </c>
      <c r="H184" s="11">
        <v>3449.3310000000001</v>
      </c>
      <c r="I184" s="11">
        <v>1985.3632069999994</v>
      </c>
      <c r="J184" s="11">
        <v>1985.3632069999994</v>
      </c>
      <c r="K184" s="11">
        <v>1877.6681869164904</v>
      </c>
      <c r="L184" s="11">
        <v>14.520224003798509</v>
      </c>
      <c r="N184" s="14">
        <f t="shared" si="19"/>
        <v>122.2152440873075</v>
      </c>
      <c r="O184" s="14">
        <f t="shared" si="20"/>
        <v>5449.2144310037984</v>
      </c>
      <c r="P184" s="14">
        <f t="shared" si="21"/>
        <v>1999.883431003798</v>
      </c>
    </row>
    <row r="185" spans="4:16" x14ac:dyDescent="0.3">
      <c r="D185" s="25">
        <v>42795</v>
      </c>
      <c r="E185" s="12">
        <v>2017</v>
      </c>
      <c r="F185" s="11">
        <v>160.59459546057499</v>
      </c>
      <c r="G185" s="11">
        <v>5873.2258949999996</v>
      </c>
      <c r="H185" s="11">
        <v>3348.9434230000002</v>
      </c>
      <c r="I185" s="11">
        <v>2524.2824719999994</v>
      </c>
      <c r="J185" s="11">
        <v>2524.2824719999994</v>
      </c>
      <c r="K185" s="11">
        <v>2363.6878765394245</v>
      </c>
      <c r="L185" s="11">
        <v>0</v>
      </c>
      <c r="N185" s="14">
        <f t="shared" si="19"/>
        <v>160.59459546057499</v>
      </c>
      <c r="O185" s="14">
        <f t="shared" si="20"/>
        <v>5873.2258949999996</v>
      </c>
      <c r="P185" s="14">
        <f t="shared" si="21"/>
        <v>2524.2824719999994</v>
      </c>
    </row>
    <row r="186" spans="4:16" x14ac:dyDescent="0.3">
      <c r="D186" s="25">
        <v>42826</v>
      </c>
      <c r="E186" s="12">
        <v>2017</v>
      </c>
      <c r="F186" s="11">
        <v>218.77649510313501</v>
      </c>
      <c r="G186" s="11">
        <v>5899.5166120000004</v>
      </c>
      <c r="H186" s="11">
        <v>2976.2919999999999</v>
      </c>
      <c r="I186" s="11">
        <v>2923.2246120000004</v>
      </c>
      <c r="J186" s="11">
        <v>2923.2246120000004</v>
      </c>
      <c r="K186" s="11">
        <v>2704.4481168968655</v>
      </c>
      <c r="L186" s="11">
        <v>0</v>
      </c>
      <c r="N186" s="14">
        <f t="shared" si="19"/>
        <v>218.77649510313501</v>
      </c>
      <c r="O186" s="14">
        <f t="shared" si="20"/>
        <v>5899.5166120000004</v>
      </c>
      <c r="P186" s="14">
        <f t="shared" si="21"/>
        <v>2923.2246120000004</v>
      </c>
    </row>
    <row r="187" spans="4:16" x14ac:dyDescent="0.3">
      <c r="D187" s="25">
        <v>42856</v>
      </c>
      <c r="E187" s="12">
        <v>2017</v>
      </c>
      <c r="F187" s="11">
        <v>248.82255366233201</v>
      </c>
      <c r="G187" s="11">
        <v>8095.2977380000002</v>
      </c>
      <c r="H187" s="11">
        <v>4059.462</v>
      </c>
      <c r="I187" s="11">
        <v>4035.8357380000002</v>
      </c>
      <c r="J187" s="11">
        <v>4035.8357380000002</v>
      </c>
      <c r="K187" s="11">
        <v>3787.013184337668</v>
      </c>
      <c r="L187" s="11">
        <v>0</v>
      </c>
      <c r="N187" s="14">
        <f t="shared" si="19"/>
        <v>248.82255366233201</v>
      </c>
      <c r="O187" s="14">
        <f t="shared" si="20"/>
        <v>8095.2977380000002</v>
      </c>
      <c r="P187" s="14">
        <f t="shared" si="21"/>
        <v>4035.8357380000002</v>
      </c>
    </row>
    <row r="188" spans="4:16" x14ac:dyDescent="0.3">
      <c r="D188" s="25">
        <v>42887</v>
      </c>
      <c r="E188" s="12">
        <v>2017</v>
      </c>
      <c r="F188" s="11">
        <v>271.46748140899001</v>
      </c>
      <c r="G188" s="11">
        <v>9356.8714880000007</v>
      </c>
      <c r="H188" s="11">
        <v>4283.1329999999998</v>
      </c>
      <c r="I188" s="11">
        <v>5073.7384880000009</v>
      </c>
      <c r="J188" s="11">
        <v>5073.7384880000009</v>
      </c>
      <c r="K188" s="11">
        <v>4802.2710065910105</v>
      </c>
      <c r="L188" s="11">
        <v>0</v>
      </c>
      <c r="N188" s="14">
        <f t="shared" si="19"/>
        <v>271.46748140899001</v>
      </c>
      <c r="O188" s="14">
        <f t="shared" si="20"/>
        <v>9356.8714880000007</v>
      </c>
      <c r="P188" s="14">
        <f t="shared" si="21"/>
        <v>5073.7384880000009</v>
      </c>
    </row>
    <row r="189" spans="4:16" x14ac:dyDescent="0.3">
      <c r="D189" s="25">
        <v>42917</v>
      </c>
      <c r="E189" s="12">
        <v>2017</v>
      </c>
      <c r="F189" s="11">
        <v>316.99173985846102</v>
      </c>
      <c r="G189" s="11">
        <v>9772.0647509999999</v>
      </c>
      <c r="H189" s="11">
        <v>4257.6229999999996</v>
      </c>
      <c r="I189" s="11">
        <v>5514.4417510000003</v>
      </c>
      <c r="J189" s="11">
        <v>5514.4417510000003</v>
      </c>
      <c r="K189" s="11">
        <v>5197.4500111415391</v>
      </c>
      <c r="L189" s="11">
        <v>0</v>
      </c>
      <c r="N189" s="14">
        <f t="shared" si="19"/>
        <v>316.99173985846102</v>
      </c>
      <c r="O189" s="14">
        <f t="shared" si="20"/>
        <v>9772.0647509999999</v>
      </c>
      <c r="P189" s="14">
        <f t="shared" si="21"/>
        <v>5514.4417510000003</v>
      </c>
    </row>
    <row r="190" spans="4:16" x14ac:dyDescent="0.3">
      <c r="D190" s="25">
        <v>42948</v>
      </c>
      <c r="E190" s="12">
        <v>2017</v>
      </c>
      <c r="F190" s="11">
        <v>313.05812215631499</v>
      </c>
      <c r="G190" s="11">
        <v>9537.8725730000006</v>
      </c>
      <c r="H190" s="11">
        <v>4344.5360000000001</v>
      </c>
      <c r="I190" s="11">
        <v>5193.3365730000005</v>
      </c>
      <c r="J190" s="11">
        <v>5193.3365730000005</v>
      </c>
      <c r="K190" s="11">
        <v>4880.2784508436853</v>
      </c>
      <c r="L190" s="11">
        <v>0</v>
      </c>
      <c r="N190" s="14">
        <f t="shared" si="19"/>
        <v>313.05812215631499</v>
      </c>
      <c r="O190" s="14">
        <f t="shared" si="20"/>
        <v>9537.8725730000006</v>
      </c>
      <c r="P190" s="14">
        <f t="shared" si="21"/>
        <v>5193.3365730000005</v>
      </c>
    </row>
    <row r="191" spans="4:16" x14ac:dyDescent="0.3">
      <c r="D191" s="25">
        <v>42979</v>
      </c>
      <c r="E191" s="12">
        <v>2017</v>
      </c>
      <c r="F191" s="11">
        <v>238.40974324277201</v>
      </c>
      <c r="G191" s="11">
        <v>7914.669629</v>
      </c>
      <c r="H191" s="11">
        <v>4049.1662609999998</v>
      </c>
      <c r="I191" s="11">
        <v>3865.5033680000001</v>
      </c>
      <c r="J191" s="11">
        <v>3865.5033680000001</v>
      </c>
      <c r="K191" s="11">
        <v>3627.0936247572281</v>
      </c>
      <c r="L191" s="11">
        <v>0</v>
      </c>
      <c r="N191" s="14">
        <f t="shared" si="19"/>
        <v>238.40974324277201</v>
      </c>
      <c r="O191" s="14">
        <f t="shared" si="20"/>
        <v>7914.669629</v>
      </c>
      <c r="P191" s="14">
        <f t="shared" si="21"/>
        <v>3865.5033680000001</v>
      </c>
    </row>
    <row r="192" spans="4:16" x14ac:dyDescent="0.3">
      <c r="D192" s="25">
        <v>43009</v>
      </c>
      <c r="E192" s="12">
        <v>2017</v>
      </c>
      <c r="F192" s="11">
        <v>181.12301004334199</v>
      </c>
      <c r="G192" s="11">
        <v>6939.0685160000003</v>
      </c>
      <c r="H192" s="11">
        <v>3976.4929999999999</v>
      </c>
      <c r="I192" s="11">
        <v>2962.5755160000003</v>
      </c>
      <c r="J192" s="11">
        <v>2962.5755160000003</v>
      </c>
      <c r="K192" s="11">
        <v>2781.4525059566586</v>
      </c>
      <c r="L192" s="11">
        <v>0</v>
      </c>
      <c r="N192" s="14">
        <f t="shared" si="19"/>
        <v>181.12301004334199</v>
      </c>
      <c r="O192" s="14">
        <f t="shared" si="20"/>
        <v>6939.0685160000003</v>
      </c>
      <c r="P192" s="14">
        <f t="shared" si="21"/>
        <v>2962.5755160000003</v>
      </c>
    </row>
    <row r="193" spans="4:16" x14ac:dyDescent="0.3">
      <c r="D193" s="25">
        <v>43040</v>
      </c>
      <c r="E193" s="12">
        <v>2017</v>
      </c>
      <c r="F193" s="11">
        <v>186.338678150753</v>
      </c>
      <c r="G193" s="11">
        <v>6812.116822</v>
      </c>
      <c r="H193" s="11">
        <v>4077.665</v>
      </c>
      <c r="I193" s="11">
        <v>2734.451822</v>
      </c>
      <c r="J193" s="11">
        <v>2734.451822</v>
      </c>
      <c r="K193" s="11">
        <v>2548.1131438492471</v>
      </c>
      <c r="L193" s="11">
        <v>0</v>
      </c>
      <c r="N193" s="14">
        <f t="shared" si="19"/>
        <v>186.338678150753</v>
      </c>
      <c r="O193" s="14">
        <f t="shared" si="20"/>
        <v>6812.116822</v>
      </c>
      <c r="P193" s="14">
        <f t="shared" si="21"/>
        <v>2734.451822</v>
      </c>
    </row>
    <row r="194" spans="4:16" x14ac:dyDescent="0.3">
      <c r="D194" s="25">
        <v>43070</v>
      </c>
      <c r="E194" s="12">
        <v>2017</v>
      </c>
      <c r="F194" s="11">
        <v>168.52424622137099</v>
      </c>
      <c r="G194" s="11">
        <v>6305.8866980000003</v>
      </c>
      <c r="H194" s="11">
        <v>3991.66</v>
      </c>
      <c r="I194" s="11">
        <v>2314.2266980000004</v>
      </c>
      <c r="J194" s="11">
        <v>2314.2266980000004</v>
      </c>
      <c r="K194" s="11">
        <v>2145.7024517786294</v>
      </c>
      <c r="L194" s="11">
        <v>0</v>
      </c>
      <c r="N194" s="14">
        <f t="shared" si="19"/>
        <v>168.52424622137099</v>
      </c>
      <c r="O194" s="14">
        <f t="shared" si="20"/>
        <v>6305.8866980000003</v>
      </c>
      <c r="P194" s="14">
        <f t="shared" si="21"/>
        <v>2314.2266980000004</v>
      </c>
    </row>
    <row r="195" spans="4:16" x14ac:dyDescent="0.3">
      <c r="D195" s="25">
        <v>43101</v>
      </c>
      <c r="E195" s="12">
        <v>2018</v>
      </c>
      <c r="F195" s="11">
        <v>151.135686437468</v>
      </c>
      <c r="G195" s="11">
        <v>6130.2837019999997</v>
      </c>
      <c r="H195" s="11">
        <v>3918.8829999999998</v>
      </c>
      <c r="I195" s="11">
        <v>2211.4007019999999</v>
      </c>
      <c r="J195" s="11">
        <v>2211.4007019999999</v>
      </c>
      <c r="K195" s="11">
        <v>2060.265015562532</v>
      </c>
      <c r="L195" s="11">
        <v>0</v>
      </c>
      <c r="N195" s="14">
        <f t="shared" si="19"/>
        <v>151.135686437468</v>
      </c>
      <c r="O195" s="14">
        <f t="shared" si="20"/>
        <v>6130.2837019999997</v>
      </c>
      <c r="P195" s="14">
        <f t="shared" si="21"/>
        <v>2211.4007019999999</v>
      </c>
    </row>
    <row r="196" spans="4:16" x14ac:dyDescent="0.3">
      <c r="D196" s="25">
        <v>43132</v>
      </c>
      <c r="E196" s="12">
        <v>2018</v>
      </c>
      <c r="F196" s="11">
        <v>142.29633774511001</v>
      </c>
      <c r="G196" s="11">
        <v>5894.4321209999998</v>
      </c>
      <c r="H196" s="11">
        <v>3724.1880000000001</v>
      </c>
      <c r="I196" s="11">
        <v>2170.2441209999997</v>
      </c>
      <c r="J196" s="11">
        <v>2170.2441209999997</v>
      </c>
      <c r="K196" s="11">
        <v>2027.9477832548896</v>
      </c>
      <c r="L196" s="11">
        <v>0</v>
      </c>
      <c r="N196" s="14">
        <f t="shared" si="19"/>
        <v>142.29633774511001</v>
      </c>
      <c r="O196" s="14">
        <f t="shared" si="20"/>
        <v>5894.4321209999998</v>
      </c>
      <c r="P196" s="14">
        <f t="shared" si="21"/>
        <v>2170.2441209999997</v>
      </c>
    </row>
    <row r="197" spans="4:16" x14ac:dyDescent="0.3">
      <c r="D197" s="25">
        <v>43160</v>
      </c>
      <c r="E197" s="12">
        <v>2018</v>
      </c>
      <c r="F197" s="11">
        <v>167.307539749911</v>
      </c>
      <c r="G197" s="11">
        <v>6761.643462</v>
      </c>
      <c r="H197" s="11">
        <v>4230.8829999999998</v>
      </c>
      <c r="I197" s="11">
        <v>2530.7604620000002</v>
      </c>
      <c r="J197" s="11">
        <v>2530.7604620000002</v>
      </c>
      <c r="K197" s="11">
        <v>2363.4529222500892</v>
      </c>
      <c r="L197" s="11">
        <v>0</v>
      </c>
      <c r="N197" s="14">
        <f t="shared" si="19"/>
        <v>167.307539749911</v>
      </c>
      <c r="O197" s="14">
        <f t="shared" si="20"/>
        <v>6761.643462</v>
      </c>
      <c r="P197" s="14">
        <f t="shared" si="21"/>
        <v>2530.7604620000002</v>
      </c>
    </row>
    <row r="198" spans="4:16" x14ac:dyDescent="0.3">
      <c r="D198" s="25">
        <v>43191</v>
      </c>
      <c r="E198" s="12">
        <v>2018</v>
      </c>
      <c r="F198" s="11">
        <v>159.099038520568</v>
      </c>
      <c r="G198" s="11">
        <v>6923.3971959999999</v>
      </c>
      <c r="H198" s="11">
        <v>4344.7340000000004</v>
      </c>
      <c r="I198" s="11">
        <v>2578.6631959999995</v>
      </c>
      <c r="J198" s="11">
        <v>2578.6631959999995</v>
      </c>
      <c r="K198" s="11">
        <v>2419.5641574794317</v>
      </c>
      <c r="L198" s="11">
        <v>0</v>
      </c>
      <c r="N198" s="14">
        <f t="shared" si="19"/>
        <v>159.099038520568</v>
      </c>
      <c r="O198" s="14">
        <f t="shared" si="20"/>
        <v>6923.3971959999999</v>
      </c>
      <c r="P198" s="14">
        <f t="shared" si="21"/>
        <v>2578.6631959999995</v>
      </c>
    </row>
    <row r="199" spans="4:16" x14ac:dyDescent="0.3">
      <c r="D199" s="25">
        <v>43221</v>
      </c>
      <c r="E199" s="12">
        <v>2018</v>
      </c>
      <c r="F199" s="11">
        <v>272.24791085112702</v>
      </c>
      <c r="G199" s="11">
        <v>8880.0805450000007</v>
      </c>
      <c r="H199" s="11">
        <v>4660.0320000000002</v>
      </c>
      <c r="I199" s="11">
        <v>4220.0485450000006</v>
      </c>
      <c r="J199" s="11">
        <v>4220.0485450000006</v>
      </c>
      <c r="K199" s="11">
        <v>3947.8006341488735</v>
      </c>
      <c r="L199" s="11">
        <v>0</v>
      </c>
      <c r="N199" s="14">
        <f t="shared" si="19"/>
        <v>272.24791085112702</v>
      </c>
      <c r="O199" s="14">
        <f t="shared" si="20"/>
        <v>8880.0805450000007</v>
      </c>
      <c r="P199" s="14">
        <f t="shared" si="21"/>
        <v>4220.0485450000006</v>
      </c>
    </row>
    <row r="200" spans="4:16" x14ac:dyDescent="0.3">
      <c r="D200" s="25">
        <v>43252</v>
      </c>
      <c r="E200" s="12">
        <v>2018</v>
      </c>
      <c r="F200" s="11">
        <v>372.601489457181</v>
      </c>
      <c r="G200" s="11">
        <v>9509.7608799999998</v>
      </c>
      <c r="H200" s="11">
        <v>4068.9389999999999</v>
      </c>
      <c r="I200" s="11">
        <v>5440.8218799999995</v>
      </c>
      <c r="J200" s="11">
        <v>5440.8218799999995</v>
      </c>
      <c r="K200" s="11">
        <v>5068.2203905428187</v>
      </c>
      <c r="L200" s="11">
        <v>0</v>
      </c>
      <c r="N200" s="14">
        <f t="shared" si="19"/>
        <v>372.601489457181</v>
      </c>
      <c r="O200" s="14">
        <f t="shared" si="20"/>
        <v>9509.7608799999998</v>
      </c>
      <c r="P200" s="14">
        <f t="shared" si="21"/>
        <v>5440.8218799999995</v>
      </c>
    </row>
    <row r="201" spans="4:16" x14ac:dyDescent="0.3">
      <c r="D201" s="25">
        <v>43282</v>
      </c>
      <c r="E201" s="12">
        <v>2018</v>
      </c>
      <c r="F201" s="11">
        <v>360.19761401740999</v>
      </c>
      <c r="G201" s="11">
        <v>9784.3923180000002</v>
      </c>
      <c r="H201" s="11">
        <v>4211.5619999999999</v>
      </c>
      <c r="I201" s="11">
        <v>5572.8303180000003</v>
      </c>
      <c r="J201" s="11">
        <v>5572.8303180000003</v>
      </c>
      <c r="K201" s="11">
        <v>5212.6327039825901</v>
      </c>
      <c r="L201" s="11">
        <v>0</v>
      </c>
      <c r="N201" s="14">
        <f t="shared" si="19"/>
        <v>360.19761401740999</v>
      </c>
      <c r="O201" s="14">
        <f t="shared" si="20"/>
        <v>9784.3923180000002</v>
      </c>
      <c r="P201" s="14">
        <f t="shared" si="21"/>
        <v>5572.8303180000003</v>
      </c>
    </row>
    <row r="202" spans="4:16" x14ac:dyDescent="0.3">
      <c r="D202" s="25">
        <v>43313</v>
      </c>
      <c r="E202" s="12">
        <v>2018</v>
      </c>
      <c r="F202" s="11">
        <v>361.07388186109</v>
      </c>
      <c r="G202" s="11">
        <v>9817.9044529999992</v>
      </c>
      <c r="H202" s="11">
        <v>4436.1350000000002</v>
      </c>
      <c r="I202" s="11">
        <v>5381.769452999999</v>
      </c>
      <c r="J202" s="11">
        <v>5381.769452999999</v>
      </c>
      <c r="K202" s="11">
        <v>5020.6955711389091</v>
      </c>
      <c r="L202" s="11">
        <v>0</v>
      </c>
      <c r="N202" s="14">
        <f t="shared" ref="N202:N206" si="22">F202+$L202</f>
        <v>361.07388186109</v>
      </c>
      <c r="O202" s="14">
        <f t="shared" ref="O202:O206" si="23">G202+$L202</f>
        <v>9817.9044529999992</v>
      </c>
      <c r="P202" s="14">
        <f t="shared" ref="P202:P206" si="24">J202+$L202</f>
        <v>5381.769452999999</v>
      </c>
    </row>
    <row r="203" spans="4:16" x14ac:dyDescent="0.3">
      <c r="D203" s="25">
        <v>43344</v>
      </c>
      <c r="E203" s="12">
        <v>2018</v>
      </c>
      <c r="F203" s="11">
        <v>291.94043676793598</v>
      </c>
      <c r="G203" s="11">
        <v>8361.6585570000007</v>
      </c>
      <c r="H203" s="11">
        <v>4148.8090000000002</v>
      </c>
      <c r="I203" s="11">
        <v>4212.8495570000005</v>
      </c>
      <c r="J203" s="11">
        <v>4212.8495570000005</v>
      </c>
      <c r="K203" s="11">
        <v>3920.9091202320647</v>
      </c>
      <c r="L203" s="11">
        <v>0</v>
      </c>
      <c r="N203" s="14">
        <f t="shared" si="22"/>
        <v>291.94043676793598</v>
      </c>
      <c r="O203" s="14">
        <f t="shared" si="23"/>
        <v>8361.6585570000007</v>
      </c>
      <c r="P203" s="14">
        <f t="shared" si="24"/>
        <v>4212.8495570000005</v>
      </c>
    </row>
    <row r="204" spans="4:16" x14ac:dyDescent="0.3">
      <c r="D204" s="25">
        <v>43374</v>
      </c>
      <c r="E204" s="12">
        <v>2018</v>
      </c>
      <c r="F204" s="11">
        <v>248.37622946934201</v>
      </c>
      <c r="G204" s="11">
        <v>7751.3759849999997</v>
      </c>
      <c r="H204" s="11">
        <v>4266.6189999999997</v>
      </c>
      <c r="I204" s="11">
        <v>3484.756985</v>
      </c>
      <c r="J204" s="11">
        <v>3484.756985</v>
      </c>
      <c r="K204" s="11">
        <v>3236.380755530658</v>
      </c>
      <c r="L204" s="11">
        <v>0</v>
      </c>
      <c r="N204" s="14">
        <f t="shared" si="22"/>
        <v>248.37622946934201</v>
      </c>
      <c r="O204" s="14">
        <f t="shared" si="23"/>
        <v>7751.3759849999997</v>
      </c>
      <c r="P204" s="14">
        <f t="shared" si="24"/>
        <v>3484.756985</v>
      </c>
    </row>
    <row r="205" spans="4:16" x14ac:dyDescent="0.3">
      <c r="D205" s="25">
        <v>43405</v>
      </c>
      <c r="E205" s="12">
        <v>2018</v>
      </c>
      <c r="F205" s="11">
        <v>180.81348893482499</v>
      </c>
      <c r="G205" s="11">
        <v>6745.1288990000003</v>
      </c>
      <c r="H205" s="11">
        <v>3973.5630000000001</v>
      </c>
      <c r="I205" s="11">
        <v>2771.5658990000002</v>
      </c>
      <c r="J205" s="11">
        <v>2771.5658990000002</v>
      </c>
      <c r="K205" s="11">
        <v>2590.7524100651754</v>
      </c>
      <c r="L205" s="11">
        <v>0</v>
      </c>
      <c r="N205" s="14">
        <f t="shared" si="22"/>
        <v>180.81348893482499</v>
      </c>
      <c r="O205" s="14">
        <f t="shared" si="23"/>
        <v>6745.1288990000003</v>
      </c>
      <c r="P205" s="14">
        <f t="shared" si="24"/>
        <v>2771.5658990000002</v>
      </c>
    </row>
    <row r="206" spans="4:16" x14ac:dyDescent="0.3">
      <c r="D206" s="25">
        <v>43435</v>
      </c>
      <c r="E206" s="12">
        <v>2018</v>
      </c>
      <c r="F206" s="11">
        <v>173.136925719316</v>
      </c>
      <c r="G206" s="11">
        <v>6269.2875190000004</v>
      </c>
      <c r="H206" s="11">
        <v>3857.2139999999999</v>
      </c>
      <c r="I206" s="11">
        <v>2412.0735190000005</v>
      </c>
      <c r="J206" s="11">
        <v>2412.0735190000005</v>
      </c>
      <c r="K206" s="11">
        <v>2238.9365932806845</v>
      </c>
      <c r="L206" s="11">
        <v>0</v>
      </c>
      <c r="N206" s="14">
        <f t="shared" si="22"/>
        <v>173.136925719316</v>
      </c>
      <c r="O206" s="14">
        <f t="shared" si="23"/>
        <v>6269.2875190000004</v>
      </c>
      <c r="P206" s="14">
        <f t="shared" si="24"/>
        <v>2412.0735190000005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Front matter</vt:lpstr>
      <vt:lpstr>Disclaimer</vt:lpstr>
      <vt:lpstr>UAG rates</vt:lpstr>
      <vt:lpstr>Data</vt:lpstr>
    </vt:vector>
  </TitlesOfParts>
  <Company>Frontier Economics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Fulvio Bondiolotti</dc:creator>
  <cp:lastModifiedBy>Fulvio Bondiolotti</cp:lastModifiedBy>
  <dcterms:created xsi:type="dcterms:W3CDTF">2003-10-24T13:18:20Z</dcterms:created>
  <dcterms:modified xsi:type="dcterms:W3CDTF">2019-04-18T04:31:32Z</dcterms:modified>
</cp:coreProperties>
</file>