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8680" yWindow="-120" windowWidth="29040" windowHeight="15840" tabRatio="813"/>
  </bookViews>
  <sheets>
    <sheet name="Calc|Contaminated sites" sheetId="9" r:id="rId1"/>
    <sheet name="Input|KPMG Source" sheetId="16" r:id="rId2"/>
  </sheets>
  <externalReferences>
    <externalReference r:id="rId3"/>
    <externalReference r:id="rId4"/>
    <externalReference r:id="rId5"/>
    <externalReference r:id="rId6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01__123Graph_ACHART_2" hidden="1">[2]VIC!$AU$9:$AU$26</definedName>
    <definedName name="_109__123Graph_ACHART_3" hidden="1">[2]VIC!$AB$9:$AB$26</definedName>
    <definedName name="_110__123Graph_ACHART_30" hidden="1">[2]SA!$BJ$9:$BJ$26</definedName>
    <definedName name="_111__123Graph_ACHART_31" hidden="1">[2]WA!$BJ$9:$BJ$26</definedName>
    <definedName name="_112__123Graph_ACHART_35" hidden="1">[2]WA!$BJ$9:$BJ$26</definedName>
    <definedName name="_116__123Graph_ACHART_3" hidden="1">[2]VIC!$AB$9:$AB$26</definedName>
    <definedName name="_117__123Graph_ACHART_30" hidden="1">[2]SA!$BJ$9:$BJ$26</definedName>
    <definedName name="_118__123Graph_ACHART_31" hidden="1">[2]WA!$BJ$9:$BJ$26</definedName>
    <definedName name="_119__123Graph_ACHART_35" hidden="1">[2]WA!$BJ$9:$BJ$26</definedName>
    <definedName name="_126__123Graph_ACHART_4" hidden="1">[2]VIC!$AV$9:$AV$26</definedName>
    <definedName name="_134__123Graph_ACHART_4" hidden="1">[2]VIC!$AV$9:$AV$26</definedName>
    <definedName name="_14__123Graph_ACHART_1" hidden="1">[2]VIC!$AA$9:$AA$26</definedName>
    <definedName name="_140__123Graph_ACHART_5" hidden="1">[2]VIC!$R$5:$R$26</definedName>
    <definedName name="_149__123Graph_ACHART_5" hidden="1">[2]VIC!$R$5:$R$26</definedName>
    <definedName name="_15__123Graph_ACHART_1" hidden="1">[2]VIC!$AA$9:$AA$26</definedName>
    <definedName name="_154__123Graph_ACHART_6" hidden="1">[2]VIC!$S$5:$S$26</definedName>
    <definedName name="_155__123Graph_ACHART_62" hidden="1">[2]ACT!$BA$7:$BA$26</definedName>
    <definedName name="_156__123Graph_ACHART_66" hidden="1">[3]NSW!$AZ$5:$AZ$26</definedName>
    <definedName name="_157__123Graph_ACHART_68" hidden="1">[2]TAS!$AG$5:$AG$26</definedName>
    <definedName name="_158__123Graph_ACHART_69" hidden="1">[3]NSW!$AG$5:$AG$26</definedName>
    <definedName name="_164__123Graph_ACHART_6" hidden="1">[2]VIC!$S$5:$S$26</definedName>
    <definedName name="_165__123Graph_ACHART_62" hidden="1">[2]ACT!$BA$7:$BA$26</definedName>
    <definedName name="_166__123Graph_ACHART_66" hidden="1">[3]NSW!$AZ$5:$AZ$26</definedName>
    <definedName name="_167__123Graph_ACHART_68" hidden="1">[2]TAS!$AG$5:$AG$26</definedName>
    <definedName name="_168__123Graph_ACHART_69" hidden="1">[3]NSW!$AG$5:$AG$26</definedName>
    <definedName name="_172__123Graph_ACHART_7" hidden="1">[2]VIC!$F$5:$F$26</definedName>
    <definedName name="_173__123Graph_ACHART_70" hidden="1">[2]ACT!$J$5:$J$26</definedName>
    <definedName name="_174__123Graph_ACHART_71" hidden="1">[2]ACT!$N$12:$N$27</definedName>
    <definedName name="_183__123Graph_ACHART_7" hidden="1">[2]VIC!$F$5:$F$26</definedName>
    <definedName name="_184__123Graph_ACHART_70" hidden="1">[2]ACT!$J$5:$J$26</definedName>
    <definedName name="_185__123Graph_ACHART_71" hidden="1">[2]ACT!$N$12:$N$27</definedName>
    <definedName name="_188__123Graph_ACHART_8" hidden="1">[2]VIC!$G$5:$G$26</definedName>
    <definedName name="_200__123Graph_ACHART_8" hidden="1">[2]VIC!$G$5:$G$26</definedName>
    <definedName name="_202__123Graph_ACHART_9" hidden="1">[2]VIC!$BC$5:$BC$26</definedName>
    <definedName name="_210__123Graph_BCHART_1" localSheetId="0" hidden="1">[4]charts!#REF!</definedName>
    <definedName name="_210__123Graph_BCHART_1" hidden="1">[4]charts!#REF!</definedName>
    <definedName name="_215__123Graph_ACHART_9" hidden="1">[2]VIC!$BC$5:$BC$26</definedName>
    <definedName name="_223__123Graph_BCHART_1" localSheetId="0" hidden="1">[4]charts!#REF!</definedName>
    <definedName name="_223__123Graph_BCHART_1" hidden="1">[4]charts!#REF!</definedName>
    <definedName name="_224__123Graph_BCHART_10" hidden="1">[2]VIC!$BA$5:$BA$26</definedName>
    <definedName name="_238__123Graph_BCHART_10" hidden="1">[2]VIC!$BA$5:$BA$26</definedName>
    <definedName name="_238__123Graph_BCHART_11" hidden="1">[2]VIC!$BE$5:$BE$26</definedName>
    <definedName name="_239__123Graph_BCHART_12" hidden="1">[2]VIC!$N$6:$N$26</definedName>
    <definedName name="_253__123Graph_BCHART_11" hidden="1">[2]VIC!$BE$5:$BE$26</definedName>
    <definedName name="_254__123Graph_BCHART_12" hidden="1">[2]VIC!$N$6:$N$26</definedName>
    <definedName name="_257__123Graph_BCHART_13" localSheetId="0" hidden="1">[2]VIC!#REF!</definedName>
    <definedName name="_257__123Graph_BCHART_13" hidden="1">[2]VIC!#REF!</definedName>
    <definedName name="_258__123Graph_BCHART_15" hidden="1">[2]VIC!$AG$6:$AG$26</definedName>
    <definedName name="_259__123Graph_BCHART_16" hidden="1">[2]VIC!$BE$5:$BE$26</definedName>
    <definedName name="_273__123Graph_BCHART_13" localSheetId="0" hidden="1">[2]VIC!#REF!</definedName>
    <definedName name="_273__123Graph_BCHART_13" hidden="1">[2]VIC!#REF!</definedName>
    <definedName name="_273__123Graph_BCHART_2" hidden="1">[2]VIC!$AX$9:$AX$26</definedName>
    <definedName name="_274__123Graph_BCHART_15" hidden="1">[2]VIC!$AG$6:$AG$26</definedName>
    <definedName name="_275__123Graph_BCHART_16" hidden="1">[2]VIC!$BE$5:$BE$26</definedName>
    <definedName name="_28__123Graph_ACHART_10" hidden="1">[2]VIC!$BD$5:$BD$26</definedName>
    <definedName name="_287__123Graph_BCHART_3" hidden="1">[2]VIC!$AF$9:$AF$26</definedName>
    <definedName name="_288__123Graph_BCHART_30" hidden="1">[2]SA!$BI$9:$BI$26</definedName>
    <definedName name="_289__123Graph_BCHART_31" hidden="1">[2]WA!$BI$9:$BI$26</definedName>
    <definedName name="_290__123Graph_BCHART_2" hidden="1">[2]VIC!$AX$9:$AX$26</definedName>
    <definedName name="_290__123Graph_BCHART_35" hidden="1">[2]WA!$BI$9:$BI$26</definedName>
    <definedName name="_30__123Graph_ACHART_10" hidden="1">[2]VIC!$BD$5:$BD$26</definedName>
    <definedName name="_304__123Graph_BCHART_4" hidden="1">[2]VIC!$AY$9:$AY$26</definedName>
    <definedName name="_305__123Graph_BCHART_3" hidden="1">[2]VIC!$AF$9:$AF$26</definedName>
    <definedName name="_306__123Graph_BCHART_30" hidden="1">[2]SA!$BI$9:$BI$26</definedName>
    <definedName name="_307__123Graph_BCHART_31" hidden="1">[2]WA!$BI$9:$BI$26</definedName>
    <definedName name="_308__123Graph_BCHART_35" hidden="1">[2]WA!$BI$9:$BI$26</definedName>
    <definedName name="_318__123Graph_BCHART_5" hidden="1">[2]VIC!$U$5:$U$26</definedName>
    <definedName name="_323__123Graph_BCHART_4" hidden="1">[2]VIC!$AY$9:$AY$26</definedName>
    <definedName name="_332__123Graph_BCHART_6" hidden="1">[2]VIC!$V$5:$V$26</definedName>
    <definedName name="_333__123Graph_BCHART_62" hidden="1">[2]ACT!$BB$7:$BB$26</definedName>
    <definedName name="_334__123Graph_BCHART_66" hidden="1">[3]NSW!$BE$5:$BE$26</definedName>
    <definedName name="_335__123Graph_BCHART_68" hidden="1">[2]TAS!$AN$5:$AN$26</definedName>
    <definedName name="_336__123Graph_BCHART_69" hidden="1">[3]NSW!$AN$5:$AN$26</definedName>
    <definedName name="_338__123Graph_BCHART_5" hidden="1">[2]VIC!$U$5:$U$26</definedName>
    <definedName name="_353__123Graph_BCHART_6" hidden="1">[2]VIC!$V$5:$V$26</definedName>
    <definedName name="_354__123Graph_BCHART_62" hidden="1">[2]ACT!$BB$7:$BB$26</definedName>
    <definedName name="_354__123Graph_BCHART_7" localSheetId="0" hidden="1">[2]VIC!#REF!</definedName>
    <definedName name="_354__123Graph_BCHART_7" hidden="1">[2]VIC!#REF!</definedName>
    <definedName name="_355__123Graph_BCHART_66" hidden="1">[3]NSW!$BE$5:$BE$26</definedName>
    <definedName name="_355__123Graph_BCHART_70" hidden="1">[2]ACT!$L$5:$L$26</definedName>
    <definedName name="_356__123Graph_BCHART_68" hidden="1">[2]TAS!$AN$5:$AN$26</definedName>
    <definedName name="_356__123Graph_BCHART_71" hidden="1">[2]ACT!$L$12:$L$27</definedName>
    <definedName name="_357__123Graph_BCHART_69" hidden="1">[3]NSW!$AN$5:$AN$26</definedName>
    <definedName name="_374__123Graph_BCHART_8" localSheetId="0" hidden="1">[2]VIC!#REF!</definedName>
    <definedName name="_374__123Graph_BCHART_8" hidden="1">[2]VIC!#REF!</definedName>
    <definedName name="_376__123Graph_BCHART_7" localSheetId="0" hidden="1">[2]VIC!#REF!</definedName>
    <definedName name="_376__123Graph_BCHART_7" hidden="1">[2]VIC!#REF!</definedName>
    <definedName name="_377__123Graph_BCHART_70" hidden="1">[2]ACT!$L$5:$L$26</definedName>
    <definedName name="_378__123Graph_BCHART_71" hidden="1">[2]ACT!$L$12:$L$27</definedName>
    <definedName name="_388__123Graph_BCHART_9" hidden="1">[2]VIC!$AZ$5:$AZ$26</definedName>
    <definedName name="_396__123Graph_CCHART_1" localSheetId="0" hidden="1">[4]charts!#REF!</definedName>
    <definedName name="_396__123Graph_CCHART_1" hidden="1">[4]charts!#REF!</definedName>
    <definedName name="_397__123Graph_BCHART_8" localSheetId="0" hidden="1">[2]VIC!#REF!</definedName>
    <definedName name="_397__123Graph_BCHART_8" hidden="1">[2]VIC!#REF!</definedName>
    <definedName name="_404__123Graph_CCHART_10" localSheetId="0" hidden="1">[4]charts!#REF!</definedName>
    <definedName name="_404__123Graph_CCHART_10" hidden="1">[4]charts!#REF!</definedName>
    <definedName name="_412__123Graph_BCHART_9" hidden="1">[2]VIC!$AZ$5:$AZ$26</definedName>
    <definedName name="_418__123Graph_CCHART_11" hidden="1">[2]VIC!$BG$5:$BG$26</definedName>
    <definedName name="_419__123Graph_CCHART_12" hidden="1">[2]VIC!$P$6:$P$26</definedName>
    <definedName name="_42__123Graph_ACHART_11" hidden="1">[2]VIC!$AZ$5:$AZ$26</definedName>
    <definedName name="_420__123Graph_CCHART_1" localSheetId="0" hidden="1">[4]charts!#REF!</definedName>
    <definedName name="_420__123Graph_CCHART_1" hidden="1">[4]charts!#REF!</definedName>
    <definedName name="_420__123Graph_CCHART_13" hidden="1">[2]VIC!$D$9:$D$26</definedName>
    <definedName name="_421__123Graph_CCHART_14" hidden="1">[2]VIC!$C$6:$C$26</definedName>
    <definedName name="_422__123Graph_CCHART_15" hidden="1">[2]VIC!$BE$6:$BE$26</definedName>
    <definedName name="_423__123Graph_CCHART_16" hidden="1">[2]VIC!$BG$5:$BG$26</definedName>
    <definedName name="_428__123Graph_CCHART_10" localSheetId="0" hidden="1">[4]charts!#REF!</definedName>
    <definedName name="_428__123Graph_CCHART_10" hidden="1">[4]charts!#REF!</definedName>
    <definedName name="_437__123Graph_CCHART_2" hidden="1">[2]VIC!$AW$9:$AW$26</definedName>
    <definedName name="_443__123Graph_CCHART_11" hidden="1">[2]VIC!$BG$5:$BG$26</definedName>
    <definedName name="_444__123Graph_CCHART_12" hidden="1">[2]VIC!$P$6:$P$26</definedName>
    <definedName name="_445__123Graph_CCHART_13" hidden="1">[2]VIC!$D$9:$D$26</definedName>
    <definedName name="_445__123Graph_CCHART_3" localSheetId="0" hidden="1">[4]charts!#REF!</definedName>
    <definedName name="_445__123Graph_CCHART_3" hidden="1">[4]charts!#REF!</definedName>
    <definedName name="_446__123Graph_CCHART_14" hidden="1">[2]VIC!$C$6:$C$26</definedName>
    <definedName name="_447__123Graph_CCHART_15" hidden="1">[2]VIC!$BE$6:$BE$26</definedName>
    <definedName name="_448__123Graph_CCHART_16" hidden="1">[2]VIC!$BG$5:$BG$26</definedName>
    <definedName name="_45__123Graph_ACHART_11" hidden="1">[2]VIC!$AZ$5:$AZ$26</definedName>
    <definedName name="_453__123Graph_CCHART_4" localSheetId="0" hidden="1">[4]charts!#REF!</definedName>
    <definedName name="_453__123Graph_CCHART_4" hidden="1">[4]charts!#REF!</definedName>
    <definedName name="_461__123Graph_CCHART_5" localSheetId="0" hidden="1">[4]charts!#REF!</definedName>
    <definedName name="_461__123Graph_CCHART_5" hidden="1">[4]charts!#REF!</definedName>
    <definedName name="_463__123Graph_CCHART_2" hidden="1">[2]VIC!$AW$9:$AW$26</definedName>
    <definedName name="_469__123Graph_CCHART_6" localSheetId="0" hidden="1">[4]charts!#REF!</definedName>
    <definedName name="_469__123Graph_CCHART_6" hidden="1">[4]charts!#REF!</definedName>
    <definedName name="_470__123Graph_CCHART_62" hidden="1">[2]ACT!$BD$7:$BD$26</definedName>
    <definedName name="_471__123Graph_CCHART_3" localSheetId="0" hidden="1">[4]charts!#REF!</definedName>
    <definedName name="_471__123Graph_CCHART_3" hidden="1">[4]charts!#REF!</definedName>
    <definedName name="_471__123Graph_CCHART_66" hidden="1">[3]NSW!$BG$5:$BG$26</definedName>
    <definedName name="_472__123Graph_CCHART_68" hidden="1">[2]TAS!$AU$5:$AU$26</definedName>
    <definedName name="_473__123Graph_CCHART_69" hidden="1">[3]NSW!$AX$5:$AX$26</definedName>
    <definedName name="_479__123Graph_CCHART_4" localSheetId="0" hidden="1">[4]charts!#REF!</definedName>
    <definedName name="_479__123Graph_CCHART_4" hidden="1">[4]charts!#REF!</definedName>
    <definedName name="_481__123Graph_CCHART_7" localSheetId="0" hidden="1">[4]charts!#REF!</definedName>
    <definedName name="_481__123Graph_CCHART_7" hidden="1">[4]charts!#REF!</definedName>
    <definedName name="_482__123Graph_CCHART_70" hidden="1">[2]ACT!$P$5:$P$26</definedName>
    <definedName name="_487__123Graph_CCHART_5" localSheetId="0" hidden="1">[4]charts!#REF!</definedName>
    <definedName name="_487__123Graph_CCHART_5" hidden="1">[4]charts!#REF!</definedName>
    <definedName name="_490__123Graph_CCHART_8" localSheetId="0" hidden="1">[4]charts!#REF!</definedName>
    <definedName name="_490__123Graph_CCHART_8" hidden="1">[4]charts!#REF!</definedName>
    <definedName name="_495__123Graph_CCHART_6" localSheetId="0" hidden="1">[4]charts!#REF!</definedName>
    <definedName name="_495__123Graph_CCHART_6" hidden="1">[4]charts!#REF!</definedName>
    <definedName name="_496__123Graph_CCHART_62" hidden="1">[2]ACT!$BD$7:$BD$26</definedName>
    <definedName name="_497__123Graph_CCHART_66" hidden="1">[3]NSW!$BG$5:$BG$26</definedName>
    <definedName name="_498__123Graph_CCHART_68" hidden="1">[2]TAS!$AU$5:$AU$26</definedName>
    <definedName name="_498__123Graph_CCHART_9" localSheetId="0" hidden="1">[4]charts!#REF!</definedName>
    <definedName name="_498__123Graph_CCHART_9" hidden="1">[4]charts!#REF!</definedName>
    <definedName name="_499__123Graph_CCHART_69" hidden="1">[3]NSW!$AX$5:$AX$26</definedName>
    <definedName name="_499__123Graph_DCHART_1" hidden="1">[2]VIC!$W$9:$W$26</definedName>
    <definedName name="_507__123Graph_CCHART_7" localSheetId="0" hidden="1">[4]charts!#REF!</definedName>
    <definedName name="_507__123Graph_CCHART_7" hidden="1">[4]charts!#REF!</definedName>
    <definedName name="_507__123Graph_DCHART_10" localSheetId="0" hidden="1">[4]charts!#REF!</definedName>
    <definedName name="_507__123Graph_DCHART_10" hidden="1">[4]charts!#REF!</definedName>
    <definedName name="_508__123Graph_CCHART_70" hidden="1">[2]ACT!$P$5:$P$26</definedName>
    <definedName name="_508__123Graph_DCHART_11" hidden="1">[2]VIC!$BI$5:$BI$26</definedName>
    <definedName name="_509__123Graph_DCHART_13" hidden="1">[2]VIC!$B$9:$B$26</definedName>
    <definedName name="_510__123Graph_DCHART_16" hidden="1">[2]VIC!$BI$5:$BI$26</definedName>
    <definedName name="_511__123Graph_DCHART_2" hidden="1">[2]VIC!$AG$9:$AG$26</definedName>
    <definedName name="_512__123Graph_DCHART_66" hidden="1">[3]NSW!$BI$5:$BI$26</definedName>
    <definedName name="_513__123Graph_DCHART_68" hidden="1">[2]TAS!$AW$5:$AW$26</definedName>
    <definedName name="_514__123Graph_DCHART_70" hidden="1">[2]ACT!$R$5:$R$26</definedName>
    <definedName name="_516__123Graph_CCHART_8" localSheetId="0" hidden="1">[4]charts!#REF!</definedName>
    <definedName name="_516__123Graph_CCHART_8" hidden="1">[4]charts!#REF!</definedName>
    <definedName name="_522__123Graph_ECHART_10" localSheetId="0" hidden="1">[4]charts!#REF!</definedName>
    <definedName name="_522__123Graph_ECHART_10" hidden="1">[4]charts!#REF!</definedName>
    <definedName name="_523__123Graph_ECHART_11" hidden="1">[2]VIC!$BO$5:$BO$26</definedName>
    <definedName name="_524__123Graph_CCHART_9" localSheetId="0" hidden="1">[4]charts!#REF!</definedName>
    <definedName name="_524__123Graph_CCHART_9" hidden="1">[4]charts!#REF!</definedName>
    <definedName name="_524__123Graph_ECHART_2" hidden="1">[2]VIC!$AN$9:$AN$26</definedName>
    <definedName name="_525__123Graph_DCHART_1" hidden="1">[2]VIC!$W$9:$W$26</definedName>
    <definedName name="_525__123Graph_ECHART_66" hidden="1">[3]NSW!$BO$5:$BO$26</definedName>
    <definedName name="_526__123Graph_ECHART_68" hidden="1">[2]TAS!$AX$5:$AX$26</definedName>
    <definedName name="_533__123Graph_DCHART_10" localSheetId="0" hidden="1">[4]charts!#REF!</definedName>
    <definedName name="_533__123Graph_DCHART_10" hidden="1">[4]charts!#REF!</definedName>
    <definedName name="_534__123Graph_DCHART_11" hidden="1">[2]VIC!$BI$5:$BI$26</definedName>
    <definedName name="_534__123Graph_FCHART_10" localSheetId="0" hidden="1">[4]charts!#REF!</definedName>
    <definedName name="_534__123Graph_FCHART_10" hidden="1">[4]charts!#REF!</definedName>
    <definedName name="_535__123Graph_DCHART_13" hidden="1">[2]VIC!$B$9:$B$26</definedName>
    <definedName name="_536__123Graph_DCHART_16" hidden="1">[2]VIC!$BI$5:$BI$26</definedName>
    <definedName name="_537__123Graph_DCHART_2" hidden="1">[2]VIC!$AG$9:$AG$26</definedName>
    <definedName name="_538__123Graph_DCHART_66" hidden="1">[3]NSW!$BI$5:$BI$26</definedName>
    <definedName name="_539__123Graph_DCHART_68" hidden="1">[2]TAS!$AW$5:$AW$26</definedName>
    <definedName name="_540__123Graph_DCHART_70" hidden="1">[2]ACT!$R$5:$R$26</definedName>
    <definedName name="_548__123Graph_ECHART_10" localSheetId="0" hidden="1">[4]charts!#REF!</definedName>
    <definedName name="_548__123Graph_ECHART_10" hidden="1">[4]charts!#REF!</definedName>
    <definedName name="_548__123Graph_XCHART_10" hidden="1">[2]VIC!$A$5:$A$26</definedName>
    <definedName name="_549__123Graph_ECHART_11" hidden="1">[2]VIC!$BO$5:$BO$26</definedName>
    <definedName name="_550__123Graph_ECHART_2" hidden="1">[2]VIC!$AN$9:$AN$26</definedName>
    <definedName name="_551__123Graph_ECHART_66" hidden="1">[3]NSW!$BO$5:$BO$26</definedName>
    <definedName name="_552__123Graph_ECHART_68" hidden="1">[2]TAS!$AX$5:$AX$26</definedName>
    <definedName name="_560__123Graph_FCHART_10" localSheetId="0" hidden="1">[4]charts!#REF!</definedName>
    <definedName name="_560__123Graph_FCHART_10" hidden="1">[4]charts!#REF!</definedName>
    <definedName name="_562__123Graph_XCHART_11" hidden="1">[2]VIC!$A$5:$A$26</definedName>
    <definedName name="_563__123Graph_XCHART_12" hidden="1">[2]VIC!$A$6:$A$26</definedName>
    <definedName name="_564__123Graph_XCHART_13" hidden="1">[2]VIC!$A$9:$A$26</definedName>
    <definedName name="_565__123Graph_XCHART_14" hidden="1">[2]VIC!$A$9:$A$26</definedName>
    <definedName name="_566__123Graph_XCHART_15" hidden="1">[2]VIC!$A$6:$A$26</definedName>
    <definedName name="_567__123Graph_XCHART_16" hidden="1">[2]VIC!$A$5:$A$26</definedName>
    <definedName name="_575__123Graph_XCHART_10" hidden="1">[2]VIC!$A$5:$A$26</definedName>
    <definedName name="_581__123Graph_XCHART_2" hidden="1">[2]VIC!$A$9:$A$26</definedName>
    <definedName name="_590__123Graph_XCHART_11" hidden="1">[2]VIC!$A$5:$A$26</definedName>
    <definedName name="_591__123Graph_XCHART_12" hidden="1">[2]VIC!$A$6:$A$26</definedName>
    <definedName name="_592__123Graph_XCHART_13" hidden="1">[2]VIC!$A$9:$A$26</definedName>
    <definedName name="_593__123Graph_XCHART_14" hidden="1">[2]VIC!$A$9:$A$26</definedName>
    <definedName name="_594__123Graph_XCHART_15" hidden="1">[2]VIC!$A$6:$A$26</definedName>
    <definedName name="_595__123Graph_XCHART_16" hidden="1">[2]VIC!$A$5:$A$26</definedName>
    <definedName name="_595__123Graph_XCHART_3" hidden="1">[2]VIC!$A$9:$A$26</definedName>
    <definedName name="_596__123Graph_XCHART_35" hidden="1">[2]WA!$A$9:$A$26</definedName>
    <definedName name="_60__123Graph_ACHART_12" localSheetId="0" hidden="1">[2]VIC!#REF!</definedName>
    <definedName name="_60__123Graph_ACHART_12" hidden="1">[2]VIC!#REF!</definedName>
    <definedName name="_610__123Graph_XCHART_2" hidden="1">[2]VIC!$A$9:$A$26</definedName>
    <definedName name="_610__123Graph_XCHART_4" hidden="1">[2]VIC!$A$9:$A$26</definedName>
    <definedName name="_624__123Graph_XCHART_5" hidden="1">[2]VIC!$A$5:$A$26</definedName>
    <definedName name="_625__123Graph_XCHART_3" hidden="1">[2]VIC!$A$9:$A$26</definedName>
    <definedName name="_626__123Graph_XCHART_35" hidden="1">[2]WA!$A$9:$A$26</definedName>
    <definedName name="_638__123Graph_XCHART_6" hidden="1">[2]VIC!$A$5:$A$26</definedName>
    <definedName name="_64__123Graph_ACHART_12" localSheetId="0" hidden="1">[2]VIC!#REF!</definedName>
    <definedName name="_64__123Graph_ACHART_12" hidden="1">[2]VIC!#REF!</definedName>
    <definedName name="_641__123Graph_XCHART_4" hidden="1">[2]VIC!$A$9:$A$26</definedName>
    <definedName name="_652__123Graph_XCHART_7" hidden="1">[2]VIC!$A$5:$A$26</definedName>
    <definedName name="_653__123Graph_XCHART_71" hidden="1">[2]ACT!$A$12:$A$27</definedName>
    <definedName name="_656__123Graph_XCHART_5" hidden="1">[2]VIC!$A$5:$A$26</definedName>
    <definedName name="_667__123Graph_XCHART_8" hidden="1">[2]VIC!$A$5:$A$26</definedName>
    <definedName name="_671__123Graph_XCHART_6" hidden="1">[2]VIC!$A$5:$A$26</definedName>
    <definedName name="_681__123Graph_XCHART_9" hidden="1">[2]VIC!$A$5:$A$26</definedName>
    <definedName name="_686__123Graph_XCHART_7" hidden="1">[2]VIC!$A$5:$A$26</definedName>
    <definedName name="_687__123Graph_XCHART_71" hidden="1">[2]ACT!$A$12:$A$27</definedName>
    <definedName name="_702__123Graph_XCHART_8" hidden="1">[2]VIC!$A$5:$A$26</definedName>
    <definedName name="_717__123Graph_XCHART_9" hidden="1">[2]VIC!$A$5:$A$26</definedName>
    <definedName name="_78__123Graph_ACHART_13" localSheetId="0" hidden="1">[2]VIC!#REF!</definedName>
    <definedName name="_78__123Graph_ACHART_13" hidden="1">[2]VIC!#REF!</definedName>
    <definedName name="_79__123Graph_ACHART_14" hidden="1">[2]VIC!$X$6:$X$26</definedName>
    <definedName name="_80__123Graph_ACHART_15" hidden="1">[2]VIC!$N$6:$N$26</definedName>
    <definedName name="_81__123Graph_ACHART_16" hidden="1">[2]VIC!$AZ$5:$AZ$26</definedName>
    <definedName name="_83__123Graph_ACHART_13" localSheetId="0" hidden="1">[2]VIC!#REF!</definedName>
    <definedName name="_83__123Graph_ACHART_13" hidden="1">[2]VIC!#REF!</definedName>
    <definedName name="_84__123Graph_ACHART_14" hidden="1">[2]VIC!$X$6:$X$26</definedName>
    <definedName name="_85__123Graph_ACHART_15" hidden="1">[2]VIC!$N$6:$N$26</definedName>
    <definedName name="_86__123Graph_ACHART_16" hidden="1">[2]VIC!$AZ$5:$AZ$26</definedName>
    <definedName name="_95__123Graph_ACHART_2" hidden="1">[2]VIC!$AU$9:$AU$26</definedName>
    <definedName name="_Fill" localSheetId="0" hidden="1">#REF!</definedName>
    <definedName name="_Fill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9" l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13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L38" i="9"/>
  <c r="K70" i="9"/>
  <c r="L40" i="9"/>
  <c r="K38" i="9"/>
  <c r="K40" i="9"/>
  <c r="K74" i="9"/>
  <c r="G36" i="9"/>
  <c r="G38" i="9"/>
  <c r="F38" i="9"/>
  <c r="E38" i="9"/>
  <c r="G68" i="9"/>
  <c r="G70" i="9"/>
  <c r="F68" i="9"/>
  <c r="F70" i="9"/>
  <c r="E68" i="9"/>
  <c r="E70" i="9"/>
  <c r="K10" i="9"/>
  <c r="L10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2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E57" i="9"/>
  <c r="F57" i="9"/>
  <c r="G57" i="9"/>
  <c r="E58" i="9"/>
  <c r="F58" i="9"/>
  <c r="G58" i="9"/>
  <c r="E59" i="9"/>
  <c r="F59" i="9"/>
  <c r="G59" i="9"/>
  <c r="E60" i="9"/>
  <c r="F60" i="9"/>
  <c r="G60" i="9"/>
  <c r="E61" i="9"/>
  <c r="F61" i="9"/>
  <c r="G61" i="9"/>
  <c r="E62" i="9"/>
  <c r="F62" i="9"/>
  <c r="G62" i="9"/>
  <c r="E63" i="9"/>
  <c r="F63" i="9"/>
  <c r="G63" i="9"/>
  <c r="E64" i="9"/>
  <c r="F64" i="9"/>
  <c r="G64" i="9"/>
  <c r="E65" i="9"/>
  <c r="F65" i="9"/>
  <c r="G65" i="9"/>
  <c r="E66" i="9"/>
  <c r="F66" i="9"/>
  <c r="G66" i="9"/>
  <c r="E67" i="9"/>
  <c r="F67" i="9"/>
  <c r="G67" i="9"/>
  <c r="G47" i="9"/>
  <c r="F47" i="9"/>
  <c r="E47" i="9"/>
</calcChain>
</file>

<file path=xl/sharedStrings.xml><?xml version="1.0" encoding="utf-8"?>
<sst xmlns="http://schemas.openxmlformats.org/spreadsheetml/2006/main" count="217" uniqueCount="105">
  <si>
    <t>Key:</t>
  </si>
  <si>
    <t>Input (hard code)</t>
  </si>
  <si>
    <t>External Link</t>
  </si>
  <si>
    <t>Internal Link</t>
  </si>
  <si>
    <t>Drop down Selection</t>
  </si>
  <si>
    <t>Calculation</t>
  </si>
  <si>
    <t>Unique calculation</t>
  </si>
  <si>
    <t>Empty cell</t>
  </si>
  <si>
    <t>Copyright Jemena Limited. All rights reserved. Jemena is not liable for any loss caused by reliance on this document.</t>
  </si>
  <si>
    <t>End</t>
  </si>
  <si>
    <t>Source</t>
  </si>
  <si>
    <t>Unit</t>
  </si>
  <si>
    <t>Basis</t>
  </si>
  <si>
    <t>Timing</t>
  </si>
  <si>
    <t>Total</t>
  </si>
  <si>
    <t>Check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</si>
  <si>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</si>
  <si>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Inputs | Value of contaminated sites</t>
  </si>
  <si>
    <t>Items</t>
  </si>
  <si>
    <t>86 MERRIGANG ST. BOWRAL</t>
  </si>
  <si>
    <t>LOT 251 SMITH ST (ADMINISTRATION)</t>
  </si>
  <si>
    <t>LOT 253 SMITH ST</t>
  </si>
  <si>
    <t>86 MERRIGANG ST.BOWRAL‐ REMEDIATION</t>
  </si>
  <si>
    <t>Improvements‐120 Smith st Wollongong</t>
  </si>
  <si>
    <t>86 MERRIGANG ST.BOWRAL PAINTING</t>
  </si>
  <si>
    <t>BUILDINGS GOULBURN DEPOT</t>
  </si>
  <si>
    <t>MERRIGANG ST BUILDINGS‐GROUNDWATER CONTROL SYSTM</t>
  </si>
  <si>
    <t>MERRIGANG ST BUILDINGA‐GROUNDWATER CONTROL SYSTM</t>
  </si>
  <si>
    <t>Roofs on 3 Buildings at 120 Smith St Wollongong</t>
  </si>
  <si>
    <t>Roofs on 3 Buildings at 120 Smith St Wollongong,Su</t>
  </si>
  <si>
    <t>Fit‐Out 120 Smith Street Wollongong</t>
  </si>
  <si>
    <t>Asset number</t>
  </si>
  <si>
    <t>100000000004</t>
  </si>
  <si>
    <t>100000000072</t>
  </si>
  <si>
    <t>100000000073</t>
  </si>
  <si>
    <t>100000000074</t>
  </si>
  <si>
    <t>100000000080</t>
  </si>
  <si>
    <t>100000000081</t>
  </si>
  <si>
    <t>100000000082</t>
  </si>
  <si>
    <t>100000000083</t>
  </si>
  <si>
    <t>100000000084</t>
  </si>
  <si>
    <t>100000000093</t>
  </si>
  <si>
    <t>100000000094</t>
  </si>
  <si>
    <t>100000000095</t>
  </si>
  <si>
    <t>100000000096</t>
  </si>
  <si>
    <t>100000000097</t>
  </si>
  <si>
    <t>100000000098</t>
  </si>
  <si>
    <t>100000000099</t>
  </si>
  <si>
    <t>100000000100</t>
  </si>
  <si>
    <t>100000000102</t>
  </si>
  <si>
    <t>100000000103</t>
  </si>
  <si>
    <t>100000000104</t>
  </si>
  <si>
    <t>100000000105</t>
  </si>
  <si>
    <t>100000000106</t>
  </si>
  <si>
    <t>100000000190</t>
  </si>
  <si>
    <t>$dollar</t>
  </si>
  <si>
    <t>End-year</t>
  </si>
  <si>
    <t>Asset class</t>
  </si>
  <si>
    <t>KPMG</t>
  </si>
  <si>
    <t>Trunk Wilton-Sydney</t>
  </si>
  <si>
    <t>Trunk Sydney-Newcastle</t>
  </si>
  <si>
    <t>Trunk Wilton-Wollongong</t>
  </si>
  <si>
    <t>Contract Meters</t>
  </si>
  <si>
    <t>Fixed Plant - Distribution</t>
  </si>
  <si>
    <t>HP Mains</t>
  </si>
  <si>
    <t>HP Services</t>
  </si>
  <si>
    <t>MP Mains</t>
  </si>
  <si>
    <t>MP Services</t>
  </si>
  <si>
    <t>Meter Reading Devices</t>
  </si>
  <si>
    <t xml:space="preserve">Country POTS </t>
  </si>
  <si>
    <t>Tariff Meters</t>
  </si>
  <si>
    <t>Building</t>
  </si>
  <si>
    <t>Computers</t>
  </si>
  <si>
    <t>Software</t>
  </si>
  <si>
    <t>Fixed Plant</t>
  </si>
  <si>
    <t>Furniture</t>
  </si>
  <si>
    <t>Land</t>
  </si>
  <si>
    <t>Leasehold Improvements</t>
  </si>
  <si>
    <t>Low value assets</t>
  </si>
  <si>
    <t>Mobile Plant</t>
  </si>
  <si>
    <t>Vehicles</t>
  </si>
  <si>
    <t>Stock</t>
  </si>
  <si>
    <t>Existing pigging and inspection costs</t>
  </si>
  <si>
    <t>Equity Raising Costs</t>
  </si>
  <si>
    <t>Outputs | Value of contaminated sites per asset class</t>
  </si>
  <si>
    <t>Value of contamniated sites in each asset class</t>
  </si>
  <si>
    <t>Calculated</t>
  </si>
  <si>
    <t>$millions</t>
  </si>
  <si>
    <t>RAB</t>
  </si>
  <si>
    <t>TAB</t>
  </si>
  <si>
    <t>Real 2019</t>
  </si>
  <si>
    <t>Inputs | Inflation</t>
  </si>
  <si>
    <t>Inflation</t>
  </si>
  <si>
    <t>Inflation rate</t>
  </si>
  <si>
    <t>JGN RFM</t>
  </si>
  <si>
    <t>Per cent</t>
  </si>
  <si>
    <t>n/a</t>
  </si>
  <si>
    <t>86 MERRIGANG ST.BOWRAL</t>
  </si>
  <si>
    <t>LOT 251 SMITH ST(ADMINISTRATON)</t>
  </si>
  <si>
    <t>86 MERRIGANG ST BOWRAL</t>
  </si>
  <si>
    <t>MERRIGANG ST BOWRAL BUILDING</t>
  </si>
  <si>
    <t>JGN - Contaminated sites asset classes</t>
  </si>
  <si>
    <t>RY19</t>
  </si>
  <si>
    <t>Real 2020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</si>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</sst>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  <numFmt numFmtId="166" formatCode="[$-C09]dd/mmm/yy;@"/>
    <numFmt numFmtId="167" formatCode="_-* #,##0_-;\-* #,##0_-;_-* &quot;-&quot;??_-;_-@_-"/>
    <numFmt numFmtId="168" formatCode="_(#,##0_);\(#,##0\);_(&quot;-&quot;_)"/>
    <numFmt numFmtId="169" formatCode="_(#,##0.00_);\(#,##0.00\);_(&quot;-&quot;_)"/>
    <numFmt numFmtId="170" formatCode="0.0%"/>
    <numFmt numFmtId="171" formatCode="_(#,##0.0_);\(#,##0.0\);_(&quot;-&quot;_)"/>
    <numFmt numFmtId="172" formatCode="_([$€-2]* #,##0.00_);_([$€-2]* \(#,##0.00\);_([$€-2]* &quot;-&quot;??_)"/>
    <numFmt numFmtId="173" formatCode="#,##0.000_ ;[Red]\-#,##0.000\ "/>
    <numFmt numFmtId="174" formatCode="_(* #,##0.0_);_(* \(#,##0.0\);_(* &quot;-&quot;?_);_(@_)"/>
    <numFmt numFmtId="175" formatCode="_-* #,##0.00_-;[Red]\(#,##0.00\)_-;_-* &quot;-&quot;??_-;_-@_-"/>
    <numFmt numFmtId="176" formatCode="mm/dd/yy"/>
    <numFmt numFmtId="177" formatCode="0_);[Red]\(0\)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##0_);\(###0\);_(###0_)"/>
    <numFmt numFmtId="186" formatCode="#,##0.0000_);[Red]\(#,##0.0000\)"/>
    <numFmt numFmtId="187" formatCode="_(#,##0.00000_);\(#,##0.00000\);_(&quot;-&quot;_)"/>
    <numFmt numFmtId="188" formatCode="dd\-mmm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Arial"/>
      <family val="2"/>
    </font>
    <font>
      <sz val="12"/>
      <name val="Arial MT"/>
    </font>
    <font>
      <sz val="10"/>
      <name val="MS Sans Serif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i/>
      <sz val="8"/>
      <color indexed="8"/>
      <name val="Arial"/>
      <family val="2"/>
    </font>
    <font>
      <i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sz val="8"/>
      <color rgb="FF3B3C3E"/>
      <name val="Arial"/>
      <family val="2"/>
    </font>
    <font>
      <b/>
      <i/>
      <sz val="8"/>
      <name val="Arial"/>
      <family val="2"/>
    </font>
    <font>
      <sz val="10"/>
      <name val="Verdana"/>
      <family val="2"/>
    </font>
    <font>
      <b/>
      <sz val="8"/>
      <color rgb="FF7030A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name val="Helv"/>
      <charset val="204"/>
    </font>
    <font>
      <sz val="14"/>
      <name val="System"/>
      <family val="2"/>
    </font>
    <font>
      <b/>
      <sz val="12"/>
      <color theme="0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4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name val="Arial"/>
      <family val="2"/>
    </font>
    <font>
      <b/>
      <sz val="8.5"/>
      <name val="Univers 65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b/>
      <sz val="9"/>
      <color indexed="9"/>
      <name val="Arial"/>
      <family val="2"/>
    </font>
    <font>
      <sz val="12"/>
      <color indexed="14"/>
      <name val="Arial"/>
      <family val="2"/>
    </font>
    <font>
      <sz val="8"/>
      <name val="Palatino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1"/>
      <name val="Verdana"/>
      <family val="2"/>
    </font>
    <font>
      <sz val="9"/>
      <color indexed="21"/>
      <name val="Helvetica-Black"/>
      <family val="2"/>
    </font>
    <font>
      <sz val="11"/>
      <name val="Helvetica-Black"/>
      <family val="2"/>
    </font>
    <font>
      <i/>
      <sz val="8"/>
      <color rgb="FF3B3C3E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indexed="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thin">
        <color indexed="64"/>
      </top>
      <bottom/>
      <diagonal/>
    </border>
  </borders>
  <cellStyleXfs count="105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4" borderId="1" applyNumberFormat="0" applyAlignment="0" applyProtection="0"/>
    <xf numFmtId="0" fontId="7" fillId="25" borderId="1" applyNumberFormat="0" applyAlignment="0" applyProtection="0"/>
    <xf numFmtId="0" fontId="8" fillId="26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1" applyNumberFormat="0" applyAlignment="0" applyProtection="0"/>
    <xf numFmtId="0" fontId="18" fillId="12" borderId="1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" fillId="0" borderId="0"/>
    <xf numFmtId="0" fontId="23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5" fillId="0" borderId="0"/>
    <xf numFmtId="0" fontId="24" fillId="7" borderId="11" applyNumberFormat="0" applyFont="0" applyAlignment="0" applyProtection="0"/>
    <xf numFmtId="0" fontId="2" fillId="7" borderId="11" applyNumberFormat="0" applyFont="0" applyAlignment="0" applyProtection="0"/>
    <xf numFmtId="0" fontId="27" fillId="24" borderId="12" applyNumberFormat="0" applyAlignment="0" applyProtection="0"/>
    <xf numFmtId="0" fontId="27" fillId="25" borderId="1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0" fillId="0" borderId="14" applyNumberFormat="0" applyFill="0" applyAlignment="0" applyProtection="0"/>
    <xf numFmtId="0" fontId="20" fillId="0" borderId="0" applyNumberFormat="0" applyFill="0" applyBorder="0" applyAlignment="0" applyProtection="0"/>
    <xf numFmtId="166" fontId="1" fillId="0" borderId="0"/>
    <xf numFmtId="168" fontId="34" fillId="0" borderId="21">
      <alignment horizontal="right" vertical="center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72" fontId="2" fillId="0" borderId="0"/>
    <xf numFmtId="172" fontId="2" fillId="0" borderId="0"/>
    <xf numFmtId="0" fontId="53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2" fillId="0" borderId="0"/>
    <xf numFmtId="0" fontId="2" fillId="0" borderId="0" applyFill="0"/>
    <xf numFmtId="0" fontId="2" fillId="0" borderId="0"/>
    <xf numFmtId="174" fontId="2" fillId="47" borderId="0" applyFont="0" applyBorder="0">
      <alignment horizontal="right"/>
    </xf>
    <xf numFmtId="0" fontId="2" fillId="0" borderId="0"/>
    <xf numFmtId="41" fontId="2" fillId="48" borderId="0" applyFont="0" applyBorder="0" applyAlignment="0">
      <alignment horizontal="right"/>
      <protection locked="0"/>
    </xf>
    <xf numFmtId="43" fontId="1" fillId="0" borderId="0" applyFont="0" applyFill="0" applyBorder="0" applyAlignment="0" applyProtection="0"/>
    <xf numFmtId="0" fontId="1" fillId="0" borderId="0"/>
    <xf numFmtId="172" fontId="2" fillId="0" borderId="0"/>
    <xf numFmtId="0" fontId="1" fillId="0" borderId="0"/>
    <xf numFmtId="0" fontId="2" fillId="0" borderId="0"/>
    <xf numFmtId="0" fontId="2" fillId="34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75" fontId="34" fillId="0" borderId="0"/>
    <xf numFmtId="175" fontId="34" fillId="0" borderId="0"/>
    <xf numFmtId="0" fontId="3" fillId="49" borderId="0" applyNumberFormat="0" applyBorder="0" applyAlignment="0" applyProtection="0"/>
    <xf numFmtId="0" fontId="1" fillId="38" borderId="0" applyNumberFormat="0" applyBorder="0" applyAlignment="0" applyProtection="0"/>
    <xf numFmtId="0" fontId="3" fillId="9" borderId="0" applyNumberFormat="0" applyBorder="0" applyAlignment="0" applyProtection="0"/>
    <xf numFmtId="0" fontId="3" fillId="2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" fillId="39" borderId="0" applyNumberFormat="0" applyBorder="0" applyAlignment="0" applyProtection="0"/>
    <xf numFmtId="0" fontId="3" fillId="9" borderId="0" applyNumberFormat="0" applyBorder="0" applyAlignment="0" applyProtection="0"/>
    <xf numFmtId="0" fontId="3" fillId="24" borderId="0" applyNumberFormat="0" applyBorder="0" applyAlignment="0" applyProtection="0"/>
    <xf numFmtId="0" fontId="3" fillId="49" borderId="0" applyNumberFormat="0" applyBorder="0" applyAlignment="0" applyProtection="0"/>
    <xf numFmtId="0" fontId="3" fillId="9" borderId="0" applyNumberFormat="0" applyBorder="0" applyAlignment="0" applyProtection="0"/>
    <xf numFmtId="0" fontId="4" fillId="4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49" borderId="0" applyNumberFormat="0" applyBorder="0" applyAlignment="0" applyProtection="0"/>
    <xf numFmtId="0" fontId="4" fillId="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17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54" borderId="0" applyNumberFormat="0" applyBorder="0" applyAlignment="0" applyProtection="0"/>
    <xf numFmtId="0" fontId="3" fillId="52" borderId="0" applyNumberFormat="0" applyBorder="0" applyAlignment="0" applyProtection="0"/>
    <xf numFmtId="0" fontId="3" fillId="55" borderId="0" applyNumberFormat="0" applyBorder="0" applyAlignment="0" applyProtection="0"/>
    <xf numFmtId="0" fontId="4" fillId="53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4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0" borderId="0" applyNumberFormat="0" applyBorder="0" applyAlignment="0" applyProtection="0"/>
    <xf numFmtId="0" fontId="4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7" borderId="0" applyNumberFormat="0" applyBorder="0" applyAlignment="0" applyProtection="0"/>
    <xf numFmtId="0" fontId="4" fillId="57" borderId="0" applyNumberFormat="0" applyBorder="0" applyAlignment="0" applyProtection="0"/>
    <xf numFmtId="0" fontId="59" fillId="0" borderId="0"/>
    <xf numFmtId="42" fontId="60" fillId="0" borderId="0" applyFont="0" applyFill="0" applyBorder="0" applyAlignment="0" applyProtection="0"/>
    <xf numFmtId="0" fontId="61" fillId="0" borderId="0" applyNumberFormat="0" applyFill="0" applyBorder="0" applyAlignment="0"/>
    <xf numFmtId="41" fontId="2" fillId="40" borderId="0" applyNumberFormat="0" applyFont="0" applyBorder="0" applyAlignment="0">
      <alignment horizontal="right"/>
    </xf>
    <xf numFmtId="41" fontId="2" fillId="40" borderId="0" applyNumberFormat="0" applyFont="0" applyBorder="0" applyAlignment="0">
      <alignment horizontal="right"/>
    </xf>
    <xf numFmtId="41" fontId="2" fillId="40" borderId="0" applyNumberFormat="0" applyFont="0" applyBorder="0" applyAlignment="0">
      <alignment horizontal="right"/>
    </xf>
    <xf numFmtId="0" fontId="62" fillId="0" borderId="0" applyNumberFormat="0" applyFill="0" applyBorder="0" applyAlignment="0">
      <protection locked="0"/>
    </xf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8" fillId="26" borderId="2" applyNumberFormat="0" applyAlignment="0" applyProtection="0"/>
    <xf numFmtId="4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9" fontId="58" fillId="45" borderId="27">
      <alignment horizontal="center" vertical="center" wrapText="1"/>
    </xf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172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64" fillId="0" borderId="0"/>
    <xf numFmtId="0" fontId="65" fillId="0" borderId="0"/>
    <xf numFmtId="0" fontId="48" fillId="0" borderId="0" applyFill="0" applyBorder="0">
      <alignment vertical="center"/>
    </xf>
    <xf numFmtId="0" fontId="12" fillId="0" borderId="32" applyNumberFormat="0" applyFill="0" applyAlignment="0" applyProtection="0"/>
    <xf numFmtId="0" fontId="48" fillId="0" borderId="0" applyFill="0" applyBorder="0">
      <alignment vertical="center"/>
    </xf>
    <xf numFmtId="0" fontId="66" fillId="0" borderId="0" applyFill="0" applyBorder="0">
      <alignment vertical="center"/>
    </xf>
    <xf numFmtId="0" fontId="14" fillId="0" borderId="33" applyNumberFormat="0" applyFill="0" applyAlignment="0" applyProtection="0"/>
    <xf numFmtId="0" fontId="66" fillId="0" borderId="0" applyFill="0" applyBorder="0">
      <alignment vertical="center"/>
    </xf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42" fillId="0" borderId="0" applyFill="0" applyBorder="0">
      <alignment vertical="center"/>
    </xf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42" fillId="0" borderId="0" applyFill="0" applyBorder="0">
      <alignment vertical="center"/>
    </xf>
    <xf numFmtId="0" fontId="34" fillId="0" borderId="0" applyFill="0" applyBorder="0">
      <alignment vertical="center"/>
    </xf>
    <xf numFmtId="0" fontId="34" fillId="0" borderId="0" applyFill="0" applyBorder="0">
      <alignment vertical="center"/>
    </xf>
    <xf numFmtId="17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1" fillId="0" borderId="0" applyFill="0" applyBorder="0">
      <alignment horizontal="center" vertical="center"/>
      <protection locked="0"/>
    </xf>
    <xf numFmtId="0" fontId="72" fillId="0" borderId="0" applyFill="0" applyBorder="0">
      <alignment horizontal="left" vertical="center"/>
      <protection locked="0"/>
    </xf>
    <xf numFmtId="174" fontId="2" fillId="47" borderId="0" applyFont="0" applyBorder="0">
      <alignment horizontal="right"/>
    </xf>
    <xf numFmtId="170" fontId="2" fillId="47" borderId="0" applyFont="0" applyBorder="0" applyAlignment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41" fontId="2" fillId="48" borderId="0" applyFont="0" applyBorder="0" applyAlignment="0">
      <alignment horizontal="right"/>
      <protection locked="0"/>
    </xf>
    <xf numFmtId="41" fontId="2" fillId="48" borderId="0" applyFont="0" applyBorder="0" applyAlignment="0">
      <alignment horizontal="right"/>
      <protection locked="0"/>
    </xf>
    <xf numFmtId="41" fontId="2" fillId="48" borderId="0" applyFont="0" applyBorder="0" applyAlignment="0">
      <alignment horizontal="right"/>
      <protection locked="0"/>
    </xf>
    <xf numFmtId="41" fontId="2" fillId="48" borderId="0" applyFont="0" applyBorder="0" applyAlignment="0">
      <alignment horizontal="right"/>
      <protection locked="0"/>
    </xf>
    <xf numFmtId="41" fontId="2" fillId="48" borderId="0" applyFont="0" applyBorder="0" applyAlignment="0">
      <alignment horizontal="right"/>
      <protection locked="0"/>
    </xf>
    <xf numFmtId="41" fontId="2" fillId="61" borderId="0" applyFont="0" applyBorder="0" applyAlignment="0">
      <alignment horizontal="right"/>
      <protection locked="0"/>
    </xf>
    <xf numFmtId="10" fontId="2" fillId="61" borderId="0" applyFont="0" applyBorder="0">
      <alignment horizontal="right"/>
      <protection locked="0"/>
    </xf>
    <xf numFmtId="41" fontId="2" fillId="61" borderId="0" applyFont="0" applyBorder="0" applyAlignment="0">
      <alignment horizontal="right"/>
      <protection locked="0"/>
    </xf>
    <xf numFmtId="3" fontId="2" fillId="62" borderId="0" applyFont="0" applyBorder="0">
      <protection locked="0"/>
    </xf>
    <xf numFmtId="170" fontId="66" fillId="62" borderId="0" applyBorder="0" applyAlignment="0">
      <protection locked="0"/>
    </xf>
    <xf numFmtId="178" fontId="2" fillId="31" borderId="0" applyFont="0" applyBorder="0">
      <alignment horizontal="right"/>
      <protection locked="0"/>
    </xf>
    <xf numFmtId="178" fontId="2" fillId="31" borderId="0" applyFont="0" applyBorder="0">
      <alignment horizontal="right"/>
      <protection locked="0"/>
    </xf>
    <xf numFmtId="178" fontId="2" fillId="31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173" fontId="1" fillId="41" borderId="29">
      <protection locked="0"/>
    </xf>
    <xf numFmtId="173" fontId="1" fillId="41" borderId="29">
      <protection locked="0"/>
    </xf>
    <xf numFmtId="173" fontId="1" fillId="41" borderId="29">
      <protection locked="0"/>
    </xf>
    <xf numFmtId="49" fontId="1" fillId="41" borderId="29" applyFont="0" applyAlignment="0">
      <alignment horizontal="left" vertical="center" wrapText="1"/>
      <protection locked="0"/>
    </xf>
    <xf numFmtId="49" fontId="1" fillId="41" borderId="29" applyFont="0" applyAlignment="0">
      <alignment horizontal="left" vertical="center" wrapText="1"/>
      <protection locked="0"/>
    </xf>
    <xf numFmtId="49" fontId="1" fillId="41" borderId="29" applyFont="0" applyAlignment="0">
      <alignment horizontal="left" vertical="center" wrapText="1"/>
      <protection locked="0"/>
    </xf>
    <xf numFmtId="170" fontId="73" fillId="63" borderId="0" applyBorder="0" applyAlignment="0"/>
    <xf numFmtId="0" fontId="34" fillId="40" borderId="0"/>
    <xf numFmtId="174" fontId="57" fillId="40" borderId="24" applyFont="0" applyBorder="0" applyAlignment="0"/>
    <xf numFmtId="170" fontId="66" fillId="40" borderId="0" applyFont="0" applyBorder="0" applyAlignment="0"/>
    <xf numFmtId="179" fontId="74" fillId="0" borderId="0"/>
    <xf numFmtId="0" fontId="51" fillId="0" borderId="0" applyFill="0" applyBorder="0">
      <alignment horizontal="left" vertical="center"/>
    </xf>
    <xf numFmtId="173" fontId="1" fillId="46" borderId="29"/>
    <xf numFmtId="173" fontId="1" fillId="46" borderId="29"/>
    <xf numFmtId="173" fontId="1" fillId="46" borderId="29"/>
    <xf numFmtId="180" fontId="75" fillId="0" borderId="0"/>
    <xf numFmtId="0" fontId="2" fillId="0" borderId="0"/>
    <xf numFmtId="0" fontId="2" fillId="34" borderId="0"/>
    <xf numFmtId="0" fontId="2" fillId="0" borderId="0"/>
    <xf numFmtId="0" fontId="2" fillId="34" borderId="0"/>
    <xf numFmtId="0" fontId="1" fillId="0" borderId="0"/>
    <xf numFmtId="0" fontId="2" fillId="0" borderId="0" applyFill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4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4" borderId="0"/>
    <xf numFmtId="0" fontId="2" fillId="34" borderId="0"/>
    <xf numFmtId="0" fontId="2" fillId="0" borderId="0"/>
    <xf numFmtId="0" fontId="2" fillId="34" borderId="0"/>
    <xf numFmtId="0" fontId="4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ill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34" borderId="0"/>
    <xf numFmtId="0" fontId="2" fillId="34" borderId="0"/>
    <xf numFmtId="0" fontId="2" fillId="0" borderId="0"/>
    <xf numFmtId="0" fontId="2" fillId="34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0" fillId="0" borderId="0"/>
    <xf numFmtId="0" fontId="2" fillId="34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181" fontId="2" fillId="0" borderId="0" applyFill="0" applyBorder="0"/>
    <xf numFmtId="181" fontId="2" fillId="0" borderId="0" applyFill="0" applyBorder="0"/>
    <xf numFmtId="181" fontId="2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76" fillId="0" borderId="0"/>
    <xf numFmtId="0" fontId="42" fillId="0" borderId="0" applyFill="0" applyBorder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82" fontId="77" fillId="0" borderId="25"/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3" fontId="25" fillId="0" borderId="0" applyFont="0" applyFill="0" applyBorder="0" applyAlignment="0" applyProtection="0"/>
    <xf numFmtId="0" fontId="25" fillId="64" borderId="0" applyNumberFormat="0" applyFont="0" applyBorder="0" applyAlignment="0" applyProtection="0"/>
    <xf numFmtId="183" fontId="2" fillId="0" borderId="0"/>
    <xf numFmtId="183" fontId="2" fillId="0" borderId="0"/>
    <xf numFmtId="183" fontId="2" fillId="0" borderId="0"/>
    <xf numFmtId="184" fontId="34" fillId="0" borderId="0" applyFill="0" applyBorder="0">
      <alignment horizontal="right" vertical="center"/>
    </xf>
    <xf numFmtId="171" fontId="34" fillId="0" borderId="0" applyFill="0" applyBorder="0">
      <alignment horizontal="right" vertical="center"/>
    </xf>
    <xf numFmtId="185" fontId="34" fillId="0" borderId="0" applyFill="0" applyBorder="0">
      <alignment horizontal="right" vertical="center"/>
    </xf>
    <xf numFmtId="173" fontId="52" fillId="41" borderId="28">
      <alignment horizontal="right" indent="2"/>
      <protection locked="0"/>
    </xf>
    <xf numFmtId="0" fontId="2" fillId="7" borderId="0" applyNumberFormat="0" applyFont="0" applyBorder="0" applyAlignment="0" applyProtection="0"/>
    <xf numFmtId="0" fontId="2" fillId="7" borderId="0" applyNumberFormat="0" applyFont="0" applyBorder="0" applyAlignment="0" applyProtection="0"/>
    <xf numFmtId="0" fontId="2" fillId="25" borderId="0" applyNumberFormat="0" applyFont="0" applyBorder="0" applyAlignment="0" applyProtection="0"/>
    <xf numFmtId="0" fontId="2" fillId="25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24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50" fillId="6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6" fillId="0" borderId="0"/>
    <xf numFmtId="15" fontId="2" fillId="0" borderId="0"/>
    <xf numFmtId="15" fontId="2" fillId="0" borderId="0"/>
    <xf numFmtId="15" fontId="2" fillId="0" borderId="0"/>
    <xf numFmtId="10" fontId="2" fillId="0" borderId="0"/>
    <xf numFmtId="10" fontId="2" fillId="0" borderId="0"/>
    <xf numFmtId="10" fontId="2" fillId="0" borderId="0"/>
    <xf numFmtId="0" fontId="79" fillId="44" borderId="22" applyBorder="0" applyProtection="0">
      <alignment horizontal="centerContinuous" vertical="center"/>
    </xf>
    <xf numFmtId="0" fontId="80" fillId="0" borderId="0" applyBorder="0" applyProtection="0">
      <alignment vertical="center"/>
    </xf>
    <xf numFmtId="0" fontId="81" fillId="0" borderId="0">
      <alignment horizontal="left"/>
    </xf>
    <xf numFmtId="0" fontId="81" fillId="0" borderId="23" applyFill="0" applyBorder="0" applyProtection="0">
      <alignment horizontal="left" vertical="top"/>
    </xf>
    <xf numFmtId="0" fontId="50" fillId="43" borderId="0">
      <alignment horizontal="left" vertical="center"/>
      <protection locked="0"/>
    </xf>
    <xf numFmtId="0" fontId="55" fillId="42" borderId="0">
      <alignment vertical="center"/>
      <protection locked="0"/>
    </xf>
    <xf numFmtId="49" fontId="2" fillId="0" borderId="0" applyFont="0" applyFill="0" applyBorder="0" applyAlignment="0" applyProtection="0"/>
    <xf numFmtId="0" fontId="82" fillId="0" borderId="0"/>
    <xf numFmtId="49" fontId="2" fillId="0" borderId="0" applyFont="0" applyFill="0" applyBorder="0" applyAlignment="0" applyProtection="0"/>
    <xf numFmtId="0" fontId="83" fillId="0" borderId="0"/>
    <xf numFmtId="0" fontId="83" fillId="0" borderId="0"/>
    <xf numFmtId="0" fontId="82" fillId="0" borderId="0"/>
    <xf numFmtId="179" fontId="84" fillId="0" borderId="0"/>
    <xf numFmtId="0" fontId="85" fillId="0" borderId="0" applyFill="0" applyBorder="0">
      <alignment horizontal="left" vertical="center"/>
      <protection locked="0"/>
    </xf>
    <xf numFmtId="0" fontId="82" fillId="0" borderId="0"/>
    <xf numFmtId="0" fontId="86" fillId="0" borderId="0" applyFill="0" applyBorder="0">
      <alignment horizontal="left" vertical="center"/>
      <protection locked="0"/>
    </xf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186" fontId="2" fillId="0" borderId="22" applyBorder="0" applyProtection="0">
      <alignment horizontal="right"/>
    </xf>
    <xf numFmtId="186" fontId="2" fillId="0" borderId="22" applyBorder="0" applyProtection="0">
      <alignment horizontal="right"/>
    </xf>
    <xf numFmtId="186" fontId="2" fillId="0" borderId="22" applyBorder="0" applyProtection="0">
      <alignment horizontal="right"/>
    </xf>
    <xf numFmtId="0" fontId="2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" fillId="34" borderId="0"/>
    <xf numFmtId="0" fontId="2" fillId="34" borderId="0"/>
    <xf numFmtId="0" fontId="2" fillId="34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3" fillId="25" borderId="0" applyNumberFormat="0" applyBorder="0" applyAlignment="0" applyProtection="0"/>
    <xf numFmtId="0" fontId="3" fillId="10" borderId="0" applyNumberFormat="0" applyBorder="0" applyAlignment="0" applyProtection="0"/>
    <xf numFmtId="0" fontId="3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41" fontId="2" fillId="40" borderId="0" applyNumberFormat="0" applyFont="0" applyBorder="0" applyAlignment="0">
      <alignment horizontal="right"/>
    </xf>
    <xf numFmtId="41" fontId="2" fillId="40" borderId="0" applyNumberFormat="0" applyFont="0" applyBorder="0" applyAlignment="0">
      <alignment horizontal="right"/>
    </xf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5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41" fontId="2" fillId="48" borderId="0" applyFont="0" applyBorder="0" applyAlignment="0">
      <alignment horizontal="right"/>
      <protection locked="0"/>
    </xf>
    <xf numFmtId="41" fontId="2" fillId="61" borderId="0" applyFont="0" applyBorder="0" applyAlignment="0">
      <alignment horizontal="right"/>
      <protection locked="0"/>
    </xf>
    <xf numFmtId="41" fontId="2" fillId="61" borderId="0" applyFont="0" applyBorder="0" applyAlignment="0">
      <alignment horizontal="right"/>
      <protection locked="0"/>
    </xf>
    <xf numFmtId="41" fontId="2" fillId="48" borderId="0" applyFont="0" applyBorder="0" applyAlignment="0">
      <alignment horizontal="right"/>
      <protection locked="0"/>
    </xf>
    <xf numFmtId="41" fontId="2" fillId="47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41" fontId="2" fillId="47" borderId="0" applyFont="0" applyBorder="0">
      <alignment horizontal="right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 applyFill="0"/>
    <xf numFmtId="0" fontId="3" fillId="0" borderId="0"/>
    <xf numFmtId="0" fontId="2" fillId="0" borderId="0" applyFill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77" fillId="0" borderId="25"/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1" fillId="0" borderId="23" applyFill="0" applyBorder="0" applyProtection="0">
      <alignment horizontal="left" vertical="top"/>
    </xf>
    <xf numFmtId="0" fontId="89" fillId="0" borderId="0"/>
    <xf numFmtId="0" fontId="89" fillId="0" borderId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186" fontId="2" fillId="0" borderId="22" applyBorder="0" applyProtection="0">
      <alignment horizontal="right"/>
    </xf>
    <xf numFmtId="186" fontId="2" fillId="0" borderId="22" applyBorder="0" applyProtection="0">
      <alignment horizontal="right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2" fillId="34" borderId="0"/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16" fillId="0" borderId="41" applyNumberFormat="0" applyFill="0" applyAlignment="0" applyProtection="0"/>
    <xf numFmtId="0" fontId="16" fillId="0" borderId="41" applyNumberFormat="0" applyFill="0" applyAlignment="0" applyProtection="0"/>
    <xf numFmtId="0" fontId="16" fillId="0" borderId="41" applyNumberFormat="0" applyFill="0" applyAlignment="0" applyProtection="0"/>
    <xf numFmtId="0" fontId="16" fillId="0" borderId="41" applyNumberFormat="0" applyFill="0" applyAlignment="0" applyProtection="0"/>
  </cellStyleXfs>
  <cellXfs count="64">
    <xf numFmtId="0" fontId="0" fillId="0" borderId="0" xfId="0"/>
    <xf numFmtId="0" fontId="31" fillId="28" borderId="0" xfId="0" applyFont="1" applyFill="1" applyBorder="1"/>
    <xf numFmtId="0" fontId="31" fillId="28" borderId="0" xfId="0" applyFont="1" applyFill="1" applyBorder="1" applyAlignment="1">
      <alignment vertical="center"/>
    </xf>
    <xf numFmtId="0" fontId="32" fillId="28" borderId="0" xfId="0" applyFont="1" applyFill="1" applyBorder="1" applyAlignment="1">
      <alignment horizontal="left" vertical="center" indent="6"/>
    </xf>
    <xf numFmtId="0" fontId="31" fillId="28" borderId="0" xfId="0" applyFont="1" applyFill="1" applyBorder="1" applyAlignment="1">
      <alignment horizontal="right" vertical="center"/>
    </xf>
    <xf numFmtId="0" fontId="33" fillId="29" borderId="15" xfId="0" applyFont="1" applyFill="1" applyBorder="1" applyAlignment="1">
      <alignment horizontal="center" vertical="center"/>
    </xf>
    <xf numFmtId="0" fontId="33" fillId="30" borderId="15" xfId="0" applyFont="1" applyFill="1" applyBorder="1" applyAlignment="1">
      <alignment horizontal="center" vertical="center"/>
    </xf>
    <xf numFmtId="0" fontId="33" fillId="31" borderId="15" xfId="0" applyFont="1" applyFill="1" applyBorder="1" applyAlignment="1">
      <alignment horizontal="center" vertical="center"/>
    </xf>
    <xf numFmtId="0" fontId="34" fillId="32" borderId="17" xfId="0" applyFont="1" applyFill="1" applyBorder="1" applyAlignment="1">
      <alignment horizontal="center" vertical="center"/>
    </xf>
    <xf numFmtId="166" fontId="34" fillId="27" borderId="17" xfId="105" applyFont="1" applyFill="1" applyBorder="1" applyAlignment="1">
      <alignment horizontal="center" vertical="center"/>
    </xf>
    <xf numFmtId="166" fontId="34" fillId="27" borderId="18" xfId="105" applyFont="1" applyFill="1" applyBorder="1" applyAlignment="1">
      <alignment horizontal="center" vertical="center"/>
    </xf>
    <xf numFmtId="167" fontId="33" fillId="33" borderId="16" xfId="0" applyNumberFormat="1" applyFont="1" applyFill="1" applyBorder="1" applyAlignment="1">
      <alignment horizontal="center" vertical="center"/>
    </xf>
    <xf numFmtId="0" fontId="31" fillId="28" borderId="19" xfId="0" applyFont="1" applyFill="1" applyBorder="1"/>
    <xf numFmtId="0" fontId="31" fillId="28" borderId="19" xfId="0" applyFont="1" applyFill="1" applyBorder="1" applyAlignment="1">
      <alignment vertical="center"/>
    </xf>
    <xf numFmtId="0" fontId="35" fillId="28" borderId="19" xfId="0" applyFont="1" applyFill="1" applyBorder="1" applyAlignment="1">
      <alignment horizontal="left" indent="6"/>
    </xf>
    <xf numFmtId="0" fontId="35" fillId="28" borderId="19" xfId="0" applyFont="1" applyFill="1" applyBorder="1" applyAlignment="1">
      <alignment horizontal="left" indent="9"/>
    </xf>
    <xf numFmtId="165" fontId="36" fillId="28" borderId="20" xfId="0" applyNumberFormat="1" applyFont="1" applyFill="1" applyBorder="1"/>
    <xf numFmtId="165" fontId="36" fillId="28" borderId="20" xfId="0" applyNumberFormat="1" applyFont="1" applyFill="1" applyBorder="1" applyAlignment="1">
      <alignment vertical="center"/>
    </xf>
    <xf numFmtId="0" fontId="36" fillId="28" borderId="20" xfId="0" applyFont="1" applyFill="1" applyBorder="1"/>
    <xf numFmtId="165" fontId="37" fillId="28" borderId="20" xfId="0" applyNumberFormat="1" applyFont="1" applyFill="1" applyBorder="1" applyAlignment="1">
      <alignment horizontal="center"/>
    </xf>
    <xf numFmtId="1" fontId="37" fillId="28" borderId="20" xfId="0" applyNumberFormat="1" applyFont="1" applyFill="1" applyBorder="1" applyAlignment="1">
      <alignment horizontal="center"/>
    </xf>
    <xf numFmtId="167" fontId="33" fillId="34" borderId="0" xfId="0" applyNumberFormat="1" applyFont="1" applyFill="1"/>
    <xf numFmtId="167" fontId="33" fillId="34" borderId="0" xfId="0" applyNumberFormat="1" applyFont="1" applyFill="1" applyAlignment="1">
      <alignment vertical="center"/>
    </xf>
    <xf numFmtId="167" fontId="38" fillId="34" borderId="0" xfId="0" applyNumberFormat="1" applyFont="1" applyFill="1" applyAlignment="1">
      <alignment horizontal="center"/>
    </xf>
    <xf numFmtId="167" fontId="31" fillId="35" borderId="0" xfId="0" applyNumberFormat="1" applyFont="1" applyFill="1" applyAlignment="1">
      <alignment vertical="center"/>
    </xf>
    <xf numFmtId="167" fontId="36" fillId="35" borderId="0" xfId="0" applyNumberFormat="1" applyFont="1" applyFill="1" applyAlignment="1">
      <alignment horizontal="left" vertical="center"/>
    </xf>
    <xf numFmtId="167" fontId="31" fillId="35" borderId="0" xfId="0" applyNumberFormat="1" applyFont="1" applyFill="1" applyAlignment="1">
      <alignment horizontal="center" vertical="center"/>
    </xf>
    <xf numFmtId="167" fontId="39" fillId="35" borderId="0" xfId="0" applyNumberFormat="1" applyFont="1" applyFill="1" applyAlignment="1">
      <alignment horizontal="center" vertical="center"/>
    </xf>
    <xf numFmtId="167" fontId="40" fillId="0" borderId="22" xfId="0" applyNumberFormat="1" applyFont="1" applyBorder="1" applyAlignment="1">
      <alignment horizontal="center"/>
    </xf>
    <xf numFmtId="167" fontId="44" fillId="0" borderId="0" xfId="0" applyNumberFormat="1" applyFont="1" applyFill="1" applyAlignment="1">
      <alignment horizontal="center"/>
    </xf>
    <xf numFmtId="0" fontId="44" fillId="0" borderId="0" xfId="0" applyNumberFormat="1" applyFont="1" applyFill="1" applyBorder="1" applyAlignment="1">
      <alignment horizontal="left" indent="1"/>
    </xf>
    <xf numFmtId="167" fontId="44" fillId="0" borderId="0" xfId="0" applyNumberFormat="1" applyFont="1" applyAlignment="1">
      <alignment horizontal="center"/>
    </xf>
    <xf numFmtId="167" fontId="45" fillId="0" borderId="22" xfId="0" applyNumberFormat="1" applyFont="1" applyFill="1" applyBorder="1" applyAlignment="1">
      <alignment horizontal="center" vertical="center"/>
    </xf>
    <xf numFmtId="167" fontId="40" fillId="0" borderId="22" xfId="0" applyNumberFormat="1" applyFont="1" applyBorder="1"/>
    <xf numFmtId="167" fontId="33" fillId="0" borderId="0" xfId="0" applyNumberFormat="1" applyFont="1"/>
    <xf numFmtId="167" fontId="40" fillId="0" borderId="0" xfId="0" applyNumberFormat="1" applyFont="1" applyBorder="1" applyAlignment="1">
      <alignment horizontal="center"/>
    </xf>
    <xf numFmtId="167" fontId="33" fillId="0" borderId="0" xfId="0" applyNumberFormat="1" applyFont="1" applyAlignment="1">
      <alignment vertical="center"/>
    </xf>
    <xf numFmtId="168" fontId="47" fillId="0" borderId="0" xfId="0" applyNumberFormat="1" applyFont="1" applyAlignment="1">
      <alignment horizontal="center"/>
    </xf>
    <xf numFmtId="167" fontId="47" fillId="0" borderId="0" xfId="107" applyNumberFormat="1" applyFont="1" applyAlignment="1">
      <alignment horizontal="center"/>
    </xf>
    <xf numFmtId="0" fontId="41" fillId="0" borderId="0" xfId="0" applyFont="1"/>
    <xf numFmtId="9" fontId="41" fillId="0" borderId="0" xfId="108" applyFont="1"/>
    <xf numFmtId="168" fontId="41" fillId="0" borderId="0" xfId="0" applyNumberFormat="1" applyFont="1"/>
    <xf numFmtId="3" fontId="0" fillId="0" borderId="0" xfId="0" applyNumberFormat="1"/>
    <xf numFmtId="170" fontId="39" fillId="35" borderId="0" xfId="108" applyNumberFormat="1" applyFont="1" applyFill="1" applyAlignment="1">
      <alignment horizontal="center" vertical="center"/>
    </xf>
    <xf numFmtId="170" fontId="31" fillId="35" borderId="0" xfId="108" applyNumberFormat="1" applyFont="1" applyFill="1" applyAlignment="1">
      <alignment vertical="center"/>
    </xf>
    <xf numFmtId="187" fontId="47" fillId="0" borderId="0" xfId="0" applyNumberFormat="1" applyFont="1" applyAlignment="1">
      <alignment horizontal="center"/>
    </xf>
    <xf numFmtId="167" fontId="47" fillId="0" borderId="0" xfId="107" applyNumberFormat="1" applyFont="1" applyAlignment="1">
      <alignment horizontal="left"/>
    </xf>
    <xf numFmtId="49" fontId="44" fillId="0" borderId="0" xfId="0" quotePrefix="1" applyNumberFormat="1" applyFont="1" applyAlignment="1">
      <alignment horizontal="center"/>
    </xf>
    <xf numFmtId="167" fontId="90" fillId="0" borderId="0" xfId="0" applyNumberFormat="1" applyFont="1" applyFill="1" applyAlignment="1">
      <alignment horizontal="center"/>
    </xf>
    <xf numFmtId="188" fontId="33" fillId="36" borderId="15" xfId="75" applyNumberFormat="1" applyFont="1" applyFill="1" applyBorder="1" applyAlignment="1">
      <alignment horizontal="left"/>
    </xf>
    <xf numFmtId="168" fontId="34" fillId="32" borderId="15" xfId="108" applyNumberFormat="1" applyFont="1" applyFill="1" applyBorder="1" applyAlignment="1">
      <alignment horizontal="center"/>
    </xf>
    <xf numFmtId="167" fontId="38" fillId="0" borderId="42" xfId="0" applyNumberFormat="1" applyFont="1" applyBorder="1" applyAlignment="1">
      <alignment horizontal="center"/>
    </xf>
    <xf numFmtId="167" fontId="38" fillId="0" borderId="43" xfId="0" applyNumberFormat="1" applyFont="1" applyBorder="1" applyAlignment="1">
      <alignment horizontal="center"/>
    </xf>
    <xf numFmtId="169" fontId="34" fillId="0" borderId="15" xfId="108" applyNumberFormat="1" applyFont="1" applyFill="1" applyBorder="1" applyAlignment="1">
      <alignment horizontal="center"/>
    </xf>
    <xf numFmtId="167" fontId="40" fillId="0" borderId="44" xfId="107" applyNumberFormat="1" applyFont="1" applyBorder="1" applyAlignment="1">
      <alignment horizontal="left" indent="1"/>
    </xf>
    <xf numFmtId="167" fontId="43" fillId="0" borderId="44" xfId="107" applyNumberFormat="1" applyFont="1" applyBorder="1" applyAlignment="1">
      <alignment horizontal="center"/>
    </xf>
    <xf numFmtId="169" fontId="42" fillId="0" borderId="44" xfId="106" applyNumberFormat="1" applyFont="1" applyFill="1" applyBorder="1" applyAlignment="1" applyProtection="1">
      <alignment horizontal="center" vertical="center"/>
    </xf>
    <xf numFmtId="188" fontId="38" fillId="0" borderId="15" xfId="75" applyNumberFormat="1" applyFont="1" applyFill="1" applyBorder="1" applyAlignment="1">
      <alignment horizontal="left"/>
    </xf>
    <xf numFmtId="164" fontId="42" fillId="0" borderId="0" xfId="0" applyNumberFormat="1" applyFont="1" applyBorder="1" applyAlignment="1">
      <alignment horizontal="center" vertical="center"/>
    </xf>
    <xf numFmtId="167" fontId="90" fillId="0" borderId="0" xfId="0" applyNumberFormat="1" applyFont="1" applyAlignment="1">
      <alignment horizontal="center"/>
    </xf>
    <xf numFmtId="10" fontId="34" fillId="36" borderId="15" xfId="108" applyNumberFormat="1" applyFont="1" applyFill="1" applyBorder="1" applyAlignment="1">
      <alignment horizontal="center"/>
    </xf>
    <xf numFmtId="0" fontId="34" fillId="37" borderId="0" xfId="0" applyFont="1" applyFill="1" applyBorder="1" applyAlignment="1">
      <alignment horizontal="center" vertical="center"/>
    </xf>
    <xf numFmtId="168" fontId="34" fillId="0" borderId="15" xfId="108" applyNumberFormat="1" applyFont="1" applyFill="1" applyBorder="1" applyAlignment="1">
      <alignment horizontal="center"/>
    </xf>
    <xf numFmtId="0" fontId="44" fillId="0" borderId="15" xfId="0" applyNumberFormat="1" applyFont="1" applyFill="1" applyBorder="1" applyAlignment="1">
      <alignment horizontal="left" indent="1"/>
    </xf>
  </cellXfs>
  <cellStyles count="1055">
    <cellStyle name=" 1" xfId="111"/>
    <cellStyle name=" 1 2" xfId="113"/>
    <cellStyle name=" 1 2 2" xfId="115"/>
    <cellStyle name=" 1 2 3" xfId="141"/>
    <cellStyle name=" 1 3" xfId="112"/>
    <cellStyle name=" 1 3 2" xfId="132"/>
    <cellStyle name=" 1 4" xfId="114"/>
    <cellStyle name=" 1_29(d) - Gas extensions -tariffs" xfId="135"/>
    <cellStyle name="_3GIS model v2.77_Distribution Business_Retail Fin Perform " xfId="116"/>
    <cellStyle name="_3GIS model v2.77_Fleet Overhead Costs 2_Retail Fin Perform " xfId="117"/>
    <cellStyle name="_3GIS model v2.77_Fleet Overhead Costs_Retail Fin Perform " xfId="118"/>
    <cellStyle name="_3GIS model v2.77_Forecast 2_Retail Fin Perform " xfId="119"/>
    <cellStyle name="_3GIS model v2.77_Forecast_Retail Fin Perform " xfId="120"/>
    <cellStyle name="_3GIS model v2.77_Funding &amp; Cashflow_1_Retail Fin Perform " xfId="121"/>
    <cellStyle name="_3GIS model v2.77_Funding &amp; Cashflow_Retail Fin Perform " xfId="122"/>
    <cellStyle name="_3GIS model v2.77_Group P&amp;L_1_Retail Fin Perform " xfId="123"/>
    <cellStyle name="_3GIS model v2.77_Group P&amp;L_Retail Fin Perform " xfId="124"/>
    <cellStyle name="_3GIS model v2.77_Opening  Detailed BS_Retail Fin Perform " xfId="125"/>
    <cellStyle name="_3GIS model v2.77_OUTPUT DB_Retail Fin Perform " xfId="126"/>
    <cellStyle name="_3GIS model v2.77_OUTPUT EB_Retail Fin Perform " xfId="127"/>
    <cellStyle name="_3GIS model v2.77_Report_Retail Fin Perform " xfId="128"/>
    <cellStyle name="_3GIS model v2.77_Retail Fin Perform " xfId="129"/>
    <cellStyle name="_3GIS model v2.77_Sheet2 2_Retail Fin Perform " xfId="130"/>
    <cellStyle name="_3GIS model v2.77_Sheet2_Retail Fin Perform " xfId="131"/>
    <cellStyle name="_Capex" xfId="147"/>
    <cellStyle name="_Capex 2" xfId="148"/>
    <cellStyle name="_Capex_29(d) - Gas extensions -tariffs" xfId="149"/>
    <cellStyle name="_UED AMP 2009-14 Final 250309 Less PU" xfId="150"/>
    <cellStyle name="_UED AMP 2009-14 Final 250309 Less PU_1011 monthly" xfId="151"/>
    <cellStyle name="20% - Accent1 2" xfId="2"/>
    <cellStyle name="20% - Accent1 2 2" xfId="3"/>
    <cellStyle name="20% - Accent1 2 2 2" xfId="665"/>
    <cellStyle name="20% - Accent1 2 3" xfId="152"/>
    <cellStyle name="20% - Accent1 3" xfId="153"/>
    <cellStyle name="20% - Accent2 2" xfId="4"/>
    <cellStyle name="20% - Accent2 2 2" xfId="5"/>
    <cellStyle name="20% - Accent2 2 3" xfId="154"/>
    <cellStyle name="20% - Accent3 2" xfId="6"/>
    <cellStyle name="20% - Accent3 2 2" xfId="7"/>
    <cellStyle name="20% - Accent4 2" xfId="8"/>
    <cellStyle name="20% - Accent4 2 2" xfId="9"/>
    <cellStyle name="20% - Accent4 2 3" xfId="155"/>
    <cellStyle name="20% - Accent5 2" xfId="10"/>
    <cellStyle name="20% - Accent5 2 2" xfId="666"/>
    <cellStyle name="20% - Accent5 2 3" xfId="156"/>
    <cellStyle name="20% - Accent6 2" xfId="11"/>
    <cellStyle name="20% - Accent6 2 2" xfId="12"/>
    <cellStyle name="40% - Accent1 2" xfId="13"/>
    <cellStyle name="40% - Accent1 2 2" xfId="14"/>
    <cellStyle name="40% - Accent1 2 2 2" xfId="667"/>
    <cellStyle name="40% - Accent1 2 3" xfId="157"/>
    <cellStyle name="40% - Accent1 3" xfId="158"/>
    <cellStyle name="40% - Accent2 2" xfId="15"/>
    <cellStyle name="40% - Accent2 2 2" xfId="159"/>
    <cellStyle name="40% - Accent3 2" xfId="16"/>
    <cellStyle name="40% - Accent3 2 2" xfId="17"/>
    <cellStyle name="40% - Accent4 2" xfId="18"/>
    <cellStyle name="40% - Accent4 2 2" xfId="19"/>
    <cellStyle name="40% - Accent4 2 3" xfId="160"/>
    <cellStyle name="40% - Accent5 2" xfId="20"/>
    <cellStyle name="40% - Accent5 2 2" xfId="21"/>
    <cellStyle name="40% - Accent5 2 2 2" xfId="668"/>
    <cellStyle name="40% - Accent5 2 3" xfId="161"/>
    <cellStyle name="40% - Accent6 2" xfId="22"/>
    <cellStyle name="40% - Accent6 2 2" xfId="23"/>
    <cellStyle name="40% - Accent6 2 3" xfId="162"/>
    <cellStyle name="60% - Accent1 2" xfId="24"/>
    <cellStyle name="60% - Accent1 2 2" xfId="25"/>
    <cellStyle name="60% - Accent1 2 2 2" xfId="669"/>
    <cellStyle name="60% - Accent1 2 3" xfId="163"/>
    <cellStyle name="60% - Accent2 2" xfId="26"/>
    <cellStyle name="60% - Accent2 2 2" xfId="27"/>
    <cellStyle name="60% - Accent2 2 3" xfId="164"/>
    <cellStyle name="60% - Accent3 2" xfId="28"/>
    <cellStyle name="60% - Accent3 2 2" xfId="29"/>
    <cellStyle name="60% - Accent3 2 3" xfId="165"/>
    <cellStyle name="60% - Accent4 2" xfId="30"/>
    <cellStyle name="60% - Accent4 2 2" xfId="31"/>
    <cellStyle name="60% - Accent4 2 3" xfId="166"/>
    <cellStyle name="60% - Accent5 2" xfId="32"/>
    <cellStyle name="60% - Accent5 2 2" xfId="33"/>
    <cellStyle name="60% - Accent5 2 2 2" xfId="670"/>
    <cellStyle name="60% - Accent5 2 3" xfId="167"/>
    <cellStyle name="60% - Accent6 2" xfId="34"/>
    <cellStyle name="60% - Accent6 2 2" xfId="35"/>
    <cellStyle name="60% - Accent6 2 3" xfId="168"/>
    <cellStyle name="Accent1 - 20%" xfId="169"/>
    <cellStyle name="Accent1 - 40%" xfId="170"/>
    <cellStyle name="Accent1 - 60%" xfId="171"/>
    <cellStyle name="Accent1 2" xfId="36"/>
    <cellStyle name="Accent1 2 2" xfId="37"/>
    <cellStyle name="Accent1 2 3" xfId="172"/>
    <cellStyle name="Accent1 3" xfId="634"/>
    <cellStyle name="Accent1 4" xfId="635"/>
    <cellStyle name="Accent1 5" xfId="636"/>
    <cellStyle name="Accent2 - 20%" xfId="173"/>
    <cellStyle name="Accent2 - 40%" xfId="174"/>
    <cellStyle name="Accent2 - 60%" xfId="175"/>
    <cellStyle name="Accent2 2" xfId="38"/>
    <cellStyle name="Accent2 2 2" xfId="39"/>
    <cellStyle name="Accent2 3" xfId="637"/>
    <cellStyle name="Accent2 4" xfId="638"/>
    <cellStyle name="Accent2 5" xfId="639"/>
    <cellStyle name="Accent3 - 20%" xfId="176"/>
    <cellStyle name="Accent3 - 40%" xfId="177"/>
    <cellStyle name="Accent3 - 60%" xfId="178"/>
    <cellStyle name="Accent3 2" xfId="40"/>
    <cellStyle name="Accent3 2 2" xfId="41"/>
    <cellStyle name="Accent3 3" xfId="640"/>
    <cellStyle name="Accent3 4" xfId="641"/>
    <cellStyle name="Accent3 5" xfId="642"/>
    <cellStyle name="Accent4 - 20%" xfId="179"/>
    <cellStyle name="Accent4 - 40%" xfId="180"/>
    <cellStyle name="Accent4 - 60%" xfId="181"/>
    <cellStyle name="Accent4 2" xfId="42"/>
    <cellStyle name="Accent4 2 2" xfId="43"/>
    <cellStyle name="Accent4 3" xfId="643"/>
    <cellStyle name="Accent4 4" xfId="644"/>
    <cellStyle name="Accent4 5" xfId="645"/>
    <cellStyle name="Accent5 - 20%" xfId="182"/>
    <cellStyle name="Accent5 - 40%" xfId="183"/>
    <cellStyle name="Accent5 - 60%" xfId="184"/>
    <cellStyle name="Accent5 2" xfId="44"/>
    <cellStyle name="Accent5 3" xfId="646"/>
    <cellStyle name="Accent5 4" xfId="647"/>
    <cellStyle name="Accent5 5" xfId="648"/>
    <cellStyle name="Accent6 - 20%" xfId="185"/>
    <cellStyle name="Accent6 - 40%" xfId="186"/>
    <cellStyle name="Accent6 - 60%" xfId="187"/>
    <cellStyle name="Accent6 2" xfId="45"/>
    <cellStyle name="Accent6 2 2" xfId="46"/>
    <cellStyle name="Accent6 3" xfId="649"/>
    <cellStyle name="Accent6 4" xfId="650"/>
    <cellStyle name="Accent6 5" xfId="651"/>
    <cellStyle name="Agara" xfId="188"/>
    <cellStyle name="Assumptions Right Number" xfId="106"/>
    <cellStyle name="B79812_.wvu.PrintTitlest" xfId="189"/>
    <cellStyle name="Bad 2" xfId="47"/>
    <cellStyle name="Bad 2 2" xfId="48"/>
    <cellStyle name="Black" xfId="190"/>
    <cellStyle name="Blockout" xfId="191"/>
    <cellStyle name="Blockout 2" xfId="192"/>
    <cellStyle name="Blockout 2 2" xfId="671"/>
    <cellStyle name="Blockout 3" xfId="193"/>
    <cellStyle name="Blockout 4" xfId="672"/>
    <cellStyle name="Blue" xfId="194"/>
    <cellStyle name="Calculation 2" xfId="49"/>
    <cellStyle name="Calculation 2 2" xfId="50"/>
    <cellStyle name="Calculation 2 2 2" xfId="673"/>
    <cellStyle name="Calculation 2 2 2 2" xfId="674"/>
    <cellStyle name="Calculation 2 2 3" xfId="675"/>
    <cellStyle name="Calculation 2 2 3 2" xfId="676"/>
    <cellStyle name="Calculation 2 2 4" xfId="677"/>
    <cellStyle name="Calculation 2 2 5" xfId="678"/>
    <cellStyle name="Calculation 2 2 6" xfId="196"/>
    <cellStyle name="Calculation 2 3" xfId="197"/>
    <cellStyle name="Calculation 2 3 2" xfId="679"/>
    <cellStyle name="Calculation 2 3 2 2" xfId="680"/>
    <cellStyle name="Calculation 2 3 3" xfId="681"/>
    <cellStyle name="Calculation 2 3 3 2" xfId="682"/>
    <cellStyle name="Calculation 2 3 4" xfId="683"/>
    <cellStyle name="Calculation 2 3 5" xfId="684"/>
    <cellStyle name="Calculation 2 4" xfId="685"/>
    <cellStyle name="Calculation 2 4 2" xfId="686"/>
    <cellStyle name="Calculation 2 4 2 2" xfId="687"/>
    <cellStyle name="Calculation 2 4 3" xfId="688"/>
    <cellStyle name="Calculation 2 4 3 2" xfId="689"/>
    <cellStyle name="Calculation 2 4 4" xfId="690"/>
    <cellStyle name="Calculation 2 5" xfId="691"/>
    <cellStyle name="Calculation 2 5 2" xfId="692"/>
    <cellStyle name="Calculation 2 5 2 2" xfId="693"/>
    <cellStyle name="Calculation 2 5 3" xfId="694"/>
    <cellStyle name="Calculation 2 5 3 2" xfId="695"/>
    <cellStyle name="Calculation 2 5 4" xfId="696"/>
    <cellStyle name="Calculation 2 6" xfId="697"/>
    <cellStyle name="Calculation 2 7" xfId="698"/>
    <cellStyle name="Calculation 2 8" xfId="195"/>
    <cellStyle name="Check Cell 2" xfId="51"/>
    <cellStyle name="Check Cell 2 2" xfId="699"/>
    <cellStyle name="Check Cell 2 2 2" xfId="700"/>
    <cellStyle name="Check Cell 2 2 2 2" xfId="198"/>
    <cellStyle name="Comma" xfId="107" builtinId="3"/>
    <cellStyle name="Comma [0]7Z_87C" xfId="199"/>
    <cellStyle name="Comma 0" xfId="200"/>
    <cellStyle name="Comma 1" xfId="201"/>
    <cellStyle name="Comma 1 2" xfId="202"/>
    <cellStyle name="Comma 10" xfId="203"/>
    <cellStyle name="Comma 11" xfId="204"/>
    <cellStyle name="Comma 12" xfId="110"/>
    <cellStyle name="Comma 13" xfId="139"/>
    <cellStyle name="Comma 2" xfId="205"/>
    <cellStyle name="Comma 2 2" xfId="206"/>
    <cellStyle name="Comma 2 2 2" xfId="207"/>
    <cellStyle name="Comma 2 2 3" xfId="208"/>
    <cellStyle name="Comma 2 3" xfId="209"/>
    <cellStyle name="Comma 2 3 2" xfId="210"/>
    <cellStyle name="Comma 2 4" xfId="211"/>
    <cellStyle name="Comma 2 5" xfId="212"/>
    <cellStyle name="Comma 2 5 2" xfId="701"/>
    <cellStyle name="Comma 2 6" xfId="213"/>
    <cellStyle name="Comma 2 7" xfId="109"/>
    <cellStyle name="Comma 3" xfId="214"/>
    <cellStyle name="Comma 3 2" xfId="215"/>
    <cellStyle name="Comma 3 2 2" xfId="216"/>
    <cellStyle name="Comma 3 3" xfId="217"/>
    <cellStyle name="Comma 3 3 2" xfId="218"/>
    <cellStyle name="Comma 3 4" xfId="219"/>
    <cellStyle name="Comma 3 5" xfId="220"/>
    <cellStyle name="Comma 3 6" xfId="221"/>
    <cellStyle name="Comma 4" xfId="222"/>
    <cellStyle name="Comma 4 2" xfId="223"/>
    <cellStyle name="Comma 5" xfId="224"/>
    <cellStyle name="Comma 5 2" xfId="702"/>
    <cellStyle name="Comma 6" xfId="225"/>
    <cellStyle name="Comma 7" xfId="226"/>
    <cellStyle name="Comma 8" xfId="227"/>
    <cellStyle name="Comma 9" xfId="228"/>
    <cellStyle name="Comma 9 2" xfId="229"/>
    <cellStyle name="Comma 9 3" xfId="230"/>
    <cellStyle name="Comma0" xfId="231"/>
    <cellStyle name="Currency 11" xfId="232"/>
    <cellStyle name="Currency 11 2" xfId="233"/>
    <cellStyle name="Currency 2" xfId="234"/>
    <cellStyle name="Currency 2 2" xfId="235"/>
    <cellStyle name="Currency 2 3" xfId="236"/>
    <cellStyle name="Currency 3" xfId="237"/>
    <cellStyle name="Currency 3 2" xfId="238"/>
    <cellStyle name="Currency 4" xfId="239"/>
    <cellStyle name="Currency 4 2" xfId="240"/>
    <cellStyle name="Currency 5" xfId="241"/>
    <cellStyle name="Currency 5 2" xfId="703"/>
    <cellStyle name="Currency 6" xfId="242"/>
    <cellStyle name="Currency 6 2" xfId="243"/>
    <cellStyle name="Currency 6 3" xfId="244"/>
    <cellStyle name="Currency 7" xfId="245"/>
    <cellStyle name="D4_B8B1_005004B79812_.wvu.PrintTitlest" xfId="246"/>
    <cellStyle name="Date" xfId="247"/>
    <cellStyle name="Date 2" xfId="248"/>
    <cellStyle name="dms_Blue_HDR" xfId="249"/>
    <cellStyle name="Emphasis 1" xfId="250"/>
    <cellStyle name="Emphasis 2" xfId="251"/>
    <cellStyle name="Emphasis 3" xfId="252"/>
    <cellStyle name="Euro" xfId="253"/>
    <cellStyle name="Explanatory Text 2" xfId="52"/>
    <cellStyle name="Fixed" xfId="254"/>
    <cellStyle name="Fixed 2" xfId="255"/>
    <cellStyle name="Gilsans" xfId="256"/>
    <cellStyle name="Gilsansl" xfId="257"/>
    <cellStyle name="Good 2" xfId="53"/>
    <cellStyle name="Good 2 2" xfId="54"/>
    <cellStyle name="Heading 1 2" xfId="55"/>
    <cellStyle name="Heading 1 2 2" xfId="56"/>
    <cellStyle name="Heading 1 2 2 2" xfId="259"/>
    <cellStyle name="Heading 1 2 3" xfId="258"/>
    <cellStyle name="Heading 1 3" xfId="260"/>
    <cellStyle name="Heading 2 2" xfId="57"/>
    <cellStyle name="Heading 2 2 2" xfId="58"/>
    <cellStyle name="Heading 2 2 2 2" xfId="262"/>
    <cellStyle name="Heading 2 2 3" xfId="704"/>
    <cellStyle name="Heading 2 2 4" xfId="261"/>
    <cellStyle name="Heading 2 3" xfId="263"/>
    <cellStyle name="Heading 3 2" xfId="59"/>
    <cellStyle name="Heading 3 2 10" xfId="995"/>
    <cellStyle name="Heading 3 2 2" xfId="60"/>
    <cellStyle name="Heading 3 2 2 2" xfId="266"/>
    <cellStyle name="Heading 3 2 2 2 2" xfId="267"/>
    <cellStyle name="Heading 3 2 2 2 2 2" xfId="268"/>
    <cellStyle name="Heading 3 2 2 2 2 2 2" xfId="999"/>
    <cellStyle name="Heading 3 2 2 2 2 3" xfId="269"/>
    <cellStyle name="Heading 3 2 2 2 2 3 2" xfId="1000"/>
    <cellStyle name="Heading 3 2 2 2 2 4" xfId="270"/>
    <cellStyle name="Heading 3 2 2 2 2 4 2" xfId="1001"/>
    <cellStyle name="Heading 3 2 2 2 2 5" xfId="998"/>
    <cellStyle name="Heading 3 2 2 2 3" xfId="271"/>
    <cellStyle name="Heading 3 2 2 2 3 2" xfId="1002"/>
    <cellStyle name="Heading 3 2 2 2 4" xfId="272"/>
    <cellStyle name="Heading 3 2 2 2 4 2" xfId="1003"/>
    <cellStyle name="Heading 3 2 2 2 5" xfId="273"/>
    <cellStyle name="Heading 3 2 2 2 5 2" xfId="1004"/>
    <cellStyle name="Heading 3 2 2 2 6" xfId="705"/>
    <cellStyle name="Heading 3 2 2 2 6 2" xfId="1051"/>
    <cellStyle name="Heading 3 2 2 2 7" xfId="997"/>
    <cellStyle name="Heading 3 2 2 3" xfId="274"/>
    <cellStyle name="Heading 3 2 2 3 2" xfId="275"/>
    <cellStyle name="Heading 3 2 2 3 2 2" xfId="276"/>
    <cellStyle name="Heading 3 2 2 3 2 2 2" xfId="1007"/>
    <cellStyle name="Heading 3 2 2 3 2 3" xfId="277"/>
    <cellStyle name="Heading 3 2 2 3 2 3 2" xfId="1008"/>
    <cellStyle name="Heading 3 2 2 3 2 4" xfId="278"/>
    <cellStyle name="Heading 3 2 2 3 2 4 2" xfId="1009"/>
    <cellStyle name="Heading 3 2 2 3 2 5" xfId="1006"/>
    <cellStyle name="Heading 3 2 2 3 3" xfId="279"/>
    <cellStyle name="Heading 3 2 2 3 3 2" xfId="1010"/>
    <cellStyle name="Heading 3 2 2 3 4" xfId="280"/>
    <cellStyle name="Heading 3 2 2 3 4 2" xfId="1011"/>
    <cellStyle name="Heading 3 2 2 3 5" xfId="281"/>
    <cellStyle name="Heading 3 2 2 3 5 2" xfId="1012"/>
    <cellStyle name="Heading 3 2 2 3 6" xfId="1005"/>
    <cellStyle name="Heading 3 2 2 4" xfId="282"/>
    <cellStyle name="Heading 3 2 2 4 2" xfId="283"/>
    <cellStyle name="Heading 3 2 2 4 2 2" xfId="1014"/>
    <cellStyle name="Heading 3 2 2 4 3" xfId="284"/>
    <cellStyle name="Heading 3 2 2 4 3 2" xfId="1015"/>
    <cellStyle name="Heading 3 2 2 4 4" xfId="285"/>
    <cellStyle name="Heading 3 2 2 4 4 2" xfId="1016"/>
    <cellStyle name="Heading 3 2 2 4 5" xfId="1013"/>
    <cellStyle name="Heading 3 2 2 5" xfId="286"/>
    <cellStyle name="Heading 3 2 2 5 2" xfId="287"/>
    <cellStyle name="Heading 3 2 2 5 2 2" xfId="1018"/>
    <cellStyle name="Heading 3 2 2 5 3" xfId="288"/>
    <cellStyle name="Heading 3 2 2 5 3 2" xfId="1019"/>
    <cellStyle name="Heading 3 2 2 5 4" xfId="1017"/>
    <cellStyle name="Heading 3 2 2 6" xfId="706"/>
    <cellStyle name="Heading 3 2 2 6 2" xfId="1052"/>
    <cellStyle name="Heading 3 2 2 7" xfId="265"/>
    <cellStyle name="Heading 3 2 2 8" xfId="996"/>
    <cellStyle name="Heading 3 2 3" xfId="289"/>
    <cellStyle name="Heading 3 2 3 2" xfId="707"/>
    <cellStyle name="Heading 3 2 3 2 2" xfId="1053"/>
    <cellStyle name="Heading 3 2 4" xfId="290"/>
    <cellStyle name="Heading 3 2 4 2" xfId="291"/>
    <cellStyle name="Heading 3 2 4 2 2" xfId="292"/>
    <cellStyle name="Heading 3 2 4 2 2 2" xfId="1022"/>
    <cellStyle name="Heading 3 2 4 2 3" xfId="293"/>
    <cellStyle name="Heading 3 2 4 2 3 2" xfId="1023"/>
    <cellStyle name="Heading 3 2 4 2 4" xfId="294"/>
    <cellStyle name="Heading 3 2 4 2 4 2" xfId="1024"/>
    <cellStyle name="Heading 3 2 4 2 5" xfId="1021"/>
    <cellStyle name="Heading 3 2 4 3" xfId="295"/>
    <cellStyle name="Heading 3 2 4 3 2" xfId="1025"/>
    <cellStyle name="Heading 3 2 4 4" xfId="296"/>
    <cellStyle name="Heading 3 2 4 4 2" xfId="1026"/>
    <cellStyle name="Heading 3 2 4 5" xfId="297"/>
    <cellStyle name="Heading 3 2 4 5 2" xfId="1027"/>
    <cellStyle name="Heading 3 2 4 6" xfId="1020"/>
    <cellStyle name="Heading 3 2 5" xfId="298"/>
    <cellStyle name="Heading 3 2 5 2" xfId="299"/>
    <cellStyle name="Heading 3 2 5 2 2" xfId="300"/>
    <cellStyle name="Heading 3 2 5 2 2 2" xfId="1030"/>
    <cellStyle name="Heading 3 2 5 2 3" xfId="301"/>
    <cellStyle name="Heading 3 2 5 2 3 2" xfId="1031"/>
    <cellStyle name="Heading 3 2 5 2 4" xfId="302"/>
    <cellStyle name="Heading 3 2 5 2 4 2" xfId="1032"/>
    <cellStyle name="Heading 3 2 5 2 5" xfId="1029"/>
    <cellStyle name="Heading 3 2 5 3" xfId="303"/>
    <cellStyle name="Heading 3 2 5 3 2" xfId="1033"/>
    <cellStyle name="Heading 3 2 5 4" xfId="304"/>
    <cellStyle name="Heading 3 2 5 4 2" xfId="1034"/>
    <cellStyle name="Heading 3 2 5 5" xfId="305"/>
    <cellStyle name="Heading 3 2 5 5 2" xfId="1035"/>
    <cellStyle name="Heading 3 2 5 6" xfId="1028"/>
    <cellStyle name="Heading 3 2 6" xfId="306"/>
    <cellStyle name="Heading 3 2 6 2" xfId="307"/>
    <cellStyle name="Heading 3 2 6 2 2" xfId="1037"/>
    <cellStyle name="Heading 3 2 6 3" xfId="308"/>
    <cellStyle name="Heading 3 2 6 3 2" xfId="1038"/>
    <cellStyle name="Heading 3 2 6 4" xfId="309"/>
    <cellStyle name="Heading 3 2 6 4 2" xfId="1039"/>
    <cellStyle name="Heading 3 2 6 5" xfId="1036"/>
    <cellStyle name="Heading 3 2 7" xfId="310"/>
    <cellStyle name="Heading 3 2 7 2" xfId="311"/>
    <cellStyle name="Heading 3 2 7 2 2" xfId="1041"/>
    <cellStyle name="Heading 3 2 7 3" xfId="312"/>
    <cellStyle name="Heading 3 2 7 3 2" xfId="1042"/>
    <cellStyle name="Heading 3 2 7 4" xfId="1040"/>
    <cellStyle name="Heading 3 2 8" xfId="708"/>
    <cellStyle name="Heading 3 2 8 2" xfId="1054"/>
    <cellStyle name="Heading 3 2 9" xfId="264"/>
    <cellStyle name="Heading 3 3" xfId="61"/>
    <cellStyle name="Heading 3 3 2" xfId="313"/>
    <cellStyle name="Heading 4 2" xfId="62"/>
    <cellStyle name="Heading 4 2 2" xfId="63"/>
    <cellStyle name="Heading 4 2 3" xfId="314"/>
    <cellStyle name="Heading 4 3" xfId="315"/>
    <cellStyle name="Heading(4)" xfId="316"/>
    <cellStyle name="Hyperlink 2" xfId="64"/>
    <cellStyle name="Hyperlink 2 2" xfId="318"/>
    <cellStyle name="Hyperlink 2 3" xfId="319"/>
    <cellStyle name="Hyperlink 2 4" xfId="317"/>
    <cellStyle name="Hyperlink 3" xfId="320"/>
    <cellStyle name="Hyperlink 3 2" xfId="709"/>
    <cellStyle name="Hyperlink 4" xfId="321"/>
    <cellStyle name="Hyperlink Arrow" xfId="322"/>
    <cellStyle name="Hyperlink Text" xfId="323"/>
    <cellStyle name="import" xfId="324"/>
    <cellStyle name="import%" xfId="325"/>
    <cellStyle name="import_ICRC Electricity model 1-1  (1 Feb 2003) " xfId="136"/>
    <cellStyle name="Input 2" xfId="65"/>
    <cellStyle name="Input 2 2" xfId="66"/>
    <cellStyle name="Input 2 2 2" xfId="710"/>
    <cellStyle name="Input 2 2 2 2" xfId="711"/>
    <cellStyle name="Input 2 2 3" xfId="712"/>
    <cellStyle name="Input 2 2 3 2" xfId="713"/>
    <cellStyle name="Input 2 2 4" xfId="714"/>
    <cellStyle name="Input 2 2 5" xfId="715"/>
    <cellStyle name="Input 2 2 6" xfId="327"/>
    <cellStyle name="Input 2 3" xfId="328"/>
    <cellStyle name="Input 2 3 2" xfId="716"/>
    <cellStyle name="Input 2 3 2 2" xfId="717"/>
    <cellStyle name="Input 2 3 3" xfId="718"/>
    <cellStyle name="Input 2 3 3 2" xfId="719"/>
    <cellStyle name="Input 2 3 4" xfId="720"/>
    <cellStyle name="Input 2 3 5" xfId="721"/>
    <cellStyle name="Input 2 4" xfId="722"/>
    <cellStyle name="Input 2 4 2" xfId="723"/>
    <cellStyle name="Input 2 4 2 2" xfId="724"/>
    <cellStyle name="Input 2 4 3" xfId="725"/>
    <cellStyle name="Input 2 4 3 2" xfId="726"/>
    <cellStyle name="Input 2 4 4" xfId="727"/>
    <cellStyle name="Input 2 5" xfId="728"/>
    <cellStyle name="Input 2 5 2" xfId="729"/>
    <cellStyle name="Input 2 5 2 2" xfId="730"/>
    <cellStyle name="Input 2 5 3" xfId="731"/>
    <cellStyle name="Input 2 5 3 2" xfId="732"/>
    <cellStyle name="Input 2 5 4" xfId="733"/>
    <cellStyle name="Input 2 6" xfId="734"/>
    <cellStyle name="Input 2 7" xfId="735"/>
    <cellStyle name="Input 2 8" xfId="326"/>
    <cellStyle name="Input1" xfId="138"/>
    <cellStyle name="Input1 2" xfId="329"/>
    <cellStyle name="Input1 2 2" xfId="330"/>
    <cellStyle name="Input1 2 3" xfId="736"/>
    <cellStyle name="Input1 3" xfId="331"/>
    <cellStyle name="Input1 3 2" xfId="332"/>
    <cellStyle name="Input1 3 3" xfId="737"/>
    <cellStyle name="Input1 4" xfId="333"/>
    <cellStyle name="Input1 4 2" xfId="738"/>
    <cellStyle name="Input1 5" xfId="334"/>
    <cellStyle name="Input1 6" xfId="739"/>
    <cellStyle name="Input1%" xfId="335"/>
    <cellStyle name="Input1_ICRC Electricity model 1-1  (1 Feb 2003) " xfId="336"/>
    <cellStyle name="Input1default" xfId="337"/>
    <cellStyle name="Input1default%" xfId="338"/>
    <cellStyle name="Input2" xfId="339"/>
    <cellStyle name="Input2 2" xfId="340"/>
    <cellStyle name="Input2 3" xfId="341"/>
    <cellStyle name="Input3" xfId="342"/>
    <cellStyle name="Input3 2" xfId="343"/>
    <cellStyle name="Input3 2 2" xfId="740"/>
    <cellStyle name="Input3 3" xfId="344"/>
    <cellStyle name="Input3 3 2" xfId="741"/>
    <cellStyle name="Input3 4" xfId="742"/>
    <cellStyle name="Input3 5" xfId="743"/>
    <cellStyle name="InputCell" xfId="345"/>
    <cellStyle name="InputCell 2" xfId="346"/>
    <cellStyle name="InputCell 3" xfId="347"/>
    <cellStyle name="InputCellText" xfId="348"/>
    <cellStyle name="InputCellText 2" xfId="349"/>
    <cellStyle name="InputCellText 3" xfId="350"/>
    <cellStyle name="key result" xfId="351"/>
    <cellStyle name="Lines" xfId="352"/>
    <cellStyle name="Linked Cell 2" xfId="67"/>
    <cellStyle name="Linked Cell 2 2" xfId="68"/>
    <cellStyle name="Local import" xfId="353"/>
    <cellStyle name="Local import %" xfId="354"/>
    <cellStyle name="Mine" xfId="355"/>
    <cellStyle name="Model Name" xfId="356"/>
    <cellStyle name="Neutral 2" xfId="69"/>
    <cellStyle name="Neutral 2 2" xfId="70"/>
    <cellStyle name="NonInputCell" xfId="357"/>
    <cellStyle name="NonInputCell 2" xfId="358"/>
    <cellStyle name="NonInputCell 3" xfId="359"/>
    <cellStyle name="Normal" xfId="0" builtinId="0"/>
    <cellStyle name="Normal - Style1" xfId="360"/>
    <cellStyle name="Normal 10" xfId="71"/>
    <cellStyle name="Normal 10 2" xfId="361"/>
    <cellStyle name="Normal 10 2 2 2" xfId="633"/>
    <cellStyle name="Normal 10 2 2 2 7" xfId="989"/>
    <cellStyle name="Normal 11" xfId="105"/>
    <cellStyle name="Normal 11 2" xfId="363"/>
    <cellStyle name="Normal 11 3" xfId="364"/>
    <cellStyle name="Normal 11 4" xfId="365"/>
    <cellStyle name="Normal 11 5" xfId="362"/>
    <cellStyle name="Normal 114" xfId="134"/>
    <cellStyle name="Normal 114 2" xfId="366"/>
    <cellStyle name="Normal 12" xfId="367"/>
    <cellStyle name="Normal 12 2" xfId="368"/>
    <cellStyle name="Normal 13" xfId="369"/>
    <cellStyle name="Normal 13 2" xfId="133"/>
    <cellStyle name="Normal 13_29(d) - Gas extensions -tariffs" xfId="370"/>
    <cellStyle name="Normal 14" xfId="142"/>
    <cellStyle name="Normal 14 2" xfId="371"/>
    <cellStyle name="Normal 14 2 2" xfId="744"/>
    <cellStyle name="Normal 14 3" xfId="372"/>
    <cellStyle name="Normal 14 3 2" xfId="373"/>
    <cellStyle name="Normal 14 3 3" xfId="374"/>
    <cellStyle name="Normal 14 4" xfId="375"/>
    <cellStyle name="Normal 14 5" xfId="376"/>
    <cellStyle name="Normal 14 9" xfId="991"/>
    <cellStyle name="Normal 14 9 2" xfId="992"/>
    <cellStyle name="Normal 143" xfId="745"/>
    <cellStyle name="Normal 144" xfId="746"/>
    <cellStyle name="Normal 147" xfId="747"/>
    <cellStyle name="Normal 148" xfId="748"/>
    <cellStyle name="Normal 149" xfId="749"/>
    <cellStyle name="Normal 15" xfId="72"/>
    <cellStyle name="Normal 15 2" xfId="378"/>
    <cellStyle name="Normal 15 3" xfId="750"/>
    <cellStyle name="Normal 15 4" xfId="377"/>
    <cellStyle name="Normal 150" xfId="751"/>
    <cellStyle name="Normal 151" xfId="752"/>
    <cellStyle name="Normal 152" xfId="753"/>
    <cellStyle name="Normal 153" xfId="754"/>
    <cellStyle name="Normal 154" xfId="755"/>
    <cellStyle name="Normal 155" xfId="756"/>
    <cellStyle name="Normal 156" xfId="757"/>
    <cellStyle name="Normal 159" xfId="987"/>
    <cellStyle name="Normal 16" xfId="379"/>
    <cellStyle name="Normal 16 2" xfId="380"/>
    <cellStyle name="Normal 16 3" xfId="758"/>
    <cellStyle name="Normal 161" xfId="759"/>
    <cellStyle name="Normal 162" xfId="760"/>
    <cellStyle name="Normal 163" xfId="761"/>
    <cellStyle name="Normal 164" xfId="762"/>
    <cellStyle name="Normal 169" xfId="763"/>
    <cellStyle name="Normal 17" xfId="381"/>
    <cellStyle name="Normal 17 2" xfId="382"/>
    <cellStyle name="Normal 17 2 2" xfId="383"/>
    <cellStyle name="Normal 17 2 2 2" xfId="384"/>
    <cellStyle name="Normal 17 2 2 3" xfId="385"/>
    <cellStyle name="Normal 17 2 3" xfId="386"/>
    <cellStyle name="Normal 17 2 4" xfId="387"/>
    <cellStyle name="Normal 17 3" xfId="388"/>
    <cellStyle name="Normal 17 3 2" xfId="389"/>
    <cellStyle name="Normal 17 3 2 2" xfId="390"/>
    <cellStyle name="Normal 17 3 2 3" xfId="391"/>
    <cellStyle name="Normal 17 3 3" xfId="392"/>
    <cellStyle name="Normal 17 3 4" xfId="393"/>
    <cellStyle name="Normal 17 4" xfId="394"/>
    <cellStyle name="Normal 17 4 2" xfId="395"/>
    <cellStyle name="Normal 17 4 3" xfId="396"/>
    <cellStyle name="Normal 17 5" xfId="397"/>
    <cellStyle name="Normal 17 6" xfId="398"/>
    <cellStyle name="Normal 170" xfId="764"/>
    <cellStyle name="Normal 171" xfId="765"/>
    <cellStyle name="Normal 172" xfId="766"/>
    <cellStyle name="Normal 177" xfId="767"/>
    <cellStyle name="Normal 178" xfId="768"/>
    <cellStyle name="Normal 179" xfId="769"/>
    <cellStyle name="Normal 18" xfId="399"/>
    <cellStyle name="Normal 18 2" xfId="400"/>
    <cellStyle name="Normal 180" xfId="770"/>
    <cellStyle name="Normal 181" xfId="771"/>
    <cellStyle name="Normal 182" xfId="772"/>
    <cellStyle name="Normal 183" xfId="773"/>
    <cellStyle name="Normal 184" xfId="774"/>
    <cellStyle name="Normal 185" xfId="775"/>
    <cellStyle name="Normal 186" xfId="776"/>
    <cellStyle name="Normal 187" xfId="777"/>
    <cellStyle name="Normal 188" xfId="778"/>
    <cellStyle name="Normal 189" xfId="779"/>
    <cellStyle name="Normal 19" xfId="401"/>
    <cellStyle name="Normal 190" xfId="780"/>
    <cellStyle name="Normal 192" xfId="781"/>
    <cellStyle name="Normal 193" xfId="782"/>
    <cellStyle name="Normal 196" xfId="783"/>
    <cellStyle name="Normal 197" xfId="784"/>
    <cellStyle name="Normal 198" xfId="785"/>
    <cellStyle name="Normal 199" xfId="786"/>
    <cellStyle name="Normal 2" xfId="73"/>
    <cellStyle name="Normal 2 2" xfId="74"/>
    <cellStyle name="Normal 2 2 2" xfId="137"/>
    <cellStyle name="Normal 2 2 3" xfId="403"/>
    <cellStyle name="Normal 2 2 4" xfId="404"/>
    <cellStyle name="Normal 2 2 5" xfId="405"/>
    <cellStyle name="Normal 2 3" xfId="1"/>
    <cellStyle name="Normal 2 3 2" xfId="406"/>
    <cellStyle name="Normal 2 3_29(d) - Gas extensions -tariffs" xfId="407"/>
    <cellStyle name="Normal 2 4" xfId="408"/>
    <cellStyle name="Normal 2 4 2" xfId="409"/>
    <cellStyle name="Normal 2 4 3" xfId="410"/>
    <cellStyle name="Normal 2 5" xfId="144"/>
    <cellStyle name="Normal 2 6" xfId="402"/>
    <cellStyle name="Normal 2 7" xfId="1043"/>
    <cellStyle name="Normal 2_29(d) - Gas extensions -tariffs" xfId="411"/>
    <cellStyle name="Normal 20" xfId="412"/>
    <cellStyle name="Normal 20 2" xfId="413"/>
    <cellStyle name="Normal 20 2 2" xfId="414"/>
    <cellStyle name="Normal 20 3" xfId="415"/>
    <cellStyle name="Normal 20 4" xfId="416"/>
    <cellStyle name="Normal 20 5" xfId="787"/>
    <cellStyle name="Normal 200" xfId="788"/>
    <cellStyle name="Normal 201" xfId="789"/>
    <cellStyle name="Normal 202" xfId="790"/>
    <cellStyle name="Normal 203" xfId="791"/>
    <cellStyle name="Normal 204" xfId="792"/>
    <cellStyle name="Normal 205" xfId="793"/>
    <cellStyle name="Normal 207" xfId="794"/>
    <cellStyle name="Normal 208" xfId="795"/>
    <cellStyle name="Normal 209" xfId="796"/>
    <cellStyle name="Normal 21" xfId="417"/>
    <cellStyle name="Normal 21 2" xfId="418"/>
    <cellStyle name="Normal 21 3" xfId="419"/>
    <cellStyle name="Normal 210" xfId="797"/>
    <cellStyle name="Normal 211" xfId="798"/>
    <cellStyle name="Normal 212" xfId="799"/>
    <cellStyle name="Normal 213" xfId="800"/>
    <cellStyle name="Normal 214" xfId="801"/>
    <cellStyle name="Normal 215" xfId="802"/>
    <cellStyle name="Normal 216" xfId="803"/>
    <cellStyle name="Normal 22" xfId="420"/>
    <cellStyle name="Normal 23" xfId="421"/>
    <cellStyle name="Normal 23 2" xfId="422"/>
    <cellStyle name="Normal 23 2 2" xfId="423"/>
    <cellStyle name="Normal 23 3" xfId="424"/>
    <cellStyle name="Normal 23 4" xfId="425"/>
    <cellStyle name="Normal 24" xfId="426"/>
    <cellStyle name="Normal 24 2" xfId="427"/>
    <cellStyle name="Normal 24 2 2" xfId="428"/>
    <cellStyle name="Normal 24 3" xfId="429"/>
    <cellStyle name="Normal 24 4" xfId="430"/>
    <cellStyle name="Normal 25" xfId="431"/>
    <cellStyle name="Normal 25 2" xfId="432"/>
    <cellStyle name="Normal 25 2 2" xfId="433"/>
    <cellStyle name="Normal 25 3" xfId="434"/>
    <cellStyle name="Normal 25 4" xfId="435"/>
    <cellStyle name="Normal 26" xfId="436"/>
    <cellStyle name="Normal 26 2" xfId="437"/>
    <cellStyle name="Normal 26 2 2" xfId="438"/>
    <cellStyle name="Normal 26 3" xfId="439"/>
    <cellStyle name="Normal 26 4" xfId="440"/>
    <cellStyle name="Normal 27" xfId="441"/>
    <cellStyle name="Normal 28" xfId="140"/>
    <cellStyle name="Normal 28 4" xfId="990"/>
    <cellStyle name="Normal 29" xfId="442"/>
    <cellStyle name="Normal 3" xfId="75"/>
    <cellStyle name="Normal 3 2" xfId="76"/>
    <cellStyle name="Normal 3 2 2" xfId="77"/>
    <cellStyle name="Normal 3 3" xfId="78"/>
    <cellStyle name="Normal 3 3 2" xfId="444"/>
    <cellStyle name="Normal 3 3 3" xfId="445"/>
    <cellStyle name="Normal 3 3 4" xfId="443"/>
    <cellStyle name="Normal 3 4" xfId="446"/>
    <cellStyle name="Normal 3 5" xfId="447"/>
    <cellStyle name="Normal 3 5 2" xfId="448"/>
    <cellStyle name="Normal 3 5 3" xfId="449"/>
    <cellStyle name="Normal 3_29(d) - Gas extensions -tariffs" xfId="450"/>
    <cellStyle name="Normal 30" xfId="451"/>
    <cellStyle name="Normal 31" xfId="452"/>
    <cellStyle name="Normal 32" xfId="146"/>
    <cellStyle name="Normal 32 3" xfId="988"/>
    <cellStyle name="Normal 33" xfId="453"/>
    <cellStyle name="Normal 34" xfId="454"/>
    <cellStyle name="Normal 34 2" xfId="804"/>
    <cellStyle name="Normal 35" xfId="652"/>
    <cellStyle name="Normal 36" xfId="653"/>
    <cellStyle name="Normal 37" xfId="654"/>
    <cellStyle name="Normal 37 2" xfId="805"/>
    <cellStyle name="Normal 38" xfId="455"/>
    <cellStyle name="Normal 38 2" xfId="456"/>
    <cellStyle name="Normal 38_29(d) - Gas extensions -tariffs" xfId="457"/>
    <cellStyle name="Normal 39" xfId="806"/>
    <cellStyle name="Normal 4" xfId="79"/>
    <cellStyle name="Normal 4 2" xfId="80"/>
    <cellStyle name="Normal 4 2 2" xfId="81"/>
    <cellStyle name="Normal 4 2 2 2" xfId="82"/>
    <cellStyle name="Normal 4 2 2 2 2" xfId="459"/>
    <cellStyle name="Normal 4 2 2 2 3" xfId="460"/>
    <cellStyle name="Normal 4 2 2 3" xfId="461"/>
    <cellStyle name="Normal 4 2 2 4" xfId="462"/>
    <cellStyle name="Normal 4 2 3" xfId="83"/>
    <cellStyle name="Normal 4 2 3 2" xfId="84"/>
    <cellStyle name="Normal 4 2 3 2 2" xfId="463"/>
    <cellStyle name="Normal 4 2 3 2 3" xfId="464"/>
    <cellStyle name="Normal 4 2 3 3" xfId="465"/>
    <cellStyle name="Normal 4 2 3 4" xfId="466"/>
    <cellStyle name="Normal 4 2 4" xfId="85"/>
    <cellStyle name="Normal 4 2 5" xfId="458"/>
    <cellStyle name="Normal 4 3" xfId="86"/>
    <cellStyle name="Normal 4 3 2" xfId="468"/>
    <cellStyle name="Normal 4 3 2 2" xfId="469"/>
    <cellStyle name="Normal 4 3 2 3" xfId="470"/>
    <cellStyle name="Normal 4 3 3" xfId="471"/>
    <cellStyle name="Normal 4 3 3 2" xfId="472"/>
    <cellStyle name="Normal 4 3 4" xfId="473"/>
    <cellStyle name="Normal 4 3 5" xfId="807"/>
    <cellStyle name="Normal 4 3 6" xfId="467"/>
    <cellStyle name="Normal 4 4" xfId="474"/>
    <cellStyle name="Normal 4 5" xfId="475"/>
    <cellStyle name="Normal 4 6" xfId="476"/>
    <cellStyle name="Normal 4 7" xfId="143"/>
    <cellStyle name="Normal 4_29(d) - Gas extensions -tariffs" xfId="477"/>
    <cellStyle name="Normal 40" xfId="478"/>
    <cellStyle name="Normal 40 2" xfId="479"/>
    <cellStyle name="Normal 40_29(d) - Gas extensions -tariffs" xfId="480"/>
    <cellStyle name="Normal 41" xfId="993"/>
    <cellStyle name="Normal 41 2" xfId="994"/>
    <cellStyle name="Normal 5" xfId="87"/>
    <cellStyle name="Normal 5 2" xfId="88"/>
    <cellStyle name="Normal 5 2 2" xfId="808"/>
    <cellStyle name="Normal 5 2 3" xfId="481"/>
    <cellStyle name="Normal 5 3" xfId="482"/>
    <cellStyle name="Normal 5 4" xfId="145"/>
    <cellStyle name="Normal 6" xfId="89"/>
    <cellStyle name="Normal 6 2" xfId="90"/>
    <cellStyle name="Normal 6 2 2" xfId="484"/>
    <cellStyle name="Normal 6 3" xfId="91"/>
    <cellStyle name="Normal 6 4" xfId="483"/>
    <cellStyle name="Normal 7" xfId="92"/>
    <cellStyle name="Normal 7 2" xfId="93"/>
    <cellStyle name="Normal 7 2 2" xfId="487"/>
    <cellStyle name="Normal 7 2 2 2" xfId="488"/>
    <cellStyle name="Normal 7 2 2 3" xfId="489"/>
    <cellStyle name="Normal 7 2 3" xfId="490"/>
    <cellStyle name="Normal 7 2 4" xfId="491"/>
    <cellStyle name="Normal 7 2 5" xfId="486"/>
    <cellStyle name="Normal 7 3" xfId="809"/>
    <cellStyle name="Normal 7 4" xfId="485"/>
    <cellStyle name="Normal 8" xfId="492"/>
    <cellStyle name="Normal 8 2" xfId="493"/>
    <cellStyle name="Normal 8 2 2" xfId="494"/>
    <cellStyle name="Normal 8 2 3" xfId="495"/>
    <cellStyle name="Normal 8 2 3 2" xfId="496"/>
    <cellStyle name="Normal 8 2 3 3" xfId="497"/>
    <cellStyle name="Normal 8 2 4" xfId="498"/>
    <cellStyle name="Normal 9" xfId="499"/>
    <cellStyle name="Normal 9 2" xfId="500"/>
    <cellStyle name="Note 2" xfId="94"/>
    <cellStyle name="Note 2 10" xfId="501"/>
    <cellStyle name="Note 2 2" xfId="95"/>
    <cellStyle name="Note 2 2 2" xfId="810"/>
    <cellStyle name="Note 2 2 2 2" xfId="811"/>
    <cellStyle name="Note 2 2 2 3" xfId="812"/>
    <cellStyle name="Note 2 2 3" xfId="813"/>
    <cellStyle name="Note 2 2 4" xfId="814"/>
    <cellStyle name="Note 2 2 5" xfId="815"/>
    <cellStyle name="Note 2 2 6" xfId="502"/>
    <cellStyle name="Note 2 3" xfId="503"/>
    <cellStyle name="Note 2 3 2" xfId="816"/>
    <cellStyle name="Note 2 3 2 2" xfId="817"/>
    <cellStyle name="Note 2 3 2 3" xfId="818"/>
    <cellStyle name="Note 2 3 3" xfId="819"/>
    <cellStyle name="Note 2 3 4" xfId="820"/>
    <cellStyle name="Note 2 3 5" xfId="821"/>
    <cellStyle name="Note 2 4" xfId="822"/>
    <cellStyle name="Note 2 4 2" xfId="823"/>
    <cellStyle name="Note 2 4 2 2" xfId="824"/>
    <cellStyle name="Note 2 4 2 3" xfId="825"/>
    <cellStyle name="Note 2 4 3" xfId="826"/>
    <cellStyle name="Note 2 4 4" xfId="827"/>
    <cellStyle name="Note 2 5" xfId="828"/>
    <cellStyle name="Note 2 5 2" xfId="829"/>
    <cellStyle name="Note 2 5 2 2" xfId="830"/>
    <cellStyle name="Note 2 5 2 3" xfId="831"/>
    <cellStyle name="Note 2 5 3" xfId="832"/>
    <cellStyle name="Note 2 5 4" xfId="833"/>
    <cellStyle name="Note 2 6" xfId="834"/>
    <cellStyle name="Note 2 6 2" xfId="835"/>
    <cellStyle name="Note 2 6 2 2" xfId="836"/>
    <cellStyle name="Note 2 6 2 3" xfId="837"/>
    <cellStyle name="Note 2 6 3" xfId="838"/>
    <cellStyle name="Note 2 6 4" xfId="839"/>
    <cellStyle name="Note 2 7" xfId="840"/>
    <cellStyle name="Note 2 8" xfId="841"/>
    <cellStyle name="Note 2 9" xfId="842"/>
    <cellStyle name="Note 3" xfId="504"/>
    <cellStyle name="Note 3 2" xfId="505"/>
    <cellStyle name="Note 3 2 2" xfId="843"/>
    <cellStyle name="Note 3 3" xfId="506"/>
    <cellStyle name="Note 3 3 2" xfId="844"/>
    <cellStyle name="Note 3 4" xfId="845"/>
    <cellStyle name="Note 4" xfId="507"/>
    <cellStyle name="Note 4 2" xfId="508"/>
    <cellStyle name="Note 4 2 2" xfId="846"/>
    <cellStyle name="Note 4 3" xfId="509"/>
    <cellStyle name="Note 4 3 2" xfId="847"/>
    <cellStyle name="Note 4 4" xfId="848"/>
    <cellStyle name="Output 2" xfId="96"/>
    <cellStyle name="Output 2 10" xfId="849"/>
    <cellStyle name="Output 2 11" xfId="850"/>
    <cellStyle name="Output 2 12" xfId="851"/>
    <cellStyle name="Output 2 13" xfId="510"/>
    <cellStyle name="Output 2 2" xfId="97"/>
    <cellStyle name="Output 2 2 2" xfId="852"/>
    <cellStyle name="Output 2 2 2 2" xfId="853"/>
    <cellStyle name="Output 2 2 2 3" xfId="854"/>
    <cellStyle name="Output 2 2 3" xfId="855"/>
    <cellStyle name="Output 2 2 3 2" xfId="856"/>
    <cellStyle name="Output 2 2 3 3" xfId="857"/>
    <cellStyle name="Output 2 2 4" xfId="858"/>
    <cellStyle name="Output 2 2 5" xfId="859"/>
    <cellStyle name="Output 2 2 6" xfId="860"/>
    <cellStyle name="Output 2 2 7" xfId="511"/>
    <cellStyle name="Output 2 3" xfId="512"/>
    <cellStyle name="Output 2 3 2" xfId="861"/>
    <cellStyle name="Output 2 3 2 2" xfId="862"/>
    <cellStyle name="Output 2 3 2 3" xfId="863"/>
    <cellStyle name="Output 2 3 3" xfId="864"/>
    <cellStyle name="Output 2 3 3 2" xfId="865"/>
    <cellStyle name="Output 2 3 3 3" xfId="866"/>
    <cellStyle name="Output 2 3 4" xfId="867"/>
    <cellStyle name="Output 2 3 5" xfId="868"/>
    <cellStyle name="Output 2 3 6" xfId="869"/>
    <cellStyle name="Output 2 4" xfId="870"/>
    <cellStyle name="Output 2 4 2" xfId="871"/>
    <cellStyle name="Output 2 4 2 2" xfId="872"/>
    <cellStyle name="Output 2 4 2 3" xfId="873"/>
    <cellStyle name="Output 2 4 3" xfId="874"/>
    <cellStyle name="Output 2 4 3 2" xfId="875"/>
    <cellStyle name="Output 2 4 3 3" xfId="876"/>
    <cellStyle name="Output 2 4 4" xfId="877"/>
    <cellStyle name="Output 2 4 5" xfId="878"/>
    <cellStyle name="Output 2 5" xfId="879"/>
    <cellStyle name="Output 2 5 2" xfId="880"/>
    <cellStyle name="Output 2 5 2 2" xfId="881"/>
    <cellStyle name="Output 2 5 2 3" xfId="882"/>
    <cellStyle name="Output 2 5 3" xfId="883"/>
    <cellStyle name="Output 2 5 3 2" xfId="884"/>
    <cellStyle name="Output 2 5 3 3" xfId="885"/>
    <cellStyle name="Output 2 5 4" xfId="886"/>
    <cellStyle name="Output 2 5 5" xfId="887"/>
    <cellStyle name="Output 2 6" xfId="888"/>
    <cellStyle name="Output 2 6 2" xfId="889"/>
    <cellStyle name="Output 2 6 2 2" xfId="890"/>
    <cellStyle name="Output 2 6 2 3" xfId="891"/>
    <cellStyle name="Output 2 6 3" xfId="892"/>
    <cellStyle name="Output 2 6 3 2" xfId="893"/>
    <cellStyle name="Output 2 6 3 3" xfId="894"/>
    <cellStyle name="Output 2 6 4" xfId="895"/>
    <cellStyle name="Output 2 6 5" xfId="896"/>
    <cellStyle name="Output 2 7" xfId="897"/>
    <cellStyle name="Output 2 7 2" xfId="898"/>
    <cellStyle name="Output 2 7 2 2" xfId="899"/>
    <cellStyle name="Output 2 7 2 3" xfId="900"/>
    <cellStyle name="Output 2 7 3" xfId="901"/>
    <cellStyle name="Output 2 7 3 2" xfId="902"/>
    <cellStyle name="Output 2 7 3 3" xfId="903"/>
    <cellStyle name="Output 2 7 4" xfId="904"/>
    <cellStyle name="Output 2 7 5" xfId="905"/>
    <cellStyle name="Output 2 8" xfId="906"/>
    <cellStyle name="Output 2 8 2" xfId="907"/>
    <cellStyle name="Output 2 8 3" xfId="908"/>
    <cellStyle name="Output 2 9" xfId="909"/>
    <cellStyle name="Output 2 9 2" xfId="910"/>
    <cellStyle name="Output 2 9 3" xfId="911"/>
    <cellStyle name="Percent" xfId="108" builtinId="5"/>
    <cellStyle name="Percent [2]" xfId="513"/>
    <cellStyle name="Percent [2] 2" xfId="514"/>
    <cellStyle name="Percent [2]_29(d) - Gas extensions -tariffs" xfId="515"/>
    <cellStyle name="Percent 10" xfId="655"/>
    <cellStyle name="Percent 11" xfId="656"/>
    <cellStyle name="Percent 12" xfId="516"/>
    <cellStyle name="Percent 12 2" xfId="517"/>
    <cellStyle name="Percent 12 2 2" xfId="518"/>
    <cellStyle name="Percent 12 3" xfId="519"/>
    <cellStyle name="Percent 12 4" xfId="520"/>
    <cellStyle name="Percent 2" xfId="98"/>
    <cellStyle name="Percent 2 2" xfId="99"/>
    <cellStyle name="Percent 2 2 2" xfId="521"/>
    <cellStyle name="Percent 2 2 2 2" xfId="522"/>
    <cellStyle name="Percent 2 2 2 2 2" xfId="523"/>
    <cellStyle name="Percent 2 2 2 2 3" xfId="524"/>
    <cellStyle name="Percent 2 2 2 3" xfId="525"/>
    <cellStyle name="Percent 2 2 2 4" xfId="526"/>
    <cellStyle name="Percent 2 2 3" xfId="527"/>
    <cellStyle name="Percent 2 2 3 2" xfId="528"/>
    <cellStyle name="Percent 2 2 3 2 2" xfId="529"/>
    <cellStyle name="Percent 2 2 3 2 3" xfId="530"/>
    <cellStyle name="Percent 2 2 3 3" xfId="531"/>
    <cellStyle name="Percent 2 2 3 4" xfId="532"/>
    <cellStyle name="Percent 2 3" xfId="533"/>
    <cellStyle name="Percent 2 3 2" xfId="534"/>
    <cellStyle name="Percent 2 3 2 2" xfId="535"/>
    <cellStyle name="Percent 2 3 2 3" xfId="536"/>
    <cellStyle name="Percent 2 3 3" xfId="537"/>
    <cellStyle name="Percent 2 3 4" xfId="538"/>
    <cellStyle name="Percent 2 4" xfId="539"/>
    <cellStyle name="Percent 2 4 2" xfId="540"/>
    <cellStyle name="Percent 2 4 2 2" xfId="541"/>
    <cellStyle name="Percent 2 4 2 3" xfId="542"/>
    <cellStyle name="Percent 2 4 3" xfId="543"/>
    <cellStyle name="Percent 2 4 4" xfId="544"/>
    <cellStyle name="Percent 3" xfId="545"/>
    <cellStyle name="Percent 3 2" xfId="546"/>
    <cellStyle name="Percent 3 3" xfId="912"/>
    <cellStyle name="Percent 3 4" xfId="547"/>
    <cellStyle name="Percent 3 4 2" xfId="548"/>
    <cellStyle name="Percent 3 4 3" xfId="549"/>
    <cellStyle name="Percent 4" xfId="550"/>
    <cellStyle name="Percent 4 2" xfId="913"/>
    <cellStyle name="Percent 5" xfId="551"/>
    <cellStyle name="Percent 5 2" xfId="552"/>
    <cellStyle name="Percent 5 3" xfId="553"/>
    <cellStyle name="Percent 6" xfId="554"/>
    <cellStyle name="Percent 7" xfId="555"/>
    <cellStyle name="Percent 8" xfId="556"/>
    <cellStyle name="Percent 9" xfId="657"/>
    <cellStyle name="Percentage" xfId="557"/>
    <cellStyle name="Period Title" xfId="558"/>
    <cellStyle name="PSChar" xfId="559"/>
    <cellStyle name="PSDate" xfId="560"/>
    <cellStyle name="PSDec" xfId="561"/>
    <cellStyle name="PSDetail" xfId="562"/>
    <cellStyle name="PSDetail 2" xfId="914"/>
    <cellStyle name="PSHeading" xfId="563"/>
    <cellStyle name="PSHeading 2" xfId="564"/>
    <cellStyle name="PSHeading 2 2" xfId="565"/>
    <cellStyle name="PSHeading 2 2 2" xfId="658"/>
    <cellStyle name="PSHeading 2 2 2 2" xfId="1044"/>
    <cellStyle name="PSHeading 2 3" xfId="659"/>
    <cellStyle name="PSHeading 2 3 2" xfId="1045"/>
    <cellStyle name="PSHeading 3" xfId="566"/>
    <cellStyle name="PSHeading 3 2" xfId="567"/>
    <cellStyle name="PSHeading 3 2 2" xfId="568"/>
    <cellStyle name="PSHeading 3 2 2 2" xfId="660"/>
    <cellStyle name="PSHeading 3 2 2 2 2" xfId="1046"/>
    <cellStyle name="PSHeading 3 2 3" xfId="661"/>
    <cellStyle name="PSHeading 3 2 3 2" xfId="1047"/>
    <cellStyle name="PSHeading 3 3" xfId="662"/>
    <cellStyle name="PSHeading 3 3 2" xfId="1048"/>
    <cellStyle name="PSHeading 4" xfId="569"/>
    <cellStyle name="PSHeading 4 2" xfId="663"/>
    <cellStyle name="PSHeading 4 2 2" xfId="1049"/>
    <cellStyle name="PSHeading 5" xfId="664"/>
    <cellStyle name="PSHeading 5 2" xfId="1050"/>
    <cellStyle name="PSInt" xfId="570"/>
    <cellStyle name="PSSpacer" xfId="571"/>
    <cellStyle name="Ratio" xfId="572"/>
    <cellStyle name="Ratio 2" xfId="573"/>
    <cellStyle name="Ratio_29(d) - Gas extensions -tariffs" xfId="574"/>
    <cellStyle name="Right Date" xfId="575"/>
    <cellStyle name="Right Number" xfId="576"/>
    <cellStyle name="Right Year" xfId="577"/>
    <cellStyle name="RIN_Input$_3dp" xfId="578"/>
    <cellStyle name="SAPError" xfId="579"/>
    <cellStyle name="SAPError 2" xfId="580"/>
    <cellStyle name="SAPKey" xfId="581"/>
    <cellStyle name="SAPKey 2" xfId="582"/>
    <cellStyle name="SAPLocked" xfId="583"/>
    <cellStyle name="SAPLocked 2" xfId="584"/>
    <cellStyle name="SAPOutput" xfId="585"/>
    <cellStyle name="SAPOutput 2" xfId="586"/>
    <cellStyle name="SAPSpace" xfId="587"/>
    <cellStyle name="SAPSpace 2" xfId="588"/>
    <cellStyle name="SAPText" xfId="589"/>
    <cellStyle name="SAPText 2" xfId="590"/>
    <cellStyle name="SAPUnLocked" xfId="591"/>
    <cellStyle name="SAPUnLocked 2" xfId="592"/>
    <cellStyle name="Sheet Title" xfId="593"/>
    <cellStyle name="SheetHeader1" xfId="594"/>
    <cellStyle name="Style 1" xfId="595"/>
    <cellStyle name="Style 1 2" xfId="596"/>
    <cellStyle name="Style 1 2 2" xfId="597"/>
    <cellStyle name="Style 1 3" xfId="598"/>
    <cellStyle name="Style 1 3 2" xfId="599"/>
    <cellStyle name="Style 1 3 3" xfId="600"/>
    <cellStyle name="Style 1 4" xfId="601"/>
    <cellStyle name="Style 1_29(d) - Gas extensions -tariffs" xfId="602"/>
    <cellStyle name="Style2" xfId="603"/>
    <cellStyle name="Style3" xfId="604"/>
    <cellStyle name="Style4" xfId="605"/>
    <cellStyle name="Style4 2" xfId="606"/>
    <cellStyle name="Style4_29(d) - Gas extensions -tariffs" xfId="607"/>
    <cellStyle name="Style5" xfId="608"/>
    <cellStyle name="Style5 2" xfId="609"/>
    <cellStyle name="Style5_29(d) - Gas extensions -tariffs" xfId="610"/>
    <cellStyle name="Table Head Green" xfId="611"/>
    <cellStyle name="Table Head Green 2" xfId="915"/>
    <cellStyle name="Table Head Green 2 2" xfId="916"/>
    <cellStyle name="Table Head Green 3" xfId="917"/>
    <cellStyle name="Table Head Green 4" xfId="918"/>
    <cellStyle name="Table Head_pldt" xfId="612"/>
    <cellStyle name="Table Source" xfId="613"/>
    <cellStyle name="Table Units" xfId="614"/>
    <cellStyle name="Table Units 2" xfId="919"/>
    <cellStyle name="TableLvl2" xfId="615"/>
    <cellStyle name="TableLvl3" xfId="616"/>
    <cellStyle name="Text" xfId="617"/>
    <cellStyle name="Text 2" xfId="618"/>
    <cellStyle name="Text 3" xfId="619"/>
    <cellStyle name="Text Head 1" xfId="620"/>
    <cellStyle name="Text Head 1 2" xfId="920"/>
    <cellStyle name="Text Head 2" xfId="621"/>
    <cellStyle name="Text Head 2 2" xfId="921"/>
    <cellStyle name="Text Indent 2" xfId="622"/>
    <cellStyle name="Theirs" xfId="623"/>
    <cellStyle name="Title 2" xfId="100"/>
    <cellStyle name="Title 2 2" xfId="101"/>
    <cellStyle name="TOC 1" xfId="624"/>
    <cellStyle name="TOC 2" xfId="625"/>
    <cellStyle name="TOC 3" xfId="626"/>
    <cellStyle name="Total 2" xfId="102"/>
    <cellStyle name="Total 2 10" xfId="922"/>
    <cellStyle name="Total 2 11" xfId="923"/>
    <cellStyle name="Total 2 12" xfId="924"/>
    <cellStyle name="Total 2 13" xfId="627"/>
    <cellStyle name="Total 2 2" xfId="103"/>
    <cellStyle name="Total 2 2 2" xfId="925"/>
    <cellStyle name="Total 2 2 2 2" xfId="926"/>
    <cellStyle name="Total 2 2 2 3" xfId="927"/>
    <cellStyle name="Total 2 2 3" xfId="928"/>
    <cellStyle name="Total 2 2 3 2" xfId="929"/>
    <cellStyle name="Total 2 2 3 3" xfId="930"/>
    <cellStyle name="Total 2 2 4" xfId="931"/>
    <cellStyle name="Total 2 2 5" xfId="932"/>
    <cellStyle name="Total 2 2 6" xfId="933"/>
    <cellStyle name="Total 2 2 7" xfId="628"/>
    <cellStyle name="Total 2 3" xfId="629"/>
    <cellStyle name="Total 2 3 2" xfId="934"/>
    <cellStyle name="Total 2 3 2 2" xfId="935"/>
    <cellStyle name="Total 2 3 2 3" xfId="936"/>
    <cellStyle name="Total 2 3 3" xfId="937"/>
    <cellStyle name="Total 2 3 3 2" xfId="938"/>
    <cellStyle name="Total 2 3 3 3" xfId="939"/>
    <cellStyle name="Total 2 3 4" xfId="940"/>
    <cellStyle name="Total 2 3 5" xfId="941"/>
    <cellStyle name="Total 2 3 6" xfId="942"/>
    <cellStyle name="Total 2 4" xfId="943"/>
    <cellStyle name="Total 2 4 2" xfId="944"/>
    <cellStyle name="Total 2 4 2 2" xfId="945"/>
    <cellStyle name="Total 2 4 2 3" xfId="946"/>
    <cellStyle name="Total 2 4 3" xfId="947"/>
    <cellStyle name="Total 2 4 3 2" xfId="948"/>
    <cellStyle name="Total 2 4 3 3" xfId="949"/>
    <cellStyle name="Total 2 4 4" xfId="950"/>
    <cellStyle name="Total 2 4 5" xfId="951"/>
    <cellStyle name="Total 2 5" xfId="952"/>
    <cellStyle name="Total 2 5 2" xfId="953"/>
    <cellStyle name="Total 2 5 2 2" xfId="954"/>
    <cellStyle name="Total 2 5 2 3" xfId="955"/>
    <cellStyle name="Total 2 5 3" xfId="956"/>
    <cellStyle name="Total 2 5 3 2" xfId="957"/>
    <cellStyle name="Total 2 5 3 3" xfId="958"/>
    <cellStyle name="Total 2 5 4" xfId="959"/>
    <cellStyle name="Total 2 5 5" xfId="960"/>
    <cellStyle name="Total 2 6" xfId="961"/>
    <cellStyle name="Total 2 6 2" xfId="962"/>
    <cellStyle name="Total 2 6 2 2" xfId="963"/>
    <cellStyle name="Total 2 6 2 3" xfId="964"/>
    <cellStyle name="Total 2 6 3" xfId="965"/>
    <cellStyle name="Total 2 6 3 2" xfId="966"/>
    <cellStyle name="Total 2 6 3 3" xfId="967"/>
    <cellStyle name="Total 2 6 4" xfId="968"/>
    <cellStyle name="Total 2 6 5" xfId="969"/>
    <cellStyle name="Total 2 7" xfId="970"/>
    <cellStyle name="Total 2 7 2" xfId="971"/>
    <cellStyle name="Total 2 7 2 2" xfId="972"/>
    <cellStyle name="Total 2 7 2 3" xfId="973"/>
    <cellStyle name="Total 2 7 3" xfId="974"/>
    <cellStyle name="Total 2 7 3 2" xfId="975"/>
    <cellStyle name="Total 2 7 3 3" xfId="976"/>
    <cellStyle name="Total 2 7 4" xfId="977"/>
    <cellStyle name="Total 2 7 5" xfId="978"/>
    <cellStyle name="Total 2 8" xfId="979"/>
    <cellStyle name="Total 2 8 2" xfId="980"/>
    <cellStyle name="Total 2 8 3" xfId="981"/>
    <cellStyle name="Total 2 9" xfId="982"/>
    <cellStyle name="Total 2 9 2" xfId="983"/>
    <cellStyle name="Total 2 9 3" xfId="984"/>
    <cellStyle name="Warning Text 2" xfId="104"/>
    <cellStyle name="year" xfId="630"/>
    <cellStyle name="year 2" xfId="631"/>
    <cellStyle name="year 2 2" xfId="985"/>
    <cellStyle name="year 3" xfId="986"/>
    <cellStyle name="year_29(d) - Gas extensions -tariffs" xfId="63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0" cy="462915"/>
    <xdr:pic>
      <xdr:nvPicPr>
        <xdr:cNvPr id="2" name="Picture 1">
          <a:extLst>
            <a:ext uri="{FF2B5EF4-FFF2-40B4-BE49-F238E27FC236}">
              <a16:creationId xmlns:a16="http://schemas.microsoft.com/office/drawing/2014/main" id="{4C8AA03B-A6C0-4C7F-9F8F-28621076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0"/>
          <a:ext cx="0" cy="46291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2</xdr:col>
      <xdr:colOff>0</xdr:colOff>
      <xdr:row>0</xdr:row>
      <xdr:rowOff>0</xdr:rowOff>
    </xdr:from>
    <xdr:ext cx="0" cy="463550"/>
    <xdr:pic>
      <xdr:nvPicPr>
        <xdr:cNvPr id="3" name="Picture 2">
          <a:extLst>
            <a:ext uri="{FF2B5EF4-FFF2-40B4-BE49-F238E27FC236}">
              <a16:creationId xmlns:a16="http://schemas.microsoft.com/office/drawing/2014/main" id="{726A0484-6381-4211-9DDF-9C0FA4AD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0" cy="4635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0</xdr:col>
      <xdr:colOff>0</xdr:colOff>
      <xdr:row>0</xdr:row>
      <xdr:rowOff>0</xdr:rowOff>
    </xdr:from>
    <xdr:ext cx="612648" cy="384175"/>
    <xdr:pic>
      <xdr:nvPicPr>
        <xdr:cNvPr id="4" name="Picture 3">
          <a:extLst>
            <a:ext uri="{FF2B5EF4-FFF2-40B4-BE49-F238E27FC236}">
              <a16:creationId xmlns:a16="http://schemas.microsoft.com/office/drawing/2014/main" id="{A077743F-CC54-485F-AB00-F073B035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84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180267</xdr:colOff>
      <xdr:row>25</xdr:row>
      <xdr:rowOff>47024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1851F0-7DF2-4E93-8BC2-72B55A6E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66667" cy="48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FC\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STATEFC\STCONST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Private%20Clients\EnergyAustralia\EnergyAust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ECA\WD4-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  <sheetName val="VIC Table"/>
    </sheetNames>
    <sheetDataSet>
      <sheetData sheetId="0"/>
      <sheetData sheetId="1"/>
      <sheetData sheetId="2">
        <row r="5">
          <cell r="H5">
            <v>10556.136</v>
          </cell>
        </row>
      </sheetData>
      <sheetData sheetId="3">
        <row r="5">
          <cell r="A5">
            <v>29738</v>
          </cell>
          <cell r="F5">
            <v>698.77800000000002</v>
          </cell>
          <cell r="R5">
            <v>14361.151606736852</v>
          </cell>
          <cell r="AZ5">
            <v>311.38586697410756</v>
          </cell>
          <cell r="BC5">
            <v>1684</v>
          </cell>
          <cell r="BE5">
            <v>1238.0343710046586</v>
          </cell>
          <cell r="BG5">
            <v>4388.2665927097833</v>
          </cell>
        </row>
        <row r="6">
          <cell r="A6">
            <v>30103</v>
          </cell>
          <cell r="C6">
            <v>-11.730506701814292</v>
          </cell>
          <cell r="F6">
            <v>774.65800000000002</v>
          </cell>
          <cell r="G6">
            <v>10.858956635726935</v>
          </cell>
          <cell r="N6">
            <v>3601.5600000000004</v>
          </cell>
          <cell r="P6">
            <v>5517.3438772791578</v>
          </cell>
          <cell r="R6">
            <v>14483.715877279159</v>
          </cell>
          <cell r="S6">
            <v>0.85344319103777266</v>
          </cell>
          <cell r="X6">
            <v>-12.061871889208712</v>
          </cell>
          <cell r="AG6">
            <v>2490.83023359852</v>
          </cell>
          <cell r="AZ6">
            <v>291.05841923374646</v>
          </cell>
          <cell r="BA6">
            <v>-6.5280572743692815</v>
          </cell>
          <cell r="BC6">
            <v>1436</v>
          </cell>
          <cell r="BD6">
            <v>-14.726840855106893</v>
          </cell>
          <cell r="BE6">
            <v>1110.7297664014804</v>
          </cell>
          <cell r="BG6">
            <v>4918.4056543223405</v>
          </cell>
        </row>
        <row r="7">
          <cell r="A7">
            <v>30468</v>
          </cell>
          <cell r="C7">
            <v>-5.8583873220811489</v>
          </cell>
          <cell r="F7">
            <v>703.06399999999996</v>
          </cell>
          <cell r="G7">
            <v>-9.2420138951640691</v>
          </cell>
          <cell r="N7">
            <v>2892.3089999999997</v>
          </cell>
          <cell r="P7">
            <v>4948.8069939886018</v>
          </cell>
          <cell r="R7">
            <v>12865.424993988603</v>
          </cell>
          <cell r="S7">
            <v>-11.173174736389269</v>
          </cell>
          <cell r="U7">
            <v>7501.5672155145367</v>
          </cell>
          <cell r="X7">
            <v>-8.2448863724871764</v>
          </cell>
          <cell r="AG7">
            <v>1974.4554323759305</v>
          </cell>
          <cell r="AZ7">
            <v>376.60496491254116</v>
          </cell>
          <cell r="BA7">
            <v>29.391537926993628</v>
          </cell>
          <cell r="BC7">
            <v>2949</v>
          </cell>
          <cell r="BD7">
            <v>105.36211699164343</v>
          </cell>
          <cell r="BE7">
            <v>917.85356762406923</v>
          </cell>
          <cell r="BG7">
            <v>4528.182776042051</v>
          </cell>
        </row>
        <row r="8">
          <cell r="A8">
            <v>30834</v>
          </cell>
          <cell r="C8">
            <v>28.117452262021693</v>
          </cell>
          <cell r="F8">
            <v>683.77299999999991</v>
          </cell>
          <cell r="G8">
            <v>-2.7438469328539106</v>
          </cell>
          <cell r="N8">
            <v>3424.0080000000003</v>
          </cell>
          <cell r="P8">
            <v>4076.6062302907662</v>
          </cell>
          <cell r="R8">
            <v>13720.656230290766</v>
          </cell>
          <cell r="S8">
            <v>6.6475163991999597</v>
          </cell>
          <cell r="U8">
            <v>7723.249267417953</v>
          </cell>
          <cell r="V8">
            <v>2.9551431792137928</v>
          </cell>
          <cell r="X8">
            <v>29.393539767962135</v>
          </cell>
          <cell r="AG8">
            <v>2021.9739107499377</v>
          </cell>
          <cell r="AZ8">
            <v>432.15962749615301</v>
          </cell>
          <cell r="BA8">
            <v>14.751441897881845</v>
          </cell>
          <cell r="BC8">
            <v>2503</v>
          </cell>
          <cell r="BD8">
            <v>-15.123770769752454</v>
          </cell>
          <cell r="BE8">
            <v>1402.0340892500626</v>
          </cell>
          <cell r="BG8">
            <v>3605.6018687417686</v>
          </cell>
        </row>
        <row r="9">
          <cell r="A9">
            <v>31199</v>
          </cell>
          <cell r="B9">
            <v>6390.3989999999994</v>
          </cell>
          <cell r="C9">
            <v>15.427899186257022</v>
          </cell>
          <cell r="D9">
            <v>40293</v>
          </cell>
          <cell r="F9">
            <v>851.20299999999997</v>
          </cell>
          <cell r="G9">
            <v>24.486196442386586</v>
          </cell>
          <cell r="N9">
            <v>3878.1419999999998</v>
          </cell>
          <cell r="P9">
            <v>4559.3479927911649</v>
          </cell>
          <cell r="R9">
            <v>15679.091992791164</v>
          </cell>
          <cell r="S9">
            <v>14.273630427215323</v>
          </cell>
          <cell r="U9">
            <v>8413.3051739674156</v>
          </cell>
          <cell r="V9">
            <v>8.934787453521654</v>
          </cell>
          <cell r="W9">
            <v>6017.9260906444279</v>
          </cell>
          <cell r="X9">
            <v>17.903548914201739</v>
          </cell>
          <cell r="AA9">
            <v>6862.8986180079855</v>
          </cell>
          <cell r="AB9">
            <v>18.61731077211337</v>
          </cell>
          <cell r="AG9">
            <v>2696.2928121902978</v>
          </cell>
          <cell r="AN9">
            <v>950.47784068246972</v>
          </cell>
          <cell r="AZ9">
            <v>372.47290935557157</v>
          </cell>
          <cell r="BA9">
            <v>-13.811266565179725</v>
          </cell>
          <cell r="BC9">
            <v>2629</v>
          </cell>
          <cell r="BD9">
            <v>5.0339592489013096</v>
          </cell>
          <cell r="BE9">
            <v>1181.849187809702</v>
          </cell>
          <cell r="BG9">
            <v>3608.870152108695</v>
          </cell>
        </row>
        <row r="10">
          <cell r="A10">
            <v>31564</v>
          </cell>
          <cell r="B10">
            <v>6277.5209999999997</v>
          </cell>
          <cell r="C10">
            <v>-1.7663685788633865</v>
          </cell>
          <cell r="D10">
            <v>35877</v>
          </cell>
          <cell r="F10">
            <v>985.10700000000008</v>
          </cell>
          <cell r="G10">
            <v>15.731147564094595</v>
          </cell>
          <cell r="N10">
            <v>4235.375</v>
          </cell>
          <cell r="P10">
            <v>4044.6261314392841</v>
          </cell>
          <cell r="R10">
            <v>15542.629131439284</v>
          </cell>
          <cell r="S10">
            <v>-0.87034926138976898</v>
          </cell>
          <cell r="U10">
            <v>9228.3919466159587</v>
          </cell>
          <cell r="V10">
            <v>9.6880685508781603</v>
          </cell>
          <cell r="W10">
            <v>5894.3054119002081</v>
          </cell>
          <cell r="X10">
            <v>-2.0542073279431361</v>
          </cell>
          <cell r="AA10">
            <v>6873.297512385243</v>
          </cell>
          <cell r="AB10">
            <v>0.15152335705457265</v>
          </cell>
          <cell r="AG10">
            <v>3275.3100592508645</v>
          </cell>
          <cell r="AN10">
            <v>733.65933748304542</v>
          </cell>
          <cell r="AU10">
            <v>5335</v>
          </cell>
          <cell r="AV10" t="e">
            <v>#DIV/0!</v>
          </cell>
          <cell r="AW10">
            <v>267</v>
          </cell>
          <cell r="AX10">
            <v>5706</v>
          </cell>
          <cell r="AZ10">
            <v>383.2155880997916</v>
          </cell>
          <cell r="BA10">
            <v>2.8841503568155735</v>
          </cell>
          <cell r="BC10">
            <v>2202</v>
          </cell>
          <cell r="BD10">
            <v>-16.241917078737167</v>
          </cell>
          <cell r="BE10">
            <v>960.06494074913553</v>
          </cell>
          <cell r="BG10">
            <v>3310.9667939562387</v>
          </cell>
          <cell r="BI10">
            <v>5103.637777679869</v>
          </cell>
          <cell r="BO10">
            <v>9645</v>
          </cell>
        </row>
        <row r="11">
          <cell r="A11">
            <v>31929</v>
          </cell>
          <cell r="B11">
            <v>5763.4679999999998</v>
          </cell>
          <cell r="C11">
            <v>-8.1887898105000296</v>
          </cell>
          <cell r="D11">
            <v>32536</v>
          </cell>
          <cell r="F11">
            <v>1041.837</v>
          </cell>
          <cell r="G11">
            <v>5.7587652914860898</v>
          </cell>
          <cell r="N11">
            <v>4608.7330000000002</v>
          </cell>
          <cell r="P11">
            <v>3973.0895222340946</v>
          </cell>
          <cell r="R11">
            <v>15387.127522234096</v>
          </cell>
          <cell r="S11">
            <v>-1.0004845891268377</v>
          </cell>
          <cell r="U11">
            <v>8881.0327815374421</v>
          </cell>
          <cell r="V11">
            <v>-3.7640270058738934</v>
          </cell>
          <cell r="W11">
            <v>5365.4919739052366</v>
          </cell>
          <cell r="X11">
            <v>-8.9715988745227317</v>
          </cell>
          <cell r="AA11">
            <v>6402.1983153961573</v>
          </cell>
          <cell r="AB11">
            <v>-6.8540492556912413</v>
          </cell>
          <cell r="AF11">
            <v>-4.6539740102750082</v>
          </cell>
          <cell r="AG11">
            <v>3422.0884994429189</v>
          </cell>
          <cell r="AN11">
            <v>925.22178435092701</v>
          </cell>
          <cell r="AU11">
            <v>5706</v>
          </cell>
          <cell r="AV11">
            <v>6.9540768509840589</v>
          </cell>
          <cell r="AW11">
            <v>290</v>
          </cell>
          <cell r="AX11">
            <v>6078</v>
          </cell>
          <cell r="AY11">
            <v>6.5194532071503719</v>
          </cell>
          <cell r="AZ11">
            <v>397.97602609476326</v>
          </cell>
          <cell r="BA11">
            <v>3.8517321459084153</v>
          </cell>
          <cell r="BC11">
            <v>2172</v>
          </cell>
          <cell r="BD11">
            <v>-1.3623978201634857</v>
          </cell>
          <cell r="BE11">
            <v>1186.6445005570813</v>
          </cell>
          <cell r="BG11">
            <v>3047.8677378831676</v>
          </cell>
          <cell r="BI11">
            <v>4649.3810769559095</v>
          </cell>
          <cell r="BO11">
            <v>9138</v>
          </cell>
        </row>
        <row r="12">
          <cell r="A12">
            <v>32295</v>
          </cell>
          <cell r="B12">
            <v>5876.6769999999997</v>
          </cell>
          <cell r="C12">
            <v>1.9642513847565324</v>
          </cell>
          <cell r="D12">
            <v>31852</v>
          </cell>
          <cell r="F12">
            <v>1156.538</v>
          </cell>
          <cell r="G12">
            <v>11.009495727258688</v>
          </cell>
          <cell r="N12">
            <v>5121.9830000000002</v>
          </cell>
          <cell r="P12">
            <v>4130.6247029159476</v>
          </cell>
          <cell r="R12">
            <v>16285.822702915948</v>
          </cell>
          <cell r="S12">
            <v>5.8405649747378385</v>
          </cell>
          <cell r="U12">
            <v>9372.6917652264001</v>
          </cell>
          <cell r="V12">
            <v>5.5360564000062729</v>
          </cell>
          <cell r="W12">
            <v>5523.7643664913103</v>
          </cell>
          <cell r="X12">
            <v>2.9498206940914722</v>
          </cell>
          <cell r="AA12">
            <v>6674.9153705094077</v>
          </cell>
          <cell r="AB12">
            <v>4.259740821483371</v>
          </cell>
          <cell r="AF12">
            <v>1.8172213417855243</v>
          </cell>
          <cell r="AG12">
            <v>3956.2580783094227</v>
          </cell>
          <cell r="AN12">
            <v>1049.3639413931573</v>
          </cell>
          <cell r="AU12">
            <v>6290</v>
          </cell>
          <cell r="AV12">
            <v>10.234840518752186</v>
          </cell>
          <cell r="AW12">
            <v>475</v>
          </cell>
          <cell r="AX12">
            <v>6881</v>
          </cell>
          <cell r="AY12">
            <v>13.211582757486017</v>
          </cell>
          <cell r="AZ12">
            <v>352.9126335086894</v>
          </cell>
          <cell r="BA12">
            <v>-11.323142508926832</v>
          </cell>
          <cell r="BC12">
            <v>1812</v>
          </cell>
          <cell r="BD12">
            <v>-16.574585635359117</v>
          </cell>
          <cell r="BE12">
            <v>1165.7249216905775</v>
          </cell>
          <cell r="BG12">
            <v>3081.2607615227903</v>
          </cell>
          <cell r="BI12">
            <v>4014.7146872960407</v>
          </cell>
          <cell r="BO12">
            <v>8299</v>
          </cell>
        </row>
        <row r="13">
          <cell r="A13">
            <v>32660</v>
          </cell>
          <cell r="B13">
            <v>6992.161000000001</v>
          </cell>
          <cell r="C13">
            <v>18.981543481120401</v>
          </cell>
          <cell r="D13">
            <v>38635</v>
          </cell>
          <cell r="F13">
            <v>1269.1559999999999</v>
          </cell>
          <cell r="G13">
            <v>9.7375097056906057</v>
          </cell>
          <cell r="N13">
            <v>6337.5849999999991</v>
          </cell>
          <cell r="P13">
            <v>4104.6416530818951</v>
          </cell>
          <cell r="R13">
            <v>18703.543653081895</v>
          </cell>
          <cell r="S13">
            <v>14.845556127373637</v>
          </cell>
          <cell r="U13">
            <v>10327.276090263878</v>
          </cell>
          <cell r="V13">
            <v>10.184740402741932</v>
          </cell>
          <cell r="W13">
            <v>6573.7881760021573</v>
          </cell>
          <cell r="X13">
            <v>19.009207124774967</v>
          </cell>
          <cell r="AA13">
            <v>7839.0411458683993</v>
          </cell>
          <cell r="AB13">
            <v>17.440307640486964</v>
          </cell>
          <cell r="AF13">
            <v>9.1729791428867955</v>
          </cell>
          <cell r="AG13">
            <v>5098.447815224381</v>
          </cell>
          <cell r="AN13">
            <v>1128.6890113540624</v>
          </cell>
          <cell r="AU13">
            <v>7722</v>
          </cell>
          <cell r="AV13">
            <v>22.766295707472175</v>
          </cell>
          <cell r="AW13">
            <v>818</v>
          </cell>
          <cell r="AX13">
            <v>8731</v>
          </cell>
          <cell r="AY13">
            <v>26.885627089085883</v>
          </cell>
          <cell r="AZ13">
            <v>418.37282399784362</v>
          </cell>
          <cell r="BA13">
            <v>18.548554025494379</v>
          </cell>
          <cell r="BC13">
            <v>1597</v>
          </cell>
          <cell r="BD13">
            <v>-11.865342163355407</v>
          </cell>
          <cell r="BE13">
            <v>1239.1371847756182</v>
          </cell>
          <cell r="BG13">
            <v>2975.952641727833</v>
          </cell>
          <cell r="BI13">
            <v>4447.6343193649454</v>
          </cell>
          <cell r="BO13">
            <v>8393</v>
          </cell>
        </row>
        <row r="14">
          <cell r="A14">
            <v>33025</v>
          </cell>
          <cell r="B14">
            <v>6292.7130000000006</v>
          </cell>
          <cell r="C14">
            <v>-10.003316571228837</v>
          </cell>
          <cell r="D14">
            <v>30016</v>
          </cell>
          <cell r="F14">
            <v>1351.6090000000002</v>
          </cell>
          <cell r="G14">
            <v>6.4966796831910534</v>
          </cell>
          <cell r="N14">
            <v>7043.0119999999997</v>
          </cell>
          <cell r="P14">
            <v>5015.2153112065171</v>
          </cell>
          <cell r="R14">
            <v>19702.549311206516</v>
          </cell>
          <cell r="S14">
            <v>5.3412640762330099</v>
          </cell>
          <cell r="U14">
            <v>10971</v>
          </cell>
          <cell r="V14">
            <v>6.2332400539092614</v>
          </cell>
          <cell r="W14">
            <v>5867.8907819814176</v>
          </cell>
          <cell r="X14">
            <v>-10.738061147112143</v>
          </cell>
          <cell r="AA14">
            <v>7218.7332165642774</v>
          </cell>
          <cell r="AB14">
            <v>-7.9130587244213952</v>
          </cell>
          <cell r="AF14">
            <v>-5.8454519532363802</v>
          </cell>
          <cell r="AG14">
            <v>5641.1737266985301</v>
          </cell>
          <cell r="AN14">
            <v>1006.308955684951</v>
          </cell>
          <cell r="AU14">
            <v>8284</v>
          </cell>
          <cell r="AV14">
            <v>7.2779072779072695</v>
          </cell>
          <cell r="AW14">
            <v>542</v>
          </cell>
          <cell r="AX14">
            <v>9124</v>
          </cell>
          <cell r="AY14">
            <v>4.5012026113847137</v>
          </cell>
          <cell r="AZ14">
            <v>424.82221801858304</v>
          </cell>
          <cell r="BA14">
            <v>1.5415422921381428</v>
          </cell>
          <cell r="BC14">
            <v>1699</v>
          </cell>
          <cell r="BD14">
            <v>6.3869755792110183</v>
          </cell>
          <cell r="BE14">
            <v>1401.8382733014696</v>
          </cell>
          <cell r="BG14">
            <v>4008.9063555215662</v>
          </cell>
          <cell r="BI14">
            <v>4544.6665877412406</v>
          </cell>
          <cell r="BO14">
            <v>10079</v>
          </cell>
        </row>
        <row r="15">
          <cell r="A15">
            <v>33390</v>
          </cell>
          <cell r="B15">
            <v>4651.759</v>
          </cell>
          <cell r="C15">
            <v>-26.077051344944547</v>
          </cell>
          <cell r="D15">
            <v>23580</v>
          </cell>
          <cell r="F15">
            <v>1132.0230000000001</v>
          </cell>
          <cell r="G15">
            <v>-16.246266486831619</v>
          </cell>
          <cell r="N15">
            <v>5704.3909999999996</v>
          </cell>
          <cell r="P15">
            <v>4692.9521264974901</v>
          </cell>
          <cell r="R15">
            <v>16181.125126497489</v>
          </cell>
          <cell r="S15">
            <v>-17.872936791515059</v>
          </cell>
          <cell r="U15">
            <v>9350</v>
          </cell>
          <cell r="V15">
            <v>-14.775316744143652</v>
          </cell>
          <cell r="W15">
            <v>4298.5488486025888</v>
          </cell>
          <cell r="X15">
            <v>-26.744566176961243</v>
          </cell>
          <cell r="AA15">
            <v>5426.9622599449576</v>
          </cell>
          <cell r="AB15">
            <v>-24.821127237503106</v>
          </cell>
          <cell r="AF15">
            <v>-21.108419139915203</v>
          </cell>
          <cell r="AG15">
            <v>4136.4597483487723</v>
          </cell>
          <cell r="AN15">
            <v>872.09622450835718</v>
          </cell>
          <cell r="AU15">
            <v>6303</v>
          </cell>
          <cell r="AV15">
            <v>-23.913568324480927</v>
          </cell>
          <cell r="AW15">
            <v>116</v>
          </cell>
          <cell r="AX15">
            <v>6624</v>
          </cell>
          <cell r="AY15">
            <v>-27.400263042525207</v>
          </cell>
          <cell r="AZ15">
            <v>353.21015139741121</v>
          </cell>
          <cell r="BA15">
            <v>-16.85694946822186</v>
          </cell>
          <cell r="BC15">
            <v>1665</v>
          </cell>
          <cell r="BD15">
            <v>-2.0011771630370823</v>
          </cell>
          <cell r="BE15">
            <v>1567.9312516512273</v>
          </cell>
          <cell r="BG15">
            <v>3820.8559019891327</v>
          </cell>
          <cell r="BI15">
            <v>2976.3931063045966</v>
          </cell>
          <cell r="BO15">
            <v>8663</v>
          </cell>
        </row>
        <row r="16">
          <cell r="A16">
            <v>33756</v>
          </cell>
          <cell r="B16">
            <v>4344.1209999999992</v>
          </cell>
          <cell r="C16">
            <v>-6.613369265260749</v>
          </cell>
          <cell r="D16">
            <v>25421</v>
          </cell>
          <cell r="F16">
            <v>1107.665</v>
          </cell>
          <cell r="G16">
            <v>-2.1517230656974418</v>
          </cell>
          <cell r="N16">
            <v>4209.2150000000001</v>
          </cell>
          <cell r="P16">
            <v>3785.7263682890139</v>
          </cell>
          <cell r="R16">
            <v>13446.727368289012</v>
          </cell>
          <cell r="S16">
            <v>-16.898687432623273</v>
          </cell>
          <cell r="U16">
            <v>7883</v>
          </cell>
          <cell r="V16">
            <v>-15.689839572192509</v>
          </cell>
          <cell r="W16">
            <v>4044.1407992761206</v>
          </cell>
          <cell r="X16">
            <v>-5.9184636091590193</v>
          </cell>
          <cell r="AA16">
            <v>5150.4048433472681</v>
          </cell>
          <cell r="AB16">
            <v>-5.0959893095054332</v>
          </cell>
          <cell r="AF16">
            <v>-5.1311580294305825</v>
          </cell>
          <cell r="AG16">
            <v>2947.6949586325682</v>
          </cell>
          <cell r="AN16">
            <v>709.58574464854166</v>
          </cell>
          <cell r="AU16">
            <v>4768</v>
          </cell>
          <cell r="AV16">
            <v>-24.35348246866571</v>
          </cell>
          <cell r="AW16">
            <v>166</v>
          </cell>
          <cell r="AX16">
            <v>5067</v>
          </cell>
          <cell r="AY16">
            <v>-23.505434782608692</v>
          </cell>
          <cell r="AZ16">
            <v>299.98020072387862</v>
          </cell>
          <cell r="BA16">
            <v>-15.07033432163205</v>
          </cell>
          <cell r="BC16">
            <v>1707</v>
          </cell>
          <cell r="BD16">
            <v>2.522522522522519</v>
          </cell>
          <cell r="BE16">
            <v>1261.520041367432</v>
          </cell>
          <cell r="BG16">
            <v>3076.1406236404723</v>
          </cell>
          <cell r="BI16">
            <v>3867.9581783393646</v>
          </cell>
          <cell r="BO16">
            <v>8511</v>
          </cell>
        </row>
        <row r="17">
          <cell r="A17">
            <v>34121</v>
          </cell>
          <cell r="B17">
            <v>5056.0559999999996</v>
          </cell>
          <cell r="C17">
            <v>16.388470763130236</v>
          </cell>
          <cell r="D17">
            <v>28154</v>
          </cell>
          <cell r="F17">
            <v>1186.5149999999999</v>
          </cell>
          <cell r="G17">
            <v>7.1185782705059708</v>
          </cell>
          <cell r="N17">
            <v>3707.42</v>
          </cell>
          <cell r="P17">
            <v>4112.6869629950679</v>
          </cell>
          <cell r="R17">
            <v>14062.677962995069</v>
          </cell>
          <cell r="S17">
            <v>4.5806728866879087</v>
          </cell>
          <cell r="U17">
            <v>8525</v>
          </cell>
          <cell r="V17">
            <v>8.1441075732589177</v>
          </cell>
          <cell r="W17">
            <v>4724.1432260934316</v>
          </cell>
          <cell r="X17">
            <v>16.814509201534918</v>
          </cell>
          <cell r="AA17">
            <v>5909.8596935069636</v>
          </cell>
          <cell r="AB17">
            <v>14.745536967655593</v>
          </cell>
          <cell r="AF17">
            <v>15.524683032101439</v>
          </cell>
          <cell r="AG17">
            <v>2781.4849469322394</v>
          </cell>
          <cell r="AN17">
            <v>825.28403058534104</v>
          </cell>
          <cell r="AU17">
            <v>4730</v>
          </cell>
          <cell r="AV17">
            <v>-0.79697986577180746</v>
          </cell>
          <cell r="AW17">
            <v>898</v>
          </cell>
          <cell r="AX17">
            <v>5700</v>
          </cell>
          <cell r="AY17">
            <v>12.492599171107166</v>
          </cell>
          <cell r="AZ17">
            <v>331.91277390656796</v>
          </cell>
          <cell r="BA17">
            <v>10.644893598188565</v>
          </cell>
          <cell r="BC17">
            <v>1367</v>
          </cell>
          <cell r="BD17">
            <v>-19.917984768599883</v>
          </cell>
          <cell r="BE17">
            <v>925.93505306776069</v>
          </cell>
          <cell r="BG17">
            <v>3287.4029324097269</v>
          </cell>
          <cell r="BI17">
            <v>3815.9507080294766</v>
          </cell>
          <cell r="BO17">
            <v>7408</v>
          </cell>
        </row>
        <row r="18">
          <cell r="A18">
            <v>34486</v>
          </cell>
          <cell r="B18">
            <v>5607.2019999999993</v>
          </cell>
          <cell r="C18">
            <v>10.900709960490929</v>
          </cell>
          <cell r="D18">
            <v>31466</v>
          </cell>
          <cell r="F18">
            <v>1312.913</v>
          </cell>
          <cell r="G18">
            <v>10.652878387546739</v>
          </cell>
          <cell r="N18">
            <v>3511.8909999999996</v>
          </cell>
          <cell r="P18">
            <v>4575.7777474348877</v>
          </cell>
          <cell r="R18">
            <v>15007.783747434887</v>
          </cell>
          <cell r="S18">
            <v>6.7206671938786933</v>
          </cell>
          <cell r="U18">
            <v>9213</v>
          </cell>
          <cell r="V18">
            <v>8.0703812316715648</v>
          </cell>
          <cell r="W18">
            <v>5259.400620739646</v>
          </cell>
          <cell r="X18">
            <v>11.330253318522658</v>
          </cell>
          <cell r="AA18">
            <v>6569.550574183756</v>
          </cell>
          <cell r="AB18">
            <v>11.162547249667876</v>
          </cell>
          <cell r="AF18">
            <v>15.808523058960876</v>
          </cell>
          <cell r="AG18">
            <v>2522.2505994456942</v>
          </cell>
          <cell r="AN18">
            <v>1222.8975200823306</v>
          </cell>
          <cell r="AU18">
            <v>4811</v>
          </cell>
          <cell r="AV18">
            <v>1.7124735729386886</v>
          </cell>
          <cell r="AW18">
            <v>331</v>
          </cell>
          <cell r="AX18">
            <v>5222</v>
          </cell>
          <cell r="AY18">
            <v>-8.3859649122806967</v>
          </cell>
          <cell r="AZ18">
            <v>347.80137926035331</v>
          </cell>
          <cell r="BA18">
            <v>4.7869821841379112</v>
          </cell>
          <cell r="BC18">
            <v>1366</v>
          </cell>
          <cell r="BD18">
            <v>-7.3152889539140897E-2</v>
          </cell>
          <cell r="BE18">
            <v>989.64040055430542</v>
          </cell>
          <cell r="BG18">
            <v>3352.8802273525571</v>
          </cell>
          <cell r="BI18">
            <v>2668.9149462768937</v>
          </cell>
          <cell r="BO18">
            <v>7221</v>
          </cell>
        </row>
        <row r="19">
          <cell r="A19">
            <v>34851</v>
          </cell>
          <cell r="B19">
            <v>5605.9409999999998</v>
          </cell>
          <cell r="C19">
            <v>-2.2488934766384805E-2</v>
          </cell>
          <cell r="D19">
            <v>29459</v>
          </cell>
          <cell r="F19">
            <v>1390.586</v>
          </cell>
          <cell r="G19">
            <v>5.9160812635719262</v>
          </cell>
          <cell r="N19">
            <v>4123.2039999999997</v>
          </cell>
          <cell r="P19">
            <v>4640.3844023150323</v>
          </cell>
          <cell r="R19">
            <v>15760.115402315032</v>
          </cell>
          <cell r="S19">
            <v>5.0129430670183606</v>
          </cell>
          <cell r="U19">
            <v>9491</v>
          </cell>
          <cell r="V19">
            <v>3.0174753066319226</v>
          </cell>
          <cell r="W19">
            <v>5299.1434110252048</v>
          </cell>
          <cell r="X19">
            <v>0.75565246216154736</v>
          </cell>
          <cell r="AA19">
            <v>6679.6666437148515</v>
          </cell>
          <cell r="AB19">
            <v>1.6761583351502907</v>
          </cell>
          <cell r="AF19">
            <v>-0.99808448432301411</v>
          </cell>
          <cell r="AG19">
            <v>2843.6522784097951</v>
          </cell>
          <cell r="AN19">
            <v>838.20231883103145</v>
          </cell>
          <cell r="AU19">
            <v>5339</v>
          </cell>
          <cell r="AV19">
            <v>10.974849303679068</v>
          </cell>
          <cell r="AW19">
            <v>-258</v>
          </cell>
          <cell r="AX19">
            <v>5249</v>
          </cell>
          <cell r="AY19">
            <v>0.51704327843737907</v>
          </cell>
          <cell r="AZ19">
            <v>306.79758897479496</v>
          </cell>
          <cell r="BA19">
            <v>-11.789427164653132</v>
          </cell>
          <cell r="BC19">
            <v>1043</v>
          </cell>
          <cell r="BD19">
            <v>-23.645680819912151</v>
          </cell>
          <cell r="BE19">
            <v>1279.5517215902046</v>
          </cell>
          <cell r="BG19">
            <v>3802.1820834840009</v>
          </cell>
          <cell r="BI19">
            <v>2287.4058386406459</v>
          </cell>
          <cell r="BO19">
            <v>8161</v>
          </cell>
        </row>
        <row r="20">
          <cell r="A20">
            <v>35217</v>
          </cell>
          <cell r="B20">
            <v>4887.6839999999993</v>
          </cell>
          <cell r="C20">
            <v>-12.812425246715954</v>
          </cell>
          <cell r="D20">
            <v>23675</v>
          </cell>
          <cell r="F20">
            <v>1349.1320000000001</v>
          </cell>
          <cell r="G20">
            <v>-2.9810454010036014</v>
          </cell>
          <cell r="N20">
            <v>4904.2190000000001</v>
          </cell>
          <cell r="P20">
            <v>4433.5979619324589</v>
          </cell>
          <cell r="R20">
            <v>15574.632961932457</v>
          </cell>
          <cell r="S20">
            <v>-1.1769104200552327</v>
          </cell>
          <cell r="U20">
            <v>9578</v>
          </cell>
          <cell r="V20">
            <v>0.9166578864187036</v>
          </cell>
          <cell r="W20">
            <v>4567.493191529672</v>
          </cell>
          <cell r="X20">
            <v>-13.806952609987643</v>
          </cell>
          <cell r="AA20">
            <v>5852.6230307106362</v>
          </cell>
          <cell r="AB20">
            <v>-12.381510292619346</v>
          </cell>
          <cell r="AF20">
            <v>-6.8329938900203668</v>
          </cell>
          <cell r="AG20">
            <v>3604.9311691798925</v>
          </cell>
          <cell r="AN20">
            <v>1111.4738432260867</v>
          </cell>
          <cell r="AU20">
            <v>6719</v>
          </cell>
          <cell r="AV20">
            <v>25.847536991946065</v>
          </cell>
          <cell r="AW20">
            <v>296</v>
          </cell>
          <cell r="AX20">
            <v>7177</v>
          </cell>
          <cell r="AY20">
            <v>36.730805867784341</v>
          </cell>
          <cell r="AZ20">
            <v>320.19080847032728</v>
          </cell>
          <cell r="BA20">
            <v>4.3654904656479143</v>
          </cell>
          <cell r="BC20">
            <v>1531</v>
          </cell>
          <cell r="BD20">
            <v>46.788111217641415</v>
          </cell>
          <cell r="BE20">
            <v>1299.2878308201075</v>
          </cell>
          <cell r="BG20">
            <v>3322.1241187063724</v>
          </cell>
          <cell r="BI20">
            <v>2422.3950811841578</v>
          </cell>
          <cell r="BO20">
            <v>7355</v>
          </cell>
        </row>
        <row r="21">
          <cell r="A21">
            <v>35582</v>
          </cell>
          <cell r="B21">
            <v>4913.0479999999998</v>
          </cell>
          <cell r="C21">
            <v>0.5189369852879322</v>
          </cell>
          <cell r="D21">
            <v>24699</v>
          </cell>
          <cell r="F21">
            <v>1488.5340000000001</v>
          </cell>
          <cell r="G21">
            <v>10.332717628816157</v>
          </cell>
          <cell r="N21">
            <v>5408.5259999999998</v>
          </cell>
          <cell r="P21">
            <v>4638.9257099396145</v>
          </cell>
          <cell r="R21">
            <v>16449.033709939613</v>
          </cell>
          <cell r="S21">
            <v>5.6142623081029797</v>
          </cell>
          <cell r="U21">
            <v>10520</v>
          </cell>
          <cell r="V21">
            <v>9.8350386301941928</v>
          </cell>
          <cell r="W21">
            <v>4672.3128836054966</v>
          </cell>
          <cell r="X21">
            <v>2.29490636724343</v>
          </cell>
          <cell r="AA21">
            <v>6090.3605703139128</v>
          </cell>
          <cell r="AB21">
            <v>4.0620682103697625</v>
          </cell>
          <cell r="AF21">
            <v>7.4543665974423412</v>
          </cell>
          <cell r="AG21">
            <v>4246.1588596135798</v>
          </cell>
          <cell r="AN21">
            <v>1818.079672366981</v>
          </cell>
          <cell r="AU21">
            <v>8640</v>
          </cell>
          <cell r="AV21">
            <v>28.590564072034532</v>
          </cell>
          <cell r="AW21">
            <v>561</v>
          </cell>
          <cell r="AX21">
            <v>9315</v>
          </cell>
          <cell r="AY21">
            <v>29.789605684826537</v>
          </cell>
          <cell r="AZ21">
            <v>240.73511639450317</v>
          </cell>
          <cell r="BA21">
            <v>-24.815107109230915</v>
          </cell>
          <cell r="BC21">
            <v>668</v>
          </cell>
          <cell r="BD21">
            <v>-56.368386675375568</v>
          </cell>
          <cell r="BE21">
            <v>1162.36714038642</v>
          </cell>
          <cell r="BG21">
            <v>2820.8460375726336</v>
          </cell>
          <cell r="BI21">
            <v>2361.5653923548589</v>
          </cell>
          <cell r="BO21">
            <v>5692</v>
          </cell>
        </row>
        <row r="22">
          <cell r="A22">
            <v>35947</v>
          </cell>
          <cell r="B22">
            <v>6666.9470000000001</v>
          </cell>
          <cell r="C22">
            <v>35.698796348010454</v>
          </cell>
          <cell r="D22">
            <v>33602</v>
          </cell>
          <cell r="F22">
            <v>1737.902</v>
          </cell>
          <cell r="G22">
            <v>16.752590132304658</v>
          </cell>
          <cell r="N22">
            <v>4803.8729999999996</v>
          </cell>
          <cell r="P22">
            <v>5846.1551287479306</v>
          </cell>
          <cell r="R22">
            <v>19054.877128747932</v>
          </cell>
          <cell r="S22">
            <v>15.841923998451612</v>
          </cell>
          <cell r="U22">
            <v>11556</v>
          </cell>
          <cell r="V22">
            <v>9.8479087452471461</v>
          </cell>
          <cell r="W22">
            <v>6424.8678627216696</v>
          </cell>
          <cell r="X22">
            <v>37.50936683340808</v>
          </cell>
          <cell r="AA22">
            <v>8067.0677843978556</v>
          </cell>
          <cell r="AB22">
            <v>32.45632489673855</v>
          </cell>
          <cell r="AF22">
            <v>28.074458346048225</v>
          </cell>
          <cell r="AG22">
            <v>3635.1401638132911</v>
          </cell>
          <cell r="AN22">
            <v>2912.1515262766366</v>
          </cell>
          <cell r="AU22">
            <v>8643</v>
          </cell>
          <cell r="AV22">
            <v>3.472222222222765E-2</v>
          </cell>
          <cell r="AW22">
            <v>252</v>
          </cell>
          <cell r="AX22">
            <v>8947</v>
          </cell>
          <cell r="AY22">
            <v>-3.9506172839506193</v>
          </cell>
          <cell r="AZ22">
            <v>242.07913727833056</v>
          </cell>
          <cell r="BA22">
            <v>0.55829864124388173</v>
          </cell>
          <cell r="BC22">
            <v>841</v>
          </cell>
          <cell r="BD22">
            <v>25.898203592814362</v>
          </cell>
          <cell r="BE22">
            <v>1168.7328361867085</v>
          </cell>
          <cell r="BG22">
            <v>2934.003602471294</v>
          </cell>
          <cell r="BI22">
            <v>2551.4823457398529</v>
          </cell>
          <cell r="BO22">
            <v>6897</v>
          </cell>
        </row>
        <row r="23">
          <cell r="A23">
            <v>36312</v>
          </cell>
          <cell r="B23">
            <v>7880.8680000000004</v>
          </cell>
          <cell r="C23">
            <v>18.208049351524778</v>
          </cell>
          <cell r="D23">
            <v>37472</v>
          </cell>
          <cell r="F23">
            <v>1867.529</v>
          </cell>
          <cell r="G23">
            <v>7.4588210382403597</v>
          </cell>
          <cell r="N23">
            <v>5589.9519999999993</v>
          </cell>
          <cell r="P23">
            <v>7181.9941455176113</v>
          </cell>
          <cell r="R23">
            <v>22520.343145517611</v>
          </cell>
          <cell r="S23">
            <v>18.186766534124523</v>
          </cell>
          <cell r="U23">
            <v>13546</v>
          </cell>
          <cell r="V23">
            <v>17.220491519556937</v>
          </cell>
          <cell r="W23">
            <v>7556.684951515248</v>
          </cell>
          <cell r="X23">
            <v>17.616192472386878</v>
          </cell>
          <cell r="AA23">
            <v>9344.071598774688</v>
          </cell>
          <cell r="AB23">
            <v>15.829838653973226</v>
          </cell>
          <cell r="AF23">
            <v>8.4266539591771874</v>
          </cell>
          <cell r="AG23">
            <v>4299.3203198293832</v>
          </cell>
          <cell r="AN23">
            <v>4034.6899117210646</v>
          </cell>
          <cell r="AU23">
            <v>11080</v>
          </cell>
          <cell r="AV23">
            <v>28.19622816151799</v>
          </cell>
          <cell r="AW23">
            <v>533</v>
          </cell>
          <cell r="AX23">
            <v>11635</v>
          </cell>
          <cell r="AY23">
            <v>30.043590030177715</v>
          </cell>
          <cell r="AZ23">
            <v>324.18304848475236</v>
          </cell>
          <cell r="BA23">
            <v>33.916144996841588</v>
          </cell>
          <cell r="BC23">
            <v>1082</v>
          </cell>
          <cell r="BD23">
            <v>28.656361474435201</v>
          </cell>
          <cell r="BE23">
            <v>1290.6316801706162</v>
          </cell>
          <cell r="BG23">
            <v>3147.3042337965467</v>
          </cell>
          <cell r="BI23">
            <v>3496.7386848075244</v>
          </cell>
          <cell r="BO23">
            <v>8317</v>
          </cell>
        </row>
        <row r="24">
          <cell r="A24">
            <v>36678</v>
          </cell>
          <cell r="B24">
            <v>9946.18</v>
          </cell>
          <cell r="C24">
            <v>26.206656424140085</v>
          </cell>
          <cell r="D24">
            <v>46441</v>
          </cell>
          <cell r="F24">
            <v>2214.6130000000003</v>
          </cell>
          <cell r="G24">
            <v>18.585200015635639</v>
          </cell>
          <cell r="N24">
            <v>5203.1459999999997</v>
          </cell>
          <cell r="P24">
            <v>6140.230522344259</v>
          </cell>
          <cell r="R24">
            <v>23504.169522344258</v>
          </cell>
          <cell r="S24">
            <v>4.3686118389473449</v>
          </cell>
          <cell r="U24">
            <v>13928</v>
          </cell>
          <cell r="V24">
            <v>2.8200206703085762</v>
          </cell>
          <cell r="W24">
            <v>9645.6995932579557</v>
          </cell>
          <cell r="X24">
            <v>27.644590917129918</v>
          </cell>
          <cell r="AA24">
            <v>11783.947530145744</v>
          </cell>
          <cell r="AB24">
            <v>26.111485829057692</v>
          </cell>
          <cell r="AF24">
            <v>20.165543510108421</v>
          </cell>
          <cell r="AG24">
            <v>4044.0515033682641</v>
          </cell>
          <cell r="AN24">
            <v>3200.1713377797705</v>
          </cell>
          <cell r="AU24">
            <v>10423</v>
          </cell>
          <cell r="AV24">
            <v>-5.929602888086638</v>
          </cell>
          <cell r="AW24">
            <v>-53</v>
          </cell>
          <cell r="AX24">
            <v>10429</v>
          </cell>
          <cell r="AY24">
            <v>-10.365277180919641</v>
          </cell>
          <cell r="AZ24">
            <v>300.48040674204458</v>
          </cell>
          <cell r="BA24">
            <v>-7.3114994301815344</v>
          </cell>
          <cell r="BC24">
            <v>670</v>
          </cell>
          <cell r="BD24">
            <v>-38.077634011090581</v>
          </cell>
          <cell r="BE24">
            <v>1159.0944966317356</v>
          </cell>
          <cell r="BG24">
            <v>2940.0591845644885</v>
          </cell>
          <cell r="BI24">
            <v>3441.0008489495203</v>
          </cell>
          <cell r="BO24">
            <v>8492</v>
          </cell>
        </row>
        <row r="25">
          <cell r="A25">
            <v>37043</v>
          </cell>
          <cell r="B25">
            <v>8078.4449999999997</v>
          </cell>
          <cell r="C25">
            <v>-18.778415431854246</v>
          </cell>
          <cell r="D25">
            <v>33688</v>
          </cell>
          <cell r="F25">
            <v>1823.922</v>
          </cell>
          <cell r="G25">
            <v>-17.641502149585509</v>
          </cell>
          <cell r="N25">
            <v>5127.5940000000001</v>
          </cell>
          <cell r="P25">
            <v>5540.5871060636218</v>
          </cell>
          <cell r="R25">
            <v>20570.548106063623</v>
          </cell>
          <cell r="S25">
            <v>-12.481280878661916</v>
          </cell>
          <cell r="U25">
            <v>13232</v>
          </cell>
          <cell r="V25">
            <v>-4.9971280873061463</v>
          </cell>
          <cell r="W25">
            <v>7884.9897491451802</v>
          </cell>
          <cell r="X25">
            <v>-18.253832467926504</v>
          </cell>
          <cell r="AA25">
            <v>9596.1647650346367</v>
          </cell>
          <cell r="AB25">
            <v>-18.565788412705608</v>
          </cell>
          <cell r="AF25">
            <v>-14.270039622066443</v>
          </cell>
          <cell r="AG25">
            <v>3887.7172150542792</v>
          </cell>
          <cell r="AN25">
            <v>2899.0950139305451</v>
          </cell>
          <cell r="AU25">
            <v>9558</v>
          </cell>
          <cell r="AV25">
            <v>-8.2989542358246187</v>
          </cell>
          <cell r="AW25">
            <v>42</v>
          </cell>
          <cell r="AX25">
            <v>9701</v>
          </cell>
          <cell r="AY25">
            <v>-6.9805350465049436</v>
          </cell>
          <cell r="AZ25">
            <v>193.4552508548195</v>
          </cell>
          <cell r="BA25">
            <v>-35.618014847505073</v>
          </cell>
          <cell r="BC25">
            <v>394</v>
          </cell>
          <cell r="BD25">
            <v>-41.194029850746276</v>
          </cell>
          <cell r="BE25">
            <v>1239.8767849457208</v>
          </cell>
          <cell r="BG25">
            <v>2641.4920921330768</v>
          </cell>
          <cell r="BI25">
            <v>2796.4288879558399</v>
          </cell>
          <cell r="BO25">
            <v>7740</v>
          </cell>
        </row>
        <row r="26">
          <cell r="A26">
            <v>37408</v>
          </cell>
          <cell r="B26">
            <v>9677.3339999999989</v>
          </cell>
          <cell r="C26">
            <v>19.792039185759137</v>
          </cell>
          <cell r="D26">
            <v>46331</v>
          </cell>
          <cell r="F26">
            <v>2128.2339999999999</v>
          </cell>
          <cell r="G26">
            <v>16.684485411108586</v>
          </cell>
          <cell r="N26">
            <v>5546.4130000000005</v>
          </cell>
          <cell r="P26">
            <v>5741.8206258107821</v>
          </cell>
          <cell r="R26">
            <v>23093.801625810782</v>
          </cell>
          <cell r="S26">
            <v>12.266340725278857</v>
          </cell>
          <cell r="U26">
            <v>15035</v>
          </cell>
          <cell r="V26">
            <v>13.626058041112454</v>
          </cell>
          <cell r="W26">
            <v>9410.3021127869979</v>
          </cell>
          <cell r="X26">
            <v>19.344506615334261</v>
          </cell>
          <cell r="AA26">
            <v>11409.132930797219</v>
          </cell>
          <cell r="AB26">
            <v>18.892632735616012</v>
          </cell>
          <cell r="AF26">
            <v>17.854095563139929</v>
          </cell>
          <cell r="AG26">
            <v>4242.6322847755309</v>
          </cell>
          <cell r="AN26">
            <v>3277.328229549586</v>
          </cell>
          <cell r="AU26">
            <v>10592</v>
          </cell>
          <cell r="AV26">
            <v>10.818162795563936</v>
          </cell>
          <cell r="AW26">
            <v>-369</v>
          </cell>
          <cell r="AX26">
            <v>10292</v>
          </cell>
          <cell r="AY26">
            <v>6.0921554478919671</v>
          </cell>
          <cell r="AZ26">
            <v>267.03188721300103</v>
          </cell>
          <cell r="BA26">
            <v>38.03289703074428</v>
          </cell>
          <cell r="BC26">
            <v>775</v>
          </cell>
          <cell r="BD26">
            <v>96.700507614213208</v>
          </cell>
          <cell r="BE26">
            <v>1303.7807152244695</v>
          </cell>
          <cell r="BG26">
            <v>2464.4923962611961</v>
          </cell>
          <cell r="BI26">
            <v>3650.2918193115543</v>
          </cell>
          <cell r="BO26">
            <v>9000</v>
          </cell>
        </row>
      </sheetData>
      <sheetData sheetId="4">
        <row r="5">
          <cell r="H5">
            <v>5857.5169999999989</v>
          </cell>
        </row>
      </sheetData>
      <sheetData sheetId="5">
        <row r="5">
          <cell r="H5">
            <v>1200.6579999999999</v>
          </cell>
        </row>
        <row r="10">
          <cell r="BI10">
            <v>1251.858323491552</v>
          </cell>
        </row>
        <row r="11">
          <cell r="BI11">
            <v>1021.2097620490761</v>
          </cell>
          <cell r="BJ11">
            <v>-18.42449397941256</v>
          </cell>
        </row>
        <row r="12">
          <cell r="BI12">
            <v>840.61243993305845</v>
          </cell>
          <cell r="BJ12">
            <v>-17.68464509716846</v>
          </cell>
        </row>
        <row r="13">
          <cell r="BI13">
            <v>1154.126375122368</v>
          </cell>
          <cell r="BJ13">
            <v>37.295895265870207</v>
          </cell>
        </row>
        <row r="14">
          <cell r="BI14">
            <v>1456.7356008993279</v>
          </cell>
          <cell r="BJ14">
            <v>26.219765209410049</v>
          </cell>
        </row>
        <row r="15">
          <cell r="BI15">
            <v>1377.6983670238501</v>
          </cell>
          <cell r="BJ15">
            <v>-5.4256403033387413</v>
          </cell>
        </row>
        <row r="16">
          <cell r="BI16">
            <v>1655.2816714062392</v>
          </cell>
          <cell r="BJ16">
            <v>20.148336604479965</v>
          </cell>
        </row>
        <row r="17">
          <cell r="BI17">
            <v>1273.5128621799236</v>
          </cell>
          <cell r="BJ17">
            <v>-23.063676461903015</v>
          </cell>
        </row>
        <row r="18">
          <cell r="BI18">
            <v>1112.5220019879948</v>
          </cell>
          <cell r="BJ18">
            <v>-12.641478933817297</v>
          </cell>
        </row>
        <row r="19">
          <cell r="BI19">
            <v>1442.8205186230421</v>
          </cell>
          <cell r="BJ19">
            <v>29.689167139600659</v>
          </cell>
        </row>
        <row r="20">
          <cell r="BI20">
            <v>1450.752243712353</v>
          </cell>
          <cell r="BJ20">
            <v>0.54973747510054238</v>
          </cell>
        </row>
        <row r="21">
          <cell r="BI21">
            <v>1562.4758596505949</v>
          </cell>
          <cell r="BJ21">
            <v>7.7010817265634968</v>
          </cell>
        </row>
        <row r="22">
          <cell r="BI22">
            <v>1370.6057421835112</v>
          </cell>
          <cell r="BJ22">
            <v>-12.279877239830771</v>
          </cell>
        </row>
        <row r="23">
          <cell r="BI23">
            <v>1132.429497032846</v>
          </cell>
          <cell r="BJ23">
            <v>-17.377443988467956</v>
          </cell>
        </row>
        <row r="24">
          <cell r="BI24">
            <v>1867.4969278264143</v>
          </cell>
          <cell r="BJ24">
            <v>64.910657371568604</v>
          </cell>
        </row>
        <row r="25">
          <cell r="BI25">
            <v>1351.6939577351611</v>
          </cell>
          <cell r="BJ25">
            <v>-27.620017061639711</v>
          </cell>
        </row>
        <row r="26">
          <cell r="BI26">
            <v>816.80703748311589</v>
          </cell>
          <cell r="BJ26">
            <v>-39.571599561507121</v>
          </cell>
        </row>
      </sheetData>
      <sheetData sheetId="6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720.34957896334595</v>
          </cell>
        </row>
        <row r="11">
          <cell r="A11">
            <v>1987</v>
          </cell>
          <cell r="BI11">
            <v>911.84422722097338</v>
          </cell>
          <cell r="BJ11">
            <v>26.583571900355253</v>
          </cell>
        </row>
        <row r="12">
          <cell r="A12">
            <v>1988</v>
          </cell>
          <cell r="BI12">
            <v>614.77363093605845</v>
          </cell>
          <cell r="BJ12">
            <v>-32.579094917373844</v>
          </cell>
        </row>
        <row r="13">
          <cell r="A13">
            <v>1989</v>
          </cell>
          <cell r="BI13">
            <v>947.4528234119116</v>
          </cell>
          <cell r="BJ13">
            <v>54.114095942812888</v>
          </cell>
        </row>
        <row r="14">
          <cell r="A14">
            <v>1990</v>
          </cell>
          <cell r="BI14">
            <v>1391.9354399050792</v>
          </cell>
          <cell r="BJ14">
            <v>46.913429936545327</v>
          </cell>
        </row>
        <row r="15">
          <cell r="A15">
            <v>1991</v>
          </cell>
          <cell r="BI15">
            <v>986.16616653060692</v>
          </cell>
          <cell r="BJ15">
            <v>-29.151443503884277</v>
          </cell>
        </row>
        <row r="16">
          <cell r="A16">
            <v>1992</v>
          </cell>
          <cell r="BI16">
            <v>973.07176236395071</v>
          </cell>
          <cell r="BJ16">
            <v>-1.3278091067272291</v>
          </cell>
        </row>
        <row r="17">
          <cell r="A17">
            <v>1993</v>
          </cell>
          <cell r="BI17">
            <v>923.12535765430948</v>
          </cell>
          <cell r="BJ17">
            <v>-5.132859326664974</v>
          </cell>
        </row>
        <row r="18">
          <cell r="A18">
            <v>1994</v>
          </cell>
          <cell r="BI18">
            <v>757.77325479684168</v>
          </cell>
          <cell r="BJ18">
            <v>-17.912204608660375</v>
          </cell>
        </row>
        <row r="19">
          <cell r="A19">
            <v>1995</v>
          </cell>
          <cell r="BI19">
            <v>1204.7469266683522</v>
          </cell>
          <cell r="BJ19">
            <v>58.985147475460018</v>
          </cell>
        </row>
        <row r="20">
          <cell r="A20">
            <v>1996</v>
          </cell>
          <cell r="BI20">
            <v>960.5057519102088</v>
          </cell>
          <cell r="BJ20">
            <v>-20.273234930225236</v>
          </cell>
        </row>
        <row r="21">
          <cell r="A21">
            <v>1997</v>
          </cell>
          <cell r="BI21">
            <v>1340.9732971459762</v>
          </cell>
          <cell r="BJ21">
            <v>39.611167812281337</v>
          </cell>
        </row>
        <row r="22">
          <cell r="A22">
            <v>1998</v>
          </cell>
          <cell r="BI22">
            <v>2918.1931306409515</v>
          </cell>
          <cell r="BJ22">
            <v>117.61754218758927</v>
          </cell>
        </row>
        <row r="23">
          <cell r="A23">
            <v>1999</v>
          </cell>
          <cell r="BI23">
            <v>1281.2364697853018</v>
          </cell>
          <cell r="BJ23">
            <v>-56.094870612491256</v>
          </cell>
        </row>
        <row r="24">
          <cell r="A24">
            <v>2000</v>
          </cell>
          <cell r="BI24">
            <v>1253.0526515199117</v>
          </cell>
          <cell r="BJ24">
            <v>-2.199735874683062</v>
          </cell>
        </row>
        <row r="25">
          <cell r="A25">
            <v>2001</v>
          </cell>
          <cell r="BI25">
            <v>1629.1209480805828</v>
          </cell>
          <cell r="BJ25">
            <v>30.012170366864677</v>
          </cell>
        </row>
        <row r="26">
          <cell r="A26">
            <v>2002</v>
          </cell>
          <cell r="BI26">
            <v>1027.8493329953899</v>
          </cell>
          <cell r="BJ26">
            <v>-36.907733326589799</v>
          </cell>
        </row>
      </sheetData>
      <sheetData sheetId="7">
        <row r="5">
          <cell r="AG5">
            <v>286.48710304054055</v>
          </cell>
          <cell r="AN5">
            <v>166.74272482427213</v>
          </cell>
        </row>
        <row r="6">
          <cell r="AG6">
            <v>233.02200000000002</v>
          </cell>
          <cell r="AN6">
            <v>70.623101119624664</v>
          </cell>
        </row>
        <row r="7">
          <cell r="AG7">
            <v>138.14950995024873</v>
          </cell>
          <cell r="AN7">
            <v>20.634395597377967</v>
          </cell>
        </row>
        <row r="8">
          <cell r="AG8">
            <v>108.41164918851436</v>
          </cell>
          <cell r="AN8">
            <v>4.415665889521839</v>
          </cell>
        </row>
        <row r="9">
          <cell r="AG9">
            <v>142.47698547096917</v>
          </cell>
          <cell r="AN9">
            <v>45.210391530046842</v>
          </cell>
        </row>
        <row r="10">
          <cell r="AG10">
            <v>255.69181814715981</v>
          </cell>
          <cell r="AN10">
            <v>89.695028720497703</v>
          </cell>
          <cell r="AU10">
            <v>466</v>
          </cell>
          <cell r="AW10">
            <v>30</v>
          </cell>
          <cell r="AX10">
            <v>498</v>
          </cell>
        </row>
        <row r="11">
          <cell r="AG11">
            <v>281.69596879926434</v>
          </cell>
          <cell r="AN11">
            <v>93.436924415640021</v>
          </cell>
          <cell r="AU11">
            <v>494</v>
          </cell>
          <cell r="AW11">
            <v>8</v>
          </cell>
          <cell r="AX11">
            <v>511</v>
          </cell>
        </row>
        <row r="12">
          <cell r="AG12">
            <v>257.78765288219262</v>
          </cell>
          <cell r="AN12">
            <v>82.939009752373352</v>
          </cell>
          <cell r="AU12">
            <v>430</v>
          </cell>
          <cell r="AW12">
            <v>19</v>
          </cell>
          <cell r="AX12">
            <v>455</v>
          </cell>
        </row>
        <row r="13">
          <cell r="AG13">
            <v>271.85290454402019</v>
          </cell>
          <cell r="AN13">
            <v>142.96576370074666</v>
          </cell>
          <cell r="AU13">
            <v>517</v>
          </cell>
          <cell r="AW13">
            <v>31</v>
          </cell>
          <cell r="AX13">
            <v>547</v>
          </cell>
        </row>
        <row r="14">
          <cell r="AG14">
            <v>288.5301340914429</v>
          </cell>
          <cell r="AN14">
            <v>86.374665271258991</v>
          </cell>
          <cell r="AU14">
            <v>472</v>
          </cell>
          <cell r="AW14">
            <v>65</v>
          </cell>
          <cell r="AX14">
            <v>541</v>
          </cell>
        </row>
        <row r="15">
          <cell r="AG15">
            <v>169.45904892336341</v>
          </cell>
          <cell r="AN15">
            <v>62.748546362234045</v>
          </cell>
          <cell r="AU15">
            <v>298</v>
          </cell>
          <cell r="AW15">
            <v>-21</v>
          </cell>
          <cell r="AX15">
            <v>282</v>
          </cell>
        </row>
        <row r="16">
          <cell r="AG16">
            <v>202.96500866602656</v>
          </cell>
          <cell r="AN16">
            <v>214.10209073789645</v>
          </cell>
          <cell r="AU16">
            <v>555</v>
          </cell>
          <cell r="AW16">
            <v>35</v>
          </cell>
          <cell r="AX16">
            <v>575</v>
          </cell>
        </row>
        <row r="17">
          <cell r="AG17">
            <v>151.78825606051154</v>
          </cell>
          <cell r="AN17">
            <v>129.56039447424584</v>
          </cell>
          <cell r="AU17">
            <v>376</v>
          </cell>
          <cell r="AW17">
            <v>12</v>
          </cell>
          <cell r="AX17">
            <v>380</v>
          </cell>
        </row>
        <row r="18">
          <cell r="AG18">
            <v>145.15775849208171</v>
          </cell>
          <cell r="AN18">
            <v>61.125212912574483</v>
          </cell>
          <cell r="AU18">
            <v>269</v>
          </cell>
          <cell r="AW18">
            <v>45</v>
          </cell>
          <cell r="AX18">
            <v>312</v>
          </cell>
        </row>
        <row r="19">
          <cell r="AG19">
            <v>183.11756144387149</v>
          </cell>
          <cell r="AN19">
            <v>50.355593471461134</v>
          </cell>
          <cell r="AU19">
            <v>340</v>
          </cell>
          <cell r="AW19">
            <v>47</v>
          </cell>
          <cell r="AX19">
            <v>391</v>
          </cell>
        </row>
        <row r="20">
          <cell r="AG20">
            <v>229.27176993553809</v>
          </cell>
          <cell r="AN20">
            <v>101.304910913635</v>
          </cell>
          <cell r="AU20">
            <v>466</v>
          </cell>
          <cell r="AW20">
            <v>35</v>
          </cell>
          <cell r="AX20">
            <v>504</v>
          </cell>
        </row>
        <row r="21">
          <cell r="AG21">
            <v>256.98519106481308</v>
          </cell>
          <cell r="AN21">
            <v>87.834224515516411</v>
          </cell>
          <cell r="AU21">
            <v>477</v>
          </cell>
          <cell r="AW21">
            <v>32</v>
          </cell>
          <cell r="AX21">
            <v>515</v>
          </cell>
        </row>
        <row r="22">
          <cell r="AG22">
            <v>194.98661170580763</v>
          </cell>
          <cell r="AN22">
            <v>108.4965125458025</v>
          </cell>
          <cell r="AU22">
            <v>415</v>
          </cell>
          <cell r="AW22">
            <v>39</v>
          </cell>
          <cell r="AX22">
            <v>453</v>
          </cell>
        </row>
        <row r="23">
          <cell r="AG23">
            <v>185.3112220893367</v>
          </cell>
          <cell r="AN23">
            <v>86.914800413892323</v>
          </cell>
          <cell r="AU23">
            <v>393</v>
          </cell>
          <cell r="AW23">
            <v>55</v>
          </cell>
          <cell r="AX23">
            <v>448</v>
          </cell>
        </row>
        <row r="24">
          <cell r="AG24">
            <v>219.52011434409332</v>
          </cell>
          <cell r="AN24">
            <v>50.81360049397518</v>
          </cell>
          <cell r="AU24">
            <v>419</v>
          </cell>
          <cell r="AW24">
            <v>43</v>
          </cell>
          <cell r="AX24">
            <v>469</v>
          </cell>
        </row>
        <row r="25">
          <cell r="AG25">
            <v>163.92734519636033</v>
          </cell>
          <cell r="AN25">
            <v>33.235760778983582</v>
          </cell>
          <cell r="AU25">
            <v>294</v>
          </cell>
          <cell r="AW25">
            <v>43</v>
          </cell>
          <cell r="AX25">
            <v>344</v>
          </cell>
        </row>
        <row r="26">
          <cell r="AG26">
            <v>187.98597886787101</v>
          </cell>
          <cell r="AN26">
            <v>400.32139372779102</v>
          </cell>
          <cell r="AU26">
            <v>834</v>
          </cell>
          <cell r="AW26">
            <v>40</v>
          </cell>
          <cell r="AX26">
            <v>855</v>
          </cell>
        </row>
      </sheetData>
      <sheetData sheetId="8">
        <row r="36">
          <cell r="N36">
            <v>713.39200000000005</v>
          </cell>
        </row>
      </sheetData>
      <sheetData sheetId="9">
        <row r="5">
          <cell r="L5">
            <v>541.42900000000009</v>
          </cell>
          <cell r="P5">
            <v>108.21374966680047</v>
          </cell>
          <cell r="R5">
            <v>917.43774966680053</v>
          </cell>
        </row>
        <row r="6">
          <cell r="L6">
            <v>538.3180000000001</v>
          </cell>
          <cell r="P6">
            <v>73.577210032863462</v>
          </cell>
          <cell r="R6">
            <v>916.64921003286361</v>
          </cell>
        </row>
        <row r="7">
          <cell r="L7">
            <v>390.28500000000003</v>
          </cell>
          <cell r="P7">
            <v>64.6415770427312</v>
          </cell>
          <cell r="R7">
            <v>883.35557704273117</v>
          </cell>
          <cell r="BA7">
            <v>67.583134295409209</v>
          </cell>
          <cell r="BB7">
            <v>0.29727499999998486</v>
          </cell>
          <cell r="BD7">
            <v>40.625</v>
          </cell>
        </row>
        <row r="8">
          <cell r="L8">
            <v>462.09000000000003</v>
          </cell>
          <cell r="P8">
            <v>137.03063454870204</v>
          </cell>
          <cell r="R8">
            <v>1264.1666345487022</v>
          </cell>
          <cell r="BA8">
            <v>21.946876840245654</v>
          </cell>
          <cell r="BB8">
            <v>4.7973786311787023</v>
          </cell>
          <cell r="BD8">
            <v>47.037037037037031</v>
          </cell>
        </row>
        <row r="9">
          <cell r="L9">
            <v>653.14499999999998</v>
          </cell>
          <cell r="P9">
            <v>270.27149597314451</v>
          </cell>
          <cell r="R9">
            <v>1794.8124959731445</v>
          </cell>
          <cell r="BA9">
            <v>32.141710270794178</v>
          </cell>
          <cell r="BB9">
            <v>6.3438782461951888</v>
          </cell>
          <cell r="BD9">
            <v>24.685138539042818</v>
          </cell>
        </row>
        <row r="10">
          <cell r="J10">
            <v>346.39861467446747</v>
          </cell>
          <cell r="L10">
            <v>1096.3766146744674</v>
          </cell>
          <cell r="P10">
            <v>392.95008798905877</v>
          </cell>
          <cell r="R10">
            <v>2232.6730879890583</v>
          </cell>
          <cell r="BA10">
            <v>128.13066932381187</v>
          </cell>
          <cell r="BB10">
            <v>3.3641360257441733</v>
          </cell>
          <cell r="BD10">
            <v>28.080808080808083</v>
          </cell>
        </row>
        <row r="11">
          <cell r="J11">
            <v>286.1918230762783</v>
          </cell>
          <cell r="L11">
            <v>873.53682307627832</v>
          </cell>
          <cell r="P11">
            <v>432.0822366297628</v>
          </cell>
          <cell r="R11">
            <v>2543.8942366297624</v>
          </cell>
          <cell r="BA11">
            <v>-21.644716588072765</v>
          </cell>
          <cell r="BB11">
            <v>5.5224204861358714</v>
          </cell>
          <cell r="BD11">
            <v>-21.135646687697161</v>
          </cell>
        </row>
        <row r="12">
          <cell r="A12">
            <v>1988</v>
          </cell>
          <cell r="J12">
            <v>239.06307611816283</v>
          </cell>
          <cell r="L12">
            <v>751.8620761181628</v>
          </cell>
          <cell r="N12">
            <v>1475.075</v>
          </cell>
          <cell r="P12">
            <v>327.46773335525938</v>
          </cell>
          <cell r="R12">
            <v>2315.3417333552593</v>
          </cell>
          <cell r="BA12">
            <v>-35.391193184835466</v>
          </cell>
          <cell r="BB12">
            <v>10.750077596996249</v>
          </cell>
          <cell r="BD12">
            <v>-19.799999999999997</v>
          </cell>
        </row>
        <row r="13">
          <cell r="A13">
            <v>1989</v>
          </cell>
          <cell r="J13">
            <v>228.94747674142332</v>
          </cell>
          <cell r="L13">
            <v>856.55847674142342</v>
          </cell>
          <cell r="N13">
            <v>951.06599999999992</v>
          </cell>
          <cell r="P13">
            <v>289.71548323570016</v>
          </cell>
          <cell r="R13">
            <v>1868.3924832357002</v>
          </cell>
          <cell r="BA13">
            <v>-10.8342105866853</v>
          </cell>
          <cell r="BB13">
            <v>12.767375563369811</v>
          </cell>
          <cell r="BD13">
            <v>-66.832917705735667</v>
          </cell>
        </row>
        <row r="14">
          <cell r="A14">
            <v>1990</v>
          </cell>
          <cell r="J14">
            <v>136.25508463176345</v>
          </cell>
          <cell r="L14">
            <v>785.98608463176345</v>
          </cell>
          <cell r="N14">
            <v>833.60199999999998</v>
          </cell>
          <cell r="P14">
            <v>329.85932537365994</v>
          </cell>
          <cell r="R14">
            <v>1813.19232537366</v>
          </cell>
          <cell r="BA14">
            <v>-60.927069233051512</v>
          </cell>
          <cell r="BB14">
            <v>13.875617986378174</v>
          </cell>
          <cell r="BD14">
            <v>7.5187969924812137</v>
          </cell>
        </row>
        <row r="15">
          <cell r="A15">
            <v>1991</v>
          </cell>
          <cell r="J15">
            <v>109.6409718656264</v>
          </cell>
          <cell r="L15">
            <v>718.00697186562638</v>
          </cell>
          <cell r="N15">
            <v>819.60500000000002</v>
          </cell>
          <cell r="P15">
            <v>279.90130099512544</v>
          </cell>
          <cell r="R15">
            <v>1707.8723009951254</v>
          </cell>
          <cell r="BA15">
            <v>36.543971043885271</v>
          </cell>
          <cell r="BB15">
            <v>7.6436612438778297</v>
          </cell>
          <cell r="BD15">
            <v>10.489510489510479</v>
          </cell>
        </row>
        <row r="16">
          <cell r="A16">
            <v>1992</v>
          </cell>
          <cell r="J16">
            <v>138.52010533571797</v>
          </cell>
          <cell r="L16">
            <v>906.41610533571782</v>
          </cell>
          <cell r="N16">
            <v>637.81400000000008</v>
          </cell>
          <cell r="P16">
            <v>331.80717926677676</v>
          </cell>
          <cell r="R16">
            <v>1737.5171792667768</v>
          </cell>
          <cell r="BA16">
            <v>-60.70424318901555</v>
          </cell>
          <cell r="BB16">
            <v>7.235315610800626</v>
          </cell>
          <cell r="BD16">
            <v>-20.253164556962023</v>
          </cell>
        </row>
        <row r="17">
          <cell r="A17">
            <v>1993</v>
          </cell>
          <cell r="J17">
            <v>164.55235249029943</v>
          </cell>
          <cell r="L17">
            <v>995.90535249029938</v>
          </cell>
          <cell r="N17">
            <v>493.71600000000001</v>
          </cell>
          <cell r="P17">
            <v>370.42203588132043</v>
          </cell>
          <cell r="R17">
            <v>1695.4910358813204</v>
          </cell>
          <cell r="BA17">
            <v>77.817063796933112</v>
          </cell>
          <cell r="BB17">
            <v>8.5803417680811123</v>
          </cell>
          <cell r="BD17">
            <v>21.42857142857142</v>
          </cell>
        </row>
        <row r="18">
          <cell r="A18">
            <v>1994</v>
          </cell>
          <cell r="J18">
            <v>204.10750640504546</v>
          </cell>
          <cell r="L18">
            <v>1011.4605064050453</v>
          </cell>
          <cell r="N18">
            <v>492.78800000000001</v>
          </cell>
          <cell r="P18">
            <v>329.8233478244457</v>
          </cell>
          <cell r="R18">
            <v>1629.9643478244457</v>
          </cell>
          <cell r="BA18">
            <v>-21.185045991127303</v>
          </cell>
          <cell r="BB18">
            <v>0.59395671238540615</v>
          </cell>
          <cell r="BD18">
            <v>-22.875816993464049</v>
          </cell>
        </row>
        <row r="19">
          <cell r="A19">
            <v>1995</v>
          </cell>
          <cell r="J19">
            <v>183.84930126935387</v>
          </cell>
          <cell r="L19">
            <v>924.06030126935389</v>
          </cell>
          <cell r="N19">
            <v>551.92599999999993</v>
          </cell>
          <cell r="P19">
            <v>345.29920390935729</v>
          </cell>
          <cell r="R19">
            <v>1637.4362039093571</v>
          </cell>
          <cell r="BA19">
            <v>-6.3070971342282789E-4</v>
          </cell>
          <cell r="BB19">
            <v>2.1938327272727349</v>
          </cell>
          <cell r="BD19">
            <v>12.711864406779672</v>
          </cell>
        </row>
        <row r="20">
          <cell r="A20">
            <v>1996</v>
          </cell>
          <cell r="J20">
            <v>187.59679492751343</v>
          </cell>
          <cell r="L20">
            <v>739.02179492751338</v>
          </cell>
          <cell r="N20">
            <v>565.29600000000005</v>
          </cell>
          <cell r="P20">
            <v>265.37995207219029</v>
          </cell>
          <cell r="R20">
            <v>1382.1009520721902</v>
          </cell>
          <cell r="BA20">
            <v>-16.011646057084494</v>
          </cell>
          <cell r="BB20">
            <v>5.2154597884364478</v>
          </cell>
          <cell r="BD20">
            <v>-4.5112781954887211</v>
          </cell>
        </row>
        <row r="21">
          <cell r="A21">
            <v>1997</v>
          </cell>
          <cell r="J21">
            <v>346.92164597989216</v>
          </cell>
          <cell r="L21">
            <v>837.75564597989217</v>
          </cell>
          <cell r="N21">
            <v>697.66300000000001</v>
          </cell>
          <cell r="P21">
            <v>254.18514050497834</v>
          </cell>
          <cell r="R21">
            <v>1442.6821405049784</v>
          </cell>
          <cell r="BA21">
            <v>-19.383822316802412</v>
          </cell>
          <cell r="BB21">
            <v>11.043991643132003</v>
          </cell>
          <cell r="BD21">
            <v>-53.543307086614163</v>
          </cell>
        </row>
        <row r="22">
          <cell r="A22">
            <v>1998</v>
          </cell>
          <cell r="J22">
            <v>318.23764691379711</v>
          </cell>
          <cell r="L22">
            <v>728.41864691379715</v>
          </cell>
          <cell r="N22">
            <v>656.82399999999996</v>
          </cell>
          <cell r="P22">
            <v>278.3010197884887</v>
          </cell>
          <cell r="R22">
            <v>1345.3060197884888</v>
          </cell>
          <cell r="BA22">
            <v>-161.87730703693779</v>
          </cell>
          <cell r="BB22">
            <v>2.8091840157509012</v>
          </cell>
          <cell r="BD22">
            <v>-83.050847457627114</v>
          </cell>
        </row>
        <row r="23">
          <cell r="A23">
            <v>1999</v>
          </cell>
          <cell r="J23">
            <v>351.7331590575352</v>
          </cell>
          <cell r="L23">
            <v>862.28815905753527</v>
          </cell>
          <cell r="N23">
            <v>637.41600000000005</v>
          </cell>
          <cell r="P23">
            <v>314.65791361440114</v>
          </cell>
          <cell r="R23">
            <v>1462.6289136144012</v>
          </cell>
          <cell r="BA23">
            <v>-29.525318144298772</v>
          </cell>
          <cell r="BB23">
            <v>8.7122930450703961E-2</v>
          </cell>
          <cell r="BD23">
            <v>580</v>
          </cell>
        </row>
        <row r="24">
          <cell r="A24">
            <v>2000</v>
          </cell>
          <cell r="J24">
            <v>362.22995793532391</v>
          </cell>
          <cell r="L24">
            <v>1079.0459579353239</v>
          </cell>
          <cell r="N24">
            <v>443.10799999999995</v>
          </cell>
          <cell r="P24">
            <v>485.12860495367136</v>
          </cell>
          <cell r="R24">
            <v>1645.0526049536713</v>
          </cell>
          <cell r="BA24">
            <v>-308.91650733507436</v>
          </cell>
          <cell r="BB24">
            <v>7.1092952971076784</v>
          </cell>
          <cell r="BD24">
            <v>17.647058823529417</v>
          </cell>
        </row>
        <row r="25">
          <cell r="A25">
            <v>2001</v>
          </cell>
          <cell r="J25">
            <v>241.12766545490081</v>
          </cell>
          <cell r="L25">
            <v>706.39966545490074</v>
          </cell>
          <cell r="N25">
            <v>467.55399999999997</v>
          </cell>
          <cell r="P25">
            <v>357.09128607009603</v>
          </cell>
          <cell r="R25">
            <v>1289.917286070096</v>
          </cell>
          <cell r="BA25">
            <v>-89.421300175784765</v>
          </cell>
          <cell r="BB25">
            <v>0.56006973834321627</v>
          </cell>
          <cell r="BD25">
            <v>37.5</v>
          </cell>
        </row>
        <row r="26">
          <cell r="A26">
            <v>2002</v>
          </cell>
          <cell r="J26">
            <v>365.95152675002771</v>
          </cell>
          <cell r="L26">
            <v>966.93152675002773</v>
          </cell>
          <cell r="N26">
            <v>471.87200000000001</v>
          </cell>
          <cell r="P26">
            <v>338.39914535682703</v>
          </cell>
          <cell r="R26">
            <v>1411.251145356827</v>
          </cell>
          <cell r="BA26">
            <v>2764.4633774629428</v>
          </cell>
          <cell r="BB26">
            <v>0.88161493048941963</v>
          </cell>
          <cell r="BD26">
            <v>-27.27272727272727</v>
          </cell>
        </row>
        <row r="27">
          <cell r="A27">
            <v>2003</v>
          </cell>
          <cell r="L27">
            <v>1122.3647596758094</v>
          </cell>
          <cell r="N27">
            <v>527.36199999999997</v>
          </cell>
        </row>
      </sheetData>
      <sheetData sheetId="10">
        <row r="5">
          <cell r="S5">
            <v>27460.474999999999</v>
          </cell>
        </row>
      </sheetData>
      <sheetData sheetId="11"/>
      <sheetData sheetId="12"/>
      <sheetData sheetId="13">
        <row r="20">
          <cell r="C20">
            <v>5.1966409692357995</v>
          </cell>
        </row>
      </sheetData>
      <sheetData sheetId="14"/>
      <sheetData sheetId="15"/>
      <sheetData sheetId="16"/>
      <sheetData sheetId="17"/>
      <sheetData sheetId="18"/>
      <sheetData sheetId="19">
        <row r="31">
          <cell r="C31">
            <v>128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  <sheetName val="TOTAL (SAPN)"/>
    </sheetNames>
    <sheetDataSet>
      <sheetData sheetId="0">
        <row r="3">
          <cell r="B3" t="str">
            <v>CONSTANT 2007/08 PRICES ($MILLION)</v>
          </cell>
        </row>
      </sheetData>
      <sheetData sheetId="1">
        <row r="12">
          <cell r="B12">
            <v>23.505656281018304</v>
          </cell>
        </row>
      </sheetData>
      <sheetData sheetId="2">
        <row r="12">
          <cell r="B12">
            <v>318.36505303712545</v>
          </cell>
        </row>
      </sheetData>
      <sheetData sheetId="3">
        <row r="12">
          <cell r="A12">
            <v>1974</v>
          </cell>
        </row>
      </sheetData>
      <sheetData sheetId="4">
        <row r="12">
          <cell r="B12">
            <v>330.04500887271149</v>
          </cell>
        </row>
      </sheetData>
      <sheetData sheetId="5">
        <row r="12">
          <cell r="B12">
            <v>409.44414375449622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7"/>
  <sheetViews>
    <sheetView showGridLines="0" tabSelected="1" zoomScaleNormal="100" workbookViewId="0">
      <selection activeCell="I53" sqref="I53"/>
    </sheetView>
  </sheetViews>
  <sheetFormatPr defaultRowHeight="15"/>
  <cols>
    <col min="1" max="1" width="1.42578125" customWidth="1"/>
    <col min="2" max="2" width="2" customWidth="1"/>
    <col min="3" max="3" width="53.7109375" customWidth="1"/>
    <col min="4" max="4" width="13.28515625" customWidth="1"/>
    <col min="5" max="5" width="11.28515625" customWidth="1"/>
    <col min="7" max="7" width="10" customWidth="1"/>
    <col min="8" max="8" width="11.42578125" customWidth="1"/>
    <col min="9" max="9" width="12.140625" customWidth="1"/>
    <col min="10" max="10" width="6.7109375" customWidth="1"/>
    <col min="11" max="11" width="13.7109375" customWidth="1"/>
    <col min="12" max="14" width="11.85546875" customWidth="1"/>
    <col min="15" max="15" width="13.85546875" bestFit="1" customWidth="1"/>
    <col min="16" max="20" width="11.85546875" customWidth="1"/>
  </cols>
  <sheetData>
    <row r="1" spans="2:20" s="1" customFormat="1" ht="15.75">
      <c r="B1" s="2"/>
      <c r="C1" s="3" t="s">
        <v>101</v>
      </c>
      <c r="D1" s="3"/>
      <c r="E1" s="3"/>
      <c r="F1" s="3"/>
      <c r="G1" s="3"/>
      <c r="H1" s="3"/>
      <c r="I1" s="3"/>
      <c r="J1" s="4" t="s">
        <v>0</v>
      </c>
      <c r="K1" s="5" t="s">
        <v>1</v>
      </c>
      <c r="L1" s="6" t="s">
        <v>2</v>
      </c>
      <c r="M1" s="7" t="s">
        <v>3</v>
      </c>
      <c r="N1" s="8" t="s">
        <v>4</v>
      </c>
      <c r="O1" s="9" t="s">
        <v>5</v>
      </c>
      <c r="P1" s="10" t="s">
        <v>6</v>
      </c>
      <c r="Q1" s="11" t="s">
        <v>7</v>
      </c>
      <c r="R1" s="61" t="s">
        <v>104</v>
      </c>
    </row>
    <row r="2" spans="2:20" s="12" customFormat="1" ht="13.5" thickBot="1">
      <c r="B2" s="13"/>
      <c r="C2" s="14"/>
      <c r="D2" s="14"/>
      <c r="E2" s="14"/>
      <c r="F2" s="14"/>
      <c r="G2" s="15"/>
      <c r="H2" s="15"/>
      <c r="I2" s="15"/>
    </row>
    <row r="3" spans="2:20" s="16" customFormat="1" ht="11.25">
      <c r="B3" s="17"/>
      <c r="C3" s="18"/>
      <c r="D3" s="19"/>
      <c r="E3" s="19"/>
      <c r="F3" s="19"/>
      <c r="G3" s="19"/>
      <c r="H3" s="19"/>
      <c r="I3" s="20"/>
      <c r="J3" s="20"/>
      <c r="K3" s="20">
        <v>2020</v>
      </c>
      <c r="N3" s="20"/>
      <c r="O3" s="20"/>
      <c r="P3" s="20"/>
      <c r="Q3" s="20"/>
      <c r="R3" s="20"/>
      <c r="S3" s="20"/>
      <c r="T3" s="20"/>
    </row>
    <row r="4" spans="2:20" s="21" customFormat="1" ht="3" customHeight="1">
      <c r="B4" s="22"/>
      <c r="D4" s="23"/>
      <c r="E4" s="23"/>
      <c r="F4" s="23"/>
      <c r="G4" s="23"/>
      <c r="H4" s="23"/>
      <c r="I4" s="23"/>
    </row>
    <row r="5" spans="2:20" s="21" customFormat="1" ht="9" customHeight="1">
      <c r="B5" s="22" t="s">
        <v>8</v>
      </c>
      <c r="D5" s="23"/>
      <c r="E5" s="23"/>
      <c r="F5" s="23"/>
      <c r="G5" s="23"/>
      <c r="H5" s="23"/>
      <c r="I5" s="23"/>
      <c r="J5" s="23"/>
    </row>
    <row r="6" spans="2:20" s="21" customFormat="1" ht="3" customHeight="1">
      <c r="B6" s="22"/>
      <c r="D6" s="23"/>
      <c r="E6" s="23"/>
      <c r="F6" s="23"/>
      <c r="G6" s="23"/>
      <c r="H6" s="23"/>
      <c r="I6" s="23"/>
    </row>
    <row r="7" spans="2:20" s="24" customFormat="1" ht="11.25">
      <c r="B7" s="25" t="s">
        <v>84</v>
      </c>
      <c r="D7" s="26"/>
      <c r="E7" s="27"/>
      <c r="F7" s="27"/>
      <c r="G7" s="27"/>
      <c r="H7" s="27"/>
      <c r="I7" s="27"/>
      <c r="J7" s="27"/>
      <c r="K7" s="27"/>
      <c r="L7" s="43"/>
      <c r="M7" s="44"/>
      <c r="N7" s="44"/>
      <c r="O7" s="44"/>
      <c r="P7" s="44"/>
      <c r="Q7" s="44"/>
      <c r="R7" s="44"/>
      <c r="S7" s="44"/>
    </row>
    <row r="8" spans="2:20" ht="11.25" customHeight="1"/>
    <row r="9" spans="2:20" ht="11.25" customHeight="1">
      <c r="K9" s="51" t="s">
        <v>88</v>
      </c>
      <c r="L9" s="52" t="s">
        <v>89</v>
      </c>
    </row>
    <row r="10" spans="2:20" ht="11.25" customHeight="1">
      <c r="C10" s="33" t="s">
        <v>85</v>
      </c>
      <c r="D10" s="32" t="s">
        <v>10</v>
      </c>
      <c r="E10" s="32" t="s">
        <v>11</v>
      </c>
      <c r="F10" s="32" t="s">
        <v>12</v>
      </c>
      <c r="G10" s="32" t="s">
        <v>13</v>
      </c>
      <c r="K10" s="28" t="str">
        <f>"RY"&amp;RIGHT(K$3,2)</f>
        <v>RY20</v>
      </c>
      <c r="L10" s="28" t="str">
        <f>K10</f>
        <v>RY20</v>
      </c>
    </row>
    <row r="11" spans="2:20" ht="11.25" customHeight="1"/>
    <row r="12" spans="2:20" ht="11.25" customHeight="1">
      <c r="C12" s="49" t="s">
        <v>59</v>
      </c>
      <c r="D12" s="48" t="s">
        <v>86</v>
      </c>
      <c r="E12" s="48" t="s">
        <v>87</v>
      </c>
      <c r="F12" s="48" t="s">
        <v>103</v>
      </c>
      <c r="G12" s="48" t="str">
        <f>$G$46</f>
        <v>End-year</v>
      </c>
      <c r="K12" s="53">
        <f t="shared" ref="K12:K36" si="0">SUMIFS($K$46:$K$68,$I$46:$I$68,$C12)/10^6*(1+$K$76)</f>
        <v>0</v>
      </c>
      <c r="L12" s="53">
        <f>K12</f>
        <v>0</v>
      </c>
    </row>
    <row r="13" spans="2:20" ht="11.25" customHeight="1">
      <c r="C13" s="49" t="s">
        <v>60</v>
      </c>
      <c r="D13" s="48" t="s">
        <v>86</v>
      </c>
      <c r="E13" s="48" t="s">
        <v>87</v>
      </c>
      <c r="F13" s="48" t="str">
        <f t="shared" ref="F13:F36" si="1">$F$12</f>
        <v>Real 2020</v>
      </c>
      <c r="G13" s="48" t="str">
        <f t="shared" ref="G13:G36" si="2">$G$46</f>
        <v>End-year</v>
      </c>
      <c r="J13" s="42"/>
      <c r="K13" s="53">
        <f t="shared" si="0"/>
        <v>0</v>
      </c>
      <c r="L13" s="53">
        <f t="shared" ref="L13:L36" si="3">K13</f>
        <v>0</v>
      </c>
    </row>
    <row r="14" spans="2:20" ht="11.25" customHeight="1">
      <c r="C14" s="49" t="s">
        <v>61</v>
      </c>
      <c r="D14" s="48" t="s">
        <v>86</v>
      </c>
      <c r="E14" s="48" t="s">
        <v>87</v>
      </c>
      <c r="F14" s="48" t="str">
        <f t="shared" si="1"/>
        <v>Real 2020</v>
      </c>
      <c r="G14" s="48" t="str">
        <f t="shared" si="2"/>
        <v>End-year</v>
      </c>
      <c r="K14" s="53">
        <f t="shared" si="0"/>
        <v>0</v>
      </c>
      <c r="L14" s="53">
        <f t="shared" si="3"/>
        <v>0</v>
      </c>
    </row>
    <row r="15" spans="2:20" ht="11.25" customHeight="1">
      <c r="C15" s="49" t="s">
        <v>62</v>
      </c>
      <c r="D15" s="48" t="s">
        <v>86</v>
      </c>
      <c r="E15" s="48" t="s">
        <v>87</v>
      </c>
      <c r="F15" s="48" t="str">
        <f t="shared" si="1"/>
        <v>Real 2020</v>
      </c>
      <c r="G15" s="48" t="str">
        <f t="shared" si="2"/>
        <v>End-year</v>
      </c>
      <c r="J15" s="42"/>
      <c r="K15" s="53">
        <f t="shared" si="0"/>
        <v>0</v>
      </c>
      <c r="L15" s="53">
        <f t="shared" si="3"/>
        <v>0</v>
      </c>
    </row>
    <row r="16" spans="2:20" ht="11.25" customHeight="1">
      <c r="C16" s="49" t="s">
        <v>63</v>
      </c>
      <c r="D16" s="48" t="s">
        <v>86</v>
      </c>
      <c r="E16" s="48" t="s">
        <v>87</v>
      </c>
      <c r="F16" s="48" t="str">
        <f t="shared" si="1"/>
        <v>Real 2020</v>
      </c>
      <c r="G16" s="48" t="str">
        <f t="shared" si="2"/>
        <v>End-year</v>
      </c>
      <c r="K16" s="53">
        <f t="shared" si="0"/>
        <v>0</v>
      </c>
      <c r="L16" s="53">
        <f t="shared" si="3"/>
        <v>0</v>
      </c>
    </row>
    <row r="17" spans="3:12" ht="11.25" customHeight="1">
      <c r="C17" s="49" t="s">
        <v>64</v>
      </c>
      <c r="D17" s="48" t="s">
        <v>86</v>
      </c>
      <c r="E17" s="48" t="s">
        <v>87</v>
      </c>
      <c r="F17" s="48" t="str">
        <f t="shared" si="1"/>
        <v>Real 2020</v>
      </c>
      <c r="G17" s="48" t="str">
        <f t="shared" si="2"/>
        <v>End-year</v>
      </c>
      <c r="K17" s="53">
        <f t="shared" si="0"/>
        <v>0</v>
      </c>
      <c r="L17" s="53">
        <f t="shared" si="3"/>
        <v>0</v>
      </c>
    </row>
    <row r="18" spans="3:12" ht="11.25" customHeight="1">
      <c r="C18" s="49" t="s">
        <v>65</v>
      </c>
      <c r="D18" s="48" t="s">
        <v>86</v>
      </c>
      <c r="E18" s="48" t="s">
        <v>87</v>
      </c>
      <c r="F18" s="48" t="str">
        <f t="shared" si="1"/>
        <v>Real 2020</v>
      </c>
      <c r="G18" s="48" t="str">
        <f t="shared" si="2"/>
        <v>End-year</v>
      </c>
      <c r="K18" s="53">
        <f t="shared" si="0"/>
        <v>0</v>
      </c>
      <c r="L18" s="53">
        <f t="shared" si="3"/>
        <v>0</v>
      </c>
    </row>
    <row r="19" spans="3:12" ht="11.25" customHeight="1">
      <c r="C19" s="49" t="s">
        <v>66</v>
      </c>
      <c r="D19" s="48" t="s">
        <v>86</v>
      </c>
      <c r="E19" s="48" t="s">
        <v>87</v>
      </c>
      <c r="F19" s="48" t="str">
        <f t="shared" si="1"/>
        <v>Real 2020</v>
      </c>
      <c r="G19" s="48" t="str">
        <f t="shared" si="2"/>
        <v>End-year</v>
      </c>
      <c r="K19" s="53">
        <f t="shared" si="0"/>
        <v>0</v>
      </c>
      <c r="L19" s="53">
        <f t="shared" si="3"/>
        <v>0</v>
      </c>
    </row>
    <row r="20" spans="3:12" ht="11.25" customHeight="1">
      <c r="C20" s="49" t="s">
        <v>67</v>
      </c>
      <c r="D20" s="48" t="s">
        <v>86</v>
      </c>
      <c r="E20" s="48" t="s">
        <v>87</v>
      </c>
      <c r="F20" s="48" t="str">
        <f t="shared" si="1"/>
        <v>Real 2020</v>
      </c>
      <c r="G20" s="48" t="str">
        <f t="shared" si="2"/>
        <v>End-year</v>
      </c>
      <c r="K20" s="53">
        <f t="shared" si="0"/>
        <v>0</v>
      </c>
      <c r="L20" s="53">
        <f t="shared" si="3"/>
        <v>0</v>
      </c>
    </row>
    <row r="21" spans="3:12" ht="11.25" customHeight="1">
      <c r="C21" s="49" t="s">
        <v>68</v>
      </c>
      <c r="D21" s="48" t="s">
        <v>86</v>
      </c>
      <c r="E21" s="48" t="s">
        <v>87</v>
      </c>
      <c r="F21" s="48" t="str">
        <f t="shared" si="1"/>
        <v>Real 2020</v>
      </c>
      <c r="G21" s="48" t="str">
        <f t="shared" si="2"/>
        <v>End-year</v>
      </c>
      <c r="K21" s="53">
        <f t="shared" si="0"/>
        <v>0</v>
      </c>
      <c r="L21" s="53">
        <f t="shared" si="3"/>
        <v>0</v>
      </c>
    </row>
    <row r="22" spans="3:12" ht="11.25" customHeight="1">
      <c r="C22" s="49" t="s">
        <v>69</v>
      </c>
      <c r="D22" s="48" t="s">
        <v>86</v>
      </c>
      <c r="E22" s="48" t="s">
        <v>87</v>
      </c>
      <c r="F22" s="48" t="str">
        <f t="shared" si="1"/>
        <v>Real 2020</v>
      </c>
      <c r="G22" s="48" t="str">
        <f t="shared" si="2"/>
        <v>End-year</v>
      </c>
      <c r="K22" s="53">
        <f t="shared" si="0"/>
        <v>0</v>
      </c>
      <c r="L22" s="53">
        <f t="shared" si="3"/>
        <v>0</v>
      </c>
    </row>
    <row r="23" spans="3:12" ht="11.25" customHeight="1">
      <c r="C23" s="49" t="s">
        <v>70</v>
      </c>
      <c r="D23" s="48" t="s">
        <v>86</v>
      </c>
      <c r="E23" s="48" t="s">
        <v>87</v>
      </c>
      <c r="F23" s="48" t="str">
        <f t="shared" si="1"/>
        <v>Real 2020</v>
      </c>
      <c r="G23" s="48" t="str">
        <f t="shared" si="2"/>
        <v>End-year</v>
      </c>
      <c r="K23" s="53">
        <f t="shared" si="0"/>
        <v>0</v>
      </c>
      <c r="L23" s="53">
        <f t="shared" si="3"/>
        <v>0</v>
      </c>
    </row>
    <row r="24" spans="3:12" ht="11.25" customHeight="1">
      <c r="C24" s="49" t="s">
        <v>71</v>
      </c>
      <c r="D24" s="48" t="s">
        <v>86</v>
      </c>
      <c r="E24" s="48" t="s">
        <v>87</v>
      </c>
      <c r="F24" s="48" t="str">
        <f t="shared" si="1"/>
        <v>Real 2020</v>
      </c>
      <c r="G24" s="48" t="str">
        <f t="shared" si="2"/>
        <v>End-year</v>
      </c>
      <c r="K24" s="53">
        <f t="shared" si="0"/>
        <v>0.61755830249999999</v>
      </c>
      <c r="L24" s="53">
        <f t="shared" si="3"/>
        <v>0.61755830249999999</v>
      </c>
    </row>
    <row r="25" spans="3:12" ht="11.25" customHeight="1">
      <c r="C25" s="49" t="s">
        <v>72</v>
      </c>
      <c r="D25" s="48" t="s">
        <v>86</v>
      </c>
      <c r="E25" s="48" t="s">
        <v>87</v>
      </c>
      <c r="F25" s="48" t="str">
        <f t="shared" si="1"/>
        <v>Real 2020</v>
      </c>
      <c r="G25" s="48" t="str">
        <f t="shared" si="2"/>
        <v>End-year</v>
      </c>
      <c r="K25" s="53">
        <f t="shared" si="0"/>
        <v>0</v>
      </c>
      <c r="L25" s="53">
        <f t="shared" si="3"/>
        <v>0</v>
      </c>
    </row>
    <row r="26" spans="3:12" ht="11.25" customHeight="1">
      <c r="C26" s="49" t="s">
        <v>73</v>
      </c>
      <c r="D26" s="48" t="s">
        <v>86</v>
      </c>
      <c r="E26" s="48" t="s">
        <v>87</v>
      </c>
      <c r="F26" s="48" t="str">
        <f t="shared" si="1"/>
        <v>Real 2020</v>
      </c>
      <c r="G26" s="48" t="str">
        <f t="shared" si="2"/>
        <v>End-year</v>
      </c>
      <c r="K26" s="53">
        <f t="shared" si="0"/>
        <v>0</v>
      </c>
      <c r="L26" s="53">
        <f t="shared" si="3"/>
        <v>0</v>
      </c>
    </row>
    <row r="27" spans="3:12" ht="11.25" customHeight="1">
      <c r="C27" s="49" t="s">
        <v>74</v>
      </c>
      <c r="D27" s="48" t="s">
        <v>86</v>
      </c>
      <c r="E27" s="48" t="s">
        <v>87</v>
      </c>
      <c r="F27" s="48" t="str">
        <f t="shared" si="1"/>
        <v>Real 2020</v>
      </c>
      <c r="G27" s="48" t="str">
        <f t="shared" si="2"/>
        <v>End-year</v>
      </c>
      <c r="K27" s="53">
        <f t="shared" si="0"/>
        <v>0</v>
      </c>
      <c r="L27" s="53">
        <f t="shared" si="3"/>
        <v>0</v>
      </c>
    </row>
    <row r="28" spans="3:12" ht="11.25" customHeight="1">
      <c r="C28" s="49" t="s">
        <v>75</v>
      </c>
      <c r="D28" s="48" t="s">
        <v>86</v>
      </c>
      <c r="E28" s="48" t="s">
        <v>87</v>
      </c>
      <c r="F28" s="48" t="str">
        <f t="shared" si="1"/>
        <v>Real 2020</v>
      </c>
      <c r="G28" s="48" t="str">
        <f t="shared" si="2"/>
        <v>End-year</v>
      </c>
      <c r="K28" s="53">
        <f t="shared" si="0"/>
        <v>0</v>
      </c>
      <c r="L28" s="53">
        <f t="shared" si="3"/>
        <v>0</v>
      </c>
    </row>
    <row r="29" spans="3:12" ht="11.25" customHeight="1">
      <c r="C29" s="49" t="s">
        <v>76</v>
      </c>
      <c r="D29" s="48" t="s">
        <v>86</v>
      </c>
      <c r="E29" s="48" t="s">
        <v>87</v>
      </c>
      <c r="F29" s="48" t="str">
        <f t="shared" si="1"/>
        <v>Real 2020</v>
      </c>
      <c r="G29" s="48" t="str">
        <f t="shared" si="2"/>
        <v>End-year</v>
      </c>
      <c r="K29" s="53">
        <f t="shared" si="0"/>
        <v>2.8125242875000001</v>
      </c>
      <c r="L29" s="53">
        <f t="shared" si="3"/>
        <v>2.8125242875000001</v>
      </c>
    </row>
    <row r="30" spans="3:12" ht="11.25" customHeight="1">
      <c r="C30" s="49" t="s">
        <v>77</v>
      </c>
      <c r="D30" s="48" t="s">
        <v>86</v>
      </c>
      <c r="E30" s="48" t="s">
        <v>87</v>
      </c>
      <c r="F30" s="48" t="str">
        <f t="shared" si="1"/>
        <v>Real 2020</v>
      </c>
      <c r="G30" s="48" t="str">
        <f t="shared" si="2"/>
        <v>End-year</v>
      </c>
      <c r="K30" s="53">
        <f t="shared" si="0"/>
        <v>0</v>
      </c>
      <c r="L30" s="53">
        <f t="shared" si="3"/>
        <v>0</v>
      </c>
    </row>
    <row r="31" spans="3:12" ht="11.25" customHeight="1">
      <c r="C31" s="49" t="s">
        <v>78</v>
      </c>
      <c r="D31" s="48" t="s">
        <v>86</v>
      </c>
      <c r="E31" s="48" t="s">
        <v>87</v>
      </c>
      <c r="F31" s="48" t="str">
        <f t="shared" si="1"/>
        <v>Real 2020</v>
      </c>
      <c r="G31" s="48" t="str">
        <f t="shared" si="2"/>
        <v>End-year</v>
      </c>
      <c r="K31" s="53">
        <f t="shared" si="0"/>
        <v>0</v>
      </c>
      <c r="L31" s="53">
        <f t="shared" si="3"/>
        <v>0</v>
      </c>
    </row>
    <row r="32" spans="3:12" ht="11.25" customHeight="1">
      <c r="C32" s="49" t="s">
        <v>79</v>
      </c>
      <c r="D32" s="48" t="s">
        <v>86</v>
      </c>
      <c r="E32" s="48" t="s">
        <v>87</v>
      </c>
      <c r="F32" s="48" t="str">
        <f t="shared" si="1"/>
        <v>Real 2020</v>
      </c>
      <c r="G32" s="48" t="str">
        <f t="shared" si="2"/>
        <v>End-year</v>
      </c>
      <c r="K32" s="53">
        <f t="shared" si="0"/>
        <v>0</v>
      </c>
      <c r="L32" s="53">
        <f t="shared" si="3"/>
        <v>0</v>
      </c>
    </row>
    <row r="33" spans="2:22" ht="11.25" customHeight="1">
      <c r="C33" s="49" t="s">
        <v>80</v>
      </c>
      <c r="D33" s="48" t="s">
        <v>86</v>
      </c>
      <c r="E33" s="48" t="s">
        <v>87</v>
      </c>
      <c r="F33" s="48" t="str">
        <f t="shared" si="1"/>
        <v>Real 2020</v>
      </c>
      <c r="G33" s="48" t="str">
        <f t="shared" si="2"/>
        <v>End-year</v>
      </c>
      <c r="K33" s="53">
        <f t="shared" si="0"/>
        <v>0</v>
      </c>
      <c r="L33" s="53">
        <f t="shared" si="3"/>
        <v>0</v>
      </c>
    </row>
    <row r="34" spans="2:22" ht="11.25" customHeight="1">
      <c r="C34" s="49" t="s">
        <v>81</v>
      </c>
      <c r="D34" s="48" t="s">
        <v>86</v>
      </c>
      <c r="E34" s="48" t="s">
        <v>87</v>
      </c>
      <c r="F34" s="48" t="str">
        <f t="shared" si="1"/>
        <v>Real 2020</v>
      </c>
      <c r="G34" s="48" t="str">
        <f t="shared" si="2"/>
        <v>End-year</v>
      </c>
      <c r="K34" s="53">
        <f t="shared" si="0"/>
        <v>0</v>
      </c>
      <c r="L34" s="53">
        <f t="shared" si="3"/>
        <v>0</v>
      </c>
    </row>
    <row r="35" spans="2:22" ht="11.25" customHeight="1">
      <c r="C35" s="49" t="s">
        <v>82</v>
      </c>
      <c r="D35" s="48" t="s">
        <v>86</v>
      </c>
      <c r="E35" s="48" t="s">
        <v>87</v>
      </c>
      <c r="F35" s="48" t="str">
        <f t="shared" si="1"/>
        <v>Real 2020</v>
      </c>
      <c r="G35" s="48" t="str">
        <f t="shared" si="2"/>
        <v>End-year</v>
      </c>
      <c r="K35" s="53">
        <f t="shared" si="0"/>
        <v>0</v>
      </c>
      <c r="L35" s="53">
        <f t="shared" si="3"/>
        <v>0</v>
      </c>
      <c r="M35" s="46"/>
      <c r="N35" s="38"/>
      <c r="O35" s="45"/>
      <c r="P35" s="37"/>
      <c r="Q35" s="37"/>
      <c r="R35" s="37"/>
    </row>
    <row r="36" spans="2:22" ht="11.25" customHeight="1">
      <c r="C36" s="49" t="s">
        <v>83</v>
      </c>
      <c r="D36" s="48" t="s">
        <v>86</v>
      </c>
      <c r="E36" s="48" t="s">
        <v>87</v>
      </c>
      <c r="F36" s="48" t="str">
        <f t="shared" si="1"/>
        <v>Real 2020</v>
      </c>
      <c r="G36" s="48" t="str">
        <f t="shared" si="2"/>
        <v>End-year</v>
      </c>
      <c r="K36" s="53">
        <f t="shared" si="0"/>
        <v>0</v>
      </c>
      <c r="L36" s="53">
        <f t="shared" si="3"/>
        <v>0</v>
      </c>
      <c r="M36" s="46"/>
      <c r="N36" s="38"/>
      <c r="O36" s="45"/>
      <c r="P36" s="37"/>
      <c r="Q36" s="37"/>
      <c r="R36" s="37"/>
    </row>
    <row r="37" spans="2:22" ht="11.25" customHeight="1">
      <c r="K37" s="37"/>
      <c r="L37" s="37"/>
      <c r="M37" s="46"/>
      <c r="N37" s="38"/>
      <c r="O37" s="45"/>
      <c r="P37" s="37"/>
      <c r="Q37" s="37"/>
      <c r="R37" s="37"/>
    </row>
    <row r="38" spans="2:22" ht="11.25" customHeight="1">
      <c r="C38" s="54" t="s">
        <v>14</v>
      </c>
      <c r="D38" s="55" t="s">
        <v>86</v>
      </c>
      <c r="E38" s="55" t="str">
        <f>E36</f>
        <v>$millions</v>
      </c>
      <c r="F38" s="55" t="str">
        <f>F36</f>
        <v>Real 2020</v>
      </c>
      <c r="G38" s="55" t="str">
        <f>G36</f>
        <v>End-year</v>
      </c>
      <c r="K38" s="56">
        <f>SUM(K12:K36)</f>
        <v>3.43008259</v>
      </c>
      <c r="L38" s="56">
        <f>SUM(L12:L36)</f>
        <v>3.43008259</v>
      </c>
      <c r="M38" s="46"/>
      <c r="N38" s="38"/>
      <c r="O38" s="45"/>
      <c r="P38" s="37"/>
      <c r="Q38" s="37"/>
      <c r="R38" s="37"/>
    </row>
    <row r="39" spans="2:22" ht="11.25" customHeight="1">
      <c r="K39" s="37"/>
      <c r="L39" s="37"/>
      <c r="M39" s="46"/>
      <c r="N39" s="38"/>
      <c r="O39" s="45"/>
      <c r="P39" s="37"/>
      <c r="Q39" s="37"/>
      <c r="R39" s="37"/>
    </row>
    <row r="40" spans="2:22" ht="11.25" customHeight="1">
      <c r="C40" s="57" t="s">
        <v>15</v>
      </c>
      <c r="K40" s="58" t="str">
        <f>IF(ROUND(K38-$K$70/10^6*(1+$K$76),6)=0,"Ok","Check")</f>
        <v>Ok</v>
      </c>
      <c r="L40" s="58" t="str">
        <f>IF(ROUND(L38-$K$70/10^6*(1+$K$76),6)=0,"Ok","Check")</f>
        <v>Ok</v>
      </c>
      <c r="M40" s="46"/>
      <c r="N40" s="38"/>
      <c r="O40" s="45"/>
      <c r="P40" s="37"/>
      <c r="Q40" s="37"/>
      <c r="R40" s="37"/>
    </row>
    <row r="41" spans="2:22" ht="11.25" customHeight="1">
      <c r="K41" s="37"/>
      <c r="L41" s="37"/>
      <c r="M41" s="46"/>
      <c r="N41" s="38"/>
      <c r="O41" s="45"/>
      <c r="P41" s="37"/>
      <c r="Q41" s="37"/>
      <c r="R41" s="37"/>
    </row>
    <row r="42" spans="2:22" s="24" customFormat="1" ht="11.25">
      <c r="B42" s="25" t="s">
        <v>17</v>
      </c>
      <c r="D42" s="26"/>
      <c r="E42" s="27"/>
      <c r="F42" s="27"/>
      <c r="G42" s="27"/>
      <c r="H42" s="27"/>
      <c r="I42" s="27"/>
      <c r="J42" s="27"/>
      <c r="K42" s="27"/>
      <c r="L42" s="27"/>
    </row>
    <row r="43" spans="2:22" ht="11.25" customHeight="1"/>
    <row r="44" spans="2:22" s="34" customFormat="1" ht="11.25" customHeight="1">
      <c r="B44" s="36"/>
      <c r="C44" s="33" t="s">
        <v>18</v>
      </c>
      <c r="D44" s="32" t="s">
        <v>10</v>
      </c>
      <c r="E44" s="32" t="s">
        <v>11</v>
      </c>
      <c r="F44" s="32" t="s">
        <v>12</v>
      </c>
      <c r="G44" s="32" t="s">
        <v>13</v>
      </c>
      <c r="H44" s="32" t="s">
        <v>31</v>
      </c>
      <c r="I44" s="28" t="s">
        <v>57</v>
      </c>
      <c r="J44" s="35"/>
      <c r="K44" s="28" t="s">
        <v>102</v>
      </c>
      <c r="N44"/>
      <c r="P44"/>
      <c r="Q44"/>
      <c r="R44"/>
      <c r="S44"/>
      <c r="T44"/>
      <c r="U44"/>
      <c r="V44"/>
    </row>
    <row r="45" spans="2:22" ht="11.25" customHeight="1"/>
    <row r="46" spans="2:22" ht="11.25" customHeight="1">
      <c r="C46" s="63" t="s">
        <v>19</v>
      </c>
      <c r="D46" s="48" t="s">
        <v>58</v>
      </c>
      <c r="E46" s="48" t="s">
        <v>55</v>
      </c>
      <c r="F46" s="48" t="s">
        <v>90</v>
      </c>
      <c r="G46" s="48" t="s">
        <v>56</v>
      </c>
      <c r="H46" s="47" t="s">
        <v>32</v>
      </c>
      <c r="I46" s="50" t="s">
        <v>76</v>
      </c>
      <c r="K46" s="62">
        <v>28173</v>
      </c>
    </row>
    <row r="47" spans="2:22" ht="11.25" customHeight="1">
      <c r="C47" s="63" t="s">
        <v>20</v>
      </c>
      <c r="D47" s="48" t="s">
        <v>58</v>
      </c>
      <c r="E47" s="48" t="str">
        <f t="shared" ref="E47:E68" si="4">$E$46</f>
        <v>$dollar</v>
      </c>
      <c r="F47" s="48" t="str">
        <f t="shared" ref="F47:F68" si="5">$F$46</f>
        <v>Real 2019</v>
      </c>
      <c r="G47" s="48" t="str">
        <f t="shared" ref="G47:G68" si="6">$G$46</f>
        <v>End-year</v>
      </c>
      <c r="H47" s="47" t="s">
        <v>33</v>
      </c>
      <c r="I47" s="50" t="s">
        <v>76</v>
      </c>
      <c r="K47" s="62">
        <v>492206</v>
      </c>
    </row>
    <row r="48" spans="2:22" ht="11.25" customHeight="1">
      <c r="C48" s="63" t="s">
        <v>21</v>
      </c>
      <c r="D48" s="48" t="s">
        <v>58</v>
      </c>
      <c r="E48" s="48" t="str">
        <f t="shared" si="4"/>
        <v>$dollar</v>
      </c>
      <c r="F48" s="48" t="str">
        <f t="shared" si="5"/>
        <v>Real 2019</v>
      </c>
      <c r="G48" s="48" t="str">
        <f t="shared" si="6"/>
        <v>End-year</v>
      </c>
      <c r="H48" s="47" t="s">
        <v>34</v>
      </c>
      <c r="I48" s="50" t="s">
        <v>76</v>
      </c>
      <c r="K48" s="62">
        <v>450000</v>
      </c>
    </row>
    <row r="49" spans="3:11" ht="11.25" customHeight="1">
      <c r="C49" s="63" t="s">
        <v>22</v>
      </c>
      <c r="D49" s="48" t="s">
        <v>58</v>
      </c>
      <c r="E49" s="48" t="str">
        <f t="shared" si="4"/>
        <v>$dollar</v>
      </c>
      <c r="F49" s="48" t="str">
        <f t="shared" si="5"/>
        <v>Real 2019</v>
      </c>
      <c r="G49" s="48" t="str">
        <f t="shared" si="6"/>
        <v>End-year</v>
      </c>
      <c r="H49" s="47" t="s">
        <v>35</v>
      </c>
      <c r="I49" s="50" t="s">
        <v>71</v>
      </c>
      <c r="K49" s="62">
        <v>2070</v>
      </c>
    </row>
    <row r="50" spans="3:11" ht="11.25" customHeight="1">
      <c r="C50" s="63" t="s">
        <v>23</v>
      </c>
      <c r="D50" s="48" t="s">
        <v>58</v>
      </c>
      <c r="E50" s="48" t="str">
        <f t="shared" si="4"/>
        <v>$dollar</v>
      </c>
      <c r="F50" s="48" t="str">
        <f t="shared" si="5"/>
        <v>Real 2019</v>
      </c>
      <c r="G50" s="48" t="str">
        <f t="shared" si="6"/>
        <v>End-year</v>
      </c>
      <c r="H50" s="47" t="s">
        <v>36</v>
      </c>
      <c r="I50" s="50" t="s">
        <v>71</v>
      </c>
      <c r="K50" s="62">
        <v>42936</v>
      </c>
    </row>
    <row r="51" spans="3:11" ht="11.25" customHeight="1">
      <c r="C51" s="63" t="s">
        <v>24</v>
      </c>
      <c r="D51" s="48" t="s">
        <v>58</v>
      </c>
      <c r="E51" s="48" t="str">
        <f t="shared" si="4"/>
        <v>$dollar</v>
      </c>
      <c r="F51" s="48" t="str">
        <f t="shared" si="5"/>
        <v>Real 2019</v>
      </c>
      <c r="G51" s="48" t="str">
        <f t="shared" si="6"/>
        <v>End-year</v>
      </c>
      <c r="H51" s="47" t="s">
        <v>37</v>
      </c>
      <c r="I51" s="50" t="s">
        <v>71</v>
      </c>
      <c r="K51" s="62">
        <v>1865</v>
      </c>
    </row>
    <row r="52" spans="3:11" ht="11.25" customHeight="1">
      <c r="C52" s="63" t="s">
        <v>97</v>
      </c>
      <c r="D52" s="48" t="s">
        <v>58</v>
      </c>
      <c r="E52" s="48" t="str">
        <f t="shared" si="4"/>
        <v>$dollar</v>
      </c>
      <c r="F52" s="48" t="str">
        <f t="shared" si="5"/>
        <v>Real 2019</v>
      </c>
      <c r="G52" s="48" t="str">
        <f t="shared" si="6"/>
        <v>End-year</v>
      </c>
      <c r="H52" s="47" t="s">
        <v>38</v>
      </c>
      <c r="I52" s="50" t="s">
        <v>76</v>
      </c>
      <c r="K52" s="62">
        <v>385328</v>
      </c>
    </row>
    <row r="53" spans="3:11" ht="11.25" customHeight="1">
      <c r="C53" s="63" t="s">
        <v>25</v>
      </c>
      <c r="D53" s="48" t="s">
        <v>58</v>
      </c>
      <c r="E53" s="48" t="str">
        <f t="shared" si="4"/>
        <v>$dollar</v>
      </c>
      <c r="F53" s="48" t="str">
        <f t="shared" si="5"/>
        <v>Real 2019</v>
      </c>
      <c r="G53" s="48" t="str">
        <f t="shared" si="6"/>
        <v>End-year</v>
      </c>
      <c r="H53" s="47" t="s">
        <v>39</v>
      </c>
      <c r="I53" s="50" t="s">
        <v>76</v>
      </c>
      <c r="K53" s="62">
        <v>0</v>
      </c>
    </row>
    <row r="54" spans="3:11" ht="11.25" customHeight="1">
      <c r="C54" s="63" t="s">
        <v>25</v>
      </c>
      <c r="D54" s="48" t="s">
        <v>58</v>
      </c>
      <c r="E54" s="48" t="str">
        <f t="shared" si="4"/>
        <v>$dollar</v>
      </c>
      <c r="F54" s="48" t="str">
        <f t="shared" si="5"/>
        <v>Real 2019</v>
      </c>
      <c r="G54" s="48" t="str">
        <f t="shared" si="6"/>
        <v>End-year</v>
      </c>
      <c r="H54" s="47" t="s">
        <v>40</v>
      </c>
      <c r="I54" s="50" t="s">
        <v>76</v>
      </c>
      <c r="K54" s="62">
        <v>0</v>
      </c>
    </row>
    <row r="55" spans="3:11" ht="11.25" customHeight="1">
      <c r="C55" s="63" t="s">
        <v>98</v>
      </c>
      <c r="D55" s="48" t="s">
        <v>58</v>
      </c>
      <c r="E55" s="48" t="str">
        <f t="shared" si="4"/>
        <v>$dollar</v>
      </c>
      <c r="F55" s="48" t="str">
        <f t="shared" si="5"/>
        <v>Real 2019</v>
      </c>
      <c r="G55" s="48" t="str">
        <f t="shared" si="6"/>
        <v>End-year</v>
      </c>
      <c r="H55" s="47" t="s">
        <v>41</v>
      </c>
      <c r="I55" s="50" t="s">
        <v>76</v>
      </c>
      <c r="K55" s="62">
        <v>1349735</v>
      </c>
    </row>
    <row r="56" spans="3:11" ht="11.25" customHeight="1">
      <c r="C56" s="63" t="s">
        <v>99</v>
      </c>
      <c r="D56" s="48" t="s">
        <v>58</v>
      </c>
      <c r="E56" s="48" t="str">
        <f t="shared" si="4"/>
        <v>$dollar</v>
      </c>
      <c r="F56" s="48" t="str">
        <f t="shared" si="5"/>
        <v>Real 2019</v>
      </c>
      <c r="G56" s="48" t="str">
        <f t="shared" si="6"/>
        <v>End-year</v>
      </c>
      <c r="H56" s="47" t="s">
        <v>42</v>
      </c>
      <c r="I56" s="50" t="s">
        <v>76</v>
      </c>
      <c r="K56" s="62">
        <v>36627</v>
      </c>
    </row>
    <row r="57" spans="3:11" ht="11.25" customHeight="1">
      <c r="C57" s="63" t="s">
        <v>100</v>
      </c>
      <c r="D57" s="48" t="s">
        <v>58</v>
      </c>
      <c r="E57" s="48" t="str">
        <f t="shared" si="4"/>
        <v>$dollar</v>
      </c>
      <c r="F57" s="48" t="str">
        <f t="shared" si="5"/>
        <v>Real 2019</v>
      </c>
      <c r="G57" s="48" t="str">
        <f t="shared" si="6"/>
        <v>End-year</v>
      </c>
      <c r="H57" s="47" t="s">
        <v>43</v>
      </c>
      <c r="I57" s="50" t="s">
        <v>71</v>
      </c>
      <c r="K57" s="62">
        <v>16973</v>
      </c>
    </row>
    <row r="58" spans="3:11" ht="11.25" customHeight="1">
      <c r="C58" s="63" t="s">
        <v>100</v>
      </c>
      <c r="D58" s="48" t="s">
        <v>58</v>
      </c>
      <c r="E58" s="48" t="str">
        <f t="shared" si="4"/>
        <v>$dollar</v>
      </c>
      <c r="F58" s="48" t="str">
        <f t="shared" si="5"/>
        <v>Real 2019</v>
      </c>
      <c r="G58" s="48" t="str">
        <f t="shared" si="6"/>
        <v>End-year</v>
      </c>
      <c r="H58" s="47" t="s">
        <v>44</v>
      </c>
      <c r="I58" s="50" t="s">
        <v>71</v>
      </c>
      <c r="K58" s="62">
        <v>12568</v>
      </c>
    </row>
    <row r="59" spans="3:11" ht="11.25" customHeight="1">
      <c r="C59" s="63" t="s">
        <v>20</v>
      </c>
      <c r="D59" s="48" t="s">
        <v>58</v>
      </c>
      <c r="E59" s="48" t="str">
        <f t="shared" si="4"/>
        <v>$dollar</v>
      </c>
      <c r="F59" s="48" t="str">
        <f t="shared" si="5"/>
        <v>Real 2019</v>
      </c>
      <c r="G59" s="48" t="str">
        <f t="shared" si="6"/>
        <v>End-year</v>
      </c>
      <c r="H59" s="47" t="s">
        <v>45</v>
      </c>
      <c r="I59" s="50" t="s">
        <v>76</v>
      </c>
      <c r="K59" s="62">
        <v>8566</v>
      </c>
    </row>
    <row r="60" spans="3:11" ht="11.25" customHeight="1">
      <c r="C60" s="63" t="s">
        <v>26</v>
      </c>
      <c r="D60" s="48" t="s">
        <v>58</v>
      </c>
      <c r="E60" s="48" t="str">
        <f t="shared" si="4"/>
        <v>$dollar</v>
      </c>
      <c r="F60" s="48" t="str">
        <f t="shared" si="5"/>
        <v>Real 2019</v>
      </c>
      <c r="G60" s="48" t="str">
        <f t="shared" si="6"/>
        <v>End-year</v>
      </c>
      <c r="H60" s="47" t="s">
        <v>46</v>
      </c>
      <c r="I60" s="50" t="s">
        <v>71</v>
      </c>
      <c r="K60" s="62">
        <v>8198</v>
      </c>
    </row>
    <row r="61" spans="3:11" ht="11.25" customHeight="1">
      <c r="C61" s="63" t="s">
        <v>26</v>
      </c>
      <c r="D61" s="48" t="s">
        <v>58</v>
      </c>
      <c r="E61" s="48" t="str">
        <f t="shared" si="4"/>
        <v>$dollar</v>
      </c>
      <c r="F61" s="48" t="str">
        <f t="shared" si="5"/>
        <v>Real 2019</v>
      </c>
      <c r="G61" s="48" t="str">
        <f t="shared" si="6"/>
        <v>End-year</v>
      </c>
      <c r="H61" s="47" t="s">
        <v>47</v>
      </c>
      <c r="I61" s="50" t="s">
        <v>71</v>
      </c>
      <c r="K61" s="62">
        <v>584</v>
      </c>
    </row>
    <row r="62" spans="3:11" ht="11.25" customHeight="1">
      <c r="C62" s="63" t="s">
        <v>27</v>
      </c>
      <c r="D62" s="48" t="s">
        <v>58</v>
      </c>
      <c r="E62" s="48" t="str">
        <f t="shared" si="4"/>
        <v>$dollar</v>
      </c>
      <c r="F62" s="48" t="str">
        <f t="shared" si="5"/>
        <v>Real 2019</v>
      </c>
      <c r="G62" s="48" t="str">
        <f t="shared" si="6"/>
        <v>End-year</v>
      </c>
      <c r="H62" s="47" t="s">
        <v>48</v>
      </c>
      <c r="I62" s="50" t="s">
        <v>71</v>
      </c>
      <c r="K62" s="62">
        <v>24188</v>
      </c>
    </row>
    <row r="63" spans="3:11" ht="11.25" customHeight="1">
      <c r="C63" s="63" t="s">
        <v>28</v>
      </c>
      <c r="D63" s="48" t="s">
        <v>58</v>
      </c>
      <c r="E63" s="48" t="str">
        <f t="shared" si="4"/>
        <v>$dollar</v>
      </c>
      <c r="F63" s="48" t="str">
        <f t="shared" si="5"/>
        <v>Real 2019</v>
      </c>
      <c r="G63" s="48" t="str">
        <f t="shared" si="6"/>
        <v>End-year</v>
      </c>
      <c r="H63" s="47" t="s">
        <v>49</v>
      </c>
      <c r="I63" s="50" t="s">
        <v>71</v>
      </c>
      <c r="K63" s="62">
        <v>22144</v>
      </c>
    </row>
    <row r="64" spans="3:11" ht="11.25" customHeight="1">
      <c r="C64" s="63" t="s">
        <v>29</v>
      </c>
      <c r="D64" s="48" t="s">
        <v>58</v>
      </c>
      <c r="E64" s="48" t="str">
        <f t="shared" si="4"/>
        <v>$dollar</v>
      </c>
      <c r="F64" s="48" t="str">
        <f t="shared" si="5"/>
        <v>Real 2019</v>
      </c>
      <c r="G64" s="48" t="str">
        <f t="shared" si="6"/>
        <v>End-year</v>
      </c>
      <c r="H64" s="47" t="s">
        <v>50</v>
      </c>
      <c r="I64" s="50" t="s">
        <v>71</v>
      </c>
      <c r="K64" s="62">
        <v>27170</v>
      </c>
    </row>
    <row r="65" spans="2:12" ht="11.25" customHeight="1">
      <c r="C65" s="63" t="s">
        <v>29</v>
      </c>
      <c r="D65" s="48" t="s">
        <v>58</v>
      </c>
      <c r="E65" s="48" t="str">
        <f t="shared" si="4"/>
        <v>$dollar</v>
      </c>
      <c r="F65" s="48" t="str">
        <f t="shared" si="5"/>
        <v>Real 2019</v>
      </c>
      <c r="G65" s="48" t="str">
        <f t="shared" si="6"/>
        <v>End-year</v>
      </c>
      <c r="H65" s="47" t="s">
        <v>51</v>
      </c>
      <c r="I65" s="50" t="s">
        <v>71</v>
      </c>
      <c r="K65" s="62">
        <v>10475</v>
      </c>
    </row>
    <row r="66" spans="2:12" ht="11.25" customHeight="1">
      <c r="C66" s="63" t="s">
        <v>29</v>
      </c>
      <c r="D66" s="48" t="s">
        <v>58</v>
      </c>
      <c r="E66" s="48" t="str">
        <f t="shared" si="4"/>
        <v>$dollar</v>
      </c>
      <c r="F66" s="48" t="str">
        <f t="shared" si="5"/>
        <v>Real 2019</v>
      </c>
      <c r="G66" s="48" t="str">
        <f t="shared" si="6"/>
        <v>End-year</v>
      </c>
      <c r="H66" s="47" t="s">
        <v>52</v>
      </c>
      <c r="I66" s="50" t="s">
        <v>71</v>
      </c>
      <c r="K66" s="62">
        <v>7050</v>
      </c>
    </row>
    <row r="67" spans="2:12" ht="11.25" customHeight="1">
      <c r="C67" s="63" t="s">
        <v>29</v>
      </c>
      <c r="D67" s="48" t="s">
        <v>58</v>
      </c>
      <c r="E67" s="48" t="str">
        <f t="shared" si="4"/>
        <v>$dollar</v>
      </c>
      <c r="F67" s="48" t="str">
        <f t="shared" si="5"/>
        <v>Real 2019</v>
      </c>
      <c r="G67" s="48" t="str">
        <f t="shared" si="6"/>
        <v>End-year</v>
      </c>
      <c r="H67" s="47" t="s">
        <v>53</v>
      </c>
      <c r="I67" s="50" t="s">
        <v>71</v>
      </c>
      <c r="K67" s="62">
        <v>3542</v>
      </c>
    </row>
    <row r="68" spans="2:12" ht="11.25" customHeight="1">
      <c r="C68" s="63" t="s">
        <v>30</v>
      </c>
      <c r="D68" s="48" t="s">
        <v>58</v>
      </c>
      <c r="E68" s="48" t="str">
        <f t="shared" si="4"/>
        <v>$dollar</v>
      </c>
      <c r="F68" s="48" t="str">
        <f t="shared" si="5"/>
        <v>Real 2019</v>
      </c>
      <c r="G68" s="48" t="str">
        <f t="shared" si="6"/>
        <v>End-year</v>
      </c>
      <c r="H68" s="47" t="s">
        <v>54</v>
      </c>
      <c r="I68" s="50" t="s">
        <v>71</v>
      </c>
      <c r="K68" s="62">
        <v>424206</v>
      </c>
    </row>
    <row r="69" spans="2:12" ht="11.25" customHeight="1">
      <c r="C69" s="30"/>
      <c r="D69" s="31"/>
      <c r="E69" s="29"/>
      <c r="F69" s="29"/>
    </row>
    <row r="70" spans="2:12" ht="11.25" customHeight="1">
      <c r="C70" s="54" t="s">
        <v>14</v>
      </c>
      <c r="D70" s="55" t="s">
        <v>86</v>
      </c>
      <c r="E70" s="55" t="str">
        <f>E68</f>
        <v>$dollar</v>
      </c>
      <c r="F70" s="55" t="str">
        <f>F68</f>
        <v>Real 2019</v>
      </c>
      <c r="G70" s="55" t="str">
        <f>G68</f>
        <v>End-year</v>
      </c>
      <c r="K70" s="56">
        <f>SUM(K46:K68)</f>
        <v>3354604</v>
      </c>
    </row>
    <row r="71" spans="2:12" ht="11.25" customHeight="1">
      <c r="C71" s="30"/>
      <c r="D71" s="31"/>
      <c r="E71" s="29"/>
      <c r="F71" s="29"/>
    </row>
    <row r="72" spans="2:12" s="24" customFormat="1" ht="11.25">
      <c r="B72" s="25" t="s">
        <v>91</v>
      </c>
      <c r="D72" s="26"/>
      <c r="E72" s="27"/>
      <c r="F72" s="27"/>
      <c r="G72" s="27"/>
      <c r="H72" s="27"/>
      <c r="I72" s="27"/>
      <c r="J72" s="27"/>
      <c r="K72" s="27"/>
      <c r="L72" s="27"/>
    </row>
    <row r="73" spans="2:12" ht="11.25" customHeight="1">
      <c r="C73" s="30"/>
      <c r="D73" s="31"/>
      <c r="E73" s="29"/>
      <c r="F73" s="29"/>
    </row>
    <row r="74" spans="2:12" ht="11.25" customHeight="1">
      <c r="C74" s="33" t="s">
        <v>92</v>
      </c>
      <c r="D74" s="32" t="s">
        <v>10</v>
      </c>
      <c r="E74" s="32" t="s">
        <v>11</v>
      </c>
      <c r="F74" s="32" t="s">
        <v>12</v>
      </c>
      <c r="G74" s="32" t="s">
        <v>13</v>
      </c>
      <c r="K74" s="28" t="str">
        <f>"RY"&amp;RIGHT(K$3,2)</f>
        <v>RY20</v>
      </c>
    </row>
    <row r="75" spans="2:12" ht="11.25" customHeight="1">
      <c r="C75" s="30"/>
      <c r="D75" s="31"/>
      <c r="E75" s="29"/>
      <c r="F75" s="29"/>
    </row>
    <row r="76" spans="2:12" ht="11.25" customHeight="1">
      <c r="C76" s="30" t="s">
        <v>93</v>
      </c>
      <c r="D76" s="59" t="s">
        <v>94</v>
      </c>
      <c r="E76" s="48" t="s">
        <v>95</v>
      </c>
      <c r="F76" s="48" t="s">
        <v>96</v>
      </c>
      <c r="G76" s="48" t="s">
        <v>96</v>
      </c>
      <c r="K76" s="60">
        <v>2.2499999999999999E-2</v>
      </c>
    </row>
    <row r="77" spans="2:12" ht="11.25" customHeight="1">
      <c r="C77" s="30"/>
      <c r="D77" s="31"/>
      <c r="E77" s="29"/>
      <c r="F77" s="29"/>
    </row>
    <row r="78" spans="2:12" s="24" customFormat="1" ht="11.25">
      <c r="B78" s="25" t="s">
        <v>9</v>
      </c>
      <c r="D78" s="26"/>
      <c r="E78" s="27"/>
      <c r="F78" s="27"/>
      <c r="G78" s="27"/>
      <c r="H78" s="27"/>
      <c r="I78" s="27"/>
      <c r="J78" s="27"/>
      <c r="K78" s="27"/>
      <c r="L78" s="27"/>
    </row>
    <row r="79" spans="2:12" ht="11.25" customHeight="1"/>
    <row r="80" spans="2:12" ht="11.25" customHeight="1"/>
    <row r="81" spans="3:17" ht="11.25" customHeight="1"/>
    <row r="82" spans="3:17" ht="11.25" customHeight="1"/>
    <row r="83" spans="3:17" ht="11.25" customHeight="1">
      <c r="C83" s="39"/>
      <c r="D83" s="39"/>
      <c r="E83" s="39"/>
      <c r="I83" s="39"/>
      <c r="J83" s="39"/>
      <c r="K83" s="39"/>
      <c r="L83" s="39"/>
      <c r="M83" s="39"/>
      <c r="N83" s="39"/>
      <c r="O83" s="39"/>
      <c r="P83" s="39"/>
    </row>
    <row r="84" spans="3:17" ht="11.25" customHeight="1">
      <c r="C84" s="39"/>
      <c r="D84" s="39"/>
      <c r="E84" s="39"/>
      <c r="F84" s="39"/>
      <c r="G84" s="39"/>
      <c r="H84" s="39"/>
      <c r="I84" s="39"/>
      <c r="J84" s="39"/>
      <c r="K84" s="41"/>
      <c r="L84" s="41"/>
      <c r="M84" s="41"/>
      <c r="N84" s="41"/>
      <c r="O84" s="39"/>
      <c r="P84" s="39"/>
      <c r="Q84" t="s">
        <v>16</v>
      </c>
    </row>
    <row r="85" spans="3:17" ht="11.25" customHeight="1">
      <c r="C85" s="39"/>
      <c r="D85" s="39"/>
      <c r="E85" s="39"/>
      <c r="F85" s="39"/>
      <c r="G85" s="39"/>
      <c r="H85" s="39"/>
      <c r="I85" s="39"/>
      <c r="J85" s="39"/>
      <c r="K85" s="40"/>
      <c r="L85" s="40"/>
      <c r="M85" s="40"/>
      <c r="N85" s="40"/>
      <c r="O85" s="39"/>
      <c r="P85" s="39"/>
    </row>
    <row r="86" spans="3:17" ht="11.25" customHeight="1"/>
    <row r="87" spans="3:17" ht="11.25" customHeight="1"/>
  </sheetData>
  <conditionalFormatting sqref="K40:L40">
    <cfRule type="cellIs" dxfId="1" priority="1" operator="equal">
      <formula>"Check"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sqref="I46:I68">
      <formula1>$C$12:$C$36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defaultColWidth="0" defaultRowHeight="15" zeroHeight="1"/>
  <cols>
    <col min="1" max="10" width="9.140625" customWidth="1"/>
    <col min="11" max="12" width="0" hidden="1" customWidth="1"/>
    <col min="13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Calc|Contaminated sites</vt:lpstr>
      <vt:lpstr>Input|KPMG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2020-01-02T23:35:50Z</dcterms:created>
  <dcterms:modified xsi:type="dcterms:W3CDTF">2020-01-14T02:36:44Z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