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Regulation\03. Multinet\22.22.03 2018 GAAR\0.0 FINAL 2018-22 AA Proposal - All Docs - Filed with AER 211216\"/>
    </mc:Choice>
  </mc:AlternateContent>
  <bookViews>
    <workbookView xWindow="0" yWindow="0" windowWidth="25200" windowHeight="11988"/>
  </bookViews>
  <sheets>
    <sheet name="Regulatory Export" sheetId="4" r:id="rId1"/>
  </sheets>
  <externalReferences>
    <externalReference r:id="rId2"/>
    <externalReference r:id="rId3"/>
    <externalReference r:id="rId4"/>
    <externalReference r:id="rId5"/>
  </externalReferences>
  <definedNames>
    <definedName name="Company">[1]Parameters!$B$8:$C$10</definedName>
    <definedName name="Resource_by_phase">[1]Parameters!$J$64:$W$72</definedName>
    <definedName name="Title">[1]Parameters!$A$1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4" l="1"/>
  <c r="K57" i="4"/>
  <c r="K56" i="4"/>
  <c r="K55" i="4"/>
  <c r="K54" i="4"/>
  <c r="K53" i="4"/>
  <c r="K52" i="4"/>
  <c r="K51" i="4"/>
  <c r="K50" i="4"/>
  <c r="K49" i="4"/>
  <c r="J58" i="4"/>
  <c r="I58" i="4"/>
  <c r="H58" i="4"/>
  <c r="G58" i="4"/>
  <c r="F58" i="4"/>
  <c r="J54" i="4"/>
  <c r="I54" i="4"/>
  <c r="H54" i="4"/>
  <c r="G54" i="4"/>
  <c r="F5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J23" i="4"/>
  <c r="I23" i="4"/>
  <c r="H23" i="4"/>
  <c r="G23" i="4"/>
  <c r="F23" i="4"/>
  <c r="J11" i="4"/>
  <c r="I11" i="4"/>
  <c r="H11" i="4"/>
  <c r="G11" i="4"/>
  <c r="F11" i="4"/>
</calcChain>
</file>

<file path=xl/sharedStrings.xml><?xml version="1.0" encoding="utf-8"?>
<sst xmlns="http://schemas.openxmlformats.org/spreadsheetml/2006/main" count="88" uniqueCount="44">
  <si>
    <t>Expenditure Type</t>
  </si>
  <si>
    <t>Reg Period</t>
  </si>
  <si>
    <t>Mains replacement</t>
  </si>
  <si>
    <t>Residential connections</t>
  </si>
  <si>
    <t>Commercial and industrial connections</t>
  </si>
  <si>
    <t>Meters</t>
  </si>
  <si>
    <t>Augmentation</t>
  </si>
  <si>
    <t>IT</t>
  </si>
  <si>
    <t>SCADA</t>
  </si>
  <si>
    <t>Other</t>
  </si>
  <si>
    <t>Indirect Overheads</t>
  </si>
  <si>
    <t>Energy For the Regions NGEP</t>
  </si>
  <si>
    <t>Gross Total</t>
  </si>
  <si>
    <t>Customer Contributions</t>
  </si>
  <si>
    <t xml:space="preserve">Government Contributions </t>
  </si>
  <si>
    <t>Total Expenditure</t>
  </si>
  <si>
    <t>Services</t>
  </si>
  <si>
    <t>Buildings</t>
  </si>
  <si>
    <t>Transmission and distribution</t>
  </si>
  <si>
    <t>Cathodic Protection</t>
  </si>
  <si>
    <t>Recoverable Works</t>
  </si>
  <si>
    <t>Property and accommodation</t>
  </si>
  <si>
    <t>Vehicles and tools</t>
  </si>
  <si>
    <t>Corrosion Protection</t>
  </si>
  <si>
    <t>Services and service renewals</t>
  </si>
  <si>
    <t>Regulators, valves and equipment enclosures</t>
  </si>
  <si>
    <t>Gas Heaters</t>
  </si>
  <si>
    <t>Pigging</t>
  </si>
  <si>
    <t>Tax Category</t>
  </si>
  <si>
    <t>Rab Category</t>
  </si>
  <si>
    <t>Mains &amp; Services</t>
  </si>
  <si>
    <t>Meters Industrial &amp; Commercial</t>
  </si>
  <si>
    <t>Other Assets</t>
  </si>
  <si>
    <t>Land &amp; Buildings</t>
  </si>
  <si>
    <t>Land and buildings</t>
  </si>
  <si>
    <t>Suppy Regs/Valve stations</t>
  </si>
  <si>
    <t>Expenditure By AER Category</t>
  </si>
  <si>
    <t>Expenditure By RAB Category</t>
  </si>
  <si>
    <t>$real 2017</t>
  </si>
  <si>
    <t>Expenditure By Tax Category</t>
  </si>
  <si>
    <t>Meters Domestic</t>
  </si>
  <si>
    <t>Residential Connection (without Marketing)</t>
  </si>
  <si>
    <t>Marketing influence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</si>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</sst>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&quot;$&quot;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5" tint="-0.249977111117893"/>
      <name val="Arial"/>
      <family val="2"/>
    </font>
    <font>
      <b/>
      <sz val="9"/>
      <color rgb="FF000000"/>
      <name val="Arial Narrow"/>
      <family val="2"/>
    </font>
    <font>
      <b/>
      <sz val="12"/>
      <color indexed="1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34416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B8D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4E7F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0A1A3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rgb="FFDFDFE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2" fillId="9" borderId="0" applyNumberFormat="0" applyProtection="0">
      <alignment horizontal="left" vertical="center"/>
    </xf>
  </cellStyleXfs>
  <cellXfs count="2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8" borderId="4" xfId="0" applyFont="1" applyFill="1" applyBorder="1" applyAlignment="1" applyProtection="1">
      <alignment horizontal="right" vertical="center" wrapText="1"/>
      <protection locked="0"/>
    </xf>
    <xf numFmtId="0" fontId="11" fillId="10" borderId="5" xfId="0" applyFont="1" applyFill="1" applyBorder="1" applyAlignment="1" applyProtection="1">
      <alignment horizontal="right" vertical="center" wrapText="1"/>
      <protection locked="0"/>
    </xf>
    <xf numFmtId="164" fontId="6" fillId="6" borderId="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164" fontId="8" fillId="3" borderId="1" xfId="1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166" fontId="0" fillId="0" borderId="0" xfId="0" applyNumberFormat="1" applyProtection="1">
      <protection locked="0"/>
    </xf>
    <xf numFmtId="166" fontId="0" fillId="7" borderId="0" xfId="0" applyNumberFormat="1" applyFill="1" applyProtection="1">
      <protection locked="0"/>
    </xf>
    <xf numFmtId="164" fontId="0" fillId="0" borderId="1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5" fillId="6" borderId="2" xfId="0" applyFont="1" applyFill="1" applyBorder="1" applyAlignment="1" applyProtection="1">
      <alignment horizontal="left" vertical="center" wrapText="1" indent="4"/>
      <protection locked="0"/>
    </xf>
    <xf numFmtId="0" fontId="5" fillId="6" borderId="3" xfId="0" applyFont="1" applyFill="1" applyBorder="1" applyAlignment="1" applyProtection="1">
      <alignment horizontal="left" vertical="center" wrapText="1" indent="4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</cellXfs>
  <cellStyles count="4">
    <cellStyle name="Currency" xfId="1" builtinId="4"/>
    <cellStyle name="GEN_Heading 1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/48-IT%20Tender%20for%20GAAR/GAAR%202016/Financials%20-%20Submission%20Cost%20Models/GAAR%20IT%20Project%20Estimating%20Model%20MASTER%20v0.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MG%20NETWORK%20MANAGEMENT/16.%20Project%20GAAR/2018-2022/CAPEX/MG%20GAAR%20Forecast%20V15%20-%20CY%2011102016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chille\AppData\Local\Microsoft\Windows\Temporary%20Internet%20Files\Content.Outlook\ORWRHY0N\Network%20and%20IT%20budget%20by%20RIN%20Category%20v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MG%20NETWORK%20MANAGEMENT/16.%20Project%20GAAR/2018-2022/CAPEX/Meter%20Unit%20Rat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ject List"/>
      <sheetName val="Original Programme"/>
      <sheetName val="Roadmap Summary"/>
      <sheetName val="Proposed Programme"/>
      <sheetName val="Project Costs"/>
      <sheetName val="Parameters"/>
      <sheetName val=" Graph Data"/>
      <sheetName val="System Impacts"/>
      <sheetName val="Programme Graphics"/>
      <sheetName val="ProjectTemplate"/>
      <sheetName val="IT01"/>
      <sheetName val="IT02"/>
      <sheetName val="IT03"/>
      <sheetName val="IT04"/>
      <sheetName val="IT05"/>
      <sheetName val="IT06"/>
      <sheetName val="IT07"/>
      <sheetName val="IT08"/>
      <sheetName val="IT09"/>
      <sheetName val="IT10"/>
      <sheetName val="IT11"/>
      <sheetName val="IT12"/>
      <sheetName val="IT13"/>
      <sheetName val="IT14"/>
      <sheetName val="IT15"/>
      <sheetName val="IT16"/>
      <sheetName val="IT17"/>
      <sheetName val="IT18"/>
      <sheetName val="IT19"/>
      <sheetName val="IT20"/>
      <sheetName val="IT21"/>
      <sheetName val="IT22"/>
      <sheetName val="IT23"/>
      <sheetName val="IT24"/>
      <sheetName val="IT25"/>
      <sheetName val="IT26"/>
      <sheetName val="IT27"/>
      <sheetName val="IT28"/>
      <sheetName val="IT29"/>
      <sheetName val="IT30"/>
      <sheetName val="IT31"/>
      <sheetName val="IT32"/>
      <sheetName val="IT33"/>
      <sheetName val="IT34"/>
      <sheetName val="IT35"/>
      <sheetName val="IT36"/>
      <sheetName val="IT37"/>
      <sheetName val="IT38"/>
      <sheetName val="IT39"/>
      <sheetName val="IT40"/>
      <sheetName val="IT41"/>
      <sheetName val="IT42"/>
      <sheetName val="IT43"/>
      <sheetName val="IT44"/>
      <sheetName val="IT45"/>
      <sheetName val="IT46"/>
      <sheetName val="IT47"/>
      <sheetName val="IT48"/>
      <sheetName val="IT49"/>
      <sheetName val="IT5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IT Capital Expenditure Forecast Model</v>
          </cell>
        </row>
        <row r="8">
          <cell r="B8" t="str">
            <v>United Energy</v>
          </cell>
          <cell r="C8" t="str">
            <v>UE</v>
          </cell>
        </row>
        <row r="9">
          <cell r="B9" t="str">
            <v>Multinet Gas</v>
          </cell>
          <cell r="C9" t="str">
            <v>MG</v>
          </cell>
        </row>
        <row r="10">
          <cell r="B10" t="str">
            <v>Shared</v>
          </cell>
          <cell r="C10" t="str">
            <v>UE and MG</v>
          </cell>
        </row>
        <row r="64">
          <cell r="J64" t="str">
            <v xml:space="preserve"> UE PM</v>
          </cell>
          <cell r="K64" t="str">
            <v>Proj Co-Ord</v>
          </cell>
          <cell r="L64" t="str">
            <v>Technical SME / BA</v>
          </cell>
          <cell r="M64" t="str">
            <v>UE Test Lead</v>
          </cell>
          <cell r="N64" t="str">
            <v>Business SMEs</v>
          </cell>
          <cell r="O64" t="str">
            <v>Tech Writer</v>
          </cell>
          <cell r="P64" t="str">
            <v>Change Analyst</v>
          </cell>
          <cell r="Q64" t="str">
            <v>Vendor PM</v>
          </cell>
          <cell r="R64" t="str">
            <v>Solution Lead</v>
          </cell>
          <cell r="S64" t="str">
            <v>Sol Analyst Developer</v>
          </cell>
          <cell r="T64" t="str">
            <v>Integration Developer</v>
          </cell>
          <cell r="U64" t="str">
            <v>Infrastructure</v>
          </cell>
          <cell r="V64" t="str">
            <v>Test Lead</v>
          </cell>
          <cell r="W64" t="str">
            <v>Testers</v>
          </cell>
        </row>
        <row r="65">
          <cell r="J65" t="str">
            <v>X</v>
          </cell>
          <cell r="K65" t="str">
            <v>X</v>
          </cell>
          <cell r="L65" t="str">
            <v>X</v>
          </cell>
          <cell r="Q65" t="str">
            <v>X</v>
          </cell>
          <cell r="R65" t="str">
            <v>X</v>
          </cell>
        </row>
        <row r="66">
          <cell r="J66" t="str">
            <v>X</v>
          </cell>
          <cell r="K66" t="str">
            <v>X</v>
          </cell>
          <cell r="L66" t="str">
            <v>X</v>
          </cell>
          <cell r="N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S66" t="str">
            <v>X</v>
          </cell>
          <cell r="U66" t="str">
            <v>X</v>
          </cell>
        </row>
        <row r="67">
          <cell r="J67" t="str">
            <v>X</v>
          </cell>
          <cell r="K67" t="str">
            <v>X</v>
          </cell>
          <cell r="L67" t="str">
            <v>X</v>
          </cell>
          <cell r="M67" t="str">
            <v>X</v>
          </cell>
          <cell r="N67" t="str">
            <v>X</v>
          </cell>
          <cell r="P67" t="str">
            <v>X</v>
          </cell>
          <cell r="Q67" t="str">
            <v>X</v>
          </cell>
          <cell r="R67" t="str">
            <v>X</v>
          </cell>
          <cell r="S67" t="str">
            <v>X</v>
          </cell>
          <cell r="T67" t="str">
            <v>X</v>
          </cell>
          <cell r="U67" t="str">
            <v>X</v>
          </cell>
          <cell r="V67" t="str">
            <v>X</v>
          </cell>
          <cell r="W67" t="str">
            <v>X</v>
          </cell>
        </row>
        <row r="68">
          <cell r="J68" t="str">
            <v>X</v>
          </cell>
          <cell r="K68" t="str">
            <v>X</v>
          </cell>
          <cell r="L68" t="str">
            <v>X</v>
          </cell>
          <cell r="M68" t="str">
            <v>X</v>
          </cell>
          <cell r="N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</row>
        <row r="69"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  <cell r="R69" t="str">
            <v>X</v>
          </cell>
          <cell r="S69" t="str">
            <v>X</v>
          </cell>
          <cell r="T69" t="str">
            <v>X</v>
          </cell>
          <cell r="U69" t="str">
            <v>X</v>
          </cell>
          <cell r="V69" t="str">
            <v>X</v>
          </cell>
          <cell r="W69" t="str">
            <v>X</v>
          </cell>
        </row>
        <row r="70">
          <cell r="J70" t="str">
            <v>X</v>
          </cell>
          <cell r="K70" t="str">
            <v>X</v>
          </cell>
          <cell r="L70" t="str">
            <v>X</v>
          </cell>
          <cell r="M70" t="str">
            <v>X</v>
          </cell>
          <cell r="N70" t="str">
            <v>X</v>
          </cell>
          <cell r="O70" t="str">
            <v>X</v>
          </cell>
          <cell r="P70" t="str">
            <v>X</v>
          </cell>
          <cell r="Q70" t="str">
            <v>X</v>
          </cell>
          <cell r="R70" t="str">
            <v>X</v>
          </cell>
          <cell r="S70" t="str">
            <v>X</v>
          </cell>
          <cell r="T70" t="str">
            <v>X</v>
          </cell>
          <cell r="U70" t="str">
            <v>X</v>
          </cell>
          <cell r="V70" t="str">
            <v>X</v>
          </cell>
          <cell r="W70" t="str">
            <v>X</v>
          </cell>
        </row>
        <row r="71">
          <cell r="J71" t="str">
            <v>X</v>
          </cell>
          <cell r="K71" t="str">
            <v>X</v>
          </cell>
          <cell r="L71" t="str">
            <v>X</v>
          </cell>
          <cell r="M71" t="str">
            <v>X</v>
          </cell>
          <cell r="N71" t="str">
            <v>X</v>
          </cell>
          <cell r="Q71" t="str">
            <v>X</v>
          </cell>
          <cell r="U71" t="str">
            <v>X</v>
          </cell>
        </row>
      </sheetData>
      <sheetData sheetId="7">
        <row r="81">
          <cell r="C81" t="str">
            <v>Assets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tegy Summary"/>
      <sheetName val="Customer Model"/>
      <sheetName val="MAT to RIN Category"/>
    </sheetNames>
    <sheetDataSet>
      <sheetData sheetId="0">
        <row r="28">
          <cell r="C28" t="str">
            <v>IT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28">
          <cell r="C328" t="str">
            <v>Capital Growth Strategy</v>
          </cell>
          <cell r="E328">
            <v>34475.528528186274</v>
          </cell>
          <cell r="F328">
            <v>34125.206395088258</v>
          </cell>
          <cell r="G328">
            <v>34946.432208108832</v>
          </cell>
          <cell r="H328">
            <v>31259.101457378703</v>
          </cell>
          <cell r="I328">
            <v>29069.130702930019</v>
          </cell>
          <cell r="J328">
            <v>28639.073746798982</v>
          </cell>
          <cell r="K328">
            <v>158038.94451030481</v>
          </cell>
        </row>
        <row r="329">
          <cell r="C329" t="str">
            <v>TP Integrity Management Plan</v>
          </cell>
          <cell r="E329">
            <v>38</v>
          </cell>
          <cell r="F329">
            <v>1070.6383484999999</v>
          </cell>
          <cell r="G329">
            <v>38</v>
          </cell>
          <cell r="H329">
            <v>1541.2077224999998</v>
          </cell>
          <cell r="I329">
            <v>38</v>
          </cell>
          <cell r="J329">
            <v>1554.279094</v>
          </cell>
          <cell r="K329">
            <v>4242.1251649999995</v>
          </cell>
        </row>
        <row r="330">
          <cell r="C330" t="str">
            <v>SCADA Strategy</v>
          </cell>
          <cell r="E330">
            <v>1669.2210000000002</v>
          </cell>
          <cell r="F330">
            <v>1805.6740000000002</v>
          </cell>
          <cell r="G330">
            <v>1586.6110000000003</v>
          </cell>
          <cell r="H330">
            <v>1124.2239999999999</v>
          </cell>
          <cell r="I330">
            <v>1101.0940000000001</v>
          </cell>
          <cell r="J330">
            <v>1032.086</v>
          </cell>
          <cell r="K330">
            <v>6649.6890000000012</v>
          </cell>
        </row>
        <row r="331">
          <cell r="C331" t="str">
            <v>Supply Regulator Strategy</v>
          </cell>
          <cell r="E331">
            <v>1132.576</v>
          </cell>
          <cell r="F331">
            <v>1292.576</v>
          </cell>
          <cell r="G331">
            <v>610</v>
          </cell>
          <cell r="H331">
            <v>650</v>
          </cell>
          <cell r="I331">
            <v>500</v>
          </cell>
          <cell r="J331">
            <v>500</v>
          </cell>
          <cell r="K331">
            <v>3552.576</v>
          </cell>
        </row>
        <row r="332">
          <cell r="C332" t="str">
            <v>Large Consumer Regulator Strategy</v>
          </cell>
          <cell r="E332">
            <v>936.88492800000006</v>
          </cell>
          <cell r="F332">
            <v>774.87523400000009</v>
          </cell>
          <cell r="G332">
            <v>1089.237343</v>
          </cell>
          <cell r="H332">
            <v>564.06036699999993</v>
          </cell>
          <cell r="I332">
            <v>836.42730199999994</v>
          </cell>
          <cell r="J332">
            <v>723.89775799999995</v>
          </cell>
          <cell r="K332">
            <v>3988.498004</v>
          </cell>
        </row>
        <row r="333">
          <cell r="C333" t="str">
            <v>Small Consumer Regulator Strategy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C334" t="str">
            <v>Small Meter Strategy</v>
          </cell>
          <cell r="E334">
            <v>334.68288000000001</v>
          </cell>
          <cell r="F334">
            <v>1064.57242</v>
          </cell>
          <cell r="G334">
            <v>941.57569999999987</v>
          </cell>
          <cell r="H334">
            <v>852.34193999999991</v>
          </cell>
          <cell r="I334">
            <v>565.0619200000001</v>
          </cell>
          <cell r="J334">
            <v>202.84578999999999</v>
          </cell>
          <cell r="K334">
            <v>3626.3977699999996</v>
          </cell>
        </row>
        <row r="335">
          <cell r="C335" t="str">
            <v>Large Meter Strategy</v>
          </cell>
          <cell r="E335">
            <v>159.79413113732312</v>
          </cell>
          <cell r="F335">
            <v>286.86587718873727</v>
          </cell>
          <cell r="G335">
            <v>582.72577358170236</v>
          </cell>
          <cell r="H335">
            <v>406.16245954422732</v>
          </cell>
          <cell r="I335">
            <v>347.78808369644281</v>
          </cell>
          <cell r="J335">
            <v>327.28754475852912</v>
          </cell>
          <cell r="K335">
            <v>1950.8297387696387</v>
          </cell>
        </row>
        <row r="336">
          <cell r="C336" t="str">
            <v>Distribution Services Strategy</v>
          </cell>
          <cell r="E336">
            <v>1170.9326080000001</v>
          </cell>
          <cell r="F336">
            <v>1260.1826080000001</v>
          </cell>
          <cell r="G336">
            <v>1260.1826080000001</v>
          </cell>
          <cell r="H336">
            <v>1260.1826080000001</v>
          </cell>
          <cell r="I336">
            <v>1260.1826080000001</v>
          </cell>
          <cell r="J336">
            <v>1260.1826080000001</v>
          </cell>
          <cell r="K336">
            <v>6300.9130400000004</v>
          </cell>
        </row>
        <row r="337">
          <cell r="C337" t="str">
            <v>Distribution Valve Strategy</v>
          </cell>
          <cell r="K337">
            <v>700</v>
          </cell>
        </row>
        <row r="338">
          <cell r="C338" t="str">
            <v>Corrosion Protection Strategy</v>
          </cell>
          <cell r="E338">
            <v>394.58600000000001</v>
          </cell>
          <cell r="F338">
            <v>274.51400000000001</v>
          </cell>
          <cell r="G338">
            <v>332.22800000000001</v>
          </cell>
          <cell r="H338">
            <v>249.90200000000002</v>
          </cell>
          <cell r="I338">
            <v>159.01900000000001</v>
          </cell>
          <cell r="J338">
            <v>173.00700000000001</v>
          </cell>
          <cell r="K338">
            <v>1188.67</v>
          </cell>
        </row>
        <row r="339">
          <cell r="C339" t="str">
            <v>Equipment Enclosure - Strategy</v>
          </cell>
          <cell r="E339">
            <v>510</v>
          </cell>
          <cell r="F339">
            <v>230</v>
          </cell>
          <cell r="G339">
            <v>200</v>
          </cell>
          <cell r="H339">
            <v>160</v>
          </cell>
          <cell r="I339">
            <v>220</v>
          </cell>
          <cell r="J339">
            <v>190</v>
          </cell>
          <cell r="K339">
            <v>1000</v>
          </cell>
        </row>
        <row r="340">
          <cell r="C340" t="str">
            <v>Gas Heater Strategy</v>
          </cell>
          <cell r="E340">
            <v>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30</v>
          </cell>
        </row>
        <row r="341">
          <cell r="C341" t="str">
            <v>Distribution Mains Strategy</v>
          </cell>
          <cell r="E341">
            <v>40972.504079999999</v>
          </cell>
          <cell r="F341">
            <v>53016.669727799999</v>
          </cell>
          <cell r="G341">
            <v>47335.167825119999</v>
          </cell>
          <cell r="H341">
            <v>48478.035876319991</v>
          </cell>
          <cell r="I341">
            <v>51859.455379999999</v>
          </cell>
          <cell r="J341">
            <v>44208.239192039997</v>
          </cell>
          <cell r="K341">
            <v>244897.56800127999</v>
          </cell>
        </row>
      </sheetData>
      <sheetData sheetId="1">
        <row r="66">
          <cell r="G66">
            <v>2016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Build-up"/>
      <sheetName val="Customer Model - ACIF"/>
      <sheetName val="Reference Sheet"/>
      <sheetName val="Regulatory Export"/>
      <sheetName val="Programme Graphics"/>
    </sheetNames>
    <sheetDataSet>
      <sheetData sheetId="0">
        <row r="16">
          <cell r="C16" t="str">
            <v>Mains replacement</v>
          </cell>
          <cell r="E16">
            <v>45011.683395980828</v>
          </cell>
          <cell r="F16">
            <v>56843.788741584234</v>
          </cell>
          <cell r="G16">
            <v>51149.974491394183</v>
          </cell>
          <cell r="H16">
            <v>52563.109186167385</v>
          </cell>
          <cell r="I16">
            <v>55906.717726272364</v>
          </cell>
          <cell r="J16">
            <v>48232.874922888986</v>
          </cell>
        </row>
        <row r="17">
          <cell r="C17" t="str">
            <v>Residential connections</v>
          </cell>
          <cell r="E17">
            <v>19234.282442866883</v>
          </cell>
          <cell r="F17">
            <v>19778.816379820066</v>
          </cell>
          <cell r="G17">
            <v>18756.186639495339</v>
          </cell>
          <cell r="H17">
            <v>17799.826061628381</v>
          </cell>
          <cell r="I17">
            <v>18125.5302612292</v>
          </cell>
          <cell r="J17">
            <v>18748.324036641963</v>
          </cell>
        </row>
        <row r="18">
          <cell r="C18" t="str">
            <v>I&amp;C connections</v>
          </cell>
          <cell r="E18">
            <v>4145.9650797210797</v>
          </cell>
          <cell r="F18">
            <v>4195.1923994215049</v>
          </cell>
          <cell r="G18">
            <v>4180.7137759802026</v>
          </cell>
          <cell r="H18">
            <v>4292.1991764782224</v>
          </cell>
          <cell r="I18">
            <v>4399.8236107252287</v>
          </cell>
          <cell r="J18">
            <v>4335.1524260207489</v>
          </cell>
        </row>
        <row r="19">
          <cell r="C19" t="str">
            <v>Meters</v>
          </cell>
          <cell r="E19">
            <v>857.14960743893653</v>
          </cell>
          <cell r="F19">
            <v>3844.4045103367253</v>
          </cell>
          <cell r="G19">
            <v>1444.6969663653535</v>
          </cell>
          <cell r="H19">
            <v>2813.6835806615186</v>
          </cell>
          <cell r="I19">
            <v>1325.7668997411306</v>
          </cell>
          <cell r="J19">
            <v>1112.2350216104751</v>
          </cell>
        </row>
        <row r="20">
          <cell r="C20" t="str">
            <v>Augmentation</v>
          </cell>
          <cell r="E20">
            <v>4781.7654349824006</v>
          </cell>
          <cell r="F20">
            <v>4335.9144626048001</v>
          </cell>
          <cell r="G20">
            <v>6099.1043458624008</v>
          </cell>
          <cell r="H20">
            <v>3712.6721256768005</v>
          </cell>
          <cell r="I20">
            <v>1746.3697821440003</v>
          </cell>
          <cell r="J20">
            <v>1282.9306753952003</v>
          </cell>
        </row>
        <row r="21">
          <cell r="C21" t="str">
            <v>SCADA</v>
          </cell>
          <cell r="F21">
            <v>1911.3623200000002</v>
          </cell>
          <cell r="G21">
            <v>1680.0819799999999</v>
          </cell>
          <cell r="H21">
            <v>1190.8442800000003</v>
          </cell>
          <cell r="I21">
            <v>1166.4293000000002</v>
          </cell>
          <cell r="J21">
            <v>1093.21298</v>
          </cell>
        </row>
        <row r="22">
          <cell r="C22" t="str">
            <v>Other</v>
          </cell>
          <cell r="E22">
            <v>9725.737738578362</v>
          </cell>
          <cell r="F22">
            <v>10504.586006068363</v>
          </cell>
          <cell r="G22">
            <v>9021.1934533783606</v>
          </cell>
          <cell r="H22">
            <v>9805.3165946283625</v>
          </cell>
          <cell r="I22">
            <v>8314.3957141783612</v>
          </cell>
          <cell r="J22">
            <v>9778.0346893383612</v>
          </cell>
        </row>
        <row r="43">
          <cell r="Q43" t="str">
            <v>Mains replacement</v>
          </cell>
          <cell r="R43">
            <v>264696.46506830712</v>
          </cell>
        </row>
        <row r="44">
          <cell r="Q44" t="str">
            <v>Residential connections</v>
          </cell>
          <cell r="R44">
            <v>93208.683378814952</v>
          </cell>
        </row>
        <row r="45">
          <cell r="Q45" t="str">
            <v>I&amp;C connections</v>
          </cell>
          <cell r="R45">
            <v>21403.081388625909</v>
          </cell>
        </row>
        <row r="46">
          <cell r="Q46" t="str">
            <v>Meters</v>
          </cell>
          <cell r="R46">
            <v>10540.786978715203</v>
          </cell>
        </row>
        <row r="47">
          <cell r="Q47" t="str">
            <v>Augmentation</v>
          </cell>
          <cell r="R47">
            <v>17176.991391683201</v>
          </cell>
        </row>
        <row r="48">
          <cell r="Q48" t="str">
            <v>SCADA</v>
          </cell>
          <cell r="R48">
            <v>7041.9308600000004</v>
          </cell>
        </row>
        <row r="49">
          <cell r="Q49" t="str">
            <v>Other</v>
          </cell>
          <cell r="R49">
            <v>47423.526457591805</v>
          </cell>
        </row>
        <row r="309">
          <cell r="E309">
            <v>2017</v>
          </cell>
          <cell r="F309">
            <v>2018</v>
          </cell>
          <cell r="G309">
            <v>2019</v>
          </cell>
          <cell r="H309">
            <v>2020</v>
          </cell>
          <cell r="I309">
            <v>2021</v>
          </cell>
          <cell r="J309">
            <v>2022</v>
          </cell>
        </row>
        <row r="310">
          <cell r="C310" t="str">
            <v>Transmission and distribution</v>
          </cell>
          <cell r="E310">
            <v>28102.309120539492</v>
          </cell>
          <cell r="F310">
            <v>34519.777866578275</v>
          </cell>
          <cell r="G310">
            <v>30364.632542081246</v>
          </cell>
          <cell r="H310">
            <v>31739.454220035168</v>
          </cell>
          <cell r="I310">
            <v>30812.860561409525</v>
          </cell>
          <cell r="J310">
            <v>28349.288820011996</v>
          </cell>
        </row>
        <row r="311">
          <cell r="C311" t="str">
            <v>Services</v>
          </cell>
          <cell r="E311">
            <v>38753.376229487832</v>
          </cell>
          <cell r="F311">
            <v>44919.992171278107</v>
          </cell>
          <cell r="G311">
            <v>41397.400366197508</v>
          </cell>
          <cell r="H311">
            <v>41349.71835706495</v>
          </cell>
          <cell r="I311">
            <v>43236.45442225509</v>
          </cell>
          <cell r="J311">
            <v>40062.472978464291</v>
          </cell>
        </row>
        <row r="312">
          <cell r="C312" t="str">
            <v>Cathodic Protection</v>
          </cell>
          <cell r="E312">
            <v>423.69366000000002</v>
          </cell>
          <cell r="F312">
            <v>294.75313999999997</v>
          </cell>
          <cell r="G312">
            <v>356.72498000000002</v>
          </cell>
          <cell r="H312">
            <v>268.32628</v>
          </cell>
          <cell r="I312">
            <v>170.74162000000004</v>
          </cell>
          <cell r="J312">
            <v>185.76394000000002</v>
          </cell>
        </row>
        <row r="313">
          <cell r="C313" t="str">
            <v>Supply Regs/Valve stations</v>
          </cell>
          <cell r="E313">
            <v>5151.1688759970421</v>
          </cell>
          <cell r="F313">
            <v>5674.7199936772122</v>
          </cell>
          <cell r="G313">
            <v>7012.137865567709</v>
          </cell>
          <cell r="H313">
            <v>4840.5914749063695</v>
          </cell>
          <cell r="I313">
            <v>4157.960648111618</v>
          </cell>
          <cell r="J313">
            <v>3655.3931967424496</v>
          </cell>
        </row>
        <row r="314">
          <cell r="C314" t="str">
            <v>Meters</v>
          </cell>
          <cell r="E314">
            <v>4553.6960555657697</v>
          </cell>
          <cell r="F314">
            <v>7617.9195703237465</v>
          </cell>
          <cell r="G314">
            <v>5077.2341606510199</v>
          </cell>
          <cell r="H314">
            <v>6387.376635255825</v>
          </cell>
          <cell r="I314">
            <v>4952.6153045356978</v>
          </cell>
          <cell r="J314">
            <v>4780.4613986986406</v>
          </cell>
        </row>
        <row r="315">
          <cell r="C315" t="str">
            <v>Land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C316" t="str">
            <v>IT system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C317" t="str">
            <v>SCADA</v>
          </cell>
          <cell r="E317">
            <v>1740.8697999999999</v>
          </cell>
          <cell r="F317">
            <v>1700.9480800000001</v>
          </cell>
          <cell r="G317">
            <v>1469.6677399999999</v>
          </cell>
          <cell r="H317">
            <v>990.29228000000023</v>
          </cell>
          <cell r="I317">
            <v>988.90898000000016</v>
          </cell>
          <cell r="J317">
            <v>915.69266000000005</v>
          </cell>
        </row>
        <row r="318">
          <cell r="C318" t="str">
            <v>Other</v>
          </cell>
          <cell r="E318">
            <v>6254.771437978362</v>
          </cell>
          <cell r="F318">
            <v>6254.771437978362</v>
          </cell>
          <cell r="G318">
            <v>6254.771437978362</v>
          </cell>
          <cell r="H318">
            <v>6254.771437978362</v>
          </cell>
          <cell r="I318">
            <v>6254.771437978362</v>
          </cell>
          <cell r="J318">
            <v>6254.771437978362</v>
          </cell>
        </row>
        <row r="319">
          <cell r="C319" t="str">
            <v>Buildings</v>
          </cell>
          <cell r="E319">
            <v>540.6</v>
          </cell>
          <cell r="F319">
            <v>431.18255999999997</v>
          </cell>
          <cell r="G319">
            <v>399.38256000000001</v>
          </cell>
          <cell r="H319">
            <v>347.12031999999999</v>
          </cell>
          <cell r="I319">
            <v>410.72032000000002</v>
          </cell>
          <cell r="J319">
            <v>378.92032</v>
          </cell>
        </row>
        <row r="490">
          <cell r="E490">
            <v>2017</v>
          </cell>
          <cell r="F490">
            <v>2018</v>
          </cell>
          <cell r="G490">
            <v>2019</v>
          </cell>
          <cell r="H490">
            <v>2020</v>
          </cell>
          <cell r="I490">
            <v>2021</v>
          </cell>
          <cell r="J490">
            <v>2022</v>
          </cell>
        </row>
        <row r="586">
          <cell r="D586">
            <v>2137.0166110220921</v>
          </cell>
          <cell r="E586">
            <v>2220.478691012946</v>
          </cell>
          <cell r="F586">
            <v>2219.8998127630944</v>
          </cell>
        </row>
        <row r="587">
          <cell r="G587">
            <v>2218.7429280040242</v>
          </cell>
          <cell r="H587">
            <v>2218.7429280040242</v>
          </cell>
          <cell r="I587">
            <v>2218.8485954476182</v>
          </cell>
          <cell r="J587">
            <v>2218.6168251118215</v>
          </cell>
          <cell r="K587">
            <v>2218.8763477472426</v>
          </cell>
          <cell r="L587">
            <v>2218.8187368379481</v>
          </cell>
          <cell r="M587">
            <v>2218.7365723836642</v>
          </cell>
        </row>
        <row r="639">
          <cell r="D639">
            <v>2013</v>
          </cell>
          <cell r="E639">
            <v>2014</v>
          </cell>
          <cell r="F639">
            <v>2015</v>
          </cell>
          <cell r="G639">
            <v>2016</v>
          </cell>
          <cell r="H639">
            <v>2017</v>
          </cell>
          <cell r="I639">
            <v>2018</v>
          </cell>
          <cell r="J639">
            <v>2019</v>
          </cell>
          <cell r="K639">
            <v>2020</v>
          </cell>
          <cell r="L639">
            <v>2021</v>
          </cell>
          <cell r="M639">
            <v>2022</v>
          </cell>
        </row>
        <row r="640">
          <cell r="C640" t="str">
            <v>Actual Unit Rate</v>
          </cell>
          <cell r="D640">
            <v>5331.122029382921</v>
          </cell>
          <cell r="E640">
            <v>9929.9524598101325</v>
          </cell>
          <cell r="F640">
            <v>6540.2160068994326</v>
          </cell>
        </row>
        <row r="641">
          <cell r="C641" t="str">
            <v>Forecast Unit Rate</v>
          </cell>
          <cell r="G641">
            <v>8727.975338568629</v>
          </cell>
          <cell r="H641">
            <v>8727.975338568629</v>
          </cell>
          <cell r="I641">
            <v>8720.4978806377094</v>
          </cell>
          <cell r="J641">
            <v>8727.5848957572634</v>
          </cell>
          <cell r="K641">
            <v>8723.0066982008266</v>
          </cell>
          <cell r="L641">
            <v>8729.6621245407714</v>
          </cell>
          <cell r="M641">
            <v>8721.4888451079878</v>
          </cell>
        </row>
        <row r="674">
          <cell r="D674">
            <v>575.56770983000001</v>
          </cell>
          <cell r="E674">
            <v>507.03772642560006</v>
          </cell>
          <cell r="F674">
            <v>515.14443240540004</v>
          </cell>
        </row>
        <row r="675">
          <cell r="G675">
            <v>532.58328955366665</v>
          </cell>
          <cell r="H675">
            <v>532.58328955366665</v>
          </cell>
          <cell r="I675">
            <v>532.58328955366665</v>
          </cell>
          <cell r="J675">
            <v>532.58328955366665</v>
          </cell>
          <cell r="K675">
            <v>532.58328955366665</v>
          </cell>
          <cell r="L675">
            <v>532.58328955366665</v>
          </cell>
          <cell r="M675">
            <v>532.58328955366665</v>
          </cell>
        </row>
        <row r="1203">
          <cell r="E1203">
            <v>2017</v>
          </cell>
          <cell r="F1203">
            <v>2018</v>
          </cell>
          <cell r="G1203">
            <v>2019</v>
          </cell>
          <cell r="H1203">
            <v>2020</v>
          </cell>
          <cell r="I1203">
            <v>2021</v>
          </cell>
          <cell r="J1203">
            <v>2022</v>
          </cell>
        </row>
        <row r="1204">
          <cell r="D1204" t="str">
            <v>IT Costs</v>
          </cell>
          <cell r="E1204">
            <v>0</v>
          </cell>
          <cell r="F1204">
            <v>630.70000000000005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630.70000000000005</v>
          </cell>
        </row>
        <row r="1205">
          <cell r="D1205" t="str">
            <v>Network Costs</v>
          </cell>
          <cell r="E1205">
            <v>265</v>
          </cell>
          <cell r="F1205">
            <v>659.85</v>
          </cell>
          <cell r="G1205">
            <v>659.85</v>
          </cell>
          <cell r="H1205">
            <v>659.85</v>
          </cell>
          <cell r="I1205">
            <v>219.95000000000005</v>
          </cell>
          <cell r="J1205">
            <v>0</v>
          </cell>
          <cell r="K1205">
            <v>2199.5</v>
          </cell>
        </row>
        <row r="1206">
          <cell r="D1206" t="str">
            <v>Discount from BAU</v>
          </cell>
          <cell r="E1206">
            <v>0</v>
          </cell>
          <cell r="F1206">
            <v>535.51200000000006</v>
          </cell>
          <cell r="G1206">
            <v>535.51200000000006</v>
          </cell>
          <cell r="H1206">
            <v>535.51200000000006</v>
          </cell>
          <cell r="I1206">
            <v>178.50400000000002</v>
          </cell>
          <cell r="J1206">
            <v>0</v>
          </cell>
          <cell r="K1206">
            <v>1785.04</v>
          </cell>
        </row>
      </sheetData>
      <sheetData sheetId="1">
        <row r="74">
          <cell r="X74">
            <v>18145.54947440272</v>
          </cell>
        </row>
      </sheetData>
      <sheetData sheetId="2">
        <row r="3">
          <cell r="B3" t="str">
            <v>Three Character Activity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ge Meter - Fault Unit Rate"/>
      <sheetName val="Large Meters - TE"/>
      <sheetName val="Small Meters - Existing Meters"/>
      <sheetName val="Sheet10"/>
      <sheetName val="Sheet4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J84" t="str">
            <v>IT Costs</v>
          </cell>
        </row>
        <row r="85">
          <cell r="J85" t="str">
            <v>Network Costs</v>
          </cell>
        </row>
        <row r="86">
          <cell r="J86" t="str">
            <v>Discount from BAU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="70" zoomScaleNormal="70" workbookViewId="0">
      <selection activeCell="L22" sqref="L22"/>
    </sheetView>
  </sheetViews>
  <sheetFormatPr defaultColWidth="9.109375" defaultRowHeight="14.4" x14ac:dyDescent="0.3"/>
  <cols>
    <col min="1" max="1" width="29.6640625" style="1" bestFit="1" customWidth="1"/>
    <col min="2" max="2" width="27.6640625" style="1" bestFit="1" customWidth="1"/>
    <col min="3" max="3" width="49.6640625" style="1" customWidth="1"/>
    <col min="4" max="4" width="29.6640625" style="1" bestFit="1" customWidth="1"/>
    <col min="5" max="11" width="14.33203125" style="1" customWidth="1"/>
    <col min="12" max="16384" width="9.109375" style="1"/>
  </cols>
  <sheetData>
    <row r="1" spans="1:16" ht="17.399999999999999" x14ac:dyDescent="0.3">
      <c r="A1" s="3" t="s">
        <v>36</v>
      </c>
    </row>
    <row r="3" spans="1:16" x14ac:dyDescent="0.3">
      <c r="A3" s="4" t="s">
        <v>28</v>
      </c>
      <c r="B3" s="4" t="s">
        <v>29</v>
      </c>
      <c r="C3" s="4" t="s">
        <v>0</v>
      </c>
      <c r="D3" s="4"/>
      <c r="E3" s="2"/>
      <c r="F3" s="2">
        <v>2018</v>
      </c>
      <c r="G3" s="2">
        <v>2019</v>
      </c>
      <c r="H3" s="2">
        <v>2020</v>
      </c>
      <c r="I3" s="2">
        <v>2021</v>
      </c>
      <c r="J3" s="2">
        <v>2022</v>
      </c>
      <c r="K3" s="2" t="s">
        <v>1</v>
      </c>
    </row>
    <row r="4" spans="1:16" x14ac:dyDescent="0.3">
      <c r="A4" s="5" t="s">
        <v>30</v>
      </c>
      <c r="B4" s="5" t="s">
        <v>18</v>
      </c>
      <c r="C4" s="25" t="s">
        <v>2</v>
      </c>
      <c r="D4" s="26"/>
      <c r="E4" s="6"/>
      <c r="F4" s="5">
        <v>57178.598657272159</v>
      </c>
      <c r="G4" s="5">
        <v>51419.534856963837</v>
      </c>
      <c r="H4" s="5">
        <v>52954.178718512463</v>
      </c>
      <c r="I4" s="5">
        <v>56513.305613602417</v>
      </c>
      <c r="J4" s="5">
        <v>48830.962571932811</v>
      </c>
      <c r="K4" s="7">
        <f>SUM(F4:J4)</f>
        <v>266896.5804182837</v>
      </c>
      <c r="L4" s="1" t="s">
        <v>43</v>
      </c>
    </row>
    <row r="5" spans="1:16" x14ac:dyDescent="0.3">
      <c r="A5" s="5"/>
      <c r="B5" s="5"/>
      <c r="C5" s="25" t="s">
        <v>3</v>
      </c>
      <c r="D5" s="26"/>
      <c r="E5" s="6"/>
      <c r="F5" s="5">
        <v>19895.313608297205</v>
      </c>
      <c r="G5" s="5">
        <v>18855.031743085481</v>
      </c>
      <c r="H5" s="5">
        <v>17932.256767526895</v>
      </c>
      <c r="I5" s="5">
        <v>18322.192264563539</v>
      </c>
      <c r="J5" s="5">
        <v>18980.803254696322</v>
      </c>
      <c r="K5" s="7">
        <f t="shared" ref="K5:K23" si="0">SUM(F5:J5)</f>
        <v>93985.597638169435</v>
      </c>
      <c r="L5" s="1" t="s">
        <v>43</v>
      </c>
    </row>
    <row r="6" spans="1:16" x14ac:dyDescent="0.3">
      <c r="A6" s="5"/>
      <c r="B6" s="5"/>
      <c r="C6" s="25" t="s">
        <v>4</v>
      </c>
      <c r="D6" s="26"/>
      <c r="E6" s="6"/>
      <c r="F6" s="5">
        <v>4219.9020826540973</v>
      </c>
      <c r="G6" s="5">
        <v>4202.7461375796183</v>
      </c>
      <c r="H6" s="5">
        <v>4324.1331383512197</v>
      </c>
      <c r="I6" s="5">
        <v>4447.5616969015973</v>
      </c>
      <c r="J6" s="5">
        <v>4388.9083161034059</v>
      </c>
      <c r="K6" s="7">
        <f t="shared" si="0"/>
        <v>21583.25137158994</v>
      </c>
      <c r="L6" s="1" t="s">
        <v>43</v>
      </c>
    </row>
    <row r="7" spans="1:16" x14ac:dyDescent="0.3">
      <c r="A7" s="5" t="s">
        <v>31</v>
      </c>
      <c r="B7" s="5" t="s">
        <v>5</v>
      </c>
      <c r="C7" s="25" t="s">
        <v>5</v>
      </c>
      <c r="D7" s="26"/>
      <c r="E7" s="6"/>
      <c r="F7" s="5">
        <v>3867.0480529026086</v>
      </c>
      <c r="G7" s="5">
        <v>1452.3105193780991</v>
      </c>
      <c r="H7" s="5">
        <v>2834.6173865016399</v>
      </c>
      <c r="I7" s="5">
        <v>1340.151470603322</v>
      </c>
      <c r="J7" s="5">
        <v>1126.0267358784449</v>
      </c>
      <c r="K7" s="7">
        <f t="shared" si="0"/>
        <v>10620.154165264114</v>
      </c>
      <c r="L7" s="1" t="s">
        <v>43</v>
      </c>
    </row>
    <row r="8" spans="1:16" ht="15" thickBot="1" x14ac:dyDescent="0.35">
      <c r="A8" s="5" t="s">
        <v>30</v>
      </c>
      <c r="B8" s="5" t="s">
        <v>18</v>
      </c>
      <c r="C8" s="25" t="s">
        <v>6</v>
      </c>
      <c r="D8" s="26"/>
      <c r="E8" s="6"/>
      <c r="F8" s="5">
        <v>4361.4529987895421</v>
      </c>
      <c r="G8" s="5">
        <v>6131.2466257650967</v>
      </c>
      <c r="H8" s="5">
        <v>3740.2944062918355</v>
      </c>
      <c r="I8" s="5">
        <v>1765.3178942802626</v>
      </c>
      <c r="J8" s="5">
        <v>1298.8390157701008</v>
      </c>
      <c r="K8" s="7">
        <f t="shared" si="0"/>
        <v>17297.150940896838</v>
      </c>
      <c r="L8" s="1" t="s">
        <v>43</v>
      </c>
    </row>
    <row r="9" spans="1:16" ht="15" thickBot="1" x14ac:dyDescent="0.35">
      <c r="A9" s="5" t="s">
        <v>32</v>
      </c>
      <c r="B9" s="5" t="s">
        <v>7</v>
      </c>
      <c r="C9" s="25" t="s">
        <v>7</v>
      </c>
      <c r="D9" s="26"/>
      <c r="E9" s="8"/>
      <c r="F9" s="5">
        <v>11100.435196859376</v>
      </c>
      <c r="G9" s="5">
        <v>5978.6887486409132</v>
      </c>
      <c r="H9" s="5">
        <v>10060.299178398247</v>
      </c>
      <c r="I9" s="5">
        <v>11322.169837821919</v>
      </c>
      <c r="J9" s="5">
        <v>10373.406467064309</v>
      </c>
      <c r="K9" s="7">
        <f t="shared" si="0"/>
        <v>48834.999428784766</v>
      </c>
      <c r="P9" s="9">
        <v>15.4</v>
      </c>
    </row>
    <row r="10" spans="1:16" ht="15" thickBot="1" x14ac:dyDescent="0.35">
      <c r="A10" s="5" t="s">
        <v>32</v>
      </c>
      <c r="B10" s="5" t="s">
        <v>8</v>
      </c>
      <c r="C10" s="25" t="s">
        <v>8</v>
      </c>
      <c r="D10" s="26"/>
      <c r="E10" s="6"/>
      <c r="F10" s="5">
        <v>1922.6202440648001</v>
      </c>
      <c r="G10" s="5">
        <v>1688.9360120346</v>
      </c>
      <c r="H10" s="5">
        <v>1199.7041614432001</v>
      </c>
      <c r="I10" s="5">
        <v>1179.0850579050002</v>
      </c>
      <c r="J10" s="5">
        <v>1106.7688209519999</v>
      </c>
      <c r="K10" s="7">
        <f t="shared" si="0"/>
        <v>7097.1142963996008</v>
      </c>
      <c r="L10" s="1" t="s">
        <v>43</v>
      </c>
      <c r="P10" s="10">
        <v>1.4</v>
      </c>
    </row>
    <row r="11" spans="1:16" ht="15" thickBot="1" x14ac:dyDescent="0.35">
      <c r="A11" s="5"/>
      <c r="B11" s="5"/>
      <c r="C11" s="25" t="s">
        <v>9</v>
      </c>
      <c r="D11" s="26"/>
      <c r="E11" s="6"/>
      <c r="F11" s="5">
        <f>SUM(F12:F20)</f>
        <v>10926.575517684823</v>
      </c>
      <c r="G11" s="5">
        <f t="shared" ref="G11:J11" si="1">SUM(G12:G20)</f>
        <v>9199.8026428878456</v>
      </c>
      <c r="H11" s="5">
        <f t="shared" si="1"/>
        <v>10009.335650102576</v>
      </c>
      <c r="I11" s="5">
        <f t="shared" si="1"/>
        <v>8535.6744076873783</v>
      </c>
      <c r="J11" s="5">
        <f t="shared" si="1"/>
        <v>10030.349819496338</v>
      </c>
      <c r="K11" s="7">
        <f t="shared" si="0"/>
        <v>48701.738037858966</v>
      </c>
      <c r="L11" s="1" t="s">
        <v>43</v>
      </c>
      <c r="P11" s="10">
        <v>16.899999999999999</v>
      </c>
    </row>
    <row r="12" spans="1:16" ht="15" thickBot="1" x14ac:dyDescent="0.35">
      <c r="A12" s="5" t="s">
        <v>30</v>
      </c>
      <c r="B12" s="5" t="s">
        <v>18</v>
      </c>
      <c r="C12" s="23" t="s">
        <v>20</v>
      </c>
      <c r="D12" s="24"/>
      <c r="E12" s="11"/>
      <c r="F12" s="11">
        <v>6291.6120417480543</v>
      </c>
      <c r="G12" s="11">
        <v>6287.7340834565084</v>
      </c>
      <c r="H12" s="11">
        <v>6301.3069374769202</v>
      </c>
      <c r="I12" s="11">
        <v>6322.6357080804273</v>
      </c>
      <c r="J12" s="11">
        <v>6332.3306038092933</v>
      </c>
      <c r="K12" s="7">
        <f t="shared" si="0"/>
        <v>31535.619374571204</v>
      </c>
      <c r="L12" s="12"/>
      <c r="M12" s="12"/>
      <c r="P12" s="10">
        <v>19.2</v>
      </c>
    </row>
    <row r="13" spans="1:16" ht="15" thickBot="1" x14ac:dyDescent="0.35">
      <c r="A13" s="5" t="s">
        <v>33</v>
      </c>
      <c r="B13" s="5" t="s">
        <v>34</v>
      </c>
      <c r="C13" s="23" t="s">
        <v>21</v>
      </c>
      <c r="D13" s="24"/>
      <c r="E13" s="11"/>
      <c r="F13" s="11">
        <v>360.11750004071985</v>
      </c>
      <c r="G13" s="11">
        <v>131.06750001017997</v>
      </c>
      <c r="H13" s="11">
        <v>131.06750001017997</v>
      </c>
      <c r="I13" s="11">
        <v>131.06750001017997</v>
      </c>
      <c r="J13" s="11">
        <v>131.06750001017997</v>
      </c>
      <c r="K13" s="7">
        <f t="shared" si="0"/>
        <v>884.38750008143973</v>
      </c>
      <c r="L13" s="12"/>
      <c r="M13" s="12"/>
      <c r="P13" s="10">
        <v>4.0999999999999996</v>
      </c>
    </row>
    <row r="14" spans="1:16" ht="15" thickBot="1" x14ac:dyDescent="0.35">
      <c r="A14" s="5" t="s">
        <v>32</v>
      </c>
      <c r="B14" s="5" t="s">
        <v>9</v>
      </c>
      <c r="C14" s="23" t="s">
        <v>22</v>
      </c>
      <c r="D14" s="24"/>
      <c r="E14" s="11"/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7">
        <f t="shared" si="0"/>
        <v>0</v>
      </c>
      <c r="L14" s="12"/>
      <c r="M14" s="12"/>
      <c r="P14" s="10">
        <v>23.4</v>
      </c>
    </row>
    <row r="15" spans="1:16" x14ac:dyDescent="0.3">
      <c r="A15" s="5" t="s">
        <v>32</v>
      </c>
      <c r="B15" s="5" t="s">
        <v>19</v>
      </c>
      <c r="C15" s="23" t="s">
        <v>23</v>
      </c>
      <c r="D15" s="24"/>
      <c r="E15" s="11"/>
      <c r="F15" s="11">
        <v>296.48923599459994</v>
      </c>
      <c r="G15" s="11">
        <v>358.60492064460004</v>
      </c>
      <c r="H15" s="11">
        <v>270.32262752319997</v>
      </c>
      <c r="I15" s="11">
        <v>172.59416657700004</v>
      </c>
      <c r="J15" s="11">
        <v>188.067412856</v>
      </c>
      <c r="K15" s="7">
        <f t="shared" si="0"/>
        <v>1286.0783635954001</v>
      </c>
      <c r="L15" s="12"/>
      <c r="M15" s="12"/>
    </row>
    <row r="16" spans="1:16" x14ac:dyDescent="0.3">
      <c r="A16" s="5" t="s">
        <v>30</v>
      </c>
      <c r="B16" s="5" t="s">
        <v>16</v>
      </c>
      <c r="C16" s="23" t="s">
        <v>24</v>
      </c>
      <c r="D16" s="24"/>
      <c r="E16" s="11"/>
      <c r="F16" s="11">
        <v>118.62810819719999</v>
      </c>
      <c r="G16" s="11">
        <v>118.55498943960002</v>
      </c>
      <c r="H16" s="11">
        <v>118.81090509119998</v>
      </c>
      <c r="I16" s="11">
        <v>119.213058258</v>
      </c>
      <c r="J16" s="11">
        <v>119.395855152</v>
      </c>
      <c r="K16" s="7">
        <f t="shared" si="0"/>
        <v>594.60291613799996</v>
      </c>
      <c r="L16" s="12"/>
      <c r="M16" s="12"/>
      <c r="P16" s="1">
        <v>-3.7999999999999989</v>
      </c>
    </row>
    <row r="17" spans="1:16" x14ac:dyDescent="0.3">
      <c r="A17" s="5" t="s">
        <v>32</v>
      </c>
      <c r="B17" s="5" t="s">
        <v>35</v>
      </c>
      <c r="C17" s="23" t="s">
        <v>25</v>
      </c>
      <c r="D17" s="24"/>
      <c r="E17" s="11"/>
      <c r="F17" s="11">
        <v>2691.6358745791895</v>
      </c>
      <c r="G17" s="11">
        <v>2263.348873736958</v>
      </c>
      <c r="H17" s="11">
        <v>1549.9468731991997</v>
      </c>
      <c r="I17" s="11">
        <v>1749.4469367617701</v>
      </c>
      <c r="J17" s="11">
        <v>1599.5857889260001</v>
      </c>
      <c r="K17" s="7">
        <f t="shared" si="0"/>
        <v>9853.9643472031166</v>
      </c>
      <c r="L17" s="12"/>
      <c r="M17" s="12"/>
      <c r="P17" s="1">
        <v>-2.6999999999999997</v>
      </c>
    </row>
    <row r="18" spans="1:16" x14ac:dyDescent="0.3">
      <c r="A18" s="5" t="s">
        <v>32</v>
      </c>
      <c r="B18" s="5" t="s">
        <v>35</v>
      </c>
      <c r="C18" s="23" t="s">
        <v>26</v>
      </c>
      <c r="D18" s="24"/>
      <c r="E18" s="11"/>
      <c r="F18" s="11">
        <v>31.987302</v>
      </c>
      <c r="G18" s="11">
        <v>0</v>
      </c>
      <c r="H18" s="11">
        <v>0</v>
      </c>
      <c r="I18" s="11">
        <v>0</v>
      </c>
      <c r="J18" s="11">
        <v>0</v>
      </c>
      <c r="K18" s="7">
        <f t="shared" si="0"/>
        <v>31.987302</v>
      </c>
      <c r="L18" s="12"/>
      <c r="M18" s="12"/>
      <c r="P18" s="1">
        <v>-6.5</v>
      </c>
    </row>
    <row r="19" spans="1:16" x14ac:dyDescent="0.3">
      <c r="A19" s="5" t="s">
        <v>30</v>
      </c>
      <c r="B19" s="5" t="s">
        <v>18</v>
      </c>
      <c r="C19" s="23" t="s">
        <v>27</v>
      </c>
      <c r="D19" s="24"/>
      <c r="E19" s="11"/>
      <c r="F19" s="11">
        <v>1136.10545512506</v>
      </c>
      <c r="G19" s="11">
        <v>40.492275600000006</v>
      </c>
      <c r="H19" s="11">
        <v>1637.8808068018757</v>
      </c>
      <c r="I19" s="11">
        <v>40.717038000000002</v>
      </c>
      <c r="J19" s="11">
        <v>1659.9026587428639</v>
      </c>
      <c r="K19" s="7">
        <f t="shared" si="0"/>
        <v>4515.0982342697989</v>
      </c>
      <c r="L19" s="12"/>
      <c r="M19" s="12"/>
    </row>
    <row r="20" spans="1:16" x14ac:dyDescent="0.3">
      <c r="A20" s="5"/>
      <c r="B20" s="5"/>
      <c r="C20" s="23" t="s">
        <v>17</v>
      </c>
      <c r="D20" s="24"/>
      <c r="E20" s="11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7">
        <f t="shared" si="0"/>
        <v>0</v>
      </c>
      <c r="L20" s="12"/>
      <c r="M20" s="12"/>
    </row>
    <row r="21" spans="1:16" x14ac:dyDescent="0.3">
      <c r="A21" s="5"/>
      <c r="B21" s="5"/>
      <c r="C21" s="25" t="s">
        <v>10</v>
      </c>
      <c r="D21" s="26"/>
      <c r="E21" s="8"/>
      <c r="F21" s="8"/>
      <c r="G21" s="8"/>
      <c r="H21" s="8"/>
      <c r="I21" s="8"/>
      <c r="J21" s="8"/>
      <c r="K21" s="7">
        <f t="shared" si="0"/>
        <v>0</v>
      </c>
    </row>
    <row r="22" spans="1:16" x14ac:dyDescent="0.3">
      <c r="A22" s="5" t="s">
        <v>30</v>
      </c>
      <c r="B22" s="5" t="s">
        <v>18</v>
      </c>
      <c r="C22" s="25" t="s">
        <v>11</v>
      </c>
      <c r="D22" s="26"/>
      <c r="E22" s="8"/>
      <c r="F22" s="8"/>
      <c r="G22" s="8"/>
      <c r="H22" s="8"/>
      <c r="I22" s="8"/>
      <c r="J22" s="8"/>
      <c r="K22" s="7">
        <f t="shared" si="0"/>
        <v>0</v>
      </c>
      <c r="L22" s="1" t="s">
        <v>43</v>
      </c>
    </row>
    <row r="23" spans="1:16" x14ac:dyDescent="0.3">
      <c r="C23" s="7"/>
      <c r="D23" s="13" t="s">
        <v>12</v>
      </c>
      <c r="E23" s="14"/>
      <c r="F23" s="7">
        <f>SUM(F4:F11)</f>
        <v>113471.9463585246</v>
      </c>
      <c r="G23" s="7">
        <f t="shared" ref="G23:J23" si="2">SUM(G4:G11)</f>
        <v>98928.297286335481</v>
      </c>
      <c r="H23" s="7">
        <f t="shared" si="2"/>
        <v>103054.81940712806</v>
      </c>
      <c r="I23" s="7">
        <f t="shared" si="2"/>
        <v>103425.45824336543</v>
      </c>
      <c r="J23" s="7">
        <f t="shared" si="2"/>
        <v>96136.06500189373</v>
      </c>
      <c r="K23" s="7">
        <f t="shared" si="0"/>
        <v>515016.58629724727</v>
      </c>
      <c r="L23" s="1" t="s">
        <v>43</v>
      </c>
    </row>
    <row r="24" spans="1:16" x14ac:dyDescent="0.3">
      <c r="C24" s="25" t="s">
        <v>13</v>
      </c>
      <c r="D24" s="26"/>
      <c r="E24" s="15"/>
      <c r="F24" s="5"/>
      <c r="G24" s="5"/>
      <c r="H24" s="5"/>
      <c r="I24" s="5"/>
      <c r="J24" s="5"/>
    </row>
    <row r="25" spans="1:16" x14ac:dyDescent="0.3">
      <c r="C25" s="25" t="s">
        <v>14</v>
      </c>
      <c r="D25" s="26"/>
      <c r="E25" s="15"/>
      <c r="F25" s="5"/>
      <c r="G25" s="5"/>
      <c r="H25" s="5"/>
      <c r="I25" s="5"/>
      <c r="J25" s="5"/>
    </row>
    <row r="26" spans="1:16" x14ac:dyDescent="0.3">
      <c r="C26" s="16"/>
      <c r="D26" s="17" t="s">
        <v>15</v>
      </c>
      <c r="E26" s="14"/>
      <c r="F26" s="7">
        <v>113111.82885848387</v>
      </c>
      <c r="G26" s="7">
        <v>98797.229786325304</v>
      </c>
      <c r="H26" s="7">
        <v>102923.75190711788</v>
      </c>
      <c r="I26" s="7">
        <v>103294.39074335525</v>
      </c>
      <c r="J26" s="7">
        <v>96004.997501883568</v>
      </c>
      <c r="M26" s="1">
        <v>1000</v>
      </c>
    </row>
    <row r="29" spans="1:16" x14ac:dyDescent="0.3">
      <c r="C29" s="1" t="s">
        <v>41</v>
      </c>
      <c r="E29" s="18">
        <v>19.234282442866881</v>
      </c>
      <c r="F29" s="19">
        <v>19.268144758854586</v>
      </c>
      <c r="G29" s="19">
        <v>18.228314932131255</v>
      </c>
      <c r="H29" s="19">
        <v>17.304113642162264</v>
      </c>
      <c r="I29" s="19">
        <v>17.691939354006262</v>
      </c>
      <c r="J29" s="19">
        <v>18.3496073121437</v>
      </c>
      <c r="K29" s="18">
        <v>90.842119999298077</v>
      </c>
    </row>
    <row r="30" spans="1:16" x14ac:dyDescent="0.3">
      <c r="C30" s="25" t="s">
        <v>4</v>
      </c>
      <c r="D30" s="26"/>
      <c r="E30" s="18">
        <v>4.1459650797210799</v>
      </c>
      <c r="F30" s="18">
        <v>4.2199020826540972</v>
      </c>
      <c r="G30" s="18">
        <v>4.2027461375796182</v>
      </c>
      <c r="H30" s="18">
        <v>4.32413313835122</v>
      </c>
      <c r="I30" s="18">
        <v>4.4475616969015972</v>
      </c>
      <c r="J30" s="18">
        <v>4.3889083161034055</v>
      </c>
      <c r="K30" s="18">
        <v>21.583251371589938</v>
      </c>
    </row>
    <row r="31" spans="1:16" x14ac:dyDescent="0.3">
      <c r="E31" s="12">
        <v>23.380247522587961</v>
      </c>
      <c r="F31" s="18">
        <v>23.488046841508684</v>
      </c>
      <c r="G31" s="18">
        <v>22.431061069710871</v>
      </c>
      <c r="H31" s="18">
        <v>21.628246780513486</v>
      </c>
      <c r="I31" s="18">
        <v>22.13950105090786</v>
      </c>
      <c r="J31" s="18">
        <v>22.738515628247107</v>
      </c>
      <c r="K31" s="18">
        <v>112.425371370888</v>
      </c>
    </row>
    <row r="33" spans="1:11" x14ac:dyDescent="0.3">
      <c r="C33" s="25" t="s">
        <v>3</v>
      </c>
      <c r="D33" s="26"/>
      <c r="E33" s="18">
        <v>19.234282442866881</v>
      </c>
      <c r="F33" s="19">
        <v>19.895313608297204</v>
      </c>
      <c r="G33" s="19">
        <v>18.85503174308548</v>
      </c>
      <c r="H33" s="19">
        <v>17.932256767526894</v>
      </c>
      <c r="I33" s="19">
        <v>18.32219226456354</v>
      </c>
      <c r="J33" s="19">
        <v>18.980803254696323</v>
      </c>
      <c r="K33" s="18">
        <v>93.985597638169452</v>
      </c>
    </row>
    <row r="34" spans="1:11" x14ac:dyDescent="0.3">
      <c r="C34" s="25" t="s">
        <v>4</v>
      </c>
      <c r="D34" s="26"/>
      <c r="E34" s="18">
        <v>4.1459650797210799</v>
      </c>
      <c r="F34" s="18">
        <v>4.2199020826540972</v>
      </c>
      <c r="G34" s="18">
        <v>4.2027461375796182</v>
      </c>
      <c r="H34" s="18">
        <v>4.32413313835122</v>
      </c>
      <c r="I34" s="18">
        <v>4.4475616969015972</v>
      </c>
      <c r="J34" s="18">
        <v>4.3889083161034055</v>
      </c>
      <c r="K34" s="18">
        <v>21.583251371589938</v>
      </c>
    </row>
    <row r="35" spans="1:11" x14ac:dyDescent="0.3">
      <c r="E35" s="18">
        <v>23.380247522587961</v>
      </c>
      <c r="F35" s="18">
        <v>24.115215690951302</v>
      </c>
      <c r="G35" s="18">
        <v>23.0577778806651</v>
      </c>
      <c r="H35" s="18">
        <v>22.256389905878116</v>
      </c>
      <c r="I35" s="18">
        <v>22.769753961465138</v>
      </c>
      <c r="J35" s="18">
        <v>23.36971157079973</v>
      </c>
      <c r="K35" s="18">
        <v>115.56884900975939</v>
      </c>
    </row>
    <row r="38" spans="1:11" x14ac:dyDescent="0.3">
      <c r="I38" s="1" t="s">
        <v>42</v>
      </c>
      <c r="K38" s="18">
        <v>3.1434776388713743</v>
      </c>
    </row>
    <row r="46" spans="1:11" ht="17.399999999999999" x14ac:dyDescent="0.3">
      <c r="A46" s="3" t="s">
        <v>37</v>
      </c>
    </row>
    <row r="48" spans="1:11" x14ac:dyDescent="0.3">
      <c r="D48" s="2" t="s">
        <v>38</v>
      </c>
      <c r="E48" s="2">
        <v>2017</v>
      </c>
      <c r="F48" s="2">
        <v>2018</v>
      </c>
      <c r="G48" s="2">
        <v>2019</v>
      </c>
      <c r="H48" s="2">
        <v>2020</v>
      </c>
      <c r="I48" s="2">
        <v>2021</v>
      </c>
      <c r="J48" s="2">
        <v>2022</v>
      </c>
    </row>
    <row r="49" spans="1:11" x14ac:dyDescent="0.3">
      <c r="D49" s="20" t="s">
        <v>18</v>
      </c>
      <c r="E49" s="5"/>
      <c r="F49" s="5">
        <v>72388.776001924649</v>
      </c>
      <c r="G49" s="5">
        <v>67192.326181417404</v>
      </c>
      <c r="H49" s="5">
        <v>67886.349663717949</v>
      </c>
      <c r="I49" s="5">
        <v>67965.256802970413</v>
      </c>
      <c r="J49" s="5">
        <v>61496.755409765348</v>
      </c>
      <c r="K49" s="22">
        <f>SUM(F49:J49)</f>
        <v>336929.46405979578</v>
      </c>
    </row>
    <row r="50" spans="1:11" x14ac:dyDescent="0.3">
      <c r="D50" s="20" t="s">
        <v>9</v>
      </c>
      <c r="E50" s="5"/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22">
        <f t="shared" ref="K50:K58" si="3">SUM(F50:J50)</f>
        <v>0</v>
      </c>
    </row>
    <row r="51" spans="1:11" x14ac:dyDescent="0.3">
      <c r="D51" s="20" t="s">
        <v>35</v>
      </c>
      <c r="E51" s="5"/>
      <c r="F51" s="5">
        <v>2723.6231765791895</v>
      </c>
      <c r="G51" s="5">
        <v>2263.348873736958</v>
      </c>
      <c r="H51" s="5">
        <v>1549.9468731991997</v>
      </c>
      <c r="I51" s="5">
        <v>1749.4469367617701</v>
      </c>
      <c r="J51" s="5">
        <v>1599.5857889260001</v>
      </c>
      <c r="K51" s="22">
        <f t="shared" si="3"/>
        <v>9885.951649203118</v>
      </c>
    </row>
    <row r="52" spans="1:11" x14ac:dyDescent="0.3">
      <c r="D52" s="20" t="s">
        <v>5</v>
      </c>
      <c r="E52" s="5"/>
      <c r="F52" s="5">
        <v>7373.4605650135381</v>
      </c>
      <c r="G52" s="5">
        <v>4842.3599705308307</v>
      </c>
      <c r="H52" s="5">
        <v>6172.9386331721871</v>
      </c>
      <c r="I52" s="5">
        <v>4766.018041414628</v>
      </c>
      <c r="J52" s="5">
        <v>4598.845598053902</v>
      </c>
      <c r="K52" s="22">
        <f t="shared" si="3"/>
        <v>27753.622808185086</v>
      </c>
    </row>
    <row r="53" spans="1:11" x14ac:dyDescent="0.3">
      <c r="D53" s="20" t="s">
        <v>16</v>
      </c>
      <c r="E53" s="5"/>
      <c r="F53" s="5">
        <v>17306.424438047728</v>
      </c>
      <c r="G53" s="5">
        <v>16472.965079320002</v>
      </c>
      <c r="H53" s="5">
        <v>15784.190769663917</v>
      </c>
      <c r="I53" s="5">
        <v>16139.81989990452</v>
      </c>
      <c r="J53" s="5">
        <v>16641.568004265995</v>
      </c>
      <c r="K53" s="22">
        <f t="shared" si="3"/>
        <v>82344.968191202162</v>
      </c>
    </row>
    <row r="54" spans="1:11" x14ac:dyDescent="0.3">
      <c r="D54" s="20" t="s">
        <v>34</v>
      </c>
      <c r="E54" s="21"/>
      <c r="F54" s="5">
        <f>F13</f>
        <v>360.11750004071985</v>
      </c>
      <c r="G54" s="5">
        <f t="shared" ref="G54:J54" si="4">G13</f>
        <v>131.06750001017997</v>
      </c>
      <c r="H54" s="5">
        <f t="shared" si="4"/>
        <v>131.06750001017997</v>
      </c>
      <c r="I54" s="5">
        <f t="shared" si="4"/>
        <v>131.06750001017997</v>
      </c>
      <c r="J54" s="5">
        <f t="shared" si="4"/>
        <v>131.06750001017997</v>
      </c>
      <c r="K54" s="22">
        <f t="shared" si="3"/>
        <v>884.38750008143973</v>
      </c>
    </row>
    <row r="55" spans="1:11" x14ac:dyDescent="0.3">
      <c r="D55" s="20" t="s">
        <v>7</v>
      </c>
      <c r="E55" s="5"/>
      <c r="F55" s="5">
        <v>11100.435196859376</v>
      </c>
      <c r="G55" s="5">
        <v>5978.6887486409132</v>
      </c>
      <c r="H55" s="5">
        <v>10060.299178398247</v>
      </c>
      <c r="I55" s="5">
        <v>11322.169837821919</v>
      </c>
      <c r="J55" s="5">
        <v>10373.406467064309</v>
      </c>
      <c r="K55" s="22">
        <f t="shared" si="3"/>
        <v>48834.999428784766</v>
      </c>
    </row>
    <row r="56" spans="1:11" x14ac:dyDescent="0.3">
      <c r="D56" s="20" t="s">
        <v>19</v>
      </c>
      <c r="E56" s="5"/>
      <c r="F56" s="5">
        <v>296.48923599459994</v>
      </c>
      <c r="G56" s="5">
        <v>358.60492064460004</v>
      </c>
      <c r="H56" s="5">
        <v>270.32262752319997</v>
      </c>
      <c r="I56" s="5">
        <v>172.59416657700004</v>
      </c>
      <c r="J56" s="5">
        <v>188.067412856</v>
      </c>
      <c r="K56" s="22">
        <f t="shared" si="3"/>
        <v>1286.0783635954001</v>
      </c>
    </row>
    <row r="57" spans="1:11" x14ac:dyDescent="0.3">
      <c r="D57" s="20" t="s">
        <v>8</v>
      </c>
      <c r="E57" s="5"/>
      <c r="F57" s="5">
        <v>1922.6202440648001</v>
      </c>
      <c r="G57" s="5">
        <v>1688.9360120346</v>
      </c>
      <c r="H57" s="5">
        <v>1199.7041614432001</v>
      </c>
      <c r="I57" s="5">
        <v>1179.0850579050002</v>
      </c>
      <c r="J57" s="5">
        <v>1106.7688209519999</v>
      </c>
      <c r="K57" s="22">
        <f t="shared" si="3"/>
        <v>7097.1142963996008</v>
      </c>
    </row>
    <row r="58" spans="1:11" x14ac:dyDescent="0.3">
      <c r="E58" s="7"/>
      <c r="F58" s="7">
        <f>SUM(F49:F57)</f>
        <v>113471.9463585246</v>
      </c>
      <c r="G58" s="7">
        <f t="shared" ref="G58:J58" si="5">SUM(G49:G57)</f>
        <v>98928.297286335481</v>
      </c>
      <c r="H58" s="7">
        <f t="shared" si="5"/>
        <v>103054.81940712806</v>
      </c>
      <c r="I58" s="7">
        <f t="shared" si="5"/>
        <v>103425.45824336543</v>
      </c>
      <c r="J58" s="7">
        <f t="shared" si="5"/>
        <v>96136.065001893745</v>
      </c>
      <c r="K58" s="22">
        <f t="shared" si="3"/>
        <v>515016.58629724727</v>
      </c>
    </row>
    <row r="60" spans="1:11" ht="17.399999999999999" x14ac:dyDescent="0.3">
      <c r="A60" s="3" t="s">
        <v>39</v>
      </c>
    </row>
    <row r="62" spans="1:11" x14ac:dyDescent="0.3">
      <c r="D62" s="2" t="s">
        <v>38</v>
      </c>
      <c r="E62" s="2">
        <v>2017</v>
      </c>
      <c r="F62" s="2">
        <v>2018</v>
      </c>
      <c r="G62" s="2">
        <v>2019</v>
      </c>
      <c r="H62" s="2">
        <v>2020</v>
      </c>
      <c r="I62" s="2">
        <v>2021</v>
      </c>
      <c r="J62" s="2">
        <v>2022</v>
      </c>
    </row>
    <row r="63" spans="1:11" x14ac:dyDescent="0.3">
      <c r="D63" s="20" t="s">
        <v>32</v>
      </c>
      <c r="E63" s="5">
        <v>5172.1242605999996</v>
      </c>
      <c r="F63" s="5">
        <v>16043.167853497966</v>
      </c>
      <c r="G63" s="5">
        <v>10289.578555057073</v>
      </c>
      <c r="H63" s="5">
        <v>13080.272840563846</v>
      </c>
      <c r="I63" s="5">
        <v>14423.295999065689</v>
      </c>
      <c r="J63" s="5">
        <v>13267.82848979831</v>
      </c>
    </row>
    <row r="64" spans="1:11" x14ac:dyDescent="0.3">
      <c r="D64" s="20" t="s">
        <v>33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4:10" x14ac:dyDescent="0.3">
      <c r="D65" s="20" t="s">
        <v>31</v>
      </c>
      <c r="E65" s="5">
        <v>2233.7478092227825</v>
      </c>
      <c r="F65" s="5">
        <v>5270.6191234842527</v>
      </c>
      <c r="G65" s="5">
        <v>2849.4714485738359</v>
      </c>
      <c r="H65" s="5">
        <v>4277.5831030551153</v>
      </c>
      <c r="I65" s="5">
        <v>2829.448156056128</v>
      </c>
      <c r="J65" s="5">
        <v>2592.6636165422515</v>
      </c>
    </row>
    <row r="66" spans="4:10" x14ac:dyDescent="0.3">
      <c r="D66" s="20" t="s">
        <v>40</v>
      </c>
      <c r="E66" s="5">
        <v>2032.973544185382</v>
      </c>
      <c r="F66" s="5">
        <v>2102.8414415292855</v>
      </c>
      <c r="G66" s="5">
        <v>1992.8885219569947</v>
      </c>
      <c r="H66" s="5">
        <v>1895.3555301170716</v>
      </c>
      <c r="I66" s="5">
        <v>1936.5698853585</v>
      </c>
      <c r="J66" s="5">
        <v>2006.1819815116496</v>
      </c>
    </row>
    <row r="67" spans="4:10" x14ac:dyDescent="0.3">
      <c r="D67" s="20" t="s">
        <v>30</v>
      </c>
      <c r="E67" s="5">
        <v>76081.639565560326</v>
      </c>
      <c r="F67" s="5">
        <v>89695.200439972366</v>
      </c>
      <c r="G67" s="5">
        <v>83665.291260737416</v>
      </c>
      <c r="H67" s="5">
        <v>83670.540433381859</v>
      </c>
      <c r="I67" s="5">
        <v>84105.07670287494</v>
      </c>
      <c r="J67" s="5">
        <v>78138.323414031358</v>
      </c>
    </row>
    <row r="68" spans="4:10" x14ac:dyDescent="0.3">
      <c r="E68" s="7">
        <v>85520.485179568495</v>
      </c>
      <c r="F68" s="7">
        <v>113111.82885848387</v>
      </c>
      <c r="G68" s="7">
        <v>98797.229786325319</v>
      </c>
      <c r="H68" s="7">
        <v>102923.7519071179</v>
      </c>
      <c r="I68" s="7">
        <v>103294.39074335527</v>
      </c>
      <c r="J68" s="7">
        <v>96004.997501883568</v>
      </c>
    </row>
  </sheetData>
  <mergeCells count="24">
    <mergeCell ref="C24:D24"/>
    <mergeCell ref="C25:D25"/>
    <mergeCell ref="C21:D21"/>
    <mergeCell ref="C16:D16"/>
    <mergeCell ref="C17:D17"/>
    <mergeCell ref="C18:D18"/>
    <mergeCell ref="C19:D19"/>
    <mergeCell ref="C20:D20"/>
    <mergeCell ref="C15:D15"/>
    <mergeCell ref="C33:D33"/>
    <mergeCell ref="C30:D30"/>
    <mergeCell ref="C34:D34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Regulatory Export</vt:lpstr>
    </vt:vector>
  </TitlesOfParts>
  <Company>United Energy &amp;  Multinet 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Praag, Troy</dc:creator>
  <cp:lastModifiedBy>McDougall, Stephanie</cp:lastModifiedBy>
  <dcterms:created xsi:type="dcterms:W3CDTF">2016-10-17T20:15:43Z</dcterms:created>
  <dcterms:modified xsi:type="dcterms:W3CDTF">2017-01-10T05:27:17Z</dcterms:modified>
</cp:coreProperties>
</file>