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filterPrivacy="1" showInkAnnotation="0" codeName="ThisWorkbook" defaultThemeVersion="124226"/>
  <xr:revisionPtr revIDLastSave="40" documentId="13_ncr:800001_{47D0DBD6-B613-4C3E-9E36-84464FFBCD4A}" xr6:coauthVersionLast="47" xr6:coauthVersionMax="47" xr10:uidLastSave="{E8199FAF-565B-4F06-B287-54798531CB14}"/>
  <bookViews>
    <workbookView xWindow="-98" yWindow="-98" windowWidth="22695" windowHeight="14476" xr2:uid="{00000000-000D-0000-FFFF-FFFF00000000}"/>
  </bookViews>
  <sheets>
    <sheet name="Cover" sheetId="27" r:id="rId1"/>
    <sheet name="TOC" sheetId="28" r:id="rId2"/>
    <sheet name="Input_Fixed_Assets" sheetId="34" r:id="rId3"/>
    <sheet name="Input_Other" sheetId="35" r:id="rId4"/>
    <sheet name="Calc_Valuation" sheetId="32" r:id="rId5"/>
    <sheet name="Output_Summary" sheetId="33" r:id="rId6"/>
    <sheet name="Lookup" sheetId="4" r:id="rId7"/>
    <sheet name="Checks" sheetId="25" r:id="rId8"/>
  </sheets>
  <definedNames>
    <definedName name="Days_In_Wk">Lookup!$D$14</definedName>
    <definedName name="Days_In_Yr">Lookup!$D$15</definedName>
    <definedName name="Dollars">Lookup!$D$29</definedName>
    <definedName name="End_year">Lookup!$F$47</definedName>
    <definedName name="Error">Lookup!$D$19</definedName>
    <definedName name="Factor">Lookup!$D$32</definedName>
    <definedName name="Half">Lookup!$D$16</definedName>
    <definedName name="Kilometres">Lookup!$D$34</definedName>
    <definedName name="LU_Asset_Status">Lookup!$D$82:$D$83</definedName>
    <definedName name="LU_Basis">Lookup!$D$39:$D$41</definedName>
    <definedName name="LU_RAB_Asset_Alloc">Lookup!$D$55:$D$76</definedName>
    <definedName name="LU_Timing">Lookup!$D$45:$D$48</definedName>
    <definedName name="LU_Timing_Value">Lookup!$E$45:$E$48</definedName>
    <definedName name="LU_Units">Lookup!$D$28:$D$35</definedName>
    <definedName name="Mid_year">Lookup!$D$46</definedName>
    <definedName name="Millions">Lookup!$D$30</definedName>
    <definedName name="Model_Name">Cover!$B$3</definedName>
    <definedName name="Mths_In_Mth">Lookup!$D$10</definedName>
    <definedName name="Mths_In_Qtr">Lookup!$D$11</definedName>
    <definedName name="Mths_In_Yr">Lookup!$D$13</definedName>
    <definedName name="NA">Lookup!$D$18</definedName>
    <definedName name="No">Lookup!$D$24</definedName>
    <definedName name="Nominal">Lookup!$D$41</definedName>
    <definedName name="Number">Lookup!$D$33</definedName>
    <definedName name="Ok">Lookup!$D$17</definedName>
    <definedName name="Percent">Lookup!$D$28</definedName>
    <definedName name="Qtrs_In_Yr">Lookup!$D$12</definedName>
    <definedName name="Real2018">Lookup!$D$39</definedName>
    <definedName name="Start_year">Lookup!$D$45</definedName>
    <definedName name="Thousands">Lookup!$D$31</definedName>
    <definedName name="Title_Msg">Checks!$H$10</definedName>
    <definedName name="Yes">Lookup!$D$23</definedName>
    <definedName name="Yes_No">Lookup!$D$23:$D$24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A65" i="33"/>
  <c r="A1" i="32"/>
  <c r="D11" i="28"/>
  <c r="I63" i="33" l="1"/>
  <c r="I62" i="33"/>
  <c r="I61" i="33"/>
  <c r="I60" i="33"/>
  <c r="J60" i="33" s="1"/>
  <c r="I59" i="33"/>
  <c r="J59" i="33" s="1"/>
  <c r="I58" i="33"/>
  <c r="I57" i="33"/>
  <c r="I56" i="33"/>
  <c r="J56" i="33" s="1"/>
  <c r="I55" i="33"/>
  <c r="I54" i="33"/>
  <c r="I53" i="33"/>
  <c r="I52" i="33"/>
  <c r="J52" i="33" s="1"/>
  <c r="I51" i="33"/>
  <c r="I50" i="33"/>
  <c r="I49" i="33"/>
  <c r="I48" i="33"/>
  <c r="I47" i="33"/>
  <c r="J47" i="33" s="1"/>
  <c r="I46" i="33"/>
  <c r="I45" i="33"/>
  <c r="I44" i="33"/>
  <c r="J44" i="33" s="1"/>
  <c r="I43" i="33"/>
  <c r="J43" i="33" s="1"/>
  <c r="I42" i="33"/>
  <c r="J63" i="33"/>
  <c r="J62" i="33"/>
  <c r="J61" i="33"/>
  <c r="J58" i="33"/>
  <c r="J57" i="33"/>
  <c r="J55" i="33"/>
  <c r="J54" i="33"/>
  <c r="J53" i="33"/>
  <c r="J50" i="33"/>
  <c r="J49" i="33"/>
  <c r="J48" i="33"/>
  <c r="J46" i="33"/>
  <c r="J45" i="33"/>
  <c r="F62" i="33" a="1"/>
  <c r="F62" i="33" s="1"/>
  <c r="F61" i="33" a="1"/>
  <c r="F61" i="33" s="1"/>
  <c r="F60" i="33" a="1"/>
  <c r="F60" i="33" s="1"/>
  <c r="F59" i="33" a="1"/>
  <c r="F59" i="33" s="1"/>
  <c r="F58" i="33" a="1"/>
  <c r="F58" i="33" s="1"/>
  <c r="F57" i="33" a="1"/>
  <c r="F57" i="33" s="1"/>
  <c r="F56" i="33" a="1"/>
  <c r="F56" i="33" s="1"/>
  <c r="F55" i="33" a="1"/>
  <c r="F55" i="33" s="1"/>
  <c r="F54" i="33" a="1"/>
  <c r="F54" i="33" s="1"/>
  <c r="F53" i="33" a="1"/>
  <c r="F53" i="33" s="1"/>
  <c r="F50" i="33" a="1"/>
  <c r="F50" i="33" s="1"/>
  <c r="F49" i="33" a="1"/>
  <c r="F49" i="33" s="1"/>
  <c r="F48" i="33" a="1"/>
  <c r="F48" i="33" s="1"/>
  <c r="F47" i="33" a="1"/>
  <c r="F47" i="33" s="1"/>
  <c r="F46" i="33" a="1"/>
  <c r="F46" i="33" s="1"/>
  <c r="F45" i="33" a="1"/>
  <c r="F45" i="33" s="1"/>
  <c r="F44" i="33" a="1"/>
  <c r="F44" i="33" s="1"/>
  <c r="F43" i="33" a="1"/>
  <c r="F43" i="33" s="1"/>
  <c r="F42" i="33" a="1"/>
  <c r="F42" i="33" s="1"/>
  <c r="F52" i="33" a="1"/>
  <c r="F52" i="33" s="1"/>
  <c r="J31" i="33"/>
  <c r="J30" i="33"/>
  <c r="J29" i="33"/>
  <c r="I28" i="33"/>
  <c r="J28" i="33" s="1"/>
  <c r="I29" i="33"/>
  <c r="I30" i="33"/>
  <c r="I31" i="33"/>
  <c r="I32" i="33"/>
  <c r="J32" i="33" s="1"/>
  <c r="I27" i="33"/>
  <c r="J27" i="33" s="1"/>
  <c r="I26" i="33"/>
  <c r="J26" i="33" s="1"/>
  <c r="J42" i="33" l="1"/>
  <c r="J65" i="33" s="1" a="1"/>
  <c r="J65" i="33" s="1"/>
  <c r="I65" i="33" a="1"/>
  <c r="I65" i="33" s="1"/>
  <c r="I25" i="33"/>
  <c r="J25" i="33" s="1"/>
  <c r="I24" i="33"/>
  <c r="J24" i="33" s="1"/>
  <c r="I23" i="33"/>
  <c r="J23" i="33" s="1"/>
  <c r="I22" i="33"/>
  <c r="J22" i="33" s="1"/>
  <c r="I21" i="33"/>
  <c r="J21" i="33" s="1"/>
  <c r="I20" i="33"/>
  <c r="J20" i="33" s="1"/>
  <c r="I19" i="33"/>
  <c r="J19" i="33" s="1"/>
  <c r="I18" i="33"/>
  <c r="J18" i="33" s="1"/>
  <c r="I17" i="33"/>
  <c r="J17" i="33" s="1"/>
  <c r="I16" i="33"/>
  <c r="J16" i="33" s="1"/>
  <c r="I15" i="33"/>
  <c r="J15" i="33" s="1"/>
  <c r="I14" i="33"/>
  <c r="J14" i="33" s="1"/>
  <c r="I13" i="33"/>
  <c r="J13" i="33" s="1"/>
  <c r="I12" i="33"/>
  <c r="J12" i="33" s="1"/>
  <c r="D32" i="35"/>
  <c r="D31" i="35"/>
  <c r="D30" i="35"/>
  <c r="D29" i="35"/>
  <c r="D28" i="35"/>
  <c r="D27" i="35"/>
  <c r="D26" i="35"/>
  <c r="D25" i="35"/>
  <c r="D24" i="35"/>
  <c r="D23" i="35"/>
  <c r="D22" i="35"/>
  <c r="D21" i="35"/>
  <c r="D20" i="35"/>
  <c r="D19" i="35"/>
  <c r="D18" i="35"/>
  <c r="D17" i="35"/>
  <c r="D16" i="35"/>
  <c r="D15" i="35"/>
  <c r="D14" i="35"/>
  <c r="D13" i="35"/>
  <c r="D12" i="35"/>
  <c r="D11" i="35"/>
  <c r="B4" i="35"/>
  <c r="B3" i="35"/>
  <c r="H16" i="25"/>
  <c r="M985" i="32"/>
  <c r="M984" i="32"/>
  <c r="M983" i="32"/>
  <c r="M982" i="32"/>
  <c r="M981" i="32"/>
  <c r="M980" i="32"/>
  <c r="M979" i="32"/>
  <c r="M978" i="32"/>
  <c r="M977" i="32"/>
  <c r="M976" i="32"/>
  <c r="M975" i="32"/>
  <c r="M974" i="32"/>
  <c r="M973" i="32"/>
  <c r="M972" i="32"/>
  <c r="M971" i="32"/>
  <c r="M970" i="32"/>
  <c r="M969" i="32"/>
  <c r="M968" i="32"/>
  <c r="M967" i="32"/>
  <c r="M966" i="32"/>
  <c r="M965" i="32"/>
  <c r="M964" i="32"/>
  <c r="M963" i="32"/>
  <c r="M962" i="32"/>
  <c r="M961" i="32"/>
  <c r="M960" i="32"/>
  <c r="M959" i="32"/>
  <c r="M958" i="32"/>
  <c r="M957" i="32"/>
  <c r="M956" i="32"/>
  <c r="M955" i="32"/>
  <c r="M954" i="32"/>
  <c r="M953" i="32"/>
  <c r="M952" i="32"/>
  <c r="M951" i="32"/>
  <c r="M950" i="32"/>
  <c r="M949" i="32"/>
  <c r="M948" i="32"/>
  <c r="M947" i="32"/>
  <c r="M946" i="32"/>
  <c r="M945" i="32"/>
  <c r="M944" i="32"/>
  <c r="M943" i="32"/>
  <c r="M942" i="32"/>
  <c r="M941" i="32"/>
  <c r="M940" i="32"/>
  <c r="M939" i="32"/>
  <c r="M938" i="32"/>
  <c r="M937" i="32"/>
  <c r="M936" i="32"/>
  <c r="M935" i="32"/>
  <c r="M934" i="32"/>
  <c r="M933" i="32"/>
  <c r="M932" i="32"/>
  <c r="M931" i="32"/>
  <c r="M930" i="32"/>
  <c r="M929" i="32"/>
  <c r="M928" i="32"/>
  <c r="M927" i="32"/>
  <c r="M926" i="32"/>
  <c r="M925" i="32"/>
  <c r="M924" i="32"/>
  <c r="M923" i="32"/>
  <c r="M922" i="32"/>
  <c r="M921" i="32"/>
  <c r="M920" i="32"/>
  <c r="M919" i="32"/>
  <c r="M918" i="32"/>
  <c r="M917" i="32"/>
  <c r="M916" i="32"/>
  <c r="M915" i="32"/>
  <c r="M914" i="32"/>
  <c r="M913" i="32"/>
  <c r="M912" i="32"/>
  <c r="M911" i="32"/>
  <c r="M910" i="32"/>
  <c r="M909" i="32"/>
  <c r="M908" i="32"/>
  <c r="M907" i="32"/>
  <c r="M906" i="32"/>
  <c r="M905" i="32"/>
  <c r="M904" i="32"/>
  <c r="M903" i="32"/>
  <c r="M902" i="32"/>
  <c r="M901" i="32"/>
  <c r="M900" i="32"/>
  <c r="M899" i="32"/>
  <c r="M898" i="32"/>
  <c r="M897" i="32"/>
  <c r="M896" i="32"/>
  <c r="M895" i="32"/>
  <c r="M894" i="32"/>
  <c r="M893" i="32"/>
  <c r="M892" i="32"/>
  <c r="M891" i="32"/>
  <c r="M890" i="32"/>
  <c r="M889" i="32"/>
  <c r="M888" i="32"/>
  <c r="M887" i="32"/>
  <c r="M886" i="32"/>
  <c r="M885" i="32"/>
  <c r="M884" i="32"/>
  <c r="M883" i="32"/>
  <c r="M882" i="32"/>
  <c r="M881" i="32"/>
  <c r="M880" i="32"/>
  <c r="M879" i="32"/>
  <c r="M878" i="32"/>
  <c r="M877" i="32"/>
  <c r="M876" i="32"/>
  <c r="M875" i="32"/>
  <c r="M874" i="32"/>
  <c r="M873" i="32"/>
  <c r="M872" i="32"/>
  <c r="M871" i="32"/>
  <c r="M870" i="32"/>
  <c r="M869" i="32"/>
  <c r="M868" i="32"/>
  <c r="M867" i="32"/>
  <c r="M866" i="32"/>
  <c r="M865" i="32"/>
  <c r="M864" i="32"/>
  <c r="M863" i="32"/>
  <c r="M862" i="32"/>
  <c r="M861" i="32"/>
  <c r="M860" i="32"/>
  <c r="M859" i="32"/>
  <c r="M858" i="32"/>
  <c r="M857" i="32"/>
  <c r="M856" i="32"/>
  <c r="M855" i="32"/>
  <c r="M854" i="32"/>
  <c r="M853" i="32"/>
  <c r="M852" i="32"/>
  <c r="M851" i="32"/>
  <c r="M850" i="32"/>
  <c r="M849" i="32"/>
  <c r="M848" i="32"/>
  <c r="M847" i="32"/>
  <c r="M846" i="32"/>
  <c r="M845" i="32"/>
  <c r="M844" i="32"/>
  <c r="M843" i="32"/>
  <c r="M842" i="32"/>
  <c r="M841" i="32"/>
  <c r="M840" i="32"/>
  <c r="M839" i="32"/>
  <c r="M838" i="32"/>
  <c r="M837" i="32"/>
  <c r="M836" i="32"/>
  <c r="M835" i="32"/>
  <c r="M834" i="32"/>
  <c r="M833" i="32"/>
  <c r="M832" i="32"/>
  <c r="M831" i="32"/>
  <c r="M830" i="32"/>
  <c r="M829" i="32"/>
  <c r="M828" i="32"/>
  <c r="M827" i="32"/>
  <c r="M826" i="32"/>
  <c r="M825" i="32"/>
  <c r="M824" i="32"/>
  <c r="M823" i="32"/>
  <c r="M822" i="32"/>
  <c r="M821" i="32"/>
  <c r="M820" i="32"/>
  <c r="M819" i="32"/>
  <c r="M818" i="32"/>
  <c r="M817" i="32"/>
  <c r="M816" i="32"/>
  <c r="M815" i="32"/>
  <c r="M814" i="32"/>
  <c r="M813" i="32"/>
  <c r="M812" i="32"/>
  <c r="M811" i="32"/>
  <c r="M810" i="32"/>
  <c r="M809" i="32"/>
  <c r="M808" i="32"/>
  <c r="M807" i="32"/>
  <c r="M806" i="32"/>
  <c r="M805" i="32"/>
  <c r="M804" i="32"/>
  <c r="M803" i="32"/>
  <c r="M802" i="32"/>
  <c r="M801" i="32"/>
  <c r="M800" i="32"/>
  <c r="M799" i="32"/>
  <c r="M798" i="32"/>
  <c r="M797" i="32"/>
  <c r="M796" i="32"/>
  <c r="M795" i="32"/>
  <c r="M794" i="32"/>
  <c r="M793" i="32"/>
  <c r="M792" i="32"/>
  <c r="M791" i="32"/>
  <c r="M790" i="32"/>
  <c r="M789" i="32"/>
  <c r="M788" i="32"/>
  <c r="M787" i="32"/>
  <c r="M786" i="32"/>
  <c r="M785" i="32"/>
  <c r="M784" i="32"/>
  <c r="M783" i="32"/>
  <c r="M782" i="32"/>
  <c r="M781" i="32"/>
  <c r="M780" i="32"/>
  <c r="M779" i="32"/>
  <c r="M778" i="32"/>
  <c r="M777" i="32"/>
  <c r="M776" i="32"/>
  <c r="M775" i="32"/>
  <c r="M774" i="32"/>
  <c r="M773" i="32"/>
  <c r="M772" i="32"/>
  <c r="M771" i="32"/>
  <c r="M770" i="32"/>
  <c r="M769" i="32"/>
  <c r="M768" i="32"/>
  <c r="M767" i="32"/>
  <c r="M766" i="32"/>
  <c r="M765" i="32"/>
  <c r="M764" i="32"/>
  <c r="M763" i="32"/>
  <c r="M762" i="32"/>
  <c r="M761" i="32"/>
  <c r="M760" i="32"/>
  <c r="M759" i="32"/>
  <c r="M758" i="32"/>
  <c r="M757" i="32"/>
  <c r="M756" i="32"/>
  <c r="M755" i="32"/>
  <c r="M754" i="32"/>
  <c r="M753" i="32"/>
  <c r="M752" i="32"/>
  <c r="M751" i="32"/>
  <c r="M750" i="32"/>
  <c r="M749" i="32"/>
  <c r="M748" i="32"/>
  <c r="M747" i="32"/>
  <c r="M746" i="32"/>
  <c r="M745" i="32"/>
  <c r="M744" i="32"/>
  <c r="M743" i="32"/>
  <c r="M742" i="32"/>
  <c r="M741" i="32"/>
  <c r="M740" i="32"/>
  <c r="M739" i="32"/>
  <c r="M738" i="32"/>
  <c r="M737" i="32"/>
  <c r="M736" i="32"/>
  <c r="M735" i="32"/>
  <c r="M734" i="32"/>
  <c r="M733" i="32"/>
  <c r="M732" i="32"/>
  <c r="M731" i="32"/>
  <c r="M730" i="32"/>
  <c r="M729" i="32"/>
  <c r="M728" i="32"/>
  <c r="M727" i="32"/>
  <c r="M726" i="32"/>
  <c r="M725" i="32"/>
  <c r="M724" i="32"/>
  <c r="M723" i="32"/>
  <c r="M722" i="32"/>
  <c r="M721" i="32"/>
  <c r="M720" i="32"/>
  <c r="M719" i="32"/>
  <c r="M718" i="32"/>
  <c r="M717" i="32"/>
  <c r="M716" i="32"/>
  <c r="M715" i="32"/>
  <c r="M714" i="32"/>
  <c r="M713" i="32"/>
  <c r="M712" i="32"/>
  <c r="M711" i="32"/>
  <c r="M710" i="32"/>
  <c r="M709" i="32"/>
  <c r="M708" i="32"/>
  <c r="M707" i="32"/>
  <c r="M706" i="32"/>
  <c r="M705" i="32"/>
  <c r="M704" i="32"/>
  <c r="M703" i="32"/>
  <c r="M702" i="32"/>
  <c r="M701" i="32"/>
  <c r="M700" i="32"/>
  <c r="M699" i="32"/>
  <c r="M698" i="32"/>
  <c r="M697" i="32"/>
  <c r="M696" i="32"/>
  <c r="M695" i="32"/>
  <c r="M694" i="32"/>
  <c r="M693" i="32"/>
  <c r="M692" i="32"/>
  <c r="M691" i="32"/>
  <c r="M690" i="32"/>
  <c r="M689" i="32"/>
  <c r="M688" i="32"/>
  <c r="M687" i="32"/>
  <c r="M686" i="32"/>
  <c r="M685" i="32"/>
  <c r="M684" i="32"/>
  <c r="M683" i="32"/>
  <c r="M682" i="32"/>
  <c r="M681" i="32"/>
  <c r="M680" i="32"/>
  <c r="M679" i="32"/>
  <c r="M678" i="32"/>
  <c r="M677" i="32"/>
  <c r="M676" i="32"/>
  <c r="M675" i="32"/>
  <c r="M674" i="32"/>
  <c r="M673" i="32"/>
  <c r="M672" i="32"/>
  <c r="M671" i="32"/>
  <c r="M670" i="32"/>
  <c r="M669" i="32"/>
  <c r="M668" i="32"/>
  <c r="M667" i="32"/>
  <c r="M666" i="32"/>
  <c r="M665" i="32"/>
  <c r="M664" i="32"/>
  <c r="M663" i="32"/>
  <c r="M662" i="32"/>
  <c r="M661" i="32"/>
  <c r="M660" i="32"/>
  <c r="M659" i="32"/>
  <c r="M658" i="32"/>
  <c r="M657" i="32"/>
  <c r="M656" i="32"/>
  <c r="M655" i="32"/>
  <c r="M654" i="32"/>
  <c r="M653" i="32"/>
  <c r="M652" i="32"/>
  <c r="M651" i="32"/>
  <c r="M650" i="32"/>
  <c r="M649" i="32"/>
  <c r="M648" i="32"/>
  <c r="M647" i="32"/>
  <c r="M646" i="32"/>
  <c r="M645" i="32"/>
  <c r="M644" i="32"/>
  <c r="M643" i="32"/>
  <c r="M642" i="32"/>
  <c r="M641" i="32"/>
  <c r="M640" i="32"/>
  <c r="M639" i="32"/>
  <c r="M638" i="32"/>
  <c r="M637" i="32"/>
  <c r="M636" i="32"/>
  <c r="M635" i="32"/>
  <c r="M634" i="32"/>
  <c r="M633" i="32"/>
  <c r="M632" i="32"/>
  <c r="M631" i="32"/>
  <c r="M630" i="32"/>
  <c r="M629" i="32"/>
  <c r="M628" i="32"/>
  <c r="M627" i="32"/>
  <c r="M626" i="32"/>
  <c r="M625" i="32"/>
  <c r="M624" i="32"/>
  <c r="M623" i="32"/>
  <c r="M622" i="32"/>
  <c r="M621" i="32"/>
  <c r="M620" i="32"/>
  <c r="M619" i="32"/>
  <c r="M618" i="32"/>
  <c r="M617" i="32"/>
  <c r="M616" i="32"/>
  <c r="M615" i="32"/>
  <c r="M614" i="32"/>
  <c r="M613" i="32"/>
  <c r="M612" i="32"/>
  <c r="M611" i="32"/>
  <c r="M610" i="32"/>
  <c r="M609" i="32"/>
  <c r="M608" i="32"/>
  <c r="M607" i="32"/>
  <c r="M606" i="32"/>
  <c r="M605" i="32"/>
  <c r="M604" i="32"/>
  <c r="M603" i="32"/>
  <c r="M602" i="32"/>
  <c r="M601" i="32"/>
  <c r="M600" i="32"/>
  <c r="M599" i="32"/>
  <c r="M598" i="32"/>
  <c r="M597" i="32"/>
  <c r="M596" i="32"/>
  <c r="M595" i="32"/>
  <c r="M594" i="32"/>
  <c r="M593" i="32"/>
  <c r="M592" i="32"/>
  <c r="M591" i="32"/>
  <c r="M590" i="32"/>
  <c r="M589" i="32"/>
  <c r="M588" i="32"/>
  <c r="M587" i="32"/>
  <c r="M586" i="32"/>
  <c r="M585" i="32"/>
  <c r="M584" i="32"/>
  <c r="M583" i="32"/>
  <c r="M582" i="32"/>
  <c r="M581" i="32"/>
  <c r="M580" i="32"/>
  <c r="M579" i="32"/>
  <c r="M578" i="32"/>
  <c r="M577" i="32"/>
  <c r="M576" i="32"/>
  <c r="M575" i="32"/>
  <c r="M574" i="32"/>
  <c r="M573" i="32"/>
  <c r="M572" i="32"/>
  <c r="M571" i="32"/>
  <c r="M570" i="32"/>
  <c r="M569" i="32"/>
  <c r="M568" i="32"/>
  <c r="M567" i="32"/>
  <c r="M566" i="32"/>
  <c r="M565" i="32"/>
  <c r="M564" i="32"/>
  <c r="M563" i="32"/>
  <c r="M562" i="32"/>
  <c r="M561" i="32"/>
  <c r="M560" i="32"/>
  <c r="M559" i="32"/>
  <c r="M558" i="32"/>
  <c r="M557" i="32"/>
  <c r="M556" i="32"/>
  <c r="M555" i="32"/>
  <c r="M554" i="32"/>
  <c r="M553" i="32"/>
  <c r="M552" i="32"/>
  <c r="M551" i="32"/>
  <c r="M550" i="32"/>
  <c r="M549" i="32"/>
  <c r="M548" i="32"/>
  <c r="M547" i="32"/>
  <c r="M546" i="32"/>
  <c r="M545" i="32"/>
  <c r="M544" i="32"/>
  <c r="M543" i="32"/>
  <c r="M542" i="32"/>
  <c r="M541" i="32"/>
  <c r="M540" i="32"/>
  <c r="M539" i="32"/>
  <c r="M538" i="32"/>
  <c r="M537" i="32"/>
  <c r="M536" i="32"/>
  <c r="M535" i="32"/>
  <c r="M534" i="32"/>
  <c r="M533" i="32"/>
  <c r="M532" i="32"/>
  <c r="M531" i="32"/>
  <c r="M530" i="32"/>
  <c r="M529" i="32"/>
  <c r="M528" i="32"/>
  <c r="M527" i="32"/>
  <c r="M526" i="32"/>
  <c r="M525" i="32"/>
  <c r="M524" i="32"/>
  <c r="M523" i="32"/>
  <c r="M522" i="32"/>
  <c r="M521" i="32"/>
  <c r="M520" i="32"/>
  <c r="M519" i="32"/>
  <c r="M518" i="32"/>
  <c r="M517" i="32"/>
  <c r="M516" i="32"/>
  <c r="M515" i="32"/>
  <c r="M514" i="32"/>
  <c r="M513" i="32"/>
  <c r="M512" i="32"/>
  <c r="M511" i="32"/>
  <c r="M510" i="32"/>
  <c r="M509" i="32"/>
  <c r="M508" i="32"/>
  <c r="M507" i="32"/>
  <c r="M506" i="32"/>
  <c r="M505" i="32"/>
  <c r="M504" i="32"/>
  <c r="M503" i="32"/>
  <c r="M502" i="32"/>
  <c r="M501" i="32"/>
  <c r="M500" i="32"/>
  <c r="M499" i="32"/>
  <c r="M498" i="32"/>
  <c r="M497" i="32"/>
  <c r="M496" i="32"/>
  <c r="M495" i="32"/>
  <c r="M494" i="32"/>
  <c r="M493" i="32"/>
  <c r="M492" i="32"/>
  <c r="M491" i="32"/>
  <c r="M490" i="32"/>
  <c r="M489" i="32"/>
  <c r="M488" i="32"/>
  <c r="M487" i="32"/>
  <c r="M486" i="32"/>
  <c r="M485" i="32"/>
  <c r="M484" i="32"/>
  <c r="M483" i="32"/>
  <c r="M482" i="32"/>
  <c r="M481" i="32"/>
  <c r="M480" i="32"/>
  <c r="M479" i="32"/>
  <c r="M478" i="32"/>
  <c r="M477" i="32"/>
  <c r="M476" i="32"/>
  <c r="M475" i="32"/>
  <c r="M474" i="32"/>
  <c r="M473" i="32"/>
  <c r="M472" i="32"/>
  <c r="M471" i="32"/>
  <c r="M470" i="32"/>
  <c r="M469" i="32"/>
  <c r="M468" i="32"/>
  <c r="M467" i="32"/>
  <c r="M466" i="32"/>
  <c r="M465" i="32"/>
  <c r="M464" i="32"/>
  <c r="M463" i="32"/>
  <c r="M462" i="32"/>
  <c r="M461" i="32"/>
  <c r="M460" i="32"/>
  <c r="M459" i="32"/>
  <c r="M458" i="32"/>
  <c r="M457" i="32"/>
  <c r="M456" i="32"/>
  <c r="M455" i="32"/>
  <c r="M454" i="32"/>
  <c r="M453" i="32"/>
  <c r="M452" i="32"/>
  <c r="M451" i="32"/>
  <c r="M450" i="32"/>
  <c r="M449" i="32"/>
  <c r="M448" i="32"/>
  <c r="M447" i="32"/>
  <c r="M446" i="32"/>
  <c r="M445" i="32"/>
  <c r="M444" i="32"/>
  <c r="M443" i="32"/>
  <c r="M442" i="32"/>
  <c r="M441" i="32"/>
  <c r="M440" i="32"/>
  <c r="M439" i="32"/>
  <c r="M438" i="32"/>
  <c r="M437" i="32"/>
  <c r="M436" i="32"/>
  <c r="M435" i="32"/>
  <c r="M434" i="32"/>
  <c r="M433" i="32"/>
  <c r="M432" i="32"/>
  <c r="M431" i="32"/>
  <c r="M430" i="32"/>
  <c r="M429" i="32"/>
  <c r="M428" i="32"/>
  <c r="M427" i="32"/>
  <c r="M426" i="32"/>
  <c r="M425" i="32"/>
  <c r="M424" i="32"/>
  <c r="M423" i="32"/>
  <c r="M422" i="32"/>
  <c r="M421" i="32"/>
  <c r="M420" i="32"/>
  <c r="M419" i="32"/>
  <c r="M418" i="32"/>
  <c r="M417" i="32"/>
  <c r="M416" i="32"/>
  <c r="M415" i="32"/>
  <c r="M414" i="32"/>
  <c r="M413" i="32"/>
  <c r="M412" i="32"/>
  <c r="M411" i="32"/>
  <c r="M410" i="32"/>
  <c r="M409" i="32"/>
  <c r="M408" i="32"/>
  <c r="M407" i="32"/>
  <c r="M406" i="32"/>
  <c r="M405" i="32"/>
  <c r="M404" i="32"/>
  <c r="M403" i="32"/>
  <c r="M402" i="32"/>
  <c r="M401" i="32"/>
  <c r="M400" i="32"/>
  <c r="M399" i="32"/>
  <c r="M398" i="32"/>
  <c r="M397" i="32"/>
  <c r="M396" i="32"/>
  <c r="M395" i="32"/>
  <c r="M394" i="32"/>
  <c r="M393" i="32"/>
  <c r="M392" i="32"/>
  <c r="M391" i="32"/>
  <c r="M390" i="32"/>
  <c r="M389" i="32"/>
  <c r="M388" i="32"/>
  <c r="M387" i="32"/>
  <c r="M386" i="32"/>
  <c r="M385" i="32"/>
  <c r="M384" i="32"/>
  <c r="M383" i="32"/>
  <c r="M382" i="32"/>
  <c r="M381" i="32"/>
  <c r="M380" i="32"/>
  <c r="M379" i="32"/>
  <c r="M378" i="32"/>
  <c r="M377" i="32"/>
  <c r="M376" i="32"/>
  <c r="M375" i="32"/>
  <c r="M374" i="32"/>
  <c r="M373" i="32"/>
  <c r="M372" i="32"/>
  <c r="M371" i="32"/>
  <c r="M370" i="32"/>
  <c r="M369" i="32"/>
  <c r="M368" i="32"/>
  <c r="M367" i="32"/>
  <c r="M366" i="32"/>
  <c r="M365" i="32"/>
  <c r="M364" i="32"/>
  <c r="M363" i="32"/>
  <c r="M362" i="32"/>
  <c r="M361" i="32"/>
  <c r="M360" i="32"/>
  <c r="M359" i="32"/>
  <c r="M358" i="32"/>
  <c r="M357" i="32"/>
  <c r="M356" i="32"/>
  <c r="M355" i="32"/>
  <c r="M354" i="32"/>
  <c r="M353" i="32"/>
  <c r="M352" i="32"/>
  <c r="M351" i="32"/>
  <c r="M350" i="32"/>
  <c r="M349" i="32"/>
  <c r="M348" i="32"/>
  <c r="M347" i="32"/>
  <c r="M346" i="32"/>
  <c r="M345" i="32"/>
  <c r="M344" i="32"/>
  <c r="M343" i="32"/>
  <c r="M342" i="32"/>
  <c r="M341" i="32"/>
  <c r="M340" i="32"/>
  <c r="M339" i="32"/>
  <c r="M338" i="32"/>
  <c r="M337" i="32"/>
  <c r="M336" i="32"/>
  <c r="M335" i="32"/>
  <c r="M334" i="32"/>
  <c r="M333" i="32"/>
  <c r="M332" i="32"/>
  <c r="M331" i="32"/>
  <c r="M330" i="32"/>
  <c r="M329" i="32"/>
  <c r="M328" i="32"/>
  <c r="M327" i="32"/>
  <c r="M326" i="32"/>
  <c r="M325" i="32"/>
  <c r="M324" i="32"/>
  <c r="M323" i="32"/>
  <c r="M322" i="32"/>
  <c r="M321" i="32"/>
  <c r="M320" i="32"/>
  <c r="M319" i="32"/>
  <c r="M318" i="32"/>
  <c r="M317" i="32"/>
  <c r="M316" i="32"/>
  <c r="M315" i="32"/>
  <c r="M314" i="32"/>
  <c r="M313" i="32"/>
  <c r="M312" i="32"/>
  <c r="M311" i="32"/>
  <c r="M310" i="32"/>
  <c r="M309" i="32"/>
  <c r="M308" i="32"/>
  <c r="M307" i="32"/>
  <c r="M306" i="32"/>
  <c r="M305" i="32"/>
  <c r="M304" i="32"/>
  <c r="M303" i="32"/>
  <c r="M302" i="32"/>
  <c r="M301" i="32"/>
  <c r="M300" i="32"/>
  <c r="M299" i="32"/>
  <c r="M298" i="32"/>
  <c r="M297" i="32"/>
  <c r="M296" i="32"/>
  <c r="M295" i="32"/>
  <c r="M294" i="32"/>
  <c r="M293" i="32"/>
  <c r="M292" i="32"/>
  <c r="M291" i="32"/>
  <c r="M290" i="32"/>
  <c r="M289" i="32"/>
  <c r="M288" i="32"/>
  <c r="M287" i="32"/>
  <c r="M286" i="32"/>
  <c r="M285" i="32"/>
  <c r="M284" i="32"/>
  <c r="M283" i="32"/>
  <c r="M282" i="32"/>
  <c r="M281" i="32"/>
  <c r="M280" i="32"/>
  <c r="M279" i="32"/>
  <c r="M278" i="32"/>
  <c r="M277" i="32"/>
  <c r="M276" i="32"/>
  <c r="M275" i="32"/>
  <c r="M274" i="32"/>
  <c r="M273" i="32"/>
  <c r="M272" i="32"/>
  <c r="M271" i="32"/>
  <c r="M270" i="32"/>
  <c r="M269" i="32"/>
  <c r="M268" i="32"/>
  <c r="M267" i="32"/>
  <c r="M266" i="32"/>
  <c r="M265" i="32"/>
  <c r="M264" i="32"/>
  <c r="M263" i="32"/>
  <c r="M262" i="32"/>
  <c r="M261" i="32"/>
  <c r="M260" i="32"/>
  <c r="M259" i="32"/>
  <c r="M258" i="32"/>
  <c r="M257" i="32"/>
  <c r="M256" i="32"/>
  <c r="M255" i="32"/>
  <c r="M254" i="32"/>
  <c r="M253" i="32"/>
  <c r="M252" i="32"/>
  <c r="M251" i="32"/>
  <c r="M250" i="32"/>
  <c r="M249" i="32"/>
  <c r="M248" i="32"/>
  <c r="M247" i="32"/>
  <c r="M246" i="32"/>
  <c r="M245" i="32"/>
  <c r="M244" i="32"/>
  <c r="M243" i="32"/>
  <c r="M242" i="32"/>
  <c r="M241" i="32"/>
  <c r="M240" i="32"/>
  <c r="M239" i="32"/>
  <c r="M238" i="32"/>
  <c r="M237" i="32"/>
  <c r="M236" i="32"/>
  <c r="M235" i="32"/>
  <c r="M234" i="32"/>
  <c r="M233" i="32"/>
  <c r="M232" i="32"/>
  <c r="M231" i="32"/>
  <c r="M230" i="32"/>
  <c r="M229" i="32"/>
  <c r="M228" i="32"/>
  <c r="M227" i="32"/>
  <c r="M226" i="32"/>
  <c r="M225" i="32"/>
  <c r="M224" i="32"/>
  <c r="M223" i="32"/>
  <c r="M222" i="32"/>
  <c r="M221" i="32"/>
  <c r="M220" i="32"/>
  <c r="M219" i="32"/>
  <c r="M218" i="32"/>
  <c r="M217" i="32"/>
  <c r="M216" i="32"/>
  <c r="M215" i="32"/>
  <c r="M214" i="32"/>
  <c r="M213" i="32"/>
  <c r="M212" i="32"/>
  <c r="M211" i="32"/>
  <c r="M210" i="32"/>
  <c r="M209" i="32"/>
  <c r="M208" i="32"/>
  <c r="M207" i="32"/>
  <c r="M206" i="32"/>
  <c r="M205" i="32"/>
  <c r="M204" i="32"/>
  <c r="M203" i="32"/>
  <c r="M202" i="32"/>
  <c r="M201" i="32"/>
  <c r="M200" i="32"/>
  <c r="M199" i="32"/>
  <c r="M198" i="32"/>
  <c r="M197" i="32"/>
  <c r="M196" i="32"/>
  <c r="M195" i="32"/>
  <c r="M194" i="32"/>
  <c r="M193" i="32"/>
  <c r="M192" i="32"/>
  <c r="M191" i="32"/>
  <c r="M190" i="32"/>
  <c r="M189" i="32"/>
  <c r="M188" i="32"/>
  <c r="M187" i="32"/>
  <c r="M186" i="32"/>
  <c r="M185" i="32"/>
  <c r="M184" i="32"/>
  <c r="M183" i="32"/>
  <c r="M182" i="32"/>
  <c r="M181" i="32"/>
  <c r="M180" i="32"/>
  <c r="M179" i="32"/>
  <c r="M178" i="32"/>
  <c r="M177" i="32"/>
  <c r="M176" i="32"/>
  <c r="M175" i="32"/>
  <c r="M174" i="32"/>
  <c r="M173" i="32"/>
  <c r="M172" i="32"/>
  <c r="M171" i="32"/>
  <c r="M170" i="32"/>
  <c r="M169" i="32"/>
  <c r="M168" i="32"/>
  <c r="M167" i="32"/>
  <c r="M166" i="32"/>
  <c r="M165" i="32"/>
  <c r="M164" i="32"/>
  <c r="M163" i="32"/>
  <c r="M162" i="32"/>
  <c r="M161" i="32"/>
  <c r="M160" i="32"/>
  <c r="M159" i="32"/>
  <c r="M158" i="32"/>
  <c r="M157" i="32"/>
  <c r="M156" i="32"/>
  <c r="M155" i="32"/>
  <c r="M154" i="32"/>
  <c r="M153" i="32"/>
  <c r="M152" i="32"/>
  <c r="M151" i="32"/>
  <c r="M150" i="32"/>
  <c r="M149" i="32"/>
  <c r="M148" i="32"/>
  <c r="M147" i="32"/>
  <c r="M146" i="32"/>
  <c r="M145" i="32"/>
  <c r="M144" i="32"/>
  <c r="M143" i="32"/>
  <c r="M142" i="32"/>
  <c r="M141" i="32"/>
  <c r="M140" i="32"/>
  <c r="M139" i="32"/>
  <c r="M138" i="32"/>
  <c r="M137" i="32"/>
  <c r="M136" i="32"/>
  <c r="M135" i="32"/>
  <c r="M134" i="32"/>
  <c r="M133" i="32"/>
  <c r="M132" i="32"/>
  <c r="M131" i="32"/>
  <c r="M130" i="32"/>
  <c r="M129" i="32"/>
  <c r="M128" i="32"/>
  <c r="M127" i="32"/>
  <c r="M126" i="32"/>
  <c r="M125" i="32"/>
  <c r="M124" i="32"/>
  <c r="M123" i="32"/>
  <c r="M122" i="32"/>
  <c r="M121" i="32"/>
  <c r="M120" i="32"/>
  <c r="M119" i="32"/>
  <c r="M118" i="32"/>
  <c r="M117" i="32"/>
  <c r="M116" i="32"/>
  <c r="M115" i="32"/>
  <c r="M114" i="32"/>
  <c r="M113" i="32"/>
  <c r="M112" i="32"/>
  <c r="M111" i="32"/>
  <c r="M110" i="32"/>
  <c r="M109" i="32"/>
  <c r="M108" i="32"/>
  <c r="M107" i="32"/>
  <c r="M106" i="32"/>
  <c r="M105" i="32"/>
  <c r="M104" i="32"/>
  <c r="M103" i="32"/>
  <c r="M102" i="32"/>
  <c r="M101" i="32"/>
  <c r="M100" i="32"/>
  <c r="M99" i="32"/>
  <c r="M98" i="32"/>
  <c r="M97" i="32"/>
  <c r="M96" i="32"/>
  <c r="M95" i="32"/>
  <c r="M94" i="32"/>
  <c r="M93" i="32"/>
  <c r="M92" i="32"/>
  <c r="M91" i="32"/>
  <c r="M90" i="32"/>
  <c r="M89" i="32"/>
  <c r="M88" i="32"/>
  <c r="M87" i="32"/>
  <c r="M86" i="32"/>
  <c r="M85" i="32"/>
  <c r="M84" i="32"/>
  <c r="M83" i="32"/>
  <c r="M82" i="32"/>
  <c r="M81" i="32"/>
  <c r="M80" i="32"/>
  <c r="M79" i="32"/>
  <c r="M78" i="32"/>
  <c r="M77" i="32"/>
  <c r="M76" i="32"/>
  <c r="M75" i="32"/>
  <c r="M74" i="32"/>
  <c r="M73" i="32"/>
  <c r="M72" i="32"/>
  <c r="M71" i="32"/>
  <c r="M70" i="32"/>
  <c r="M69" i="32"/>
  <c r="M68" i="32"/>
  <c r="M67" i="32"/>
  <c r="M66" i="32"/>
  <c r="M65" i="32"/>
  <c r="M64" i="32"/>
  <c r="M63" i="32"/>
  <c r="M62" i="32"/>
  <c r="M61" i="32"/>
  <c r="M60" i="32"/>
  <c r="M59" i="32"/>
  <c r="M58" i="32"/>
  <c r="M57" i="32"/>
  <c r="M56" i="32"/>
  <c r="M55" i="32"/>
  <c r="M54" i="32"/>
  <c r="M53" i="32"/>
  <c r="M52" i="32"/>
  <c r="M51" i="32"/>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F985" i="32"/>
  <c r="F984" i="32"/>
  <c r="F983" i="32"/>
  <c r="F982" i="32"/>
  <c r="F981" i="32"/>
  <c r="F980" i="32"/>
  <c r="F979" i="32"/>
  <c r="F978" i="32"/>
  <c r="F977" i="32"/>
  <c r="F976" i="32"/>
  <c r="F975" i="32"/>
  <c r="F974" i="32"/>
  <c r="F973" i="32"/>
  <c r="F972" i="32"/>
  <c r="F971" i="32"/>
  <c r="F970" i="32"/>
  <c r="F969" i="32"/>
  <c r="F968" i="32"/>
  <c r="F967" i="32"/>
  <c r="F966" i="32"/>
  <c r="F965" i="32"/>
  <c r="F964" i="32"/>
  <c r="F963" i="32"/>
  <c r="F962" i="32"/>
  <c r="F961" i="32"/>
  <c r="F960" i="32"/>
  <c r="F959" i="32"/>
  <c r="F958" i="32"/>
  <c r="F957" i="32"/>
  <c r="F956" i="32"/>
  <c r="F955" i="32"/>
  <c r="F954" i="32"/>
  <c r="F953" i="32"/>
  <c r="F952" i="32"/>
  <c r="F951" i="32"/>
  <c r="F950" i="32"/>
  <c r="F949" i="32"/>
  <c r="F948" i="32"/>
  <c r="F947" i="32"/>
  <c r="F946" i="32"/>
  <c r="F945" i="32"/>
  <c r="F944" i="32"/>
  <c r="F943" i="32"/>
  <c r="F942" i="32"/>
  <c r="F941" i="32"/>
  <c r="F940" i="32"/>
  <c r="F939" i="32"/>
  <c r="F938" i="32"/>
  <c r="F937" i="32"/>
  <c r="F936" i="32"/>
  <c r="F935" i="32"/>
  <c r="F934" i="32"/>
  <c r="F933" i="32"/>
  <c r="F932" i="32"/>
  <c r="F931" i="32"/>
  <c r="F930" i="32"/>
  <c r="F929" i="32"/>
  <c r="F928" i="32"/>
  <c r="F927" i="32"/>
  <c r="F926" i="32"/>
  <c r="F925" i="32"/>
  <c r="F924" i="32"/>
  <c r="F923" i="32"/>
  <c r="F922" i="32"/>
  <c r="F921" i="32"/>
  <c r="F920" i="32"/>
  <c r="F919" i="32"/>
  <c r="F918" i="32"/>
  <c r="F917" i="32"/>
  <c r="F916" i="32"/>
  <c r="F915" i="32"/>
  <c r="F914" i="32"/>
  <c r="F913" i="32"/>
  <c r="F912" i="32"/>
  <c r="F911" i="32"/>
  <c r="F910" i="32"/>
  <c r="F909" i="32"/>
  <c r="F908" i="32"/>
  <c r="F907" i="32"/>
  <c r="F906" i="32"/>
  <c r="F905" i="32"/>
  <c r="F904" i="32"/>
  <c r="F903" i="32"/>
  <c r="F902" i="32"/>
  <c r="F901" i="32"/>
  <c r="F900" i="32"/>
  <c r="F899" i="32"/>
  <c r="F898" i="32"/>
  <c r="F897" i="32"/>
  <c r="F896" i="32"/>
  <c r="F895" i="32"/>
  <c r="F894" i="32"/>
  <c r="F893" i="32"/>
  <c r="F892" i="32"/>
  <c r="F891" i="32"/>
  <c r="F890" i="32"/>
  <c r="F889" i="32"/>
  <c r="F888" i="32"/>
  <c r="F887" i="32"/>
  <c r="F886" i="32"/>
  <c r="F885" i="32"/>
  <c r="F884" i="32"/>
  <c r="F883" i="32"/>
  <c r="F882" i="32"/>
  <c r="F881" i="32"/>
  <c r="F880" i="32"/>
  <c r="F879" i="32"/>
  <c r="F878" i="32"/>
  <c r="F877" i="32"/>
  <c r="F876" i="32"/>
  <c r="F875" i="32"/>
  <c r="F874" i="32"/>
  <c r="F873" i="32"/>
  <c r="F872" i="32"/>
  <c r="F871" i="32"/>
  <c r="F870" i="32"/>
  <c r="F869" i="32"/>
  <c r="F868" i="32"/>
  <c r="F867" i="32"/>
  <c r="F866" i="32"/>
  <c r="F865" i="32"/>
  <c r="F864" i="32"/>
  <c r="F863" i="32"/>
  <c r="F862" i="32"/>
  <c r="F861" i="32"/>
  <c r="F860" i="32"/>
  <c r="F859" i="32"/>
  <c r="F858" i="32"/>
  <c r="F857" i="32"/>
  <c r="F856" i="32"/>
  <c r="F855" i="32"/>
  <c r="F854" i="32"/>
  <c r="F853" i="32"/>
  <c r="F852" i="32"/>
  <c r="F851" i="32"/>
  <c r="F850" i="32"/>
  <c r="F849" i="32"/>
  <c r="F848" i="32"/>
  <c r="F847" i="32"/>
  <c r="F846" i="32"/>
  <c r="F845" i="32"/>
  <c r="F844" i="32"/>
  <c r="F843" i="32"/>
  <c r="F842" i="32"/>
  <c r="F841" i="32"/>
  <c r="F840" i="32"/>
  <c r="F839" i="32"/>
  <c r="F838" i="32"/>
  <c r="F837" i="32"/>
  <c r="F836" i="32"/>
  <c r="F835" i="32"/>
  <c r="F834" i="32"/>
  <c r="F833" i="32"/>
  <c r="F832" i="32"/>
  <c r="F831" i="32"/>
  <c r="F830" i="32"/>
  <c r="F829" i="32"/>
  <c r="F828" i="32"/>
  <c r="F827" i="32"/>
  <c r="F826" i="32"/>
  <c r="F825" i="32"/>
  <c r="F824" i="32"/>
  <c r="F823" i="32"/>
  <c r="F822" i="32"/>
  <c r="F821" i="32"/>
  <c r="F820" i="32"/>
  <c r="F819" i="32"/>
  <c r="F818" i="32"/>
  <c r="F817" i="32"/>
  <c r="F816" i="32"/>
  <c r="F815" i="32"/>
  <c r="F814" i="32"/>
  <c r="F813" i="32"/>
  <c r="F812" i="32"/>
  <c r="F811" i="32"/>
  <c r="F810" i="32"/>
  <c r="F809" i="32"/>
  <c r="F808" i="32"/>
  <c r="F807" i="32"/>
  <c r="F806" i="32"/>
  <c r="F805" i="32"/>
  <c r="F804" i="32"/>
  <c r="F803" i="32"/>
  <c r="F802" i="32"/>
  <c r="F801" i="32"/>
  <c r="F800" i="32"/>
  <c r="F799" i="32"/>
  <c r="F798" i="32"/>
  <c r="F797" i="32"/>
  <c r="F796" i="32"/>
  <c r="F795" i="32"/>
  <c r="F794" i="32"/>
  <c r="F793" i="32"/>
  <c r="F792" i="32"/>
  <c r="F791" i="32"/>
  <c r="F790" i="32"/>
  <c r="F789" i="32"/>
  <c r="F788" i="32"/>
  <c r="F787" i="32"/>
  <c r="F786" i="32"/>
  <c r="F785" i="32"/>
  <c r="F784" i="32"/>
  <c r="F783" i="32"/>
  <c r="F782" i="32"/>
  <c r="F781" i="32"/>
  <c r="F780" i="32"/>
  <c r="F779" i="32"/>
  <c r="F778" i="32"/>
  <c r="F777" i="32"/>
  <c r="F776" i="32"/>
  <c r="F775" i="32"/>
  <c r="F774" i="32"/>
  <c r="F773" i="32"/>
  <c r="F772" i="32"/>
  <c r="F771" i="32"/>
  <c r="F770" i="32"/>
  <c r="F769" i="32"/>
  <c r="F768" i="32"/>
  <c r="F767" i="32"/>
  <c r="F766" i="32"/>
  <c r="F765" i="32"/>
  <c r="F764" i="32"/>
  <c r="F763" i="32"/>
  <c r="F762" i="32"/>
  <c r="F761" i="32"/>
  <c r="F760" i="32"/>
  <c r="F759" i="32"/>
  <c r="F758" i="32"/>
  <c r="F757" i="32"/>
  <c r="F756" i="32"/>
  <c r="F755" i="32"/>
  <c r="F754" i="32"/>
  <c r="F753" i="32"/>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D63" i="33"/>
  <c r="D62" i="33"/>
  <c r="D61" i="33"/>
  <c r="D60" i="33"/>
  <c r="D59" i="33"/>
  <c r="D58" i="33"/>
  <c r="D57" i="33"/>
  <c r="D56" i="33"/>
  <c r="D55" i="33"/>
  <c r="D54" i="33"/>
  <c r="D53" i="33"/>
  <c r="D52" i="33"/>
  <c r="D51" i="33"/>
  <c r="D50" i="33"/>
  <c r="D49" i="33"/>
  <c r="D48" i="33"/>
  <c r="D47" i="33"/>
  <c r="D46" i="33"/>
  <c r="D45" i="33"/>
  <c r="D44" i="33"/>
  <c r="D43" i="33"/>
  <c r="D42" i="33"/>
  <c r="D16" i="25"/>
  <c r="D10" i="28"/>
  <c r="E10" i="32" l="1"/>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E512" i="32"/>
  <c r="E513" i="32"/>
  <c r="E514" i="32"/>
  <c r="E515" i="32"/>
  <c r="E516" i="32"/>
  <c r="E517" i="32"/>
  <c r="E518" i="32"/>
  <c r="E519" i="32"/>
  <c r="E520" i="32"/>
  <c r="E521" i="32"/>
  <c r="E522" i="32"/>
  <c r="E523" i="32"/>
  <c r="E524" i="32"/>
  <c r="E525" i="32"/>
  <c r="E526" i="32"/>
  <c r="E527" i="32"/>
  <c r="E528" i="32"/>
  <c r="E529" i="32"/>
  <c r="E530" i="32"/>
  <c r="E531" i="32"/>
  <c r="E532" i="32"/>
  <c r="E533" i="32"/>
  <c r="E534" i="32"/>
  <c r="E535" i="32"/>
  <c r="E536" i="32"/>
  <c r="E537" i="32"/>
  <c r="E538" i="32"/>
  <c r="E539" i="32"/>
  <c r="E540" i="32"/>
  <c r="E541" i="32"/>
  <c r="E542" i="32"/>
  <c r="E543" i="32"/>
  <c r="E544" i="32"/>
  <c r="E545" i="32"/>
  <c r="E546" i="32"/>
  <c r="E547" i="32"/>
  <c r="E548" i="32"/>
  <c r="E549" i="32"/>
  <c r="E550" i="32"/>
  <c r="E551" i="32"/>
  <c r="E552" i="32"/>
  <c r="E553" i="32"/>
  <c r="E554" i="32"/>
  <c r="E555" i="32"/>
  <c r="E556" i="32"/>
  <c r="E557" i="32"/>
  <c r="E558" i="32"/>
  <c r="E559" i="32"/>
  <c r="E560" i="32"/>
  <c r="E561" i="32"/>
  <c r="E562" i="32"/>
  <c r="E563" i="32"/>
  <c r="E564" i="32"/>
  <c r="E565" i="32"/>
  <c r="E566" i="32"/>
  <c r="E567" i="32"/>
  <c r="E568" i="32"/>
  <c r="E569" i="32"/>
  <c r="E570" i="32"/>
  <c r="E571" i="32"/>
  <c r="E572" i="32"/>
  <c r="E573" i="32"/>
  <c r="E574" i="32"/>
  <c r="E575" i="32"/>
  <c r="E576" i="32"/>
  <c r="E577" i="32"/>
  <c r="E578" i="32"/>
  <c r="E579" i="32"/>
  <c r="E580" i="32"/>
  <c r="E581" i="32"/>
  <c r="E582" i="32"/>
  <c r="E583" i="32"/>
  <c r="E584" i="32"/>
  <c r="E585" i="32"/>
  <c r="E586" i="32"/>
  <c r="E587" i="32"/>
  <c r="E588" i="32"/>
  <c r="E589" i="32"/>
  <c r="E590" i="32"/>
  <c r="E591" i="32"/>
  <c r="E592" i="32"/>
  <c r="E593" i="32"/>
  <c r="E594" i="32"/>
  <c r="E595" i="32"/>
  <c r="E596" i="32"/>
  <c r="E597" i="32"/>
  <c r="E598" i="32"/>
  <c r="E599" i="32"/>
  <c r="E600" i="32"/>
  <c r="E601" i="32"/>
  <c r="E602" i="32"/>
  <c r="E603" i="32"/>
  <c r="E604" i="32"/>
  <c r="E605" i="32"/>
  <c r="E606" i="32"/>
  <c r="E607" i="32"/>
  <c r="E608" i="32"/>
  <c r="E609" i="32"/>
  <c r="E610" i="32"/>
  <c r="E611" i="32"/>
  <c r="E612" i="32"/>
  <c r="E613" i="32"/>
  <c r="E614" i="32"/>
  <c r="E615" i="32"/>
  <c r="E616" i="32"/>
  <c r="E617" i="32"/>
  <c r="E618" i="32"/>
  <c r="E619" i="32"/>
  <c r="E620" i="32"/>
  <c r="E621" i="32"/>
  <c r="E622" i="32"/>
  <c r="E623" i="32"/>
  <c r="E624" i="32"/>
  <c r="E625" i="32"/>
  <c r="E626" i="32"/>
  <c r="E627" i="32"/>
  <c r="E628" i="32"/>
  <c r="E629" i="32"/>
  <c r="E630" i="32"/>
  <c r="E631" i="32"/>
  <c r="E632" i="32"/>
  <c r="E633" i="32"/>
  <c r="E634" i="32"/>
  <c r="E635" i="32"/>
  <c r="E636" i="32"/>
  <c r="E637" i="32"/>
  <c r="E638" i="32"/>
  <c r="E639" i="32"/>
  <c r="E640" i="32"/>
  <c r="E641" i="32"/>
  <c r="E642" i="32"/>
  <c r="E643" i="32"/>
  <c r="E644" i="32"/>
  <c r="E645" i="32"/>
  <c r="E646" i="32"/>
  <c r="E647" i="32"/>
  <c r="E648" i="32"/>
  <c r="E649" i="32"/>
  <c r="E650" i="32"/>
  <c r="E651" i="32"/>
  <c r="E652" i="32"/>
  <c r="E653" i="32"/>
  <c r="E654" i="32"/>
  <c r="E655" i="32"/>
  <c r="E656" i="32"/>
  <c r="E657" i="32"/>
  <c r="E658" i="32"/>
  <c r="E659" i="32"/>
  <c r="E660" i="32"/>
  <c r="E661" i="32"/>
  <c r="E662" i="32"/>
  <c r="E663" i="32"/>
  <c r="E664" i="32"/>
  <c r="E665" i="32"/>
  <c r="E666" i="32"/>
  <c r="E667" i="32"/>
  <c r="E668" i="32"/>
  <c r="E669" i="32"/>
  <c r="E670" i="32"/>
  <c r="E671" i="32"/>
  <c r="E672" i="32"/>
  <c r="E673" i="32"/>
  <c r="E674" i="32"/>
  <c r="E675" i="32"/>
  <c r="E676" i="32"/>
  <c r="E677" i="32"/>
  <c r="E678" i="32"/>
  <c r="E679" i="32"/>
  <c r="E680" i="32"/>
  <c r="E681" i="32"/>
  <c r="E682" i="32"/>
  <c r="E683" i="32"/>
  <c r="E684" i="32"/>
  <c r="E685" i="32"/>
  <c r="E686" i="32"/>
  <c r="E687" i="32"/>
  <c r="E688" i="32"/>
  <c r="E689" i="32"/>
  <c r="E690" i="32"/>
  <c r="E691" i="32"/>
  <c r="E692" i="32"/>
  <c r="E693" i="32"/>
  <c r="E694" i="32"/>
  <c r="E695" i="32"/>
  <c r="E696" i="32"/>
  <c r="E697" i="32"/>
  <c r="E698" i="32"/>
  <c r="E699" i="32"/>
  <c r="E700" i="32"/>
  <c r="E701" i="32"/>
  <c r="E702" i="32"/>
  <c r="E703" i="32"/>
  <c r="E704" i="32"/>
  <c r="E705" i="32"/>
  <c r="E706" i="32"/>
  <c r="E707" i="32"/>
  <c r="E708" i="32"/>
  <c r="E709" i="32"/>
  <c r="E710" i="32"/>
  <c r="E711" i="32"/>
  <c r="E712" i="32"/>
  <c r="E713" i="32"/>
  <c r="E714" i="32"/>
  <c r="E715" i="32"/>
  <c r="E716" i="32"/>
  <c r="E717" i="32"/>
  <c r="E718" i="32"/>
  <c r="E719" i="32"/>
  <c r="E720" i="32"/>
  <c r="E721" i="32"/>
  <c r="E722" i="32"/>
  <c r="E723" i="32"/>
  <c r="E724" i="32"/>
  <c r="E725" i="32"/>
  <c r="E726" i="32"/>
  <c r="E727" i="32"/>
  <c r="E728" i="32"/>
  <c r="E729" i="32"/>
  <c r="E730" i="32"/>
  <c r="E731" i="32"/>
  <c r="E732" i="32"/>
  <c r="E733" i="32"/>
  <c r="E734" i="32"/>
  <c r="E735" i="32"/>
  <c r="E736" i="32"/>
  <c r="E737" i="32"/>
  <c r="E738" i="32"/>
  <c r="E739" i="32"/>
  <c r="E740" i="32"/>
  <c r="E741" i="32"/>
  <c r="E742" i="32"/>
  <c r="E743" i="32"/>
  <c r="E744" i="32"/>
  <c r="E745" i="32"/>
  <c r="E746" i="32"/>
  <c r="E747" i="32"/>
  <c r="E748" i="32"/>
  <c r="E749" i="32"/>
  <c r="E750" i="32"/>
  <c r="E751" i="32"/>
  <c r="E752" i="32"/>
  <c r="E753" i="32"/>
  <c r="E754" i="32"/>
  <c r="E755" i="32"/>
  <c r="E756" i="32"/>
  <c r="E757" i="32"/>
  <c r="E758" i="32"/>
  <c r="E759" i="32"/>
  <c r="E760" i="32"/>
  <c r="E761" i="32"/>
  <c r="E762" i="32"/>
  <c r="E763" i="32"/>
  <c r="E764" i="32"/>
  <c r="E765" i="32"/>
  <c r="E766" i="32"/>
  <c r="E767" i="32"/>
  <c r="E768" i="32"/>
  <c r="E769" i="32"/>
  <c r="E770" i="32"/>
  <c r="E771" i="32"/>
  <c r="E772" i="32"/>
  <c r="E773" i="32"/>
  <c r="E774" i="32"/>
  <c r="E775" i="32"/>
  <c r="E776" i="32"/>
  <c r="E777" i="32"/>
  <c r="E778" i="32"/>
  <c r="E779" i="32"/>
  <c r="E780" i="32"/>
  <c r="E781" i="32"/>
  <c r="E782" i="32"/>
  <c r="E783" i="32"/>
  <c r="E784" i="32"/>
  <c r="E785" i="32"/>
  <c r="E786" i="32"/>
  <c r="E787" i="32"/>
  <c r="E788" i="32"/>
  <c r="E789" i="32"/>
  <c r="E790" i="32"/>
  <c r="E791" i="32"/>
  <c r="E792" i="32"/>
  <c r="E793" i="32"/>
  <c r="E794" i="32"/>
  <c r="E795" i="32"/>
  <c r="E796" i="32"/>
  <c r="E797" i="32"/>
  <c r="E798" i="32"/>
  <c r="E799" i="32"/>
  <c r="E800" i="32"/>
  <c r="E801" i="32"/>
  <c r="E802" i="32"/>
  <c r="E803" i="32"/>
  <c r="E804" i="32"/>
  <c r="E805" i="32"/>
  <c r="E806" i="32"/>
  <c r="E807" i="32"/>
  <c r="E808" i="32"/>
  <c r="E809" i="32"/>
  <c r="E810" i="32"/>
  <c r="E811" i="32"/>
  <c r="E812" i="32"/>
  <c r="E813" i="32"/>
  <c r="E814" i="32"/>
  <c r="E815" i="32"/>
  <c r="E816" i="32"/>
  <c r="E817" i="32"/>
  <c r="E818" i="32"/>
  <c r="E819" i="32"/>
  <c r="E820" i="32"/>
  <c r="E821" i="32"/>
  <c r="E822" i="32"/>
  <c r="E823" i="32"/>
  <c r="E824" i="32"/>
  <c r="E825" i="32"/>
  <c r="E826" i="32"/>
  <c r="E827" i="32"/>
  <c r="E828" i="32"/>
  <c r="E829" i="32"/>
  <c r="E830" i="32"/>
  <c r="E831" i="32"/>
  <c r="E832" i="32"/>
  <c r="E833" i="32"/>
  <c r="E834" i="32"/>
  <c r="E835" i="32"/>
  <c r="E836" i="32"/>
  <c r="E837" i="32"/>
  <c r="E838" i="32"/>
  <c r="E839" i="32"/>
  <c r="E840" i="32"/>
  <c r="E841" i="32"/>
  <c r="E842" i="32"/>
  <c r="E843" i="32"/>
  <c r="E844" i="32"/>
  <c r="E845" i="32"/>
  <c r="E846" i="32"/>
  <c r="E847" i="32"/>
  <c r="E848" i="32"/>
  <c r="E849" i="32"/>
  <c r="E850" i="32"/>
  <c r="E851" i="32"/>
  <c r="E852" i="32"/>
  <c r="E853" i="32"/>
  <c r="E854" i="32"/>
  <c r="E855" i="32"/>
  <c r="E856" i="32"/>
  <c r="E857" i="32"/>
  <c r="E858" i="32"/>
  <c r="E859" i="32"/>
  <c r="E860" i="32"/>
  <c r="E861" i="32"/>
  <c r="E862" i="32"/>
  <c r="E863" i="32"/>
  <c r="E864" i="32"/>
  <c r="E865" i="32"/>
  <c r="E866" i="32"/>
  <c r="E867" i="32"/>
  <c r="E868" i="32"/>
  <c r="E869" i="32"/>
  <c r="E870" i="32"/>
  <c r="E871" i="32"/>
  <c r="E872" i="32"/>
  <c r="E873" i="32"/>
  <c r="E874" i="32"/>
  <c r="E875" i="32"/>
  <c r="E876" i="32"/>
  <c r="E877" i="32"/>
  <c r="E878" i="32"/>
  <c r="E879" i="32"/>
  <c r="E880" i="32"/>
  <c r="E881" i="32"/>
  <c r="E882" i="32"/>
  <c r="E883" i="32"/>
  <c r="E884" i="32"/>
  <c r="E885" i="32"/>
  <c r="E886" i="32"/>
  <c r="E887" i="32"/>
  <c r="E888" i="32"/>
  <c r="E889" i="32"/>
  <c r="E890" i="32"/>
  <c r="E891" i="32"/>
  <c r="E892" i="32"/>
  <c r="E893" i="32"/>
  <c r="E894" i="32"/>
  <c r="E895" i="32"/>
  <c r="E896" i="32"/>
  <c r="E897" i="32"/>
  <c r="E898" i="32"/>
  <c r="E899" i="32"/>
  <c r="E900" i="32"/>
  <c r="E901" i="32"/>
  <c r="E902" i="32"/>
  <c r="E903" i="32"/>
  <c r="E904" i="32"/>
  <c r="E905" i="32"/>
  <c r="E906" i="32"/>
  <c r="E907" i="32"/>
  <c r="E908" i="32"/>
  <c r="E909" i="32"/>
  <c r="E910" i="32"/>
  <c r="E911" i="32"/>
  <c r="E912" i="32"/>
  <c r="E913" i="32"/>
  <c r="E914" i="32"/>
  <c r="E915" i="32"/>
  <c r="E916" i="32"/>
  <c r="E917" i="32"/>
  <c r="E918" i="32"/>
  <c r="E919" i="32"/>
  <c r="E920" i="32"/>
  <c r="E921" i="32"/>
  <c r="E922" i="32"/>
  <c r="E923" i="32"/>
  <c r="E924" i="32"/>
  <c r="E925" i="32"/>
  <c r="E926" i="32"/>
  <c r="E927" i="32"/>
  <c r="E928" i="32"/>
  <c r="E929" i="32"/>
  <c r="E930" i="32"/>
  <c r="E931" i="32"/>
  <c r="E932" i="32"/>
  <c r="E933" i="32"/>
  <c r="E934" i="32"/>
  <c r="E935" i="32"/>
  <c r="E936" i="32"/>
  <c r="E937" i="32"/>
  <c r="E938" i="32"/>
  <c r="E939" i="32"/>
  <c r="E940" i="32"/>
  <c r="E941" i="32"/>
  <c r="E942" i="32"/>
  <c r="E943" i="32"/>
  <c r="E944" i="32"/>
  <c r="E945" i="32"/>
  <c r="E946" i="32"/>
  <c r="E947" i="32"/>
  <c r="E948" i="32"/>
  <c r="E949" i="32"/>
  <c r="E950" i="32"/>
  <c r="E951" i="32"/>
  <c r="E952" i="32"/>
  <c r="E953" i="32"/>
  <c r="E954" i="32"/>
  <c r="E955" i="32"/>
  <c r="E956" i="32"/>
  <c r="E957" i="32"/>
  <c r="E958" i="32"/>
  <c r="E959" i="32"/>
  <c r="E960" i="32"/>
  <c r="E961" i="32"/>
  <c r="E962" i="32"/>
  <c r="E963" i="32"/>
  <c r="E964" i="32"/>
  <c r="E965" i="32"/>
  <c r="E966" i="32"/>
  <c r="E967" i="32"/>
  <c r="E968" i="32"/>
  <c r="E969" i="32"/>
  <c r="E970" i="32"/>
  <c r="E971" i="32"/>
  <c r="E972" i="32"/>
  <c r="E973" i="32"/>
  <c r="E974" i="32"/>
  <c r="E975" i="32"/>
  <c r="E976" i="32"/>
  <c r="E977" i="32"/>
  <c r="E978" i="32"/>
  <c r="E979" i="32"/>
  <c r="E980" i="32"/>
  <c r="E981" i="32"/>
  <c r="E982" i="32"/>
  <c r="E983" i="32"/>
  <c r="E984" i="32"/>
  <c r="E985" i="32"/>
  <c r="H984" i="32"/>
  <c r="G984" i="32"/>
  <c r="D984" i="32"/>
  <c r="H983" i="32"/>
  <c r="G983" i="32"/>
  <c r="D983" i="32"/>
  <c r="H982" i="32"/>
  <c r="G982" i="32"/>
  <c r="D982" i="32"/>
  <c r="H981" i="32"/>
  <c r="G981" i="32"/>
  <c r="D981" i="32"/>
  <c r="H980" i="32"/>
  <c r="G980" i="32"/>
  <c r="D980" i="32"/>
  <c r="H979" i="32"/>
  <c r="G979" i="32"/>
  <c r="D979" i="32"/>
  <c r="H978" i="32"/>
  <c r="G978" i="32"/>
  <c r="D978" i="32"/>
  <c r="H977" i="32"/>
  <c r="G977" i="32"/>
  <c r="D977" i="32"/>
  <c r="H976" i="32"/>
  <c r="G976" i="32"/>
  <c r="D976" i="32"/>
  <c r="H975" i="32"/>
  <c r="G975" i="32"/>
  <c r="D975" i="32"/>
  <c r="H974" i="32"/>
  <c r="G974" i="32"/>
  <c r="D974" i="32"/>
  <c r="H973" i="32"/>
  <c r="G973" i="32"/>
  <c r="D973" i="32"/>
  <c r="H972" i="32"/>
  <c r="G972" i="32"/>
  <c r="D972" i="32"/>
  <c r="H971" i="32"/>
  <c r="G971" i="32"/>
  <c r="D971" i="32"/>
  <c r="H970" i="32"/>
  <c r="G970" i="32"/>
  <c r="D970" i="32"/>
  <c r="H969" i="32"/>
  <c r="G969" i="32"/>
  <c r="D969" i="32"/>
  <c r="H968" i="32"/>
  <c r="G968" i="32"/>
  <c r="D968" i="32"/>
  <c r="H967" i="32"/>
  <c r="G967" i="32"/>
  <c r="D967" i="32"/>
  <c r="H966" i="32"/>
  <c r="G966" i="32"/>
  <c r="D966" i="32"/>
  <c r="H965" i="32"/>
  <c r="G965" i="32"/>
  <c r="D965" i="32"/>
  <c r="H964" i="32"/>
  <c r="G964" i="32"/>
  <c r="D964" i="32"/>
  <c r="H963" i="32"/>
  <c r="G963" i="32"/>
  <c r="D963" i="32"/>
  <c r="H962" i="32"/>
  <c r="G962" i="32"/>
  <c r="D962" i="32"/>
  <c r="H961" i="32"/>
  <c r="G961" i="32"/>
  <c r="D961" i="32"/>
  <c r="H960" i="32"/>
  <c r="G960" i="32"/>
  <c r="D960" i="32"/>
  <c r="H959" i="32"/>
  <c r="G959" i="32"/>
  <c r="D959" i="32"/>
  <c r="H958" i="32"/>
  <c r="G958" i="32"/>
  <c r="D958" i="32"/>
  <c r="H957" i="32"/>
  <c r="G957" i="32"/>
  <c r="D957" i="32"/>
  <c r="H956" i="32"/>
  <c r="G956" i="32"/>
  <c r="D956" i="32"/>
  <c r="H955" i="32"/>
  <c r="G955" i="32"/>
  <c r="D955" i="32"/>
  <c r="H954" i="32"/>
  <c r="G954" i="32"/>
  <c r="D954" i="32"/>
  <c r="H953" i="32"/>
  <c r="G953" i="32"/>
  <c r="D953" i="32"/>
  <c r="H952" i="32"/>
  <c r="G952" i="32"/>
  <c r="D952" i="32"/>
  <c r="H951" i="32"/>
  <c r="G951" i="32"/>
  <c r="D951" i="32"/>
  <c r="H950" i="32"/>
  <c r="G950" i="32"/>
  <c r="D950" i="32"/>
  <c r="H949" i="32"/>
  <c r="G949" i="32"/>
  <c r="D949" i="32"/>
  <c r="H948" i="32"/>
  <c r="G948" i="32"/>
  <c r="D948" i="32"/>
  <c r="H947" i="32"/>
  <c r="G947" i="32"/>
  <c r="D947" i="32"/>
  <c r="H946" i="32"/>
  <c r="G946" i="32"/>
  <c r="D946" i="32"/>
  <c r="H945" i="32"/>
  <c r="G945" i="32"/>
  <c r="D945" i="32"/>
  <c r="H944" i="32"/>
  <c r="G944" i="32"/>
  <c r="D944" i="32"/>
  <c r="H943" i="32"/>
  <c r="G943" i="32"/>
  <c r="D943" i="32"/>
  <c r="H942" i="32"/>
  <c r="G942" i="32"/>
  <c r="D942" i="32"/>
  <c r="H941" i="32"/>
  <c r="G941" i="32"/>
  <c r="D941" i="32"/>
  <c r="H940" i="32"/>
  <c r="G940" i="32"/>
  <c r="D940" i="32"/>
  <c r="H939" i="32"/>
  <c r="G939" i="32"/>
  <c r="D939" i="32"/>
  <c r="H938" i="32"/>
  <c r="G938" i="32"/>
  <c r="D938" i="32"/>
  <c r="H937" i="32"/>
  <c r="G937" i="32"/>
  <c r="D937" i="32"/>
  <c r="H936" i="32"/>
  <c r="G936" i="32"/>
  <c r="D936" i="32"/>
  <c r="H935" i="32"/>
  <c r="G935" i="32"/>
  <c r="D935" i="32"/>
  <c r="H934" i="32"/>
  <c r="G934" i="32"/>
  <c r="D934" i="32"/>
  <c r="H933" i="32"/>
  <c r="G933" i="32"/>
  <c r="D933" i="32"/>
  <c r="H932" i="32"/>
  <c r="G932" i="32"/>
  <c r="D932" i="32"/>
  <c r="H931" i="32"/>
  <c r="G931" i="32"/>
  <c r="D931" i="32"/>
  <c r="H930" i="32"/>
  <c r="G930" i="32"/>
  <c r="D930" i="32"/>
  <c r="H929" i="32"/>
  <c r="G929" i="32"/>
  <c r="D929" i="32"/>
  <c r="H928" i="32"/>
  <c r="G928" i="32"/>
  <c r="D928" i="32"/>
  <c r="H927" i="32"/>
  <c r="G927" i="32"/>
  <c r="D927" i="32"/>
  <c r="H926" i="32"/>
  <c r="G926" i="32"/>
  <c r="D926" i="32"/>
  <c r="H925" i="32"/>
  <c r="G925" i="32"/>
  <c r="D925" i="32"/>
  <c r="H924" i="32"/>
  <c r="G924" i="32"/>
  <c r="D924" i="32"/>
  <c r="H923" i="32"/>
  <c r="G923" i="32"/>
  <c r="D923" i="32"/>
  <c r="H922" i="32"/>
  <c r="G922" i="32"/>
  <c r="D922" i="32"/>
  <c r="H921" i="32"/>
  <c r="G921" i="32"/>
  <c r="D921" i="32"/>
  <c r="H920" i="32"/>
  <c r="G920" i="32"/>
  <c r="D920" i="32"/>
  <c r="H919" i="32"/>
  <c r="G919" i="32"/>
  <c r="D919" i="32"/>
  <c r="H918" i="32"/>
  <c r="G918" i="32"/>
  <c r="D918" i="32"/>
  <c r="H917" i="32"/>
  <c r="G917" i="32"/>
  <c r="D917" i="32"/>
  <c r="H916" i="32"/>
  <c r="G916" i="32"/>
  <c r="D916" i="32"/>
  <c r="H915" i="32"/>
  <c r="G915" i="32"/>
  <c r="D915" i="32"/>
  <c r="H914" i="32"/>
  <c r="G914" i="32"/>
  <c r="D914" i="32"/>
  <c r="H913" i="32"/>
  <c r="G913" i="32"/>
  <c r="D913" i="32"/>
  <c r="H912" i="32"/>
  <c r="G912" i="32"/>
  <c r="D912" i="32"/>
  <c r="H911" i="32"/>
  <c r="G911" i="32"/>
  <c r="D911" i="32"/>
  <c r="H910" i="32"/>
  <c r="G910" i="32"/>
  <c r="D910" i="32"/>
  <c r="H909" i="32"/>
  <c r="G909" i="32"/>
  <c r="D909" i="32"/>
  <c r="H908" i="32"/>
  <c r="G908" i="32"/>
  <c r="D908" i="32"/>
  <c r="H907" i="32"/>
  <c r="G907" i="32"/>
  <c r="D907" i="32"/>
  <c r="H906" i="32"/>
  <c r="G906" i="32"/>
  <c r="D906" i="32"/>
  <c r="H905" i="32"/>
  <c r="G905" i="32"/>
  <c r="D905" i="32"/>
  <c r="H904" i="32"/>
  <c r="G904" i="32"/>
  <c r="D904" i="32"/>
  <c r="H903" i="32"/>
  <c r="G903" i="32"/>
  <c r="D903" i="32"/>
  <c r="H902" i="32"/>
  <c r="G902" i="32"/>
  <c r="D902" i="32"/>
  <c r="H901" i="32"/>
  <c r="G901" i="32"/>
  <c r="D901" i="32"/>
  <c r="H900" i="32"/>
  <c r="G900" i="32"/>
  <c r="D900" i="32"/>
  <c r="H899" i="32"/>
  <c r="G899" i="32"/>
  <c r="D899" i="32"/>
  <c r="H898" i="32"/>
  <c r="G898" i="32"/>
  <c r="D898" i="32"/>
  <c r="H897" i="32"/>
  <c r="G897" i="32"/>
  <c r="D897" i="32"/>
  <c r="H896" i="32"/>
  <c r="G896" i="32"/>
  <c r="D896" i="32"/>
  <c r="H895" i="32"/>
  <c r="G895" i="32"/>
  <c r="D895" i="32"/>
  <c r="H894" i="32"/>
  <c r="G894" i="32"/>
  <c r="D894" i="32"/>
  <c r="H893" i="32"/>
  <c r="G893" i="32"/>
  <c r="D893" i="32"/>
  <c r="H892" i="32"/>
  <c r="G892" i="32"/>
  <c r="D892" i="32"/>
  <c r="H891" i="32"/>
  <c r="G891" i="32"/>
  <c r="D891" i="32"/>
  <c r="H890" i="32"/>
  <c r="G890" i="32"/>
  <c r="D890" i="32"/>
  <c r="H889" i="32"/>
  <c r="G889" i="32"/>
  <c r="D889" i="32"/>
  <c r="H888" i="32"/>
  <c r="G888" i="32"/>
  <c r="D888" i="32"/>
  <c r="H887" i="32"/>
  <c r="G887" i="32"/>
  <c r="D887" i="32"/>
  <c r="H886" i="32"/>
  <c r="G886" i="32"/>
  <c r="D886" i="32"/>
  <c r="H885" i="32"/>
  <c r="G885" i="32"/>
  <c r="D885" i="32"/>
  <c r="H884" i="32"/>
  <c r="G884" i="32"/>
  <c r="D884" i="32"/>
  <c r="H883" i="32"/>
  <c r="G883" i="32"/>
  <c r="D883" i="32"/>
  <c r="H882" i="32"/>
  <c r="G882" i="32"/>
  <c r="D882" i="32"/>
  <c r="H881" i="32"/>
  <c r="G881" i="32"/>
  <c r="D881" i="32"/>
  <c r="H880" i="32"/>
  <c r="G880" i="32"/>
  <c r="D880" i="32"/>
  <c r="H879" i="32"/>
  <c r="G879" i="32"/>
  <c r="D879" i="32"/>
  <c r="H878" i="32"/>
  <c r="G878" i="32"/>
  <c r="D878" i="32"/>
  <c r="H877" i="32"/>
  <c r="G877" i="32"/>
  <c r="D877" i="32"/>
  <c r="H876" i="32"/>
  <c r="G876" i="32"/>
  <c r="D876" i="32"/>
  <c r="H875" i="32"/>
  <c r="G875" i="32"/>
  <c r="D875" i="32"/>
  <c r="H874" i="32"/>
  <c r="G874" i="32"/>
  <c r="D874" i="32"/>
  <c r="H873" i="32"/>
  <c r="G873" i="32"/>
  <c r="D873" i="32"/>
  <c r="H872" i="32"/>
  <c r="G872" i="32"/>
  <c r="D872" i="32"/>
  <c r="H871" i="32"/>
  <c r="G871" i="32"/>
  <c r="D871" i="32"/>
  <c r="H870" i="32"/>
  <c r="G870" i="32"/>
  <c r="D870" i="32"/>
  <c r="H869" i="32"/>
  <c r="G869" i="32"/>
  <c r="D869" i="32"/>
  <c r="H868" i="32"/>
  <c r="G868" i="32"/>
  <c r="D868" i="32"/>
  <c r="H867" i="32"/>
  <c r="G867" i="32"/>
  <c r="D867" i="32"/>
  <c r="H866" i="32"/>
  <c r="G866" i="32"/>
  <c r="D866" i="32"/>
  <c r="H865" i="32"/>
  <c r="G865" i="32"/>
  <c r="D865" i="32"/>
  <c r="H864" i="32"/>
  <c r="G864" i="32"/>
  <c r="D864" i="32"/>
  <c r="H863" i="32"/>
  <c r="G863" i="32"/>
  <c r="D863" i="32"/>
  <c r="H862" i="32"/>
  <c r="G862" i="32"/>
  <c r="D862" i="32"/>
  <c r="H861" i="32"/>
  <c r="G861" i="32"/>
  <c r="D861" i="32"/>
  <c r="H860" i="32"/>
  <c r="G860" i="32"/>
  <c r="D860" i="32"/>
  <c r="H859" i="32"/>
  <c r="G859" i="32"/>
  <c r="D859" i="32"/>
  <c r="H858" i="32"/>
  <c r="G858" i="32"/>
  <c r="D858" i="32"/>
  <c r="H857" i="32"/>
  <c r="G857" i="32"/>
  <c r="D857" i="32"/>
  <c r="H856" i="32"/>
  <c r="G856" i="32"/>
  <c r="D856" i="32"/>
  <c r="H855" i="32"/>
  <c r="G855" i="32"/>
  <c r="D855" i="32"/>
  <c r="H854" i="32"/>
  <c r="G854" i="32"/>
  <c r="D854" i="32"/>
  <c r="H853" i="32"/>
  <c r="G853" i="32"/>
  <c r="D853" i="32"/>
  <c r="H852" i="32"/>
  <c r="G852" i="32"/>
  <c r="D852" i="32"/>
  <c r="H851" i="32"/>
  <c r="G851" i="32"/>
  <c r="D851" i="32"/>
  <c r="H850" i="32"/>
  <c r="G850" i="32"/>
  <c r="D850" i="32"/>
  <c r="H849" i="32"/>
  <c r="G849" i="32"/>
  <c r="D849" i="32"/>
  <c r="H848" i="32"/>
  <c r="G848" i="32"/>
  <c r="D848" i="32"/>
  <c r="H847" i="32"/>
  <c r="G847" i="32"/>
  <c r="D847" i="32"/>
  <c r="H846" i="32"/>
  <c r="G846" i="32"/>
  <c r="D846" i="32"/>
  <c r="H845" i="32"/>
  <c r="G845" i="32"/>
  <c r="D845" i="32"/>
  <c r="H844" i="32"/>
  <c r="G844" i="32"/>
  <c r="D844" i="32"/>
  <c r="H843" i="32"/>
  <c r="G843" i="32"/>
  <c r="D843" i="32"/>
  <c r="H842" i="32"/>
  <c r="G842" i="32"/>
  <c r="D842" i="32"/>
  <c r="H841" i="32"/>
  <c r="G841" i="32"/>
  <c r="D841" i="32"/>
  <c r="H840" i="32"/>
  <c r="G840" i="32"/>
  <c r="D840" i="32"/>
  <c r="H839" i="32"/>
  <c r="G839" i="32"/>
  <c r="D839" i="32"/>
  <c r="H838" i="32"/>
  <c r="G838" i="32"/>
  <c r="D838" i="32"/>
  <c r="H837" i="32"/>
  <c r="G837" i="32"/>
  <c r="D837" i="32"/>
  <c r="H836" i="32"/>
  <c r="G836" i="32"/>
  <c r="D836" i="32"/>
  <c r="H835" i="32"/>
  <c r="G835" i="32"/>
  <c r="D835" i="32"/>
  <c r="H834" i="32"/>
  <c r="G834" i="32"/>
  <c r="D834" i="32"/>
  <c r="H833" i="32"/>
  <c r="G833" i="32"/>
  <c r="D833" i="32"/>
  <c r="H832" i="32"/>
  <c r="G832" i="32"/>
  <c r="D832" i="32"/>
  <c r="H831" i="32"/>
  <c r="G831" i="32"/>
  <c r="D831" i="32"/>
  <c r="H830" i="32"/>
  <c r="G830" i="32"/>
  <c r="D830" i="32"/>
  <c r="H829" i="32"/>
  <c r="G829" i="32"/>
  <c r="D829" i="32"/>
  <c r="H828" i="32"/>
  <c r="G828" i="32"/>
  <c r="D828" i="32"/>
  <c r="H827" i="32"/>
  <c r="G827" i="32"/>
  <c r="D827" i="32"/>
  <c r="H826" i="32"/>
  <c r="G826" i="32"/>
  <c r="D826" i="32"/>
  <c r="H825" i="32"/>
  <c r="G825" i="32"/>
  <c r="D825" i="32"/>
  <c r="H824" i="32"/>
  <c r="G824" i="32"/>
  <c r="D824" i="32"/>
  <c r="H823" i="32"/>
  <c r="G823" i="32"/>
  <c r="D823" i="32"/>
  <c r="H822" i="32"/>
  <c r="G822" i="32"/>
  <c r="D822" i="32"/>
  <c r="H821" i="32"/>
  <c r="G821" i="32"/>
  <c r="D821" i="32"/>
  <c r="H820" i="32"/>
  <c r="G820" i="32"/>
  <c r="D820" i="32"/>
  <c r="H819" i="32"/>
  <c r="G819" i="32"/>
  <c r="D819" i="32"/>
  <c r="H818" i="32"/>
  <c r="G818" i="32"/>
  <c r="D818" i="32"/>
  <c r="H817" i="32"/>
  <c r="G817" i="32"/>
  <c r="D817" i="32"/>
  <c r="H816" i="32"/>
  <c r="G816" i="32"/>
  <c r="D816" i="32"/>
  <c r="H815" i="32"/>
  <c r="G815" i="32"/>
  <c r="D815" i="32"/>
  <c r="H814" i="32"/>
  <c r="G814" i="32"/>
  <c r="D814" i="32"/>
  <c r="H813" i="32"/>
  <c r="G813" i="32"/>
  <c r="D813" i="32"/>
  <c r="H812" i="32"/>
  <c r="G812" i="32"/>
  <c r="D812" i="32"/>
  <c r="H811" i="32"/>
  <c r="G811" i="32"/>
  <c r="D811" i="32"/>
  <c r="H810" i="32"/>
  <c r="G810" i="32"/>
  <c r="D810" i="32"/>
  <c r="H809" i="32"/>
  <c r="G809" i="32"/>
  <c r="D809" i="32"/>
  <c r="H808" i="32"/>
  <c r="G808" i="32"/>
  <c r="D808" i="32"/>
  <c r="H807" i="32"/>
  <c r="G807" i="32"/>
  <c r="D807" i="32"/>
  <c r="H806" i="32"/>
  <c r="G806" i="32"/>
  <c r="D806" i="32"/>
  <c r="H805" i="32"/>
  <c r="G805" i="32"/>
  <c r="D805" i="32"/>
  <c r="H804" i="32"/>
  <c r="G804" i="32"/>
  <c r="D804" i="32"/>
  <c r="H803" i="32"/>
  <c r="G803" i="32"/>
  <c r="D803" i="32"/>
  <c r="H802" i="32"/>
  <c r="G802" i="32"/>
  <c r="D802" i="32"/>
  <c r="H801" i="32"/>
  <c r="G801" i="32"/>
  <c r="D801" i="32"/>
  <c r="H800" i="32"/>
  <c r="G800" i="32"/>
  <c r="D800" i="32"/>
  <c r="H799" i="32"/>
  <c r="G799" i="32"/>
  <c r="D799" i="32"/>
  <c r="H798" i="32"/>
  <c r="G798" i="32"/>
  <c r="D798" i="32"/>
  <c r="H797" i="32"/>
  <c r="G797" i="32"/>
  <c r="D797" i="32"/>
  <c r="H796" i="32"/>
  <c r="G796" i="32"/>
  <c r="D796" i="32"/>
  <c r="H795" i="32"/>
  <c r="G795" i="32"/>
  <c r="D795" i="32"/>
  <c r="H794" i="32"/>
  <c r="G794" i="32"/>
  <c r="D794" i="32"/>
  <c r="H793" i="32"/>
  <c r="G793" i="32"/>
  <c r="D793" i="32"/>
  <c r="H792" i="32"/>
  <c r="G792" i="32"/>
  <c r="D792" i="32"/>
  <c r="H791" i="32"/>
  <c r="G791" i="32"/>
  <c r="D791" i="32"/>
  <c r="H790" i="32"/>
  <c r="G790" i="32"/>
  <c r="D790" i="32"/>
  <c r="H789" i="32"/>
  <c r="G789" i="32"/>
  <c r="D789" i="32"/>
  <c r="H788" i="32"/>
  <c r="G788" i="32"/>
  <c r="D788" i="32"/>
  <c r="H787" i="32"/>
  <c r="G787" i="32"/>
  <c r="D787" i="32"/>
  <c r="H786" i="32"/>
  <c r="G786" i="32"/>
  <c r="D786" i="32"/>
  <c r="H785" i="32"/>
  <c r="G785" i="32"/>
  <c r="D785" i="32"/>
  <c r="H784" i="32"/>
  <c r="G784" i="32"/>
  <c r="D784" i="32"/>
  <c r="H783" i="32"/>
  <c r="G783" i="32"/>
  <c r="D783" i="32"/>
  <c r="H782" i="32"/>
  <c r="G782" i="32"/>
  <c r="D782" i="32"/>
  <c r="H781" i="32"/>
  <c r="G781" i="32"/>
  <c r="D781" i="32"/>
  <c r="H780" i="32"/>
  <c r="G780" i="32"/>
  <c r="D780" i="32"/>
  <c r="H779" i="32"/>
  <c r="G779" i="32"/>
  <c r="D779" i="32"/>
  <c r="H778" i="32"/>
  <c r="G778" i="32"/>
  <c r="D778" i="32"/>
  <c r="H777" i="32"/>
  <c r="G777" i="32"/>
  <c r="D777" i="32"/>
  <c r="H776" i="32"/>
  <c r="G776" i="32"/>
  <c r="D776" i="32"/>
  <c r="H775" i="32"/>
  <c r="G775" i="32"/>
  <c r="D775" i="32"/>
  <c r="H774" i="32"/>
  <c r="G774" i="32"/>
  <c r="D774" i="32"/>
  <c r="H773" i="32"/>
  <c r="G773" i="32"/>
  <c r="D773" i="32"/>
  <c r="H772" i="32"/>
  <c r="G772" i="32"/>
  <c r="D772" i="32"/>
  <c r="H771" i="32"/>
  <c r="G771" i="32"/>
  <c r="D771" i="32"/>
  <c r="H770" i="32"/>
  <c r="G770" i="32"/>
  <c r="D770" i="32"/>
  <c r="H769" i="32"/>
  <c r="G769" i="32"/>
  <c r="D769" i="32"/>
  <c r="H768" i="32"/>
  <c r="G768" i="32"/>
  <c r="D768" i="32"/>
  <c r="H767" i="32"/>
  <c r="G767" i="32"/>
  <c r="D767" i="32"/>
  <c r="H766" i="32"/>
  <c r="G766" i="32"/>
  <c r="D766" i="32"/>
  <c r="H765" i="32"/>
  <c r="G765" i="32"/>
  <c r="D765" i="32"/>
  <c r="H764" i="32"/>
  <c r="G764" i="32"/>
  <c r="D764" i="32"/>
  <c r="H763" i="32"/>
  <c r="G763" i="32"/>
  <c r="D763" i="32"/>
  <c r="H762" i="32"/>
  <c r="G762" i="32"/>
  <c r="D762" i="32"/>
  <c r="H761" i="32"/>
  <c r="G761" i="32"/>
  <c r="D761" i="32"/>
  <c r="H760" i="32"/>
  <c r="G760" i="32"/>
  <c r="D760" i="32"/>
  <c r="H759" i="32"/>
  <c r="G759" i="32"/>
  <c r="D759" i="32"/>
  <c r="H758" i="32"/>
  <c r="G758" i="32"/>
  <c r="D758" i="32"/>
  <c r="H757" i="32"/>
  <c r="G757" i="32"/>
  <c r="D757" i="32"/>
  <c r="H756" i="32"/>
  <c r="G756" i="32"/>
  <c r="D756" i="32"/>
  <c r="H755" i="32"/>
  <c r="G755" i="32"/>
  <c r="D755" i="32"/>
  <c r="H754" i="32"/>
  <c r="G754" i="32"/>
  <c r="D754" i="32"/>
  <c r="H753" i="32"/>
  <c r="G753" i="32"/>
  <c r="D753" i="32"/>
  <c r="H752" i="32"/>
  <c r="G752" i="32"/>
  <c r="D752" i="32"/>
  <c r="H751" i="32"/>
  <c r="G751" i="32"/>
  <c r="D751" i="32"/>
  <c r="H750" i="32"/>
  <c r="G750" i="32"/>
  <c r="D750" i="32"/>
  <c r="H749" i="32"/>
  <c r="G749" i="32"/>
  <c r="D749" i="32"/>
  <c r="H748" i="32"/>
  <c r="G748" i="32"/>
  <c r="D748" i="32"/>
  <c r="H747" i="32"/>
  <c r="G747" i="32"/>
  <c r="D747" i="32"/>
  <c r="H746" i="32"/>
  <c r="G746" i="32"/>
  <c r="D746" i="32"/>
  <c r="H745" i="32"/>
  <c r="G745" i="32"/>
  <c r="D745" i="32"/>
  <c r="H744" i="32"/>
  <c r="G744" i="32"/>
  <c r="D744" i="32"/>
  <c r="H743" i="32"/>
  <c r="G743" i="32"/>
  <c r="D743" i="32"/>
  <c r="H742" i="32"/>
  <c r="G742" i="32"/>
  <c r="D742" i="32"/>
  <c r="H741" i="32"/>
  <c r="G741" i="32"/>
  <c r="D741" i="32"/>
  <c r="H740" i="32"/>
  <c r="G740" i="32"/>
  <c r="D740" i="32"/>
  <c r="H739" i="32"/>
  <c r="G739" i="32"/>
  <c r="D739" i="32"/>
  <c r="H738" i="32"/>
  <c r="G738" i="32"/>
  <c r="D738" i="32"/>
  <c r="H737" i="32"/>
  <c r="G737" i="32"/>
  <c r="D737" i="32"/>
  <c r="H736" i="32"/>
  <c r="G736" i="32"/>
  <c r="D736" i="32"/>
  <c r="H735" i="32"/>
  <c r="G735" i="32"/>
  <c r="D735" i="32"/>
  <c r="H734" i="32"/>
  <c r="G734" i="32"/>
  <c r="D734" i="32"/>
  <c r="H733" i="32"/>
  <c r="G733" i="32"/>
  <c r="D733" i="32"/>
  <c r="H732" i="32"/>
  <c r="G732" i="32"/>
  <c r="D732" i="32"/>
  <c r="H731" i="32"/>
  <c r="G731" i="32"/>
  <c r="D731" i="32"/>
  <c r="H730" i="32"/>
  <c r="G730" i="32"/>
  <c r="D730" i="32"/>
  <c r="H729" i="32"/>
  <c r="G729" i="32"/>
  <c r="D729" i="32"/>
  <c r="H728" i="32"/>
  <c r="G728" i="32"/>
  <c r="D728" i="32"/>
  <c r="H727" i="32"/>
  <c r="G727" i="32"/>
  <c r="D727" i="32"/>
  <c r="H726" i="32"/>
  <c r="G726" i="32"/>
  <c r="D726" i="32"/>
  <c r="H725" i="32"/>
  <c r="G725" i="32"/>
  <c r="D725" i="32"/>
  <c r="G985" i="32"/>
  <c r="H985" i="32"/>
  <c r="D985" i="32"/>
  <c r="H724" i="32"/>
  <c r="G724" i="32"/>
  <c r="D724" i="32"/>
  <c r="H723" i="32"/>
  <c r="G723" i="32"/>
  <c r="D723" i="32"/>
  <c r="H722" i="32"/>
  <c r="G722" i="32"/>
  <c r="D722" i="32"/>
  <c r="H721" i="32"/>
  <c r="G721" i="32"/>
  <c r="D721" i="32"/>
  <c r="H720" i="32"/>
  <c r="G720" i="32"/>
  <c r="D720" i="32"/>
  <c r="H719" i="32"/>
  <c r="G719" i="32"/>
  <c r="D719" i="32"/>
  <c r="H718" i="32"/>
  <c r="G718" i="32"/>
  <c r="D718" i="32"/>
  <c r="H717" i="32"/>
  <c r="G717" i="32"/>
  <c r="D717" i="32"/>
  <c r="H716" i="32"/>
  <c r="G716" i="32"/>
  <c r="D716" i="32"/>
  <c r="H715" i="32"/>
  <c r="G715" i="32"/>
  <c r="D715" i="32"/>
  <c r="H714" i="32"/>
  <c r="G714" i="32"/>
  <c r="D714" i="32"/>
  <c r="H713" i="32"/>
  <c r="G713" i="32"/>
  <c r="D713" i="32"/>
  <c r="H712" i="32"/>
  <c r="G712" i="32"/>
  <c r="D712" i="32"/>
  <c r="H711" i="32"/>
  <c r="G711" i="32"/>
  <c r="D711" i="32"/>
  <c r="H710" i="32"/>
  <c r="G710" i="32"/>
  <c r="D710" i="32"/>
  <c r="H709" i="32"/>
  <c r="G709" i="32"/>
  <c r="D709" i="32"/>
  <c r="H708" i="32"/>
  <c r="G708" i="32"/>
  <c r="D708" i="32"/>
  <c r="H707" i="32"/>
  <c r="G707" i="32"/>
  <c r="D707" i="32"/>
  <c r="H706" i="32"/>
  <c r="G706" i="32"/>
  <c r="D706" i="32"/>
  <c r="H705" i="32"/>
  <c r="G705" i="32"/>
  <c r="D705" i="32"/>
  <c r="H704" i="32"/>
  <c r="G704" i="32"/>
  <c r="D704" i="32"/>
  <c r="H703" i="32"/>
  <c r="G703" i="32"/>
  <c r="D703" i="32"/>
  <c r="H702" i="32"/>
  <c r="G702" i="32"/>
  <c r="D702" i="32"/>
  <c r="H701" i="32"/>
  <c r="G701" i="32"/>
  <c r="D701" i="32"/>
  <c r="H700" i="32"/>
  <c r="G700" i="32"/>
  <c r="D700" i="32"/>
  <c r="H699" i="32"/>
  <c r="G699" i="32"/>
  <c r="D699" i="32"/>
  <c r="H698" i="32"/>
  <c r="G698" i="32"/>
  <c r="D698" i="32"/>
  <c r="H697" i="32"/>
  <c r="G697" i="32"/>
  <c r="D697" i="32"/>
  <c r="H696" i="32"/>
  <c r="G696" i="32"/>
  <c r="D696" i="32"/>
  <c r="H695" i="32"/>
  <c r="G695" i="32"/>
  <c r="D695" i="32"/>
  <c r="H694" i="32"/>
  <c r="G694" i="32"/>
  <c r="D694" i="32"/>
  <c r="H693" i="32"/>
  <c r="G693" i="32"/>
  <c r="D693" i="32"/>
  <c r="H692" i="32"/>
  <c r="G692" i="32"/>
  <c r="D692" i="32"/>
  <c r="H691" i="32"/>
  <c r="G691" i="32"/>
  <c r="D691" i="32"/>
  <c r="H690" i="32"/>
  <c r="G690" i="32"/>
  <c r="D690" i="32"/>
  <c r="H689" i="32"/>
  <c r="G689" i="32"/>
  <c r="D689" i="32"/>
  <c r="H688" i="32"/>
  <c r="G688" i="32"/>
  <c r="D688" i="32"/>
  <c r="H687" i="32"/>
  <c r="G687" i="32"/>
  <c r="D687" i="32"/>
  <c r="H686" i="32"/>
  <c r="G686" i="32"/>
  <c r="D686" i="32"/>
  <c r="H685" i="32"/>
  <c r="G685" i="32"/>
  <c r="D685" i="32"/>
  <c r="H684" i="32"/>
  <c r="G684" i="32"/>
  <c r="D684" i="32"/>
  <c r="H683" i="32"/>
  <c r="G683" i="32"/>
  <c r="D683" i="32"/>
  <c r="H682" i="32"/>
  <c r="G682" i="32"/>
  <c r="D682" i="32"/>
  <c r="H681" i="32"/>
  <c r="G681" i="32"/>
  <c r="D681" i="32"/>
  <c r="H680" i="32"/>
  <c r="G680" i="32"/>
  <c r="D680" i="32"/>
  <c r="H679" i="32"/>
  <c r="G679" i="32"/>
  <c r="D679" i="32"/>
  <c r="H678" i="32"/>
  <c r="G678" i="32"/>
  <c r="D678" i="32"/>
  <c r="H677" i="32"/>
  <c r="G677" i="32"/>
  <c r="D677" i="32"/>
  <c r="H676" i="32"/>
  <c r="G676" i="32"/>
  <c r="D676" i="32"/>
  <c r="H675" i="32"/>
  <c r="G675" i="32"/>
  <c r="D675" i="32"/>
  <c r="H674" i="32"/>
  <c r="G674" i="32"/>
  <c r="D674" i="32"/>
  <c r="H673" i="32"/>
  <c r="G673" i="32"/>
  <c r="D673" i="32"/>
  <c r="H672" i="32"/>
  <c r="G672" i="32"/>
  <c r="D672" i="32"/>
  <c r="H671" i="32"/>
  <c r="G671" i="32"/>
  <c r="D671" i="32"/>
  <c r="H670" i="32"/>
  <c r="G670" i="32"/>
  <c r="D670" i="32"/>
  <c r="H669" i="32"/>
  <c r="G669" i="32"/>
  <c r="D669" i="32"/>
  <c r="H668" i="32"/>
  <c r="G668" i="32"/>
  <c r="D668" i="32"/>
  <c r="H667" i="32"/>
  <c r="G667" i="32"/>
  <c r="D667" i="32"/>
  <c r="H666" i="32"/>
  <c r="G666" i="32"/>
  <c r="D666" i="32"/>
  <c r="H665" i="32"/>
  <c r="G665" i="32"/>
  <c r="D665" i="32"/>
  <c r="H664" i="32"/>
  <c r="G664" i="32"/>
  <c r="D664" i="32"/>
  <c r="H663" i="32"/>
  <c r="G663" i="32"/>
  <c r="D663" i="32"/>
  <c r="H662" i="32"/>
  <c r="G662" i="32"/>
  <c r="D662" i="32"/>
  <c r="H661" i="32"/>
  <c r="G661" i="32"/>
  <c r="D661" i="32"/>
  <c r="H660" i="32"/>
  <c r="G660" i="32"/>
  <c r="D660" i="32"/>
  <c r="H659" i="32"/>
  <c r="G659" i="32"/>
  <c r="D659" i="32"/>
  <c r="H658" i="32"/>
  <c r="G658" i="32"/>
  <c r="D658" i="32"/>
  <c r="H657" i="32"/>
  <c r="G657" i="32"/>
  <c r="D657" i="32"/>
  <c r="H656" i="32"/>
  <c r="G656" i="32"/>
  <c r="D656" i="32"/>
  <c r="H655" i="32"/>
  <c r="G655" i="32"/>
  <c r="D655" i="32"/>
  <c r="H654" i="32"/>
  <c r="G654" i="32"/>
  <c r="D654" i="32"/>
  <c r="H653" i="32"/>
  <c r="G653" i="32"/>
  <c r="D653" i="32"/>
  <c r="H652" i="32"/>
  <c r="G652" i="32"/>
  <c r="D652" i="32"/>
  <c r="H651" i="32"/>
  <c r="G651" i="32"/>
  <c r="D651" i="32"/>
  <c r="H650" i="32"/>
  <c r="G650" i="32"/>
  <c r="D650" i="32"/>
  <c r="H649" i="32"/>
  <c r="G649" i="32"/>
  <c r="D649" i="32"/>
  <c r="H648" i="32"/>
  <c r="G648" i="32"/>
  <c r="D648" i="32"/>
  <c r="H647" i="32"/>
  <c r="G647" i="32"/>
  <c r="D647" i="32"/>
  <c r="H646" i="32"/>
  <c r="G646" i="32"/>
  <c r="D646" i="32"/>
  <c r="H645" i="32"/>
  <c r="G645" i="32"/>
  <c r="D645" i="32"/>
  <c r="H644" i="32"/>
  <c r="G644" i="32"/>
  <c r="D644" i="32"/>
  <c r="H643" i="32"/>
  <c r="G643" i="32"/>
  <c r="D643" i="32"/>
  <c r="H642" i="32"/>
  <c r="G642" i="32"/>
  <c r="D642" i="32"/>
  <c r="H641" i="32"/>
  <c r="G641" i="32"/>
  <c r="D641" i="32"/>
  <c r="H640" i="32"/>
  <c r="G640" i="32"/>
  <c r="D640" i="32"/>
  <c r="H639" i="32"/>
  <c r="G639" i="32"/>
  <c r="D639" i="32"/>
  <c r="H638" i="32"/>
  <c r="G638" i="32"/>
  <c r="D638" i="32"/>
  <c r="H637" i="32"/>
  <c r="G637" i="32"/>
  <c r="D637" i="32"/>
  <c r="H636" i="32"/>
  <c r="G636" i="32"/>
  <c r="D636" i="32"/>
  <c r="H635" i="32"/>
  <c r="G635" i="32"/>
  <c r="D635" i="32"/>
  <c r="H634" i="32"/>
  <c r="G634" i="32"/>
  <c r="D634" i="32"/>
  <c r="H633" i="32"/>
  <c r="G633" i="32"/>
  <c r="D633" i="32"/>
  <c r="H632" i="32"/>
  <c r="G632" i="32"/>
  <c r="D632" i="32"/>
  <c r="H631" i="32"/>
  <c r="G631" i="32"/>
  <c r="D631" i="32"/>
  <c r="H630" i="32"/>
  <c r="G630" i="32"/>
  <c r="D630" i="32"/>
  <c r="H629" i="32"/>
  <c r="G629" i="32"/>
  <c r="D629" i="32"/>
  <c r="H628" i="32"/>
  <c r="G628" i="32"/>
  <c r="D628" i="32"/>
  <c r="H627" i="32"/>
  <c r="G627" i="32"/>
  <c r="D627" i="32"/>
  <c r="H626" i="32"/>
  <c r="G626" i="32"/>
  <c r="D626" i="32"/>
  <c r="H625" i="32"/>
  <c r="G625" i="32"/>
  <c r="D625" i="32"/>
  <c r="H624" i="32"/>
  <c r="G624" i="32"/>
  <c r="D624" i="32"/>
  <c r="H623" i="32"/>
  <c r="G623" i="32"/>
  <c r="D623" i="32"/>
  <c r="H622" i="32"/>
  <c r="G622" i="32"/>
  <c r="D622" i="32"/>
  <c r="H621" i="32"/>
  <c r="G621" i="32"/>
  <c r="D621" i="32"/>
  <c r="H620" i="32"/>
  <c r="G620" i="32"/>
  <c r="D620" i="32"/>
  <c r="H619" i="32"/>
  <c r="G619" i="32"/>
  <c r="D619" i="32"/>
  <c r="H618" i="32"/>
  <c r="G618" i="32"/>
  <c r="D618" i="32"/>
  <c r="H617" i="32"/>
  <c r="G617" i="32"/>
  <c r="D617" i="32"/>
  <c r="H616" i="32"/>
  <c r="G616" i="32"/>
  <c r="D616" i="32"/>
  <c r="H615" i="32"/>
  <c r="G615" i="32"/>
  <c r="D615" i="32"/>
  <c r="H614" i="32"/>
  <c r="G614" i="32"/>
  <c r="D614" i="32"/>
  <c r="H613" i="32"/>
  <c r="G613" i="32"/>
  <c r="D613" i="32"/>
  <c r="H612" i="32"/>
  <c r="G612" i="32"/>
  <c r="D612" i="32"/>
  <c r="H611" i="32"/>
  <c r="G611" i="32"/>
  <c r="D611" i="32"/>
  <c r="H610" i="32"/>
  <c r="G610" i="32"/>
  <c r="D610" i="32"/>
  <c r="H609" i="32"/>
  <c r="G609" i="32"/>
  <c r="D609" i="32"/>
  <c r="H608" i="32"/>
  <c r="G608" i="32"/>
  <c r="D608" i="32"/>
  <c r="H607" i="32"/>
  <c r="G607" i="32"/>
  <c r="D607" i="32"/>
  <c r="H606" i="32"/>
  <c r="G606" i="32"/>
  <c r="D606" i="32"/>
  <c r="H605" i="32"/>
  <c r="G605" i="32"/>
  <c r="D605" i="32"/>
  <c r="H604" i="32"/>
  <c r="G604" i="32"/>
  <c r="D604" i="32"/>
  <c r="H603" i="32"/>
  <c r="G603" i="32"/>
  <c r="D603" i="32"/>
  <c r="H602" i="32"/>
  <c r="G602" i="32"/>
  <c r="D602" i="32"/>
  <c r="H601" i="32"/>
  <c r="G601" i="32"/>
  <c r="D601" i="32"/>
  <c r="H600" i="32"/>
  <c r="G600" i="32"/>
  <c r="D600" i="32"/>
  <c r="H599" i="32"/>
  <c r="G599" i="32"/>
  <c r="D599" i="32"/>
  <c r="H598" i="32"/>
  <c r="G598" i="32"/>
  <c r="D598" i="32"/>
  <c r="H597" i="32"/>
  <c r="G597" i="32"/>
  <c r="D597" i="32"/>
  <c r="H596" i="32"/>
  <c r="G596" i="32"/>
  <c r="D596" i="32"/>
  <c r="H595" i="32"/>
  <c r="G595" i="32"/>
  <c r="D595" i="32"/>
  <c r="H594" i="32"/>
  <c r="G594" i="32"/>
  <c r="D594" i="32"/>
  <c r="H593" i="32"/>
  <c r="G593" i="32"/>
  <c r="D593" i="32"/>
  <c r="H592" i="32"/>
  <c r="G592" i="32"/>
  <c r="D592" i="32"/>
  <c r="H591" i="32"/>
  <c r="G591" i="32"/>
  <c r="D591" i="32"/>
  <c r="H590" i="32"/>
  <c r="G590" i="32"/>
  <c r="D590" i="32"/>
  <c r="H589" i="32"/>
  <c r="G589" i="32"/>
  <c r="D589" i="32"/>
  <c r="H588" i="32"/>
  <c r="G588" i="32"/>
  <c r="D588" i="32"/>
  <c r="H587" i="32"/>
  <c r="G587" i="32"/>
  <c r="D587" i="32"/>
  <c r="H586" i="32"/>
  <c r="G586" i="32"/>
  <c r="D586" i="32"/>
  <c r="H585" i="32"/>
  <c r="G585" i="32"/>
  <c r="D585" i="32"/>
  <c r="H584" i="32"/>
  <c r="G584" i="32"/>
  <c r="D584" i="32"/>
  <c r="H583" i="32"/>
  <c r="G583" i="32"/>
  <c r="D583" i="32"/>
  <c r="H582" i="32"/>
  <c r="G582" i="32"/>
  <c r="D582" i="32"/>
  <c r="H581" i="32"/>
  <c r="G581" i="32"/>
  <c r="D581" i="32"/>
  <c r="H580" i="32"/>
  <c r="G580" i="32"/>
  <c r="D580" i="32"/>
  <c r="H579" i="32"/>
  <c r="G579" i="32"/>
  <c r="D579" i="32"/>
  <c r="H578" i="32"/>
  <c r="G578" i="32"/>
  <c r="D578" i="32"/>
  <c r="H577" i="32"/>
  <c r="G577" i="32"/>
  <c r="D577" i="32"/>
  <c r="H576" i="32"/>
  <c r="G576" i="32"/>
  <c r="D576" i="32"/>
  <c r="H575" i="32"/>
  <c r="G575" i="32"/>
  <c r="D575" i="32"/>
  <c r="H574" i="32"/>
  <c r="G574" i="32"/>
  <c r="D574" i="32"/>
  <c r="H573" i="32"/>
  <c r="G573" i="32"/>
  <c r="D573" i="32"/>
  <c r="H572" i="32"/>
  <c r="G572" i="32"/>
  <c r="D572" i="32"/>
  <c r="H571" i="32"/>
  <c r="G571" i="32"/>
  <c r="D571" i="32"/>
  <c r="H570" i="32"/>
  <c r="G570" i="32"/>
  <c r="D570" i="32"/>
  <c r="H569" i="32"/>
  <c r="G569" i="32"/>
  <c r="D569" i="32"/>
  <c r="H568" i="32"/>
  <c r="G568" i="32"/>
  <c r="D568" i="32"/>
  <c r="H567" i="32"/>
  <c r="G567" i="32"/>
  <c r="D567" i="32"/>
  <c r="H566" i="32"/>
  <c r="G566" i="32"/>
  <c r="D566" i="32"/>
  <c r="H565" i="32"/>
  <c r="G565" i="32"/>
  <c r="D565" i="32"/>
  <c r="H564" i="32"/>
  <c r="G564" i="32"/>
  <c r="D564" i="32"/>
  <c r="H563" i="32"/>
  <c r="G563" i="32"/>
  <c r="D563" i="32"/>
  <c r="H562" i="32"/>
  <c r="G562" i="32"/>
  <c r="D562" i="32"/>
  <c r="H561" i="32"/>
  <c r="G561" i="32"/>
  <c r="D561" i="32"/>
  <c r="H560" i="32"/>
  <c r="G560" i="32"/>
  <c r="D560" i="32"/>
  <c r="H559" i="32"/>
  <c r="G559" i="32"/>
  <c r="D559" i="32"/>
  <c r="H558" i="32"/>
  <c r="G558" i="32"/>
  <c r="D558" i="32"/>
  <c r="H557" i="32"/>
  <c r="G557" i="32"/>
  <c r="D557" i="32"/>
  <c r="H556" i="32"/>
  <c r="G556" i="32"/>
  <c r="D556" i="32"/>
  <c r="H555" i="32"/>
  <c r="G555" i="32"/>
  <c r="D555" i="32"/>
  <c r="H554" i="32"/>
  <c r="G554" i="32"/>
  <c r="D554" i="32"/>
  <c r="H553" i="32"/>
  <c r="G553" i="32"/>
  <c r="D553" i="32"/>
  <c r="H552" i="32"/>
  <c r="G552" i="32"/>
  <c r="D552" i="32"/>
  <c r="H551" i="32"/>
  <c r="G551" i="32"/>
  <c r="D551" i="32"/>
  <c r="H550" i="32"/>
  <c r="G550" i="32"/>
  <c r="D550" i="32"/>
  <c r="H549" i="32"/>
  <c r="G549" i="32"/>
  <c r="D549" i="32"/>
  <c r="H548" i="32"/>
  <c r="G548" i="32"/>
  <c r="D548" i="32"/>
  <c r="H547" i="32"/>
  <c r="G547" i="32"/>
  <c r="D547" i="32"/>
  <c r="H546" i="32"/>
  <c r="G546" i="32"/>
  <c r="D546" i="32"/>
  <c r="H545" i="32"/>
  <c r="G545" i="32"/>
  <c r="D545" i="32"/>
  <c r="H544" i="32"/>
  <c r="G544" i="32"/>
  <c r="D544" i="32"/>
  <c r="H543" i="32"/>
  <c r="G543" i="32"/>
  <c r="D543" i="32"/>
  <c r="H542" i="32"/>
  <c r="G542" i="32"/>
  <c r="D542" i="32"/>
  <c r="H541" i="32"/>
  <c r="G541" i="32"/>
  <c r="D541" i="32"/>
  <c r="H540" i="32"/>
  <c r="G540" i="32"/>
  <c r="D540" i="32"/>
  <c r="H539" i="32"/>
  <c r="G539" i="32"/>
  <c r="D539" i="32"/>
  <c r="H538" i="32"/>
  <c r="G538" i="32"/>
  <c r="D538" i="32"/>
  <c r="H537" i="32"/>
  <c r="G537" i="32"/>
  <c r="D537" i="32"/>
  <c r="H536" i="32"/>
  <c r="G536" i="32"/>
  <c r="D536" i="32"/>
  <c r="H535" i="32"/>
  <c r="G535" i="32"/>
  <c r="D535" i="32"/>
  <c r="H534" i="32"/>
  <c r="G534" i="32"/>
  <c r="D534" i="32"/>
  <c r="H533" i="32"/>
  <c r="G533" i="32"/>
  <c r="D533" i="32"/>
  <c r="H532" i="32"/>
  <c r="G532" i="32"/>
  <c r="D532" i="32"/>
  <c r="H531" i="32"/>
  <c r="G531" i="32"/>
  <c r="D531" i="32"/>
  <c r="H530" i="32"/>
  <c r="G530" i="32"/>
  <c r="D530" i="32"/>
  <c r="H529" i="32"/>
  <c r="G529" i="32"/>
  <c r="D529" i="32"/>
  <c r="H528" i="32"/>
  <c r="G528" i="32"/>
  <c r="D528" i="32"/>
  <c r="H527" i="32"/>
  <c r="G527" i="32"/>
  <c r="D527" i="32"/>
  <c r="H526" i="32"/>
  <c r="G526" i="32"/>
  <c r="D526" i="32"/>
  <c r="H525" i="32"/>
  <c r="G525" i="32"/>
  <c r="D525" i="32"/>
  <c r="H524" i="32"/>
  <c r="G524" i="32"/>
  <c r="D524" i="32"/>
  <c r="H523" i="32"/>
  <c r="G523" i="32"/>
  <c r="D523" i="32"/>
  <c r="H522" i="32"/>
  <c r="G522" i="32"/>
  <c r="D522" i="32"/>
  <c r="H521" i="32"/>
  <c r="G521" i="32"/>
  <c r="D521" i="32"/>
  <c r="H520" i="32"/>
  <c r="G520" i="32"/>
  <c r="D520" i="32"/>
  <c r="H519" i="32"/>
  <c r="G519" i="32"/>
  <c r="D519" i="32"/>
  <c r="H518" i="32"/>
  <c r="G518" i="32"/>
  <c r="D518" i="32"/>
  <c r="H517" i="32"/>
  <c r="G517" i="32"/>
  <c r="D517" i="32"/>
  <c r="H516" i="32"/>
  <c r="G516" i="32"/>
  <c r="D516" i="32"/>
  <c r="H515" i="32"/>
  <c r="G515" i="32"/>
  <c r="D515" i="32"/>
  <c r="H514" i="32"/>
  <c r="G514" i="32"/>
  <c r="D514" i="32"/>
  <c r="H513" i="32"/>
  <c r="G513" i="32"/>
  <c r="D513" i="32"/>
  <c r="H512" i="32"/>
  <c r="G512" i="32"/>
  <c r="D512" i="32"/>
  <c r="H511" i="32"/>
  <c r="G511" i="32"/>
  <c r="D511" i="32"/>
  <c r="H510" i="32"/>
  <c r="G510" i="32"/>
  <c r="D510" i="32"/>
  <c r="H509" i="32"/>
  <c r="G509" i="32"/>
  <c r="D509" i="32"/>
  <c r="H508" i="32"/>
  <c r="G508" i="32"/>
  <c r="D508" i="32"/>
  <c r="H507" i="32"/>
  <c r="G507" i="32"/>
  <c r="D507" i="32"/>
  <c r="H506" i="32"/>
  <c r="G506" i="32"/>
  <c r="D506" i="32"/>
  <c r="H505" i="32"/>
  <c r="G505" i="32"/>
  <c r="D505" i="32"/>
  <c r="H504" i="32"/>
  <c r="G504" i="32"/>
  <c r="D504" i="32"/>
  <c r="H503" i="32"/>
  <c r="G503" i="32"/>
  <c r="D503" i="32"/>
  <c r="H502" i="32"/>
  <c r="G502" i="32"/>
  <c r="D502" i="32"/>
  <c r="H501" i="32"/>
  <c r="G501" i="32"/>
  <c r="D501" i="32"/>
  <c r="H500" i="32"/>
  <c r="G500" i="32"/>
  <c r="D500" i="32"/>
  <c r="H499" i="32"/>
  <c r="G499" i="32"/>
  <c r="D499" i="32"/>
  <c r="H498" i="32"/>
  <c r="G498" i="32"/>
  <c r="D498" i="32"/>
  <c r="H497" i="32"/>
  <c r="G497" i="32"/>
  <c r="D497" i="32"/>
  <c r="H496" i="32"/>
  <c r="G496" i="32"/>
  <c r="D496" i="32"/>
  <c r="H495" i="32"/>
  <c r="G495" i="32"/>
  <c r="D495" i="32"/>
  <c r="H494" i="32"/>
  <c r="G494" i="32"/>
  <c r="D494" i="32"/>
  <c r="H493" i="32"/>
  <c r="G493" i="32"/>
  <c r="D493" i="32"/>
  <c r="H492" i="32"/>
  <c r="G492" i="32"/>
  <c r="D492" i="32"/>
  <c r="H491" i="32"/>
  <c r="G491" i="32"/>
  <c r="D491" i="32"/>
  <c r="H490" i="32"/>
  <c r="G490" i="32"/>
  <c r="D490" i="32"/>
  <c r="H489" i="32"/>
  <c r="G489" i="32"/>
  <c r="D489" i="32"/>
  <c r="H488" i="32"/>
  <c r="G488" i="32"/>
  <c r="D488" i="32"/>
  <c r="H487" i="32"/>
  <c r="G487" i="32"/>
  <c r="D487" i="32"/>
  <c r="H486" i="32"/>
  <c r="G486" i="32"/>
  <c r="D486" i="32"/>
  <c r="H485" i="32"/>
  <c r="G485" i="32"/>
  <c r="D485" i="32"/>
  <c r="H484" i="32"/>
  <c r="G484" i="32"/>
  <c r="D484" i="32"/>
  <c r="H483" i="32"/>
  <c r="G483" i="32"/>
  <c r="D483" i="32"/>
  <c r="H482" i="32"/>
  <c r="G482" i="32"/>
  <c r="D482" i="32"/>
  <c r="H481" i="32"/>
  <c r="G481" i="32"/>
  <c r="D481" i="32"/>
  <c r="H480" i="32"/>
  <c r="G480" i="32"/>
  <c r="D480" i="32"/>
  <c r="H479" i="32"/>
  <c r="G479" i="32"/>
  <c r="D479" i="32"/>
  <c r="H478" i="32"/>
  <c r="G478" i="32"/>
  <c r="D478" i="32"/>
  <c r="H477" i="32"/>
  <c r="G477" i="32"/>
  <c r="D477" i="32"/>
  <c r="H476" i="32"/>
  <c r="G476" i="32"/>
  <c r="D476" i="32"/>
  <c r="H475" i="32"/>
  <c r="G475" i="32"/>
  <c r="D475" i="32"/>
  <c r="H474" i="32"/>
  <c r="G474" i="32"/>
  <c r="D474" i="32"/>
  <c r="H473" i="32"/>
  <c r="G473" i="32"/>
  <c r="D473" i="32"/>
  <c r="H472" i="32"/>
  <c r="G472" i="32"/>
  <c r="D472" i="32"/>
  <c r="H471" i="32"/>
  <c r="G471" i="32"/>
  <c r="D471" i="32"/>
  <c r="H470" i="32"/>
  <c r="G470" i="32"/>
  <c r="D470" i="32"/>
  <c r="H469" i="32"/>
  <c r="G469" i="32"/>
  <c r="D469" i="32"/>
  <c r="H468" i="32"/>
  <c r="G468" i="32"/>
  <c r="D468" i="32"/>
  <c r="H467" i="32"/>
  <c r="G467" i="32"/>
  <c r="D467" i="32"/>
  <c r="H466" i="32"/>
  <c r="G466" i="32"/>
  <c r="D466" i="32"/>
  <c r="H465" i="32"/>
  <c r="G465" i="32"/>
  <c r="D465" i="32"/>
  <c r="H464" i="32"/>
  <c r="G464" i="32"/>
  <c r="D464" i="32"/>
  <c r="H463" i="32"/>
  <c r="G463" i="32"/>
  <c r="D463" i="32"/>
  <c r="H462" i="32"/>
  <c r="G462" i="32"/>
  <c r="D462" i="32"/>
  <c r="H461" i="32"/>
  <c r="G461" i="32"/>
  <c r="D461" i="32"/>
  <c r="H460" i="32"/>
  <c r="G460" i="32"/>
  <c r="D460" i="32"/>
  <c r="H459" i="32"/>
  <c r="G459" i="32"/>
  <c r="D459" i="32"/>
  <c r="H458" i="32"/>
  <c r="G458" i="32"/>
  <c r="D458" i="32"/>
  <c r="H457" i="32"/>
  <c r="G457" i="32"/>
  <c r="D457" i="32"/>
  <c r="H456" i="32"/>
  <c r="G456" i="32"/>
  <c r="D456" i="32"/>
  <c r="H455" i="32"/>
  <c r="G455" i="32"/>
  <c r="D455" i="32"/>
  <c r="H454" i="32"/>
  <c r="G454" i="32"/>
  <c r="D454" i="32"/>
  <c r="H453" i="32"/>
  <c r="G453" i="32"/>
  <c r="D453" i="32"/>
  <c r="H452" i="32"/>
  <c r="G452" i="32"/>
  <c r="D452" i="32"/>
  <c r="H451" i="32"/>
  <c r="G451" i="32"/>
  <c r="D451" i="32"/>
  <c r="H450" i="32"/>
  <c r="G450" i="32"/>
  <c r="D450" i="32"/>
  <c r="H449" i="32"/>
  <c r="G449" i="32"/>
  <c r="D449" i="32"/>
  <c r="H448" i="32"/>
  <c r="G448" i="32"/>
  <c r="D448" i="32"/>
  <c r="H447" i="32"/>
  <c r="G447" i="32"/>
  <c r="D447" i="32"/>
  <c r="H446" i="32"/>
  <c r="G446" i="32"/>
  <c r="D446" i="32"/>
  <c r="H445" i="32"/>
  <c r="G445" i="32"/>
  <c r="D445" i="32"/>
  <c r="H444" i="32"/>
  <c r="G444" i="32"/>
  <c r="D444" i="32"/>
  <c r="H443" i="32"/>
  <c r="G443" i="32"/>
  <c r="D443" i="32"/>
  <c r="H442" i="32"/>
  <c r="G442" i="32"/>
  <c r="D442" i="32"/>
  <c r="H441" i="32"/>
  <c r="G441" i="32"/>
  <c r="D441" i="32"/>
  <c r="H440" i="32"/>
  <c r="G440" i="32"/>
  <c r="D440" i="32"/>
  <c r="H439" i="32"/>
  <c r="G439" i="32"/>
  <c r="D439" i="32"/>
  <c r="H438" i="32"/>
  <c r="G438" i="32"/>
  <c r="D438" i="32"/>
  <c r="H437" i="32"/>
  <c r="G437" i="32"/>
  <c r="D437" i="32"/>
  <c r="H436" i="32"/>
  <c r="G436" i="32"/>
  <c r="D436" i="32"/>
  <c r="H435" i="32"/>
  <c r="G435" i="32"/>
  <c r="D435" i="32"/>
  <c r="H434" i="32"/>
  <c r="G434" i="32"/>
  <c r="D434" i="32"/>
  <c r="H433" i="32"/>
  <c r="G433" i="32"/>
  <c r="D433" i="32"/>
  <c r="H432" i="32"/>
  <c r="G432" i="32"/>
  <c r="D432" i="32"/>
  <c r="H431" i="32"/>
  <c r="G431" i="32"/>
  <c r="D431" i="32"/>
  <c r="H430" i="32"/>
  <c r="G430" i="32"/>
  <c r="D430" i="32"/>
  <c r="H429" i="32"/>
  <c r="G429" i="32"/>
  <c r="D429" i="32"/>
  <c r="H428" i="32"/>
  <c r="G428" i="32"/>
  <c r="D428" i="32"/>
  <c r="H427" i="32"/>
  <c r="G427" i="32"/>
  <c r="D427" i="32"/>
  <c r="H426" i="32"/>
  <c r="G426" i="32"/>
  <c r="D426" i="32"/>
  <c r="H425" i="32"/>
  <c r="G425" i="32"/>
  <c r="D425" i="32"/>
  <c r="H424" i="32"/>
  <c r="G424" i="32"/>
  <c r="D424" i="32"/>
  <c r="H423" i="32"/>
  <c r="G423" i="32"/>
  <c r="D423" i="32"/>
  <c r="H422" i="32"/>
  <c r="G422" i="32"/>
  <c r="D422" i="32"/>
  <c r="H421" i="32"/>
  <c r="G421" i="32"/>
  <c r="D421" i="32"/>
  <c r="H420" i="32"/>
  <c r="G420" i="32"/>
  <c r="D420" i="32"/>
  <c r="H419" i="32"/>
  <c r="G419" i="32"/>
  <c r="D419" i="32"/>
  <c r="H418" i="32"/>
  <c r="G418" i="32"/>
  <c r="D418" i="32"/>
  <c r="H417" i="32"/>
  <c r="G417" i="32"/>
  <c r="D417" i="32"/>
  <c r="H416" i="32"/>
  <c r="G416" i="32"/>
  <c r="D416" i="32"/>
  <c r="H415" i="32"/>
  <c r="G415" i="32"/>
  <c r="D415" i="32"/>
  <c r="H414" i="32"/>
  <c r="G414" i="32"/>
  <c r="D414" i="32"/>
  <c r="H413" i="32"/>
  <c r="G413" i="32"/>
  <c r="D413" i="32"/>
  <c r="H412" i="32"/>
  <c r="G412" i="32"/>
  <c r="D412" i="32"/>
  <c r="H411" i="32"/>
  <c r="G411" i="32"/>
  <c r="D411" i="32"/>
  <c r="H410" i="32"/>
  <c r="G410" i="32"/>
  <c r="D410" i="32"/>
  <c r="H409" i="32"/>
  <c r="G409" i="32"/>
  <c r="D409" i="32"/>
  <c r="H408" i="32"/>
  <c r="G408" i="32"/>
  <c r="D408" i="32"/>
  <c r="H407" i="32"/>
  <c r="G407" i="32"/>
  <c r="D407" i="32"/>
  <c r="H406" i="32"/>
  <c r="G406" i="32"/>
  <c r="D406" i="32"/>
  <c r="H405" i="32"/>
  <c r="G405" i="32"/>
  <c r="D405" i="32"/>
  <c r="H404" i="32"/>
  <c r="G404" i="32"/>
  <c r="D404" i="32"/>
  <c r="H403" i="32"/>
  <c r="G403" i="32"/>
  <c r="D403" i="32"/>
  <c r="H402" i="32"/>
  <c r="G402" i="32"/>
  <c r="D402" i="32"/>
  <c r="H401" i="32"/>
  <c r="G401" i="32"/>
  <c r="D401" i="32"/>
  <c r="H400" i="32"/>
  <c r="G400" i="32"/>
  <c r="D400" i="32"/>
  <c r="H399" i="32"/>
  <c r="G399" i="32"/>
  <c r="D399" i="32"/>
  <c r="H398" i="32"/>
  <c r="G398" i="32"/>
  <c r="D398" i="32"/>
  <c r="H397" i="32"/>
  <c r="G397" i="32"/>
  <c r="D397" i="32"/>
  <c r="H396" i="32"/>
  <c r="G396" i="32"/>
  <c r="D396" i="32"/>
  <c r="H395" i="32"/>
  <c r="G395" i="32"/>
  <c r="D395" i="32"/>
  <c r="H394" i="32"/>
  <c r="G394" i="32"/>
  <c r="D394" i="32"/>
  <c r="H393" i="32"/>
  <c r="G393" i="32"/>
  <c r="D393" i="32"/>
  <c r="H392" i="32"/>
  <c r="G392" i="32"/>
  <c r="D392" i="32"/>
  <c r="H391" i="32"/>
  <c r="G391" i="32"/>
  <c r="D391" i="32"/>
  <c r="H390" i="32"/>
  <c r="G390" i="32"/>
  <c r="D390" i="32"/>
  <c r="H389" i="32"/>
  <c r="G389" i="32"/>
  <c r="D389" i="32"/>
  <c r="H388" i="32"/>
  <c r="G388" i="32"/>
  <c r="D388" i="32"/>
  <c r="H387" i="32"/>
  <c r="G387" i="32"/>
  <c r="D387" i="32"/>
  <c r="H386" i="32"/>
  <c r="G386" i="32"/>
  <c r="D386" i="32"/>
  <c r="H385" i="32"/>
  <c r="G385" i="32"/>
  <c r="D385" i="32"/>
  <c r="H384" i="32"/>
  <c r="G384" i="32"/>
  <c r="D384" i="32"/>
  <c r="H383" i="32"/>
  <c r="G383" i="32"/>
  <c r="D383" i="32"/>
  <c r="H382" i="32"/>
  <c r="G382" i="32"/>
  <c r="D382" i="32"/>
  <c r="H381" i="32"/>
  <c r="G381" i="32"/>
  <c r="D381" i="32"/>
  <c r="H380" i="32"/>
  <c r="G380" i="32"/>
  <c r="D380" i="32"/>
  <c r="H379" i="32"/>
  <c r="G379" i="32"/>
  <c r="D379" i="32"/>
  <c r="H378" i="32"/>
  <c r="G378" i="32"/>
  <c r="D378" i="32"/>
  <c r="H377" i="32"/>
  <c r="G377" i="32"/>
  <c r="D377" i="32"/>
  <c r="H376" i="32"/>
  <c r="G376" i="32"/>
  <c r="D376" i="32"/>
  <c r="H375" i="32"/>
  <c r="G375" i="32"/>
  <c r="D375" i="32"/>
  <c r="H374" i="32"/>
  <c r="G374" i="32"/>
  <c r="D374" i="32"/>
  <c r="H373" i="32"/>
  <c r="G373" i="32"/>
  <c r="D373" i="32"/>
  <c r="H372" i="32"/>
  <c r="G372" i="32"/>
  <c r="D372" i="32"/>
  <c r="H371" i="32"/>
  <c r="G371" i="32"/>
  <c r="D371" i="32"/>
  <c r="H370" i="32"/>
  <c r="G370" i="32"/>
  <c r="D370" i="32"/>
  <c r="H369" i="32"/>
  <c r="G369" i="32"/>
  <c r="D369" i="32"/>
  <c r="H368" i="32"/>
  <c r="G368" i="32"/>
  <c r="D368" i="32"/>
  <c r="H367" i="32"/>
  <c r="G367" i="32"/>
  <c r="D367" i="32"/>
  <c r="H366" i="32"/>
  <c r="G366" i="32"/>
  <c r="D366" i="32"/>
  <c r="H365" i="32"/>
  <c r="G365" i="32"/>
  <c r="D365" i="32"/>
  <c r="H364" i="32"/>
  <c r="G364" i="32"/>
  <c r="D364" i="32"/>
  <c r="H363" i="32"/>
  <c r="G363" i="32"/>
  <c r="D363" i="32"/>
  <c r="H362" i="32"/>
  <c r="G362" i="32"/>
  <c r="D362" i="32"/>
  <c r="H361" i="32"/>
  <c r="G361" i="32"/>
  <c r="D361" i="32"/>
  <c r="H360" i="32"/>
  <c r="G360" i="32"/>
  <c r="D360" i="32"/>
  <c r="H359" i="32"/>
  <c r="G359" i="32"/>
  <c r="D359" i="32"/>
  <c r="H358" i="32"/>
  <c r="G358" i="32"/>
  <c r="D358" i="32"/>
  <c r="H357" i="32"/>
  <c r="G357" i="32"/>
  <c r="D357" i="32"/>
  <c r="H356" i="32"/>
  <c r="G356" i="32"/>
  <c r="D356" i="32"/>
  <c r="H355" i="32"/>
  <c r="G355" i="32"/>
  <c r="D355" i="32"/>
  <c r="H354" i="32"/>
  <c r="G354" i="32"/>
  <c r="D354" i="32"/>
  <c r="H353" i="32"/>
  <c r="G353" i="32"/>
  <c r="D353" i="32"/>
  <c r="H352" i="32"/>
  <c r="G352" i="32"/>
  <c r="D352" i="32"/>
  <c r="H351" i="32"/>
  <c r="G351" i="32"/>
  <c r="D351" i="32"/>
  <c r="H350" i="32"/>
  <c r="G350" i="32"/>
  <c r="D350" i="32"/>
  <c r="H349" i="32"/>
  <c r="G349" i="32"/>
  <c r="D349" i="32"/>
  <c r="H348" i="32"/>
  <c r="G348" i="32"/>
  <c r="D348" i="32"/>
  <c r="H347" i="32"/>
  <c r="G347" i="32"/>
  <c r="D347" i="32"/>
  <c r="H346" i="32"/>
  <c r="G346" i="32"/>
  <c r="D346" i="32"/>
  <c r="H345" i="32"/>
  <c r="G345" i="32"/>
  <c r="D345" i="32"/>
  <c r="H344" i="32"/>
  <c r="G344" i="32"/>
  <c r="D344" i="32"/>
  <c r="H343" i="32"/>
  <c r="G343" i="32"/>
  <c r="D343" i="32"/>
  <c r="H342" i="32"/>
  <c r="G342" i="32"/>
  <c r="D342" i="32"/>
  <c r="H341" i="32"/>
  <c r="G341" i="32"/>
  <c r="D341" i="32"/>
  <c r="H340" i="32"/>
  <c r="G340" i="32"/>
  <c r="D340" i="32"/>
  <c r="H339" i="32"/>
  <c r="G339" i="32"/>
  <c r="D339" i="32"/>
  <c r="H338" i="32"/>
  <c r="G338" i="32"/>
  <c r="D338" i="32"/>
  <c r="H337" i="32"/>
  <c r="G337" i="32"/>
  <c r="D337" i="32"/>
  <c r="H336" i="32"/>
  <c r="G336" i="32"/>
  <c r="D336" i="32"/>
  <c r="H335" i="32"/>
  <c r="G335" i="32"/>
  <c r="D335" i="32"/>
  <c r="H334" i="32"/>
  <c r="G334" i="32"/>
  <c r="D334" i="32"/>
  <c r="H333" i="32"/>
  <c r="G333" i="32"/>
  <c r="D333" i="32"/>
  <c r="H332" i="32"/>
  <c r="G332" i="32"/>
  <c r="D332" i="32"/>
  <c r="H331" i="32"/>
  <c r="G331" i="32"/>
  <c r="D331" i="32"/>
  <c r="H330" i="32"/>
  <c r="G330" i="32"/>
  <c r="D330" i="32"/>
  <c r="H329" i="32"/>
  <c r="G329" i="32"/>
  <c r="D329" i="32"/>
  <c r="H328" i="32"/>
  <c r="G328" i="32"/>
  <c r="D328" i="32"/>
  <c r="H327" i="32"/>
  <c r="G327" i="32"/>
  <c r="D327" i="32"/>
  <c r="H326" i="32"/>
  <c r="G326" i="32"/>
  <c r="D326" i="32"/>
  <c r="H325" i="32"/>
  <c r="G325" i="32"/>
  <c r="D325" i="32"/>
  <c r="H324" i="32"/>
  <c r="G324" i="32"/>
  <c r="D324" i="32"/>
  <c r="H323" i="32"/>
  <c r="G323" i="32"/>
  <c r="D323" i="32"/>
  <c r="H322" i="32"/>
  <c r="G322" i="32"/>
  <c r="D322" i="32"/>
  <c r="H321" i="32"/>
  <c r="G321" i="32"/>
  <c r="D321" i="32"/>
  <c r="H320" i="32"/>
  <c r="G320" i="32"/>
  <c r="D320" i="32"/>
  <c r="H319" i="32"/>
  <c r="G319" i="32"/>
  <c r="D319" i="32"/>
  <c r="H318" i="32"/>
  <c r="G318" i="32"/>
  <c r="D318" i="32"/>
  <c r="H317" i="32"/>
  <c r="G317" i="32"/>
  <c r="D317" i="32"/>
  <c r="H316" i="32"/>
  <c r="G316" i="32"/>
  <c r="D316" i="32"/>
  <c r="H315" i="32"/>
  <c r="G315" i="32"/>
  <c r="D315" i="32"/>
  <c r="H314" i="32"/>
  <c r="G314" i="32"/>
  <c r="D314" i="32"/>
  <c r="H313" i="32"/>
  <c r="G313" i="32"/>
  <c r="D313" i="32"/>
  <c r="H312" i="32"/>
  <c r="G312" i="32"/>
  <c r="D312" i="32"/>
  <c r="H311" i="32"/>
  <c r="G311" i="32"/>
  <c r="D311" i="32"/>
  <c r="H310" i="32"/>
  <c r="G310" i="32"/>
  <c r="D310" i="32"/>
  <c r="H309" i="32"/>
  <c r="G309" i="32"/>
  <c r="D309" i="32"/>
  <c r="H308" i="32"/>
  <c r="G308" i="32"/>
  <c r="D308" i="32"/>
  <c r="H307" i="32"/>
  <c r="G307" i="32"/>
  <c r="D307" i="32"/>
  <c r="H306" i="32"/>
  <c r="G306" i="32"/>
  <c r="D306" i="32"/>
  <c r="H305" i="32"/>
  <c r="G305" i="32"/>
  <c r="D305" i="32"/>
  <c r="H304" i="32"/>
  <c r="G304" i="32"/>
  <c r="D304" i="32"/>
  <c r="H303" i="32"/>
  <c r="G303" i="32"/>
  <c r="D303" i="32"/>
  <c r="H302" i="32"/>
  <c r="G302" i="32"/>
  <c r="D302" i="32"/>
  <c r="H301" i="32"/>
  <c r="G301" i="32"/>
  <c r="D301" i="32"/>
  <c r="H300" i="32"/>
  <c r="G300" i="32"/>
  <c r="D300" i="32"/>
  <c r="H299" i="32"/>
  <c r="G299" i="32"/>
  <c r="D299" i="32"/>
  <c r="H298" i="32"/>
  <c r="G298" i="32"/>
  <c r="D298" i="32"/>
  <c r="H297" i="32"/>
  <c r="G297" i="32"/>
  <c r="D297" i="32"/>
  <c r="H296" i="32"/>
  <c r="G296" i="32"/>
  <c r="D296" i="32"/>
  <c r="H295" i="32"/>
  <c r="G295" i="32"/>
  <c r="D295" i="32"/>
  <c r="H294" i="32"/>
  <c r="G294" i="32"/>
  <c r="D294" i="32"/>
  <c r="H293" i="32"/>
  <c r="G293" i="32"/>
  <c r="D293" i="32"/>
  <c r="H292" i="32"/>
  <c r="G292" i="32"/>
  <c r="D292" i="32"/>
  <c r="H291" i="32"/>
  <c r="G291" i="32"/>
  <c r="D291" i="32"/>
  <c r="H290" i="32"/>
  <c r="G290" i="32"/>
  <c r="D290" i="32"/>
  <c r="H289" i="32"/>
  <c r="G289" i="32"/>
  <c r="D289" i="32"/>
  <c r="H288" i="32"/>
  <c r="G288" i="32"/>
  <c r="D288" i="32"/>
  <c r="H287" i="32"/>
  <c r="G287" i="32"/>
  <c r="D287" i="32"/>
  <c r="H286" i="32"/>
  <c r="G286" i="32"/>
  <c r="D286" i="32"/>
  <c r="H285" i="32"/>
  <c r="G285" i="32"/>
  <c r="D285" i="32"/>
  <c r="H284" i="32"/>
  <c r="G284" i="32"/>
  <c r="D284" i="32"/>
  <c r="H283" i="32"/>
  <c r="G283" i="32"/>
  <c r="D283" i="32"/>
  <c r="H282" i="32"/>
  <c r="G282" i="32"/>
  <c r="D282" i="32"/>
  <c r="H281" i="32"/>
  <c r="G281" i="32"/>
  <c r="D281" i="32"/>
  <c r="H280" i="32"/>
  <c r="G280" i="32"/>
  <c r="D280" i="32"/>
  <c r="H279" i="32"/>
  <c r="G279" i="32"/>
  <c r="D279" i="32"/>
  <c r="H278" i="32"/>
  <c r="G278" i="32"/>
  <c r="D278" i="32"/>
  <c r="H277" i="32"/>
  <c r="G277" i="32"/>
  <c r="D277" i="32"/>
  <c r="H276" i="32"/>
  <c r="G276" i="32"/>
  <c r="D276" i="32"/>
  <c r="H275" i="32"/>
  <c r="G275" i="32"/>
  <c r="D275" i="32"/>
  <c r="H274" i="32"/>
  <c r="G274" i="32"/>
  <c r="D274" i="32"/>
  <c r="H273" i="32"/>
  <c r="G273" i="32"/>
  <c r="D273" i="32"/>
  <c r="H272" i="32"/>
  <c r="G272" i="32"/>
  <c r="D272" i="32"/>
  <c r="H271" i="32"/>
  <c r="G271" i="32"/>
  <c r="D271" i="32"/>
  <c r="H270" i="32"/>
  <c r="G270" i="32"/>
  <c r="D270" i="32"/>
  <c r="H269" i="32"/>
  <c r="G269" i="32"/>
  <c r="D269" i="32"/>
  <c r="H268" i="32"/>
  <c r="G268" i="32"/>
  <c r="D268" i="32"/>
  <c r="H267" i="32"/>
  <c r="G267" i="32"/>
  <c r="D267" i="32"/>
  <c r="H266" i="32"/>
  <c r="G266" i="32"/>
  <c r="D266" i="32"/>
  <c r="H265" i="32"/>
  <c r="G265" i="32"/>
  <c r="D265" i="32"/>
  <c r="H264" i="32"/>
  <c r="G264" i="32"/>
  <c r="D264" i="32"/>
  <c r="H263" i="32"/>
  <c r="G263" i="32"/>
  <c r="D263" i="32"/>
  <c r="H262" i="32"/>
  <c r="G262" i="32"/>
  <c r="D262" i="32"/>
  <c r="H261" i="32"/>
  <c r="G261" i="32"/>
  <c r="D261" i="32"/>
  <c r="H260" i="32"/>
  <c r="G260" i="32"/>
  <c r="D260" i="32"/>
  <c r="H259" i="32"/>
  <c r="G259" i="32"/>
  <c r="D259" i="32"/>
  <c r="H258" i="32"/>
  <c r="G258" i="32"/>
  <c r="D258" i="32"/>
  <c r="H257" i="32"/>
  <c r="G257" i="32"/>
  <c r="D257" i="32"/>
  <c r="H256" i="32"/>
  <c r="G256" i="32"/>
  <c r="D256" i="32"/>
  <c r="H255" i="32"/>
  <c r="G255" i="32"/>
  <c r="D255" i="32"/>
  <c r="H254" i="32"/>
  <c r="G254" i="32"/>
  <c r="D254" i="32"/>
  <c r="H253" i="32"/>
  <c r="G253" i="32"/>
  <c r="D253" i="32"/>
  <c r="H252" i="32"/>
  <c r="G252" i="32"/>
  <c r="D252" i="32"/>
  <c r="H251" i="32"/>
  <c r="G251" i="32"/>
  <c r="D251" i="32"/>
  <c r="H250" i="32"/>
  <c r="G250" i="32"/>
  <c r="D250" i="32"/>
  <c r="H249" i="32"/>
  <c r="G249" i="32"/>
  <c r="D249" i="32"/>
  <c r="H248" i="32"/>
  <c r="G248" i="32"/>
  <c r="D248" i="32"/>
  <c r="H247" i="32"/>
  <c r="G247" i="32"/>
  <c r="D247" i="32"/>
  <c r="H246" i="32"/>
  <c r="G246" i="32"/>
  <c r="D246" i="32"/>
  <c r="H245" i="32"/>
  <c r="G245" i="32"/>
  <c r="D245" i="32"/>
  <c r="H244" i="32"/>
  <c r="G244" i="32"/>
  <c r="D244" i="32"/>
  <c r="H243" i="32"/>
  <c r="G243" i="32"/>
  <c r="D243" i="32"/>
  <c r="H242" i="32"/>
  <c r="G242" i="32"/>
  <c r="D242" i="32"/>
  <c r="H241" i="32"/>
  <c r="G241" i="32"/>
  <c r="D241" i="32"/>
  <c r="H240" i="32"/>
  <c r="G240" i="32"/>
  <c r="D240" i="32"/>
  <c r="H239" i="32"/>
  <c r="G239" i="32"/>
  <c r="D239" i="32"/>
  <c r="H238" i="32"/>
  <c r="G238" i="32"/>
  <c r="D238" i="32"/>
  <c r="H237" i="32"/>
  <c r="G237" i="32"/>
  <c r="D237" i="32"/>
  <c r="H236" i="32"/>
  <c r="G236" i="32"/>
  <c r="D236" i="32"/>
  <c r="H235" i="32"/>
  <c r="G235" i="32"/>
  <c r="D235" i="32"/>
  <c r="H234" i="32"/>
  <c r="G234" i="32"/>
  <c r="D234" i="32"/>
  <c r="H233" i="32"/>
  <c r="G233" i="32"/>
  <c r="D233" i="32"/>
  <c r="H232" i="32"/>
  <c r="G232" i="32"/>
  <c r="D232" i="32"/>
  <c r="H231" i="32"/>
  <c r="G231" i="32"/>
  <c r="D231" i="32"/>
  <c r="H230" i="32"/>
  <c r="G230" i="32"/>
  <c r="D230" i="32"/>
  <c r="H229" i="32"/>
  <c r="G229" i="32"/>
  <c r="D229" i="32"/>
  <c r="H228" i="32"/>
  <c r="G228" i="32"/>
  <c r="D228" i="32"/>
  <c r="H227" i="32"/>
  <c r="G227" i="32"/>
  <c r="D227" i="32"/>
  <c r="H226" i="32"/>
  <c r="G226" i="32"/>
  <c r="D226" i="32"/>
  <c r="H225" i="32"/>
  <c r="G225" i="32"/>
  <c r="D225" i="32"/>
  <c r="H224" i="32"/>
  <c r="G224" i="32"/>
  <c r="D224" i="32"/>
  <c r="H223" i="32"/>
  <c r="G223" i="32"/>
  <c r="D223" i="32"/>
  <c r="H222" i="32"/>
  <c r="G222" i="32"/>
  <c r="D222" i="32"/>
  <c r="H221" i="32"/>
  <c r="G221" i="32"/>
  <c r="D221" i="32"/>
  <c r="H220" i="32"/>
  <c r="G220" i="32"/>
  <c r="D220" i="32"/>
  <c r="H219" i="32"/>
  <c r="G219" i="32"/>
  <c r="D219" i="32"/>
  <c r="H218" i="32"/>
  <c r="G218" i="32"/>
  <c r="D218" i="32"/>
  <c r="H217" i="32"/>
  <c r="G217" i="32"/>
  <c r="D217" i="32"/>
  <c r="H216" i="32"/>
  <c r="G216" i="32"/>
  <c r="D216" i="32"/>
  <c r="H215" i="32"/>
  <c r="G215" i="32"/>
  <c r="D215" i="32"/>
  <c r="H214" i="32"/>
  <c r="G214" i="32"/>
  <c r="D214" i="32"/>
  <c r="H213" i="32"/>
  <c r="G213" i="32"/>
  <c r="D213" i="32"/>
  <c r="H212" i="32"/>
  <c r="G212" i="32"/>
  <c r="D212" i="32"/>
  <c r="H211" i="32"/>
  <c r="G211" i="32"/>
  <c r="D211" i="32"/>
  <c r="H210" i="32"/>
  <c r="G210" i="32"/>
  <c r="D210" i="32"/>
  <c r="H209" i="32"/>
  <c r="G209" i="32"/>
  <c r="D209" i="32"/>
  <c r="H208" i="32"/>
  <c r="G208" i="32"/>
  <c r="D208" i="32"/>
  <c r="H207" i="32"/>
  <c r="G207" i="32"/>
  <c r="D207" i="32"/>
  <c r="H206" i="32"/>
  <c r="G206" i="32"/>
  <c r="D206" i="32"/>
  <c r="H205" i="32"/>
  <c r="G205" i="32"/>
  <c r="D205" i="32"/>
  <c r="H204" i="32"/>
  <c r="G204" i="32"/>
  <c r="D204" i="32"/>
  <c r="H203" i="32"/>
  <c r="G203" i="32"/>
  <c r="D203" i="32"/>
  <c r="H202" i="32"/>
  <c r="G202" i="32"/>
  <c r="D202" i="32"/>
  <c r="H201" i="32"/>
  <c r="G201" i="32"/>
  <c r="D201" i="32"/>
  <c r="H200" i="32"/>
  <c r="G200" i="32"/>
  <c r="D200" i="32"/>
  <c r="H199" i="32"/>
  <c r="G199" i="32"/>
  <c r="D199" i="32"/>
  <c r="H198" i="32"/>
  <c r="G198" i="32"/>
  <c r="D198" i="32"/>
  <c r="H197" i="32"/>
  <c r="G197" i="32"/>
  <c r="D197" i="32"/>
  <c r="H196" i="32"/>
  <c r="G196" i="32"/>
  <c r="D196" i="32"/>
  <c r="H195" i="32"/>
  <c r="G195" i="32"/>
  <c r="D195" i="32"/>
  <c r="H194" i="32"/>
  <c r="G194" i="32"/>
  <c r="D194" i="32"/>
  <c r="H193" i="32"/>
  <c r="G193" i="32"/>
  <c r="D193" i="32"/>
  <c r="H192" i="32"/>
  <c r="G192" i="32"/>
  <c r="D192" i="32"/>
  <c r="H191" i="32"/>
  <c r="G191" i="32"/>
  <c r="D191" i="32"/>
  <c r="H190" i="32"/>
  <c r="G190" i="32"/>
  <c r="D190" i="32"/>
  <c r="H189" i="32"/>
  <c r="G189" i="32"/>
  <c r="D189" i="32"/>
  <c r="H188" i="32"/>
  <c r="G188" i="32"/>
  <c r="D188" i="32"/>
  <c r="H187" i="32"/>
  <c r="G187" i="32"/>
  <c r="D187" i="32"/>
  <c r="H186" i="32"/>
  <c r="G186" i="32"/>
  <c r="D186" i="32"/>
  <c r="H185" i="32"/>
  <c r="G185" i="32"/>
  <c r="D185" i="32"/>
  <c r="H184" i="32"/>
  <c r="G184" i="32"/>
  <c r="D184" i="32"/>
  <c r="H183" i="32"/>
  <c r="G183" i="32"/>
  <c r="D183" i="32"/>
  <c r="H182" i="32"/>
  <c r="G182" i="32"/>
  <c r="D182" i="32"/>
  <c r="H181" i="32"/>
  <c r="G181" i="32"/>
  <c r="D181" i="32"/>
  <c r="H180" i="32"/>
  <c r="G180" i="32"/>
  <c r="D180" i="32"/>
  <c r="H179" i="32"/>
  <c r="G179" i="32"/>
  <c r="D179" i="32"/>
  <c r="H178" i="32"/>
  <c r="G178" i="32"/>
  <c r="D178" i="32"/>
  <c r="H177" i="32"/>
  <c r="G177" i="32"/>
  <c r="D177" i="32"/>
  <c r="H176" i="32"/>
  <c r="G176" i="32"/>
  <c r="D176" i="32"/>
  <c r="H175" i="32"/>
  <c r="G175" i="32"/>
  <c r="D175" i="32"/>
  <c r="H174" i="32"/>
  <c r="G174" i="32"/>
  <c r="D174" i="32"/>
  <c r="H173" i="32"/>
  <c r="G173" i="32"/>
  <c r="D173" i="32"/>
  <c r="H172" i="32"/>
  <c r="G172" i="32"/>
  <c r="D172" i="32"/>
  <c r="H171" i="32"/>
  <c r="G171" i="32"/>
  <c r="D171" i="32"/>
  <c r="H170" i="32"/>
  <c r="G170" i="32"/>
  <c r="D170" i="32"/>
  <c r="H169" i="32"/>
  <c r="G169" i="32"/>
  <c r="D169" i="32"/>
  <c r="H168" i="32"/>
  <c r="G168" i="32"/>
  <c r="D168" i="32"/>
  <c r="H167" i="32"/>
  <c r="G167" i="32"/>
  <c r="D167" i="32"/>
  <c r="H166" i="32"/>
  <c r="G166" i="32"/>
  <c r="D166" i="32"/>
  <c r="H165" i="32"/>
  <c r="G165" i="32"/>
  <c r="D165" i="32"/>
  <c r="H164" i="32"/>
  <c r="G164" i="32"/>
  <c r="D164" i="32"/>
  <c r="H163" i="32"/>
  <c r="G163" i="32"/>
  <c r="D163" i="32"/>
  <c r="H162" i="32"/>
  <c r="G162" i="32"/>
  <c r="D162" i="32"/>
  <c r="H161" i="32"/>
  <c r="G161" i="32"/>
  <c r="D161" i="32"/>
  <c r="H160" i="32"/>
  <c r="G160" i="32"/>
  <c r="D160" i="32"/>
  <c r="H159" i="32"/>
  <c r="G159" i="32"/>
  <c r="D159" i="32"/>
  <c r="H158" i="32"/>
  <c r="G158" i="32"/>
  <c r="D158" i="32"/>
  <c r="H157" i="32"/>
  <c r="G157" i="32"/>
  <c r="D157" i="32"/>
  <c r="H156" i="32"/>
  <c r="G156" i="32"/>
  <c r="D156" i="32"/>
  <c r="H155" i="32"/>
  <c r="G155" i="32"/>
  <c r="D155" i="32"/>
  <c r="H154" i="32"/>
  <c r="G154" i="32"/>
  <c r="D154" i="32"/>
  <c r="H153" i="32"/>
  <c r="G153" i="32"/>
  <c r="D153" i="32"/>
  <c r="H152" i="32"/>
  <c r="G152" i="32"/>
  <c r="D152" i="32"/>
  <c r="H151" i="32"/>
  <c r="G151" i="32"/>
  <c r="D151" i="32"/>
  <c r="H150" i="32"/>
  <c r="G150" i="32"/>
  <c r="D150" i="32"/>
  <c r="H149" i="32"/>
  <c r="G149" i="32"/>
  <c r="D149" i="32"/>
  <c r="H148" i="32"/>
  <c r="G148" i="32"/>
  <c r="D148" i="32"/>
  <c r="H147" i="32"/>
  <c r="G147" i="32"/>
  <c r="D147" i="32"/>
  <c r="H146" i="32"/>
  <c r="G146" i="32"/>
  <c r="D146" i="32"/>
  <c r="H145" i="32"/>
  <c r="G145" i="32"/>
  <c r="D145" i="32"/>
  <c r="H144" i="32"/>
  <c r="G144" i="32"/>
  <c r="D144" i="32"/>
  <c r="H143" i="32"/>
  <c r="G143" i="32"/>
  <c r="D143" i="32"/>
  <c r="H142" i="32"/>
  <c r="G142" i="32"/>
  <c r="D142" i="32"/>
  <c r="H141" i="32"/>
  <c r="G141" i="32"/>
  <c r="D141" i="32"/>
  <c r="H140" i="32"/>
  <c r="G140" i="32"/>
  <c r="D140" i="32"/>
  <c r="H139" i="32"/>
  <c r="G139" i="32"/>
  <c r="D139" i="32"/>
  <c r="H138" i="32"/>
  <c r="G138" i="32"/>
  <c r="D138" i="32"/>
  <c r="H137" i="32"/>
  <c r="G137" i="32"/>
  <c r="D137" i="32"/>
  <c r="H136" i="32"/>
  <c r="G136" i="32"/>
  <c r="D136" i="32"/>
  <c r="H135" i="32"/>
  <c r="G135" i="32"/>
  <c r="D135" i="32"/>
  <c r="H134" i="32"/>
  <c r="G134" i="32"/>
  <c r="D134" i="32"/>
  <c r="H133" i="32"/>
  <c r="G133" i="32"/>
  <c r="D133" i="32"/>
  <c r="H132" i="32"/>
  <c r="G132" i="32"/>
  <c r="D132" i="32"/>
  <c r="H131" i="32"/>
  <c r="G131" i="32"/>
  <c r="D131" i="32"/>
  <c r="H130" i="32"/>
  <c r="G130" i="32"/>
  <c r="D130" i="32"/>
  <c r="H129" i="32"/>
  <c r="G129" i="32"/>
  <c r="D129" i="32"/>
  <c r="H128" i="32"/>
  <c r="G128" i="32"/>
  <c r="D128" i="32"/>
  <c r="H127" i="32"/>
  <c r="G127" i="32"/>
  <c r="D127" i="32"/>
  <c r="H126" i="32"/>
  <c r="G126" i="32"/>
  <c r="D126" i="32"/>
  <c r="H125" i="32"/>
  <c r="G125" i="32"/>
  <c r="D125" i="32"/>
  <c r="H124" i="32"/>
  <c r="G124" i="32"/>
  <c r="D124" i="32"/>
  <c r="H123" i="32"/>
  <c r="G123" i="32"/>
  <c r="D123" i="32"/>
  <c r="H122" i="32"/>
  <c r="G122" i="32"/>
  <c r="D122" i="32"/>
  <c r="H121" i="32"/>
  <c r="G121" i="32"/>
  <c r="D121" i="32"/>
  <c r="H120" i="32"/>
  <c r="G120" i="32"/>
  <c r="D120" i="32"/>
  <c r="H119" i="32"/>
  <c r="G119" i="32"/>
  <c r="D119" i="32"/>
  <c r="H118" i="32"/>
  <c r="G118" i="32"/>
  <c r="D118" i="32"/>
  <c r="H117" i="32"/>
  <c r="G117" i="32"/>
  <c r="D117" i="32"/>
  <c r="H116" i="32"/>
  <c r="G116" i="32"/>
  <c r="D116" i="32"/>
  <c r="H115" i="32"/>
  <c r="G115" i="32"/>
  <c r="D115" i="32"/>
  <c r="H114" i="32"/>
  <c r="G114" i="32"/>
  <c r="D114" i="32"/>
  <c r="H113" i="32"/>
  <c r="G113" i="32"/>
  <c r="D113" i="32"/>
  <c r="H112" i="32"/>
  <c r="G112" i="32"/>
  <c r="D112" i="32"/>
  <c r="H111" i="32"/>
  <c r="G111" i="32"/>
  <c r="D111" i="32"/>
  <c r="H110" i="32"/>
  <c r="G110" i="32"/>
  <c r="D110" i="32"/>
  <c r="H109" i="32"/>
  <c r="G109" i="32"/>
  <c r="D109" i="32"/>
  <c r="H108" i="32"/>
  <c r="G108" i="32"/>
  <c r="D108" i="32"/>
  <c r="H107" i="32"/>
  <c r="G107" i="32"/>
  <c r="D107" i="32"/>
  <c r="H106" i="32"/>
  <c r="G106" i="32"/>
  <c r="D106" i="32"/>
  <c r="H105" i="32"/>
  <c r="G105" i="32"/>
  <c r="D105" i="32"/>
  <c r="H104" i="32"/>
  <c r="G104" i="32"/>
  <c r="D104" i="32"/>
  <c r="H103" i="32"/>
  <c r="G103" i="32"/>
  <c r="D103" i="32"/>
  <c r="H102" i="32"/>
  <c r="G102" i="32"/>
  <c r="D102" i="32"/>
  <c r="H101" i="32"/>
  <c r="G101" i="32"/>
  <c r="D101" i="32"/>
  <c r="H100" i="32"/>
  <c r="G100" i="32"/>
  <c r="D100" i="32"/>
  <c r="H99" i="32"/>
  <c r="G99" i="32"/>
  <c r="D99" i="32"/>
  <c r="H98" i="32"/>
  <c r="G98" i="32"/>
  <c r="D98" i="32"/>
  <c r="H97" i="32"/>
  <c r="G97" i="32"/>
  <c r="D97" i="32"/>
  <c r="H96" i="32"/>
  <c r="G96" i="32"/>
  <c r="D96" i="32"/>
  <c r="H95" i="32"/>
  <c r="G95" i="32"/>
  <c r="D95" i="32"/>
  <c r="H94" i="32"/>
  <c r="G94" i="32"/>
  <c r="D94" i="32"/>
  <c r="H93" i="32"/>
  <c r="G93" i="32"/>
  <c r="D93" i="32"/>
  <c r="H92" i="32"/>
  <c r="G92" i="32"/>
  <c r="D92" i="32"/>
  <c r="H91" i="32"/>
  <c r="G91" i="32"/>
  <c r="D91" i="32"/>
  <c r="H90" i="32"/>
  <c r="G90" i="32"/>
  <c r="D90" i="32"/>
  <c r="H89" i="32"/>
  <c r="G89" i="32"/>
  <c r="D89" i="32"/>
  <c r="H88" i="32"/>
  <c r="G88" i="32"/>
  <c r="D88" i="32"/>
  <c r="H87" i="32"/>
  <c r="G87" i="32"/>
  <c r="D87" i="32"/>
  <c r="H86" i="32"/>
  <c r="G86" i="32"/>
  <c r="D86" i="32"/>
  <c r="H85" i="32"/>
  <c r="G85" i="32"/>
  <c r="D85" i="32"/>
  <c r="H84" i="32"/>
  <c r="G84" i="32"/>
  <c r="D84" i="32"/>
  <c r="H83" i="32"/>
  <c r="G83" i="32"/>
  <c r="D83" i="32"/>
  <c r="H82" i="32"/>
  <c r="G82" i="32"/>
  <c r="D82" i="32"/>
  <c r="H81" i="32"/>
  <c r="G81" i="32"/>
  <c r="D81" i="32"/>
  <c r="H80" i="32"/>
  <c r="G80" i="32"/>
  <c r="D80" i="32"/>
  <c r="H79" i="32"/>
  <c r="G79" i="32"/>
  <c r="D79" i="32"/>
  <c r="H78" i="32"/>
  <c r="G78" i="32"/>
  <c r="D78" i="32"/>
  <c r="H77" i="32"/>
  <c r="G77" i="32"/>
  <c r="D77" i="32"/>
  <c r="H76" i="32"/>
  <c r="G76" i="32"/>
  <c r="D76" i="32"/>
  <c r="H75" i="32"/>
  <c r="G75" i="32"/>
  <c r="D75" i="32"/>
  <c r="H74" i="32"/>
  <c r="G74" i="32"/>
  <c r="D74" i="32"/>
  <c r="H73" i="32"/>
  <c r="G73" i="32"/>
  <c r="D73" i="32"/>
  <c r="H72" i="32"/>
  <c r="G72" i="32"/>
  <c r="D72" i="32"/>
  <c r="H71" i="32"/>
  <c r="G71" i="32"/>
  <c r="D71" i="32"/>
  <c r="H70" i="32"/>
  <c r="G70" i="32"/>
  <c r="D70" i="32"/>
  <c r="H69" i="32"/>
  <c r="G69" i="32"/>
  <c r="D69" i="32"/>
  <c r="H68" i="32"/>
  <c r="G68" i="32"/>
  <c r="D68" i="32"/>
  <c r="H67" i="32"/>
  <c r="G67" i="32"/>
  <c r="D67" i="32"/>
  <c r="H66" i="32"/>
  <c r="G66" i="32"/>
  <c r="D66" i="32"/>
  <c r="H65" i="32"/>
  <c r="G65" i="32"/>
  <c r="D65" i="32"/>
  <c r="H64" i="32"/>
  <c r="G64" i="32"/>
  <c r="D64" i="32"/>
  <c r="H63" i="32"/>
  <c r="G63" i="32"/>
  <c r="D63" i="32"/>
  <c r="H62" i="32"/>
  <c r="G62" i="32"/>
  <c r="D62" i="32"/>
  <c r="H61" i="32"/>
  <c r="G61" i="32"/>
  <c r="D61" i="32"/>
  <c r="H60" i="32"/>
  <c r="G60" i="32"/>
  <c r="D60" i="32"/>
  <c r="H59" i="32"/>
  <c r="G59" i="32"/>
  <c r="D59" i="32"/>
  <c r="H58" i="32"/>
  <c r="G58" i="32"/>
  <c r="D58" i="32"/>
  <c r="H57" i="32"/>
  <c r="G57" i="32"/>
  <c r="D57" i="32"/>
  <c r="H56" i="32"/>
  <c r="G56" i="32"/>
  <c r="D56" i="32"/>
  <c r="H55" i="32"/>
  <c r="G55" i="32"/>
  <c r="D55" i="32"/>
  <c r="H54" i="32"/>
  <c r="G54" i="32"/>
  <c r="D54" i="32"/>
  <c r="H53" i="32"/>
  <c r="G53" i="32"/>
  <c r="D53" i="32"/>
  <c r="H52" i="32"/>
  <c r="G52" i="32"/>
  <c r="D52" i="32"/>
  <c r="H51" i="32"/>
  <c r="G51" i="32"/>
  <c r="D51" i="32"/>
  <c r="H50" i="32"/>
  <c r="G50" i="32"/>
  <c r="D50" i="32"/>
  <c r="H49" i="32"/>
  <c r="G49" i="32"/>
  <c r="D49" i="32"/>
  <c r="H48" i="32"/>
  <c r="G48" i="32"/>
  <c r="D48" i="32"/>
  <c r="H47" i="32"/>
  <c r="G47" i="32"/>
  <c r="D47" i="32"/>
  <c r="H46" i="32"/>
  <c r="G46" i="32"/>
  <c r="D46" i="32"/>
  <c r="H45" i="32"/>
  <c r="G45" i="32"/>
  <c r="D45" i="32"/>
  <c r="H44" i="32"/>
  <c r="G44" i="32"/>
  <c r="D44" i="32"/>
  <c r="H43" i="32"/>
  <c r="G43" i="32"/>
  <c r="D43" i="32"/>
  <c r="H42" i="32"/>
  <c r="G42" i="32"/>
  <c r="D42" i="32"/>
  <c r="H41" i="32"/>
  <c r="G41" i="32"/>
  <c r="D41" i="32"/>
  <c r="H40" i="32"/>
  <c r="G40" i="32"/>
  <c r="D40" i="32"/>
  <c r="H39" i="32"/>
  <c r="G39" i="32"/>
  <c r="D39" i="32"/>
  <c r="H38" i="32"/>
  <c r="G38" i="32"/>
  <c r="D38" i="32"/>
  <c r="H37" i="32"/>
  <c r="G37" i="32"/>
  <c r="D37" i="32"/>
  <c r="H36" i="32"/>
  <c r="G36" i="32"/>
  <c r="D36" i="32"/>
  <c r="H35" i="32"/>
  <c r="G35" i="32"/>
  <c r="D35" i="32"/>
  <c r="H34" i="32"/>
  <c r="G34" i="32"/>
  <c r="D34" i="32"/>
  <c r="H33" i="32"/>
  <c r="G33" i="32"/>
  <c r="D33" i="32"/>
  <c r="H32" i="32"/>
  <c r="G32" i="32"/>
  <c r="D32" i="32"/>
  <c r="H31" i="32"/>
  <c r="G31" i="32"/>
  <c r="D31" i="32"/>
  <c r="H30" i="32"/>
  <c r="G30" i="32"/>
  <c r="D30" i="32"/>
  <c r="H29" i="32"/>
  <c r="G29" i="32"/>
  <c r="D29" i="32"/>
  <c r="H28" i="32"/>
  <c r="G28" i="32"/>
  <c r="D28" i="32"/>
  <c r="H27" i="32"/>
  <c r="G27" i="32"/>
  <c r="D27" i="32"/>
  <c r="H26" i="32"/>
  <c r="G26" i="32"/>
  <c r="D26" i="32"/>
  <c r="H25" i="32"/>
  <c r="G25" i="32"/>
  <c r="D25" i="32"/>
  <c r="H24" i="32"/>
  <c r="G24" i="32"/>
  <c r="D24" i="32"/>
  <c r="H23" i="32"/>
  <c r="G23" i="32"/>
  <c r="D23" i="32"/>
  <c r="H22" i="32"/>
  <c r="G22" i="32"/>
  <c r="D22" i="32"/>
  <c r="H21" i="32"/>
  <c r="G21" i="32"/>
  <c r="D21" i="32"/>
  <c r="H20" i="32"/>
  <c r="G20" i="32"/>
  <c r="D20" i="32"/>
  <c r="H19" i="32"/>
  <c r="G19" i="32"/>
  <c r="D19" i="32"/>
  <c r="H18" i="32"/>
  <c r="G18" i="32"/>
  <c r="D18" i="32"/>
  <c r="H17" i="32"/>
  <c r="G17" i="32"/>
  <c r="D17" i="32"/>
  <c r="H16" i="32"/>
  <c r="G16" i="32"/>
  <c r="D16" i="32"/>
  <c r="H15" i="32"/>
  <c r="G15" i="32"/>
  <c r="D15" i="32"/>
  <c r="H14" i="32"/>
  <c r="G14" i="32"/>
  <c r="D14" i="32"/>
  <c r="H13" i="32"/>
  <c r="G13" i="32"/>
  <c r="D13" i="32"/>
  <c r="H12" i="32"/>
  <c r="G12" i="32"/>
  <c r="D12" i="32"/>
  <c r="H11" i="32"/>
  <c r="G11" i="32"/>
  <c r="D11" i="32"/>
  <c r="H10" i="32"/>
  <c r="G10" i="32"/>
  <c r="D10" i="32"/>
  <c r="F987" i="34"/>
  <c r="E986" i="32" s="1"/>
  <c r="B4" i="34"/>
  <c r="B3" i="34"/>
  <c r="A1" i="34"/>
  <c r="F33" i="35" l="1"/>
  <c r="J682" i="32"/>
  <c r="K682" i="32" s="1"/>
  <c r="J698" i="32"/>
  <c r="K698" i="32" s="1"/>
  <c r="J706" i="32"/>
  <c r="K706" i="32" s="1"/>
  <c r="J714" i="32"/>
  <c r="K714" i="32" s="1"/>
  <c r="J722" i="32"/>
  <c r="K722" i="32" s="1"/>
  <c r="J729" i="32"/>
  <c r="J737" i="32"/>
  <c r="K737" i="32" s="1"/>
  <c r="J745" i="32"/>
  <c r="K745" i="32" s="1"/>
  <c r="J753" i="32"/>
  <c r="J16" i="32"/>
  <c r="K16" i="32" s="1"/>
  <c r="J541" i="32"/>
  <c r="K541" i="32" s="1"/>
  <c r="J573" i="32"/>
  <c r="K573" i="32" s="1"/>
  <c r="J597" i="32"/>
  <c r="J11" i="32"/>
  <c r="K11" i="32" s="1"/>
  <c r="J19" i="32"/>
  <c r="K19" i="32" s="1"/>
  <c r="J27" i="32"/>
  <c r="K27" i="32" s="1"/>
  <c r="J35" i="32"/>
  <c r="J43" i="32"/>
  <c r="K43" i="32" s="1"/>
  <c r="J51" i="32"/>
  <c r="K51" i="32" s="1"/>
  <c r="J59" i="32"/>
  <c r="J67" i="32"/>
  <c r="K67" i="32" s="1"/>
  <c r="J75" i="32"/>
  <c r="K75" i="32" s="1"/>
  <c r="J83" i="32"/>
  <c r="K83" i="32" s="1"/>
  <c r="J91" i="32"/>
  <c r="K91" i="32" s="1"/>
  <c r="J99" i="32"/>
  <c r="J107" i="32"/>
  <c r="K107" i="32" s="1"/>
  <c r="J512" i="32"/>
  <c r="K512" i="32" s="1"/>
  <c r="J520" i="32"/>
  <c r="K520" i="32" s="1"/>
  <c r="J528" i="32"/>
  <c r="K528" i="32" s="1"/>
  <c r="J536" i="32"/>
  <c r="K536" i="32" s="1"/>
  <c r="J544" i="32"/>
  <c r="K544" i="32" s="1"/>
  <c r="J552" i="32"/>
  <c r="K552" i="32" s="1"/>
  <c r="J560" i="32"/>
  <c r="K560" i="32" s="1"/>
  <c r="J568" i="32"/>
  <c r="K568" i="32" s="1"/>
  <c r="J690" i="32"/>
  <c r="K690" i="32" s="1"/>
  <c r="J565" i="32"/>
  <c r="J605" i="32"/>
  <c r="J683" i="32"/>
  <c r="K683" i="32" s="1"/>
  <c r="J691" i="32"/>
  <c r="K691" i="32" s="1"/>
  <c r="J699" i="32"/>
  <c r="J707" i="32"/>
  <c r="J715" i="32"/>
  <c r="K715" i="32" s="1"/>
  <c r="J723" i="32"/>
  <c r="J730" i="32"/>
  <c r="J738" i="32"/>
  <c r="K738" i="32" s="1"/>
  <c r="J746" i="32"/>
  <c r="K746" i="32" s="1"/>
  <c r="J754" i="32"/>
  <c r="K754" i="32" s="1"/>
  <c r="J762" i="32"/>
  <c r="J770" i="32"/>
  <c r="J778" i="32"/>
  <c r="K778" i="32" s="1"/>
  <c r="J786" i="32"/>
  <c r="J794" i="32"/>
  <c r="J802" i="32"/>
  <c r="K802" i="32" s="1"/>
  <c r="J810" i="32"/>
  <c r="K810" i="32" s="1"/>
  <c r="J818" i="32"/>
  <c r="K818" i="32" s="1"/>
  <c r="J826" i="32"/>
  <c r="K826" i="32" s="1"/>
  <c r="J834" i="32"/>
  <c r="J842" i="32"/>
  <c r="K842" i="32" s="1"/>
  <c r="J850" i="32"/>
  <c r="J858" i="32"/>
  <c r="J866" i="32"/>
  <c r="K866" i="32" s="1"/>
  <c r="J874" i="32"/>
  <c r="K874" i="32" s="1"/>
  <c r="J882" i="32"/>
  <c r="K882" i="32" s="1"/>
  <c r="J890" i="32"/>
  <c r="K890" i="32" s="1"/>
  <c r="J898" i="32"/>
  <c r="J906" i="32"/>
  <c r="K906" i="32" s="1"/>
  <c r="J914" i="32"/>
  <c r="K914" i="32" s="1"/>
  <c r="J922" i="32"/>
  <c r="J930" i="32"/>
  <c r="K930" i="32" s="1"/>
  <c r="J938" i="32"/>
  <c r="K938" i="32" s="1"/>
  <c r="J946" i="32"/>
  <c r="J954" i="32"/>
  <c r="K954" i="32" s="1"/>
  <c r="J962" i="32"/>
  <c r="J970" i="32"/>
  <c r="K970" i="32" s="1"/>
  <c r="J978" i="32"/>
  <c r="K978" i="32" s="1"/>
  <c r="J557" i="32"/>
  <c r="J589" i="32"/>
  <c r="J17" i="32"/>
  <c r="K17" i="32" s="1"/>
  <c r="J25" i="32"/>
  <c r="K25" i="32" s="1"/>
  <c r="J33" i="32"/>
  <c r="K33" i="32" s="1"/>
  <c r="J41" i="32"/>
  <c r="J49" i="32"/>
  <c r="K49" i="32" s="1"/>
  <c r="J57" i="32"/>
  <c r="J65" i="32"/>
  <c r="J73" i="32"/>
  <c r="K73" i="32" s="1"/>
  <c r="J81" i="32"/>
  <c r="K81" i="32" s="1"/>
  <c r="J89" i="32"/>
  <c r="K89" i="32" s="1"/>
  <c r="J97" i="32"/>
  <c r="K97" i="32" s="1"/>
  <c r="J105" i="32"/>
  <c r="J113" i="32"/>
  <c r="K113" i="32" s="1"/>
  <c r="J121" i="32"/>
  <c r="K121" i="32" s="1"/>
  <c r="J129" i="32"/>
  <c r="J137" i="32"/>
  <c r="K137" i="32" s="1"/>
  <c r="J145" i="32"/>
  <c r="K145" i="32" s="1"/>
  <c r="J153" i="32"/>
  <c r="K153" i="32" s="1"/>
  <c r="J161" i="32"/>
  <c r="K161" i="32" s="1"/>
  <c r="J169" i="32"/>
  <c r="J177" i="32"/>
  <c r="K177" i="32" s="1"/>
  <c r="J185" i="32"/>
  <c r="K185" i="32" s="1"/>
  <c r="J193" i="32"/>
  <c r="J201" i="32"/>
  <c r="K201" i="32" s="1"/>
  <c r="J209" i="32"/>
  <c r="K209" i="32" s="1"/>
  <c r="J217" i="32"/>
  <c r="J225" i="32"/>
  <c r="K225" i="32" s="1"/>
  <c r="J233" i="32"/>
  <c r="J241" i="32"/>
  <c r="K241" i="32" s="1"/>
  <c r="J249" i="32"/>
  <c r="K249" i="32" s="1"/>
  <c r="J257" i="32"/>
  <c r="J265" i="32"/>
  <c r="K265" i="32" s="1"/>
  <c r="J273" i="32"/>
  <c r="K273" i="32" s="1"/>
  <c r="J281" i="32"/>
  <c r="K281" i="32" s="1"/>
  <c r="J289" i="32"/>
  <c r="K289" i="32" s="1"/>
  <c r="J297" i="32"/>
  <c r="J305" i="32"/>
  <c r="K305" i="32" s="1"/>
  <c r="J313" i="32"/>
  <c r="K313" i="32" s="1"/>
  <c r="J321" i="32"/>
  <c r="J329" i="32"/>
  <c r="K329" i="32" s="1"/>
  <c r="J337" i="32"/>
  <c r="K337" i="32" s="1"/>
  <c r="J345" i="32"/>
  <c r="J353" i="32"/>
  <c r="J361" i="32"/>
  <c r="J369" i="32"/>
  <c r="K369" i="32" s="1"/>
  <c r="J377" i="32"/>
  <c r="J385" i="32"/>
  <c r="J393" i="32"/>
  <c r="K393" i="32" s="1"/>
  <c r="J401" i="32"/>
  <c r="K401" i="32" s="1"/>
  <c r="J409" i="32"/>
  <c r="K409" i="32" s="1"/>
  <c r="J417" i="32"/>
  <c r="K417" i="32" s="1"/>
  <c r="J425" i="32"/>
  <c r="J433" i="32"/>
  <c r="K433" i="32" s="1"/>
  <c r="J441" i="32"/>
  <c r="J454" i="32"/>
  <c r="J462" i="32"/>
  <c r="K462" i="32" s="1"/>
  <c r="J470" i="32"/>
  <c r="K470" i="32" s="1"/>
  <c r="J478" i="32"/>
  <c r="K478" i="32" s="1"/>
  <c r="J486" i="32"/>
  <c r="K486" i="32" s="1"/>
  <c r="J494" i="32"/>
  <c r="J502" i="32"/>
  <c r="K502" i="32" s="1"/>
  <c r="J614" i="32"/>
  <c r="J12" i="32"/>
  <c r="J20" i="32"/>
  <c r="K20" i="32" s="1"/>
  <c r="J28" i="32"/>
  <c r="K28" i="32" s="1"/>
  <c r="J36" i="32"/>
  <c r="K36" i="32" s="1"/>
  <c r="J44" i="32"/>
  <c r="K44" i="32" s="1"/>
  <c r="J52" i="32"/>
  <c r="K52" i="32" s="1"/>
  <c r="J60" i="32"/>
  <c r="J68" i="32"/>
  <c r="K68" i="32" s="1"/>
  <c r="J76" i="32"/>
  <c r="J84" i="32"/>
  <c r="K84" i="32" s="1"/>
  <c r="J92" i="32"/>
  <c r="K92" i="32" s="1"/>
  <c r="J100" i="32"/>
  <c r="K100" i="32" s="1"/>
  <c r="J108" i="32"/>
  <c r="K108" i="32" s="1"/>
  <c r="J116" i="32"/>
  <c r="K116" i="32" s="1"/>
  <c r="J124" i="32"/>
  <c r="K124" i="32" s="1"/>
  <c r="J132" i="32"/>
  <c r="K132" i="32" s="1"/>
  <c r="J140" i="32"/>
  <c r="J148" i="32"/>
  <c r="K148" i="32" s="1"/>
  <c r="J156" i="32"/>
  <c r="K156" i="32" s="1"/>
  <c r="J164" i="32"/>
  <c r="K164" i="32" s="1"/>
  <c r="J172" i="32"/>
  <c r="K172" i="32" s="1"/>
  <c r="J180" i="32"/>
  <c r="K180" i="32" s="1"/>
  <c r="J188" i="32"/>
  <c r="K188" i="32" s="1"/>
  <c r="J196" i="32"/>
  <c r="K196" i="32" s="1"/>
  <c r="J204" i="32"/>
  <c r="J212" i="32"/>
  <c r="K212" i="32" s="1"/>
  <c r="J220" i="32"/>
  <c r="K220" i="32" s="1"/>
  <c r="J228" i="32"/>
  <c r="J236" i="32"/>
  <c r="K236" i="32" s="1"/>
  <c r="J244" i="32"/>
  <c r="K244" i="32" s="1"/>
  <c r="J252" i="32"/>
  <c r="K252" i="32" s="1"/>
  <c r="J260" i="32"/>
  <c r="K260" i="32" s="1"/>
  <c r="J268" i="32"/>
  <c r="J276" i="32"/>
  <c r="K276" i="32" s="1"/>
  <c r="J284" i="32"/>
  <c r="J292" i="32"/>
  <c r="J300" i="32"/>
  <c r="K300" i="32" s="1"/>
  <c r="J308" i="32"/>
  <c r="K308" i="32" s="1"/>
  <c r="J316" i="32"/>
  <c r="J324" i="32"/>
  <c r="K324" i="32" s="1"/>
  <c r="J332" i="32"/>
  <c r="J340" i="32"/>
  <c r="K340" i="32" s="1"/>
  <c r="J348" i="32"/>
  <c r="J593" i="32"/>
  <c r="K593" i="32" s="1"/>
  <c r="J601" i="32"/>
  <c r="K601" i="32" s="1"/>
  <c r="J609" i="32"/>
  <c r="K609" i="32" s="1"/>
  <c r="J549" i="32"/>
  <c r="K549" i="32" s="1"/>
  <c r="J581" i="32"/>
  <c r="K581" i="32" s="1"/>
  <c r="J14" i="32"/>
  <c r="J22" i="32"/>
  <c r="K22" i="32" s="1"/>
  <c r="J30" i="32"/>
  <c r="K30" i="32" s="1"/>
  <c r="J38" i="32"/>
  <c r="K38" i="32" s="1"/>
  <c r="J46" i="32"/>
  <c r="K46" i="32" s="1"/>
  <c r="J54" i="32"/>
  <c r="K54" i="32" s="1"/>
  <c r="J62" i="32"/>
  <c r="K62" i="32" s="1"/>
  <c r="J70" i="32"/>
  <c r="K70" i="32" s="1"/>
  <c r="J78" i="32"/>
  <c r="J86" i="32"/>
  <c r="K86" i="32" s="1"/>
  <c r="J94" i="32"/>
  <c r="K94" i="32" s="1"/>
  <c r="J102" i="32"/>
  <c r="K102" i="32" s="1"/>
  <c r="J110" i="32"/>
  <c r="K110" i="32" s="1"/>
  <c r="J118" i="32"/>
  <c r="K118" i="32" s="1"/>
  <c r="J126" i="32"/>
  <c r="J134" i="32"/>
  <c r="K134" i="32" s="1"/>
  <c r="J142" i="32"/>
  <c r="J150" i="32"/>
  <c r="K150" i="32" s="1"/>
  <c r="J158" i="32"/>
  <c r="K158" i="32" s="1"/>
  <c r="J166" i="32"/>
  <c r="J174" i="32"/>
  <c r="K174" i="32" s="1"/>
  <c r="J182" i="32"/>
  <c r="K182" i="32" s="1"/>
  <c r="J190" i="32"/>
  <c r="K190" i="32" s="1"/>
  <c r="J198" i="32"/>
  <c r="K198" i="32" s="1"/>
  <c r="J206" i="32"/>
  <c r="J214" i="32"/>
  <c r="K214" i="32" s="1"/>
  <c r="J222" i="32"/>
  <c r="J230" i="32"/>
  <c r="K230" i="32" s="1"/>
  <c r="J238" i="32"/>
  <c r="K238" i="32" s="1"/>
  <c r="J246" i="32"/>
  <c r="K246" i="32" s="1"/>
  <c r="J254" i="32"/>
  <c r="K254" i="32" s="1"/>
  <c r="J262" i="32"/>
  <c r="K262" i="32" s="1"/>
  <c r="J270" i="32"/>
  <c r="J278" i="32"/>
  <c r="K278" i="32" s="1"/>
  <c r="J286" i="32"/>
  <c r="J294" i="32"/>
  <c r="J302" i="32"/>
  <c r="K302" i="32" s="1"/>
  <c r="J310" i="32"/>
  <c r="K310" i="32" s="1"/>
  <c r="J318" i="32"/>
  <c r="K318" i="32" s="1"/>
  <c r="J326" i="32"/>
  <c r="K326" i="32" s="1"/>
  <c r="J334" i="32"/>
  <c r="J342" i="32"/>
  <c r="K342" i="32" s="1"/>
  <c r="J350" i="32"/>
  <c r="J358" i="32"/>
  <c r="K358" i="32" s="1"/>
  <c r="J366" i="32"/>
  <c r="K366" i="32" s="1"/>
  <c r="J374" i="32"/>
  <c r="K374" i="32" s="1"/>
  <c r="J382" i="32"/>
  <c r="K382" i="32" s="1"/>
  <c r="J390" i="32"/>
  <c r="K390" i="32" s="1"/>
  <c r="J398" i="32"/>
  <c r="J406" i="32"/>
  <c r="J414" i="32"/>
  <c r="K414" i="32" s="1"/>
  <c r="J422" i="32"/>
  <c r="K422" i="32" s="1"/>
  <c r="J430" i="32"/>
  <c r="K430" i="32" s="1"/>
  <c r="J438" i="32"/>
  <c r="K438" i="32" s="1"/>
  <c r="J446" i="32"/>
  <c r="K446" i="32" s="1"/>
  <c r="J451" i="32"/>
  <c r="J459" i="32"/>
  <c r="J467" i="32"/>
  <c r="K467" i="32" s="1"/>
  <c r="J475" i="32"/>
  <c r="K475" i="32" s="1"/>
  <c r="J483" i="32"/>
  <c r="K483" i="32" s="1"/>
  <c r="J491" i="32"/>
  <c r="K491" i="32" s="1"/>
  <c r="J499" i="32"/>
  <c r="K499" i="32" s="1"/>
  <c r="J507" i="32"/>
  <c r="J515" i="32"/>
  <c r="K515" i="32" s="1"/>
  <c r="J523" i="32"/>
  <c r="J531" i="32"/>
  <c r="K531" i="32" s="1"/>
  <c r="J539" i="32"/>
  <c r="K539" i="32" s="1"/>
  <c r="J619" i="32"/>
  <c r="K619" i="32" s="1"/>
  <c r="J627" i="32"/>
  <c r="K627" i="32" s="1"/>
  <c r="J635" i="32"/>
  <c r="K635" i="32" s="1"/>
  <c r="J643" i="32"/>
  <c r="J648" i="32"/>
  <c r="K648" i="32" s="1"/>
  <c r="J661" i="32"/>
  <c r="J669" i="32"/>
  <c r="K669" i="32" s="1"/>
  <c r="J677" i="32"/>
  <c r="J620" i="32"/>
  <c r="K620" i="32" s="1"/>
  <c r="J628" i="32"/>
  <c r="K628" i="32" s="1"/>
  <c r="J636" i="32"/>
  <c r="K636" i="32" s="1"/>
  <c r="J644" i="32"/>
  <c r="K644" i="32" s="1"/>
  <c r="J649" i="32"/>
  <c r="K649" i="32" s="1"/>
  <c r="J662" i="32"/>
  <c r="J670" i="32"/>
  <c r="K670" i="32" s="1"/>
  <c r="J678" i="32"/>
  <c r="K678" i="32" s="1"/>
  <c r="J686" i="32"/>
  <c r="K686" i="32" s="1"/>
  <c r="J694" i="32"/>
  <c r="K694" i="32" s="1"/>
  <c r="J702" i="32"/>
  <c r="J710" i="32"/>
  <c r="K710" i="32" s="1"/>
  <c r="J718" i="32"/>
  <c r="K718" i="32" s="1"/>
  <c r="J725" i="32"/>
  <c r="J733" i="32"/>
  <c r="K733" i="32" s="1"/>
  <c r="J741" i="32"/>
  <c r="J749" i="32"/>
  <c r="K749" i="32" s="1"/>
  <c r="J757" i="32"/>
  <c r="K757" i="32" s="1"/>
  <c r="J765" i="32"/>
  <c r="K765" i="32" s="1"/>
  <c r="J773" i="32"/>
  <c r="K773" i="32" s="1"/>
  <c r="J781" i="32"/>
  <c r="K781" i="32" s="1"/>
  <c r="J789" i="32"/>
  <c r="J797" i="32"/>
  <c r="K797" i="32" s="1"/>
  <c r="J805" i="32"/>
  <c r="J813" i="32"/>
  <c r="J821" i="32"/>
  <c r="K821" i="32" s="1"/>
  <c r="J829" i="32"/>
  <c r="K829" i="32" s="1"/>
  <c r="J837" i="32"/>
  <c r="K837" i="32" s="1"/>
  <c r="J845" i="32"/>
  <c r="K845" i="32" s="1"/>
  <c r="J853" i="32"/>
  <c r="J861" i="32"/>
  <c r="K861" i="32" s="1"/>
  <c r="J869" i="32"/>
  <c r="K869" i="32" s="1"/>
  <c r="J877" i="32"/>
  <c r="K877" i="32" s="1"/>
  <c r="J885" i="32"/>
  <c r="K885" i="32" s="1"/>
  <c r="J893" i="32"/>
  <c r="K893" i="32" s="1"/>
  <c r="J901" i="32"/>
  <c r="J909" i="32"/>
  <c r="K909" i="32" s="1"/>
  <c r="J917" i="32"/>
  <c r="J925" i="32"/>
  <c r="K925" i="32" s="1"/>
  <c r="J933" i="32"/>
  <c r="K933" i="32" s="1"/>
  <c r="J941" i="32"/>
  <c r="K941" i="32" s="1"/>
  <c r="J949" i="32"/>
  <c r="K949" i="32" s="1"/>
  <c r="J957" i="32"/>
  <c r="K957" i="32" s="1"/>
  <c r="J965" i="32"/>
  <c r="K965" i="32" s="1"/>
  <c r="J973" i="32"/>
  <c r="K973" i="32" s="1"/>
  <c r="J981" i="32"/>
  <c r="K662" i="32"/>
  <c r="K334" i="32"/>
  <c r="J10" i="32"/>
  <c r="K10" i="32" s="1"/>
  <c r="J18" i="32"/>
  <c r="K18" i="32" s="1"/>
  <c r="J26" i="32"/>
  <c r="K26" i="32" s="1"/>
  <c r="J34" i="32"/>
  <c r="K34" i="32" s="1"/>
  <c r="J42" i="32"/>
  <c r="J50" i="32"/>
  <c r="J58" i="32"/>
  <c r="K58" i="32" s="1"/>
  <c r="J66" i="32"/>
  <c r="K66" i="32" s="1"/>
  <c r="J74" i="32"/>
  <c r="K74" i="32" s="1"/>
  <c r="J82" i="32"/>
  <c r="K82" i="32" s="1"/>
  <c r="J90" i="32"/>
  <c r="K90" i="32" s="1"/>
  <c r="J98" i="32"/>
  <c r="K98" i="32" s="1"/>
  <c r="J106" i="32"/>
  <c r="J114" i="32"/>
  <c r="J122" i="32"/>
  <c r="K122" i="32" s="1"/>
  <c r="J130" i="32"/>
  <c r="K130" i="32" s="1"/>
  <c r="J138" i="32"/>
  <c r="K138" i="32" s="1"/>
  <c r="J146" i="32"/>
  <c r="K146" i="32" s="1"/>
  <c r="J154" i="32"/>
  <c r="K154" i="32" s="1"/>
  <c r="J162" i="32"/>
  <c r="J170" i="32"/>
  <c r="K170" i="32" s="1"/>
  <c r="J178" i="32"/>
  <c r="J186" i="32"/>
  <c r="K186" i="32" s="1"/>
  <c r="J194" i="32"/>
  <c r="K194" i="32" s="1"/>
  <c r="J202" i="32"/>
  <c r="K202" i="32" s="1"/>
  <c r="J210" i="32"/>
  <c r="J218" i="32"/>
  <c r="J226" i="32"/>
  <c r="K226" i="32" s="1"/>
  <c r="J234" i="32"/>
  <c r="K234" i="32" s="1"/>
  <c r="J242" i="32"/>
  <c r="J250" i="32"/>
  <c r="K250" i="32" s="1"/>
  <c r="J258" i="32"/>
  <c r="K258" i="32" s="1"/>
  <c r="J266" i="32"/>
  <c r="K266" i="32" s="1"/>
  <c r="J274" i="32"/>
  <c r="K274" i="32" s="1"/>
  <c r="J282" i="32"/>
  <c r="K282" i="32" s="1"/>
  <c r="J290" i="32"/>
  <c r="K290" i="32" s="1"/>
  <c r="J298" i="32"/>
  <c r="K298" i="32" s="1"/>
  <c r="J306" i="32"/>
  <c r="K306" i="32" s="1"/>
  <c r="J314" i="32"/>
  <c r="K314" i="32" s="1"/>
  <c r="J322" i="32"/>
  <c r="K322" i="32" s="1"/>
  <c r="J615" i="32"/>
  <c r="J623" i="32"/>
  <c r="K623" i="32" s="1"/>
  <c r="J631" i="32"/>
  <c r="J639" i="32"/>
  <c r="K639" i="32" s="1"/>
  <c r="J652" i="32"/>
  <c r="K652" i="32" s="1"/>
  <c r="J657" i="32"/>
  <c r="K657" i="32" s="1"/>
  <c r="J665" i="32"/>
  <c r="K665" i="32" s="1"/>
  <c r="J673" i="32"/>
  <c r="K673" i="32" s="1"/>
  <c r="J681" i="32"/>
  <c r="K681" i="32" s="1"/>
  <c r="J13" i="32"/>
  <c r="K13" i="32" s="1"/>
  <c r="J21" i="32"/>
  <c r="K21" i="32" s="1"/>
  <c r="J29" i="32"/>
  <c r="J37" i="32"/>
  <c r="K37" i="32" s="1"/>
  <c r="J45" i="32"/>
  <c r="J53" i="32"/>
  <c r="K53" i="32" s="1"/>
  <c r="J61" i="32"/>
  <c r="K61" i="32" s="1"/>
  <c r="J69" i="32"/>
  <c r="K69" i="32" s="1"/>
  <c r="J77" i="32"/>
  <c r="K77" i="32" s="1"/>
  <c r="J85" i="32"/>
  <c r="J93" i="32"/>
  <c r="K93" i="32" s="1"/>
  <c r="J101" i="32"/>
  <c r="K101" i="32" s="1"/>
  <c r="J109" i="32"/>
  <c r="J117" i="32"/>
  <c r="K117" i="32" s="1"/>
  <c r="J125" i="32"/>
  <c r="K125" i="32" s="1"/>
  <c r="J133" i="32"/>
  <c r="K133" i="32" s="1"/>
  <c r="J141" i="32"/>
  <c r="K141" i="32" s="1"/>
  <c r="J149" i="32"/>
  <c r="K149" i="32" s="1"/>
  <c r="J157" i="32"/>
  <c r="K157" i="32" s="1"/>
  <c r="J165" i="32"/>
  <c r="K165" i="32" s="1"/>
  <c r="J173" i="32"/>
  <c r="J181" i="32"/>
  <c r="K181" i="32" s="1"/>
  <c r="J189" i="32"/>
  <c r="K189" i="32" s="1"/>
  <c r="J197" i="32"/>
  <c r="K197" i="32" s="1"/>
  <c r="J205" i="32"/>
  <c r="K205" i="32" s="1"/>
  <c r="J213" i="32"/>
  <c r="K213" i="32" s="1"/>
  <c r="J221" i="32"/>
  <c r="K221" i="32" s="1"/>
  <c r="J229" i="32"/>
  <c r="K229" i="32" s="1"/>
  <c r="J237" i="32"/>
  <c r="J245" i="32"/>
  <c r="K245" i="32" s="1"/>
  <c r="J253" i="32"/>
  <c r="K253" i="32" s="1"/>
  <c r="J261" i="32"/>
  <c r="K261" i="32" s="1"/>
  <c r="J269" i="32"/>
  <c r="K269" i="32" s="1"/>
  <c r="J277" i="32"/>
  <c r="K277" i="32" s="1"/>
  <c r="J285" i="32"/>
  <c r="K285" i="32" s="1"/>
  <c r="J293" i="32"/>
  <c r="K293" i="32" s="1"/>
  <c r="J301" i="32"/>
  <c r="J309" i="32"/>
  <c r="K309" i="32" s="1"/>
  <c r="J317" i="32"/>
  <c r="K317" i="32" s="1"/>
  <c r="J325" i="32"/>
  <c r="K325" i="32" s="1"/>
  <c r="J578" i="32"/>
  <c r="K578" i="32" s="1"/>
  <c r="J586" i="32"/>
  <c r="K586" i="32" s="1"/>
  <c r="J594" i="32"/>
  <c r="K594" i="32" s="1"/>
  <c r="J602" i="32"/>
  <c r="K602" i="32" s="1"/>
  <c r="J610" i="32"/>
  <c r="K610" i="32" s="1"/>
  <c r="J24" i="32"/>
  <c r="J32" i="32"/>
  <c r="K32" i="32" s="1"/>
  <c r="J40" i="32"/>
  <c r="K40" i="32" s="1"/>
  <c r="J48" i="32"/>
  <c r="K48" i="32" s="1"/>
  <c r="J56" i="32"/>
  <c r="K56" i="32" s="1"/>
  <c r="J64" i="32"/>
  <c r="J72" i="32"/>
  <c r="K72" i="32" s="1"/>
  <c r="J80" i="32"/>
  <c r="J88" i="32"/>
  <c r="J96" i="32"/>
  <c r="K96" i="32" s="1"/>
  <c r="J104" i="32"/>
  <c r="J112" i="32"/>
  <c r="K112" i="32" s="1"/>
  <c r="J120" i="32"/>
  <c r="K120" i="32" s="1"/>
  <c r="J128" i="32"/>
  <c r="K128" i="32" s="1"/>
  <c r="J136" i="32"/>
  <c r="K136" i="32" s="1"/>
  <c r="J144" i="32"/>
  <c r="J152" i="32"/>
  <c r="J160" i="32"/>
  <c r="K160" i="32" s="1"/>
  <c r="J168" i="32"/>
  <c r="J176" i="32"/>
  <c r="K176" i="32" s="1"/>
  <c r="J184" i="32"/>
  <c r="K184" i="32" s="1"/>
  <c r="J192" i="32"/>
  <c r="K192" i="32" s="1"/>
  <c r="J200" i="32"/>
  <c r="K200" i="32" s="1"/>
  <c r="J208" i="32"/>
  <c r="J216" i="32"/>
  <c r="J224" i="32"/>
  <c r="K224" i="32" s="1"/>
  <c r="J232" i="32"/>
  <c r="K232" i="32" s="1"/>
  <c r="J240" i="32"/>
  <c r="K240" i="32" s="1"/>
  <c r="J248" i="32"/>
  <c r="K248" i="32" s="1"/>
  <c r="J256" i="32"/>
  <c r="J264" i="32"/>
  <c r="J272" i="32"/>
  <c r="J280" i="32"/>
  <c r="K280" i="32" s="1"/>
  <c r="J288" i="32"/>
  <c r="K288" i="32" s="1"/>
  <c r="J296" i="32"/>
  <c r="K296" i="32" s="1"/>
  <c r="J304" i="32"/>
  <c r="K304" i="32" s="1"/>
  <c r="J312" i="32"/>
  <c r="J320" i="32"/>
  <c r="K320" i="32" s="1"/>
  <c r="J328" i="32"/>
  <c r="J336" i="32"/>
  <c r="J344" i="32"/>
  <c r="K344" i="32" s="1"/>
  <c r="J352" i="32"/>
  <c r="K352" i="32" s="1"/>
  <c r="J360" i="32"/>
  <c r="K360" i="32" s="1"/>
  <c r="J368" i="32"/>
  <c r="K368" i="32" s="1"/>
  <c r="J376" i="32"/>
  <c r="K376" i="32" s="1"/>
  <c r="J384" i="32"/>
  <c r="K384" i="32" s="1"/>
  <c r="J392" i="32"/>
  <c r="K392" i="32" s="1"/>
  <c r="J400" i="32"/>
  <c r="J408" i="32"/>
  <c r="K408" i="32" s="1"/>
  <c r="J416" i="32"/>
  <c r="K416" i="32" s="1"/>
  <c r="J424" i="32"/>
  <c r="K424" i="32" s="1"/>
  <c r="J432" i="32"/>
  <c r="K432" i="32" s="1"/>
  <c r="J440" i="32"/>
  <c r="K440" i="32" s="1"/>
  <c r="J453" i="32"/>
  <c r="K453" i="32" s="1"/>
  <c r="J461" i="32"/>
  <c r="J469" i="32"/>
  <c r="J477" i="32"/>
  <c r="K477" i="32" s="1"/>
  <c r="J485" i="32"/>
  <c r="K485" i="32" s="1"/>
  <c r="J493" i="32"/>
  <c r="K493" i="32" s="1"/>
  <c r="J501" i="32"/>
  <c r="K501" i="32" s="1"/>
  <c r="J514" i="32"/>
  <c r="K514" i="32" s="1"/>
  <c r="J522" i="32"/>
  <c r="K522" i="32" s="1"/>
  <c r="J530" i="32"/>
  <c r="K530" i="32" s="1"/>
  <c r="J538" i="32"/>
  <c r="K538" i="32" s="1"/>
  <c r="J543" i="32"/>
  <c r="K543" i="32" s="1"/>
  <c r="J551" i="32"/>
  <c r="K551" i="32" s="1"/>
  <c r="J559" i="32"/>
  <c r="K559" i="32" s="1"/>
  <c r="J567" i="32"/>
  <c r="K567" i="32" s="1"/>
  <c r="J580" i="32"/>
  <c r="K580" i="32" s="1"/>
  <c r="J588" i="32"/>
  <c r="K588" i="32" s="1"/>
  <c r="J115" i="32"/>
  <c r="K115" i="32" s="1"/>
  <c r="J123" i="32"/>
  <c r="J131" i="32"/>
  <c r="K131" i="32" s="1"/>
  <c r="J139" i="32"/>
  <c r="K139" i="32" s="1"/>
  <c r="J147" i="32"/>
  <c r="K147" i="32" s="1"/>
  <c r="J155" i="32"/>
  <c r="K155" i="32" s="1"/>
  <c r="J163" i="32"/>
  <c r="K163" i="32" s="1"/>
  <c r="J171" i="32"/>
  <c r="K171" i="32" s="1"/>
  <c r="J179" i="32"/>
  <c r="K179" i="32" s="1"/>
  <c r="J187" i="32"/>
  <c r="J195" i="32"/>
  <c r="K195" i="32" s="1"/>
  <c r="J203" i="32"/>
  <c r="K203" i="32" s="1"/>
  <c r="J211" i="32"/>
  <c r="K211" i="32" s="1"/>
  <c r="J219" i="32"/>
  <c r="K219" i="32" s="1"/>
  <c r="J227" i="32"/>
  <c r="K227" i="32" s="1"/>
  <c r="J235" i="32"/>
  <c r="K235" i="32" s="1"/>
  <c r="J243" i="32"/>
  <c r="J251" i="32"/>
  <c r="J259" i="32"/>
  <c r="K259" i="32" s="1"/>
  <c r="J267" i="32"/>
  <c r="K267" i="32" s="1"/>
  <c r="J275" i="32"/>
  <c r="K275" i="32" s="1"/>
  <c r="J283" i="32"/>
  <c r="K283" i="32" s="1"/>
  <c r="J291" i="32"/>
  <c r="K291" i="32" s="1"/>
  <c r="J299" i="32"/>
  <c r="K299" i="32" s="1"/>
  <c r="J307" i="32"/>
  <c r="J315" i="32"/>
  <c r="J323" i="32"/>
  <c r="K323" i="32" s="1"/>
  <c r="J591" i="32"/>
  <c r="K591" i="32" s="1"/>
  <c r="J599" i="32"/>
  <c r="K599" i="32" s="1"/>
  <c r="J607" i="32"/>
  <c r="K607" i="32" s="1"/>
  <c r="J625" i="32"/>
  <c r="K625" i="32" s="1"/>
  <c r="J633" i="32"/>
  <c r="K633" i="32" s="1"/>
  <c r="J641" i="32"/>
  <c r="K641" i="32" s="1"/>
  <c r="J646" i="32"/>
  <c r="K646" i="32" s="1"/>
  <c r="J654" i="32"/>
  <c r="K654" i="32" s="1"/>
  <c r="J659" i="32"/>
  <c r="K659" i="32" s="1"/>
  <c r="J667" i="32"/>
  <c r="K667" i="32" s="1"/>
  <c r="J675" i="32"/>
  <c r="K675" i="32" s="1"/>
  <c r="J688" i="32"/>
  <c r="K688" i="32" s="1"/>
  <c r="J696" i="32"/>
  <c r="K696" i="32" s="1"/>
  <c r="J704" i="32"/>
  <c r="K704" i="32" s="1"/>
  <c r="J712" i="32"/>
  <c r="K712" i="32" s="1"/>
  <c r="J720" i="32"/>
  <c r="K720" i="32" s="1"/>
  <c r="J727" i="32"/>
  <c r="K727" i="32" s="1"/>
  <c r="J735" i="32"/>
  <c r="K735" i="32" s="1"/>
  <c r="J743" i="32"/>
  <c r="K743" i="32" s="1"/>
  <c r="J751" i="32"/>
  <c r="K751" i="32" s="1"/>
  <c r="J759" i="32"/>
  <c r="K759" i="32" s="1"/>
  <c r="J767" i="32"/>
  <c r="J775" i="32"/>
  <c r="J783" i="32"/>
  <c r="K783" i="32" s="1"/>
  <c r="J791" i="32"/>
  <c r="K791" i="32" s="1"/>
  <c r="J799" i="32"/>
  <c r="K799" i="32" s="1"/>
  <c r="J807" i="32"/>
  <c r="K807" i="32" s="1"/>
  <c r="J815" i="32"/>
  <c r="K815" i="32" s="1"/>
  <c r="J823" i="32"/>
  <c r="K823" i="32" s="1"/>
  <c r="J831" i="32"/>
  <c r="K831" i="32" s="1"/>
  <c r="J839" i="32"/>
  <c r="J847" i="32"/>
  <c r="K847" i="32" s="1"/>
  <c r="J855" i="32"/>
  <c r="K855" i="32" s="1"/>
  <c r="J863" i="32"/>
  <c r="K863" i="32" s="1"/>
  <c r="J871" i="32"/>
  <c r="K871" i="32" s="1"/>
  <c r="J879" i="32"/>
  <c r="K879" i="32" s="1"/>
  <c r="J887" i="32"/>
  <c r="K887" i="32" s="1"/>
  <c r="J895" i="32"/>
  <c r="K895" i="32" s="1"/>
  <c r="J903" i="32"/>
  <c r="J911" i="32"/>
  <c r="K911" i="32" s="1"/>
  <c r="J919" i="32"/>
  <c r="K919" i="32" s="1"/>
  <c r="J927" i="32"/>
  <c r="K927" i="32" s="1"/>
  <c r="J935" i="32"/>
  <c r="K935" i="32" s="1"/>
  <c r="J943" i="32"/>
  <c r="K943" i="32" s="1"/>
  <c r="J951" i="32"/>
  <c r="K951" i="32" s="1"/>
  <c r="J959" i="32"/>
  <c r="J967" i="32"/>
  <c r="J975" i="32"/>
  <c r="K975" i="32" s="1"/>
  <c r="J983" i="32"/>
  <c r="K983" i="32" s="1"/>
  <c r="J356" i="32"/>
  <c r="J364" i="32"/>
  <c r="K364" i="32" s="1"/>
  <c r="J372" i="32"/>
  <c r="J380" i="32"/>
  <c r="K380" i="32" s="1"/>
  <c r="J388" i="32"/>
  <c r="K388" i="32" s="1"/>
  <c r="J396" i="32"/>
  <c r="J404" i="32"/>
  <c r="J412" i="32"/>
  <c r="J420" i="32"/>
  <c r="J428" i="32"/>
  <c r="K428" i="32" s="1"/>
  <c r="J436" i="32"/>
  <c r="K436" i="32" s="1"/>
  <c r="J444" i="32"/>
  <c r="K444" i="32" s="1"/>
  <c r="J449" i="32"/>
  <c r="K449" i="32" s="1"/>
  <c r="J457" i="32"/>
  <c r="J465" i="32"/>
  <c r="K465" i="32" s="1"/>
  <c r="J473" i="32"/>
  <c r="K473" i="32" s="1"/>
  <c r="J481" i="32"/>
  <c r="K481" i="32" s="1"/>
  <c r="J489" i="32"/>
  <c r="K489" i="32" s="1"/>
  <c r="J497" i="32"/>
  <c r="K497" i="32" s="1"/>
  <c r="J505" i="32"/>
  <c r="K505" i="32" s="1"/>
  <c r="J510" i="32"/>
  <c r="K510" i="32" s="1"/>
  <c r="J518" i="32"/>
  <c r="J526" i="32"/>
  <c r="K526" i="32" s="1"/>
  <c r="J534" i="32"/>
  <c r="K534" i="32" s="1"/>
  <c r="J547" i="32"/>
  <c r="K547" i="32" s="1"/>
  <c r="J555" i="32"/>
  <c r="K555" i="32" s="1"/>
  <c r="J563" i="32"/>
  <c r="K563" i="32" s="1"/>
  <c r="J571" i="32"/>
  <c r="K571" i="32" s="1"/>
  <c r="J576" i="32"/>
  <c r="K576" i="32" s="1"/>
  <c r="J584" i="32"/>
  <c r="K584" i="32" s="1"/>
  <c r="J592" i="32"/>
  <c r="K592" i="32" s="1"/>
  <c r="J600" i="32"/>
  <c r="K600" i="32" s="1"/>
  <c r="J608" i="32"/>
  <c r="K608" i="32" s="1"/>
  <c r="J613" i="32"/>
  <c r="K613" i="32" s="1"/>
  <c r="J618" i="32"/>
  <c r="K618" i="32" s="1"/>
  <c r="J626" i="32"/>
  <c r="K626" i="32" s="1"/>
  <c r="J634" i="32"/>
  <c r="K634" i="32" s="1"/>
  <c r="J642" i="32"/>
  <c r="K642" i="32" s="1"/>
  <c r="J647" i="32"/>
  <c r="K647" i="32" s="1"/>
  <c r="J660" i="32"/>
  <c r="K660" i="32" s="1"/>
  <c r="J668" i="32"/>
  <c r="K668" i="32" s="1"/>
  <c r="J676" i="32"/>
  <c r="K676" i="32" s="1"/>
  <c r="J689" i="32"/>
  <c r="K689" i="32" s="1"/>
  <c r="J697" i="32"/>
  <c r="K697" i="32" s="1"/>
  <c r="J705" i="32"/>
  <c r="K705" i="32" s="1"/>
  <c r="J713" i="32"/>
  <c r="K713" i="32" s="1"/>
  <c r="J721" i="32"/>
  <c r="K721" i="32" s="1"/>
  <c r="J728" i="32"/>
  <c r="K728" i="32" s="1"/>
  <c r="J736" i="32"/>
  <c r="K736" i="32" s="1"/>
  <c r="J744" i="32"/>
  <c r="K744" i="32" s="1"/>
  <c r="J752" i="32"/>
  <c r="K752" i="32" s="1"/>
  <c r="J760" i="32"/>
  <c r="K760" i="32" s="1"/>
  <c r="J768" i="32"/>
  <c r="K768" i="32" s="1"/>
  <c r="J776" i="32"/>
  <c r="J784" i="32"/>
  <c r="K784" i="32" s="1"/>
  <c r="J792" i="32"/>
  <c r="K792" i="32" s="1"/>
  <c r="J800" i="32"/>
  <c r="K800" i="32" s="1"/>
  <c r="J808" i="32"/>
  <c r="K808" i="32" s="1"/>
  <c r="J816" i="32"/>
  <c r="J824" i="32"/>
  <c r="K824" i="32" s="1"/>
  <c r="J832" i="32"/>
  <c r="K832" i="32" s="1"/>
  <c r="J840" i="32"/>
  <c r="J848" i="32"/>
  <c r="K848" i="32" s="1"/>
  <c r="J856" i="32"/>
  <c r="K856" i="32" s="1"/>
  <c r="J864" i="32"/>
  <c r="K864" i="32" s="1"/>
  <c r="J872" i="32"/>
  <c r="K872" i="32" s="1"/>
  <c r="J880" i="32"/>
  <c r="J888" i="32"/>
  <c r="K888" i="32" s="1"/>
  <c r="J896" i="32"/>
  <c r="K896" i="32" s="1"/>
  <c r="J904" i="32"/>
  <c r="J912" i="32"/>
  <c r="K912" i="32" s="1"/>
  <c r="J920" i="32"/>
  <c r="K920" i="32" s="1"/>
  <c r="J928" i="32"/>
  <c r="K928" i="32" s="1"/>
  <c r="J936" i="32"/>
  <c r="K936" i="32" s="1"/>
  <c r="J944" i="32"/>
  <c r="K944" i="32" s="1"/>
  <c r="J952" i="32"/>
  <c r="J960" i="32"/>
  <c r="K960" i="32" s="1"/>
  <c r="J968" i="32"/>
  <c r="J976" i="32"/>
  <c r="K976" i="32" s="1"/>
  <c r="J984" i="32"/>
  <c r="K984" i="32" s="1"/>
  <c r="K605" i="32"/>
  <c r="J15" i="32"/>
  <c r="K15" i="32" s="1"/>
  <c r="J23" i="32"/>
  <c r="K23" i="32" s="1"/>
  <c r="J31" i="32"/>
  <c r="K31" i="32" s="1"/>
  <c r="J39" i="32"/>
  <c r="K39" i="32" s="1"/>
  <c r="J47" i="32"/>
  <c r="K47" i="32" s="1"/>
  <c r="J55" i="32"/>
  <c r="J63" i="32"/>
  <c r="K63" i="32" s="1"/>
  <c r="J71" i="32"/>
  <c r="K71" i="32" s="1"/>
  <c r="J79" i="32"/>
  <c r="K79" i="32" s="1"/>
  <c r="J87" i="32"/>
  <c r="K87" i="32" s="1"/>
  <c r="J95" i="32"/>
  <c r="K95" i="32" s="1"/>
  <c r="J103" i="32"/>
  <c r="K103" i="32" s="1"/>
  <c r="J111" i="32"/>
  <c r="K111" i="32" s="1"/>
  <c r="J119" i="32"/>
  <c r="K119" i="32" s="1"/>
  <c r="J127" i="32"/>
  <c r="K127" i="32" s="1"/>
  <c r="J135" i="32"/>
  <c r="K135" i="32" s="1"/>
  <c r="J143" i="32"/>
  <c r="K143" i="32" s="1"/>
  <c r="J151" i="32"/>
  <c r="K151" i="32" s="1"/>
  <c r="J159" i="32"/>
  <c r="K159" i="32" s="1"/>
  <c r="J167" i="32"/>
  <c r="J175" i="32"/>
  <c r="J183" i="32"/>
  <c r="K183" i="32" s="1"/>
  <c r="J191" i="32"/>
  <c r="K191" i="32" s="1"/>
  <c r="J199" i="32"/>
  <c r="K199" i="32" s="1"/>
  <c r="J207" i="32"/>
  <c r="K207" i="32" s="1"/>
  <c r="J215" i="32"/>
  <c r="K215" i="32" s="1"/>
  <c r="J223" i="32"/>
  <c r="K223" i="32" s="1"/>
  <c r="J231" i="32"/>
  <c r="K231" i="32" s="1"/>
  <c r="J239" i="32"/>
  <c r="J247" i="32"/>
  <c r="K247" i="32" s="1"/>
  <c r="J255" i="32"/>
  <c r="K255" i="32" s="1"/>
  <c r="J263" i="32"/>
  <c r="K263" i="32" s="1"/>
  <c r="J271" i="32"/>
  <c r="K271" i="32" s="1"/>
  <c r="J279" i="32"/>
  <c r="K279" i="32" s="1"/>
  <c r="J287" i="32"/>
  <c r="K287" i="32" s="1"/>
  <c r="J295" i="32"/>
  <c r="K295" i="32" s="1"/>
  <c r="J303" i="32"/>
  <c r="J311" i="32"/>
  <c r="K311" i="32" s="1"/>
  <c r="J319" i="32"/>
  <c r="K319" i="32" s="1"/>
  <c r="J327" i="32"/>
  <c r="K327" i="32" s="1"/>
  <c r="J335" i="32"/>
  <c r="K335" i="32" s="1"/>
  <c r="J343" i="32"/>
  <c r="K343" i="32" s="1"/>
  <c r="J351" i="32"/>
  <c r="K351" i="32" s="1"/>
  <c r="J359" i="32"/>
  <c r="K359" i="32" s="1"/>
  <c r="J367" i="32"/>
  <c r="J375" i="32"/>
  <c r="J383" i="32"/>
  <c r="K383" i="32" s="1"/>
  <c r="J391" i="32"/>
  <c r="K391" i="32" s="1"/>
  <c r="J399" i="32"/>
  <c r="K399" i="32" s="1"/>
  <c r="J407" i="32"/>
  <c r="K407" i="32" s="1"/>
  <c r="J415" i="32"/>
  <c r="K415" i="32" s="1"/>
  <c r="J423" i="32"/>
  <c r="K423" i="32" s="1"/>
  <c r="J431" i="32"/>
  <c r="J439" i="32"/>
  <c r="K439" i="32" s="1"/>
  <c r="J452" i="32"/>
  <c r="K452" i="32" s="1"/>
  <c r="J460" i="32"/>
  <c r="K460" i="32" s="1"/>
  <c r="J468" i="32"/>
  <c r="K468" i="32" s="1"/>
  <c r="J476" i="32"/>
  <c r="K476" i="32" s="1"/>
  <c r="J484" i="32"/>
  <c r="J492" i="32"/>
  <c r="K492" i="32" s="1"/>
  <c r="J500" i="32"/>
  <c r="J513" i="32"/>
  <c r="K513" i="32" s="1"/>
  <c r="J521" i="32"/>
  <c r="K521" i="32" s="1"/>
  <c r="J529" i="32"/>
  <c r="K529" i="32" s="1"/>
  <c r="J537" i="32"/>
  <c r="K537" i="32" s="1"/>
  <c r="J542" i="32"/>
  <c r="K542" i="32" s="1"/>
  <c r="J550" i="32"/>
  <c r="K550" i="32" s="1"/>
  <c r="J558" i="32"/>
  <c r="K558" i="32" s="1"/>
  <c r="J566" i="32"/>
  <c r="J579" i="32"/>
  <c r="K579" i="32" s="1"/>
  <c r="J587" i="32"/>
  <c r="K587" i="32" s="1"/>
  <c r="J330" i="32"/>
  <c r="K330" i="32" s="1"/>
  <c r="J338" i="32"/>
  <c r="K338" i="32" s="1"/>
  <c r="J346" i="32"/>
  <c r="K346" i="32" s="1"/>
  <c r="J354" i="32"/>
  <c r="K354" i="32" s="1"/>
  <c r="J362" i="32"/>
  <c r="K362" i="32" s="1"/>
  <c r="J370" i="32"/>
  <c r="K370" i="32" s="1"/>
  <c r="J378" i="32"/>
  <c r="K378" i="32" s="1"/>
  <c r="J386" i="32"/>
  <c r="K386" i="32" s="1"/>
  <c r="J394" i="32"/>
  <c r="K394" i="32" s="1"/>
  <c r="J402" i="32"/>
  <c r="K402" i="32" s="1"/>
  <c r="J410" i="32"/>
  <c r="K410" i="32" s="1"/>
  <c r="J418" i="32"/>
  <c r="K418" i="32" s="1"/>
  <c r="J426" i="32"/>
  <c r="K426" i="32" s="1"/>
  <c r="J434" i="32"/>
  <c r="K434" i="32" s="1"/>
  <c r="J442" i="32"/>
  <c r="K442" i="32" s="1"/>
  <c r="J447" i="32"/>
  <c r="K447" i="32" s="1"/>
  <c r="J455" i="32"/>
  <c r="K455" i="32" s="1"/>
  <c r="J463" i="32"/>
  <c r="K463" i="32" s="1"/>
  <c r="J471" i="32"/>
  <c r="K471" i="32" s="1"/>
  <c r="J479" i="32"/>
  <c r="K479" i="32" s="1"/>
  <c r="J487" i="32"/>
  <c r="K487" i="32" s="1"/>
  <c r="J495" i="32"/>
  <c r="J503" i="32"/>
  <c r="K503" i="32" s="1"/>
  <c r="J508" i="32"/>
  <c r="K508" i="32" s="1"/>
  <c r="J516" i="32"/>
  <c r="K516" i="32" s="1"/>
  <c r="J524" i="32"/>
  <c r="K524" i="32" s="1"/>
  <c r="J532" i="32"/>
  <c r="K532" i="32" s="1"/>
  <c r="J545" i="32"/>
  <c r="K545" i="32" s="1"/>
  <c r="J553" i="32"/>
  <c r="K553" i="32" s="1"/>
  <c r="J561" i="32"/>
  <c r="J569" i="32"/>
  <c r="K569" i="32" s="1"/>
  <c r="J574" i="32"/>
  <c r="K574" i="32" s="1"/>
  <c r="J582" i="32"/>
  <c r="K582" i="32" s="1"/>
  <c r="J595" i="32"/>
  <c r="K595" i="32" s="1"/>
  <c r="J603" i="32"/>
  <c r="K603" i="32" s="1"/>
  <c r="J611" i="32"/>
  <c r="K611" i="32" s="1"/>
  <c r="J616" i="32"/>
  <c r="K616" i="32" s="1"/>
  <c r="J621" i="32"/>
  <c r="K621" i="32" s="1"/>
  <c r="J629" i="32"/>
  <c r="K629" i="32" s="1"/>
  <c r="J637" i="32"/>
  <c r="K637" i="32" s="1"/>
  <c r="J650" i="32"/>
  <c r="K650" i="32" s="1"/>
  <c r="J655" i="32"/>
  <c r="K655" i="32" s="1"/>
  <c r="J663" i="32"/>
  <c r="J671" i="32"/>
  <c r="K671" i="32" s="1"/>
  <c r="J679" i="32"/>
  <c r="K679" i="32" s="1"/>
  <c r="J684" i="32"/>
  <c r="K684" i="32" s="1"/>
  <c r="J692" i="32"/>
  <c r="K692" i="32" s="1"/>
  <c r="J700" i="32"/>
  <c r="K700" i="32" s="1"/>
  <c r="J708" i="32"/>
  <c r="K708" i="32" s="1"/>
  <c r="J716" i="32"/>
  <c r="K716" i="32" s="1"/>
  <c r="J724" i="32"/>
  <c r="K724" i="32" s="1"/>
  <c r="J731" i="32"/>
  <c r="K731" i="32" s="1"/>
  <c r="J739" i="32"/>
  <c r="K739" i="32" s="1"/>
  <c r="J747" i="32"/>
  <c r="K747" i="32" s="1"/>
  <c r="J755" i="32"/>
  <c r="K755" i="32" s="1"/>
  <c r="J763" i="32"/>
  <c r="K763" i="32" s="1"/>
  <c r="J771" i="32"/>
  <c r="K771" i="32" s="1"/>
  <c r="J779" i="32"/>
  <c r="K779" i="32" s="1"/>
  <c r="J787" i="32"/>
  <c r="K787" i="32" s="1"/>
  <c r="J795" i="32"/>
  <c r="J803" i="32"/>
  <c r="K803" i="32" s="1"/>
  <c r="J811" i="32"/>
  <c r="K811" i="32" s="1"/>
  <c r="J819" i="32"/>
  <c r="J827" i="32"/>
  <c r="K827" i="32" s="1"/>
  <c r="J835" i="32"/>
  <c r="K835" i="32" s="1"/>
  <c r="J843" i="32"/>
  <c r="K843" i="32" s="1"/>
  <c r="J851" i="32"/>
  <c r="K851" i="32" s="1"/>
  <c r="J859" i="32"/>
  <c r="K859" i="32" s="1"/>
  <c r="J867" i="32"/>
  <c r="K867" i="32" s="1"/>
  <c r="J875" i="32"/>
  <c r="K875" i="32" s="1"/>
  <c r="J883" i="32"/>
  <c r="K883" i="32" s="1"/>
  <c r="J891" i="32"/>
  <c r="K891" i="32" s="1"/>
  <c r="J899" i="32"/>
  <c r="K899" i="32" s="1"/>
  <c r="J907" i="32"/>
  <c r="K907" i="32" s="1"/>
  <c r="J915" i="32"/>
  <c r="K915" i="32" s="1"/>
  <c r="J923" i="32"/>
  <c r="K923" i="32" s="1"/>
  <c r="J931" i="32"/>
  <c r="K931" i="32" s="1"/>
  <c r="J939" i="32"/>
  <c r="J947" i="32"/>
  <c r="K947" i="32" s="1"/>
  <c r="J955" i="32"/>
  <c r="K955" i="32" s="1"/>
  <c r="J963" i="32"/>
  <c r="K963" i="32" s="1"/>
  <c r="J971" i="32"/>
  <c r="K971" i="32" s="1"/>
  <c r="J979" i="32"/>
  <c r="K979" i="32" s="1"/>
  <c r="J333" i="32"/>
  <c r="K333" i="32" s="1"/>
  <c r="J341" i="32"/>
  <c r="K341" i="32" s="1"/>
  <c r="J349" i="32"/>
  <c r="K349" i="32" s="1"/>
  <c r="J357" i="32"/>
  <c r="K357" i="32" s="1"/>
  <c r="J365" i="32"/>
  <c r="K365" i="32" s="1"/>
  <c r="J373" i="32"/>
  <c r="K373" i="32" s="1"/>
  <c r="J381" i="32"/>
  <c r="K381" i="32" s="1"/>
  <c r="J389" i="32"/>
  <c r="K389" i="32" s="1"/>
  <c r="J397" i="32"/>
  <c r="K397" i="32" s="1"/>
  <c r="J405" i="32"/>
  <c r="K405" i="32" s="1"/>
  <c r="J413" i="32"/>
  <c r="J421" i="32"/>
  <c r="K421" i="32" s="1"/>
  <c r="J429" i="32"/>
  <c r="K429" i="32" s="1"/>
  <c r="J437" i="32"/>
  <c r="K437" i="32" s="1"/>
  <c r="J445" i="32"/>
  <c r="K445" i="32" s="1"/>
  <c r="J450" i="32"/>
  <c r="K450" i="32" s="1"/>
  <c r="J458" i="32"/>
  <c r="K458" i="32" s="1"/>
  <c r="J466" i="32"/>
  <c r="K466" i="32" s="1"/>
  <c r="J474" i="32"/>
  <c r="K474" i="32" s="1"/>
  <c r="J482" i="32"/>
  <c r="K482" i="32" s="1"/>
  <c r="J490" i="32"/>
  <c r="K490" i="32" s="1"/>
  <c r="J498" i="32"/>
  <c r="K498" i="32" s="1"/>
  <c r="J506" i="32"/>
  <c r="K506" i="32" s="1"/>
  <c r="J511" i="32"/>
  <c r="K511" i="32" s="1"/>
  <c r="J519" i="32"/>
  <c r="K519" i="32" s="1"/>
  <c r="J527" i="32"/>
  <c r="K527" i="32" s="1"/>
  <c r="J535" i="32"/>
  <c r="K535" i="32" s="1"/>
  <c r="J540" i="32"/>
  <c r="K540" i="32" s="1"/>
  <c r="J548" i="32"/>
  <c r="K548" i="32" s="1"/>
  <c r="J556" i="32"/>
  <c r="K556" i="32" s="1"/>
  <c r="J564" i="32"/>
  <c r="K564" i="32" s="1"/>
  <c r="J572" i="32"/>
  <c r="K572" i="32" s="1"/>
  <c r="J577" i="32"/>
  <c r="K577" i="32" s="1"/>
  <c r="J585" i="32"/>
  <c r="K585" i="32" s="1"/>
  <c r="J590" i="32"/>
  <c r="J598" i="32"/>
  <c r="K598" i="32" s="1"/>
  <c r="J606" i="32"/>
  <c r="K606" i="32" s="1"/>
  <c r="J624" i="32"/>
  <c r="K624" i="32" s="1"/>
  <c r="J632" i="32"/>
  <c r="K632" i="32" s="1"/>
  <c r="J640" i="32"/>
  <c r="K640" i="32" s="1"/>
  <c r="J645" i="32"/>
  <c r="K645" i="32" s="1"/>
  <c r="J653" i="32"/>
  <c r="K653" i="32" s="1"/>
  <c r="J658" i="32"/>
  <c r="K658" i="32" s="1"/>
  <c r="J666" i="32"/>
  <c r="K666" i="32" s="1"/>
  <c r="J674" i="32"/>
  <c r="K674" i="32" s="1"/>
  <c r="J687" i="32"/>
  <c r="K687" i="32" s="1"/>
  <c r="J695" i="32"/>
  <c r="K695" i="32" s="1"/>
  <c r="J703" i="32"/>
  <c r="K703" i="32" s="1"/>
  <c r="J711" i="32"/>
  <c r="K711" i="32" s="1"/>
  <c r="J719" i="32"/>
  <c r="K719" i="32" s="1"/>
  <c r="J726" i="32"/>
  <c r="J734" i="32"/>
  <c r="K734" i="32" s="1"/>
  <c r="J742" i="32"/>
  <c r="K742" i="32" s="1"/>
  <c r="J750" i="32"/>
  <c r="K750" i="32" s="1"/>
  <c r="J758" i="32"/>
  <c r="K758" i="32" s="1"/>
  <c r="J766" i="32"/>
  <c r="K766" i="32" s="1"/>
  <c r="J774" i="32"/>
  <c r="K774" i="32" s="1"/>
  <c r="J782" i="32"/>
  <c r="K782" i="32" s="1"/>
  <c r="J790" i="32"/>
  <c r="J798" i="32"/>
  <c r="K798" i="32" s="1"/>
  <c r="J806" i="32"/>
  <c r="K806" i="32" s="1"/>
  <c r="J814" i="32"/>
  <c r="K814" i="32" s="1"/>
  <c r="J822" i="32"/>
  <c r="K822" i="32" s="1"/>
  <c r="J830" i="32"/>
  <c r="K830" i="32" s="1"/>
  <c r="J838" i="32"/>
  <c r="K838" i="32" s="1"/>
  <c r="J846" i="32"/>
  <c r="K846" i="32" s="1"/>
  <c r="J854" i="32"/>
  <c r="K854" i="32" s="1"/>
  <c r="J862" i="32"/>
  <c r="K862" i="32" s="1"/>
  <c r="J870" i="32"/>
  <c r="K870" i="32" s="1"/>
  <c r="J878" i="32"/>
  <c r="K878" i="32" s="1"/>
  <c r="J886" i="32"/>
  <c r="K886" i="32" s="1"/>
  <c r="J894" i="32"/>
  <c r="K894" i="32" s="1"/>
  <c r="J902" i="32"/>
  <c r="K902" i="32" s="1"/>
  <c r="J910" i="32"/>
  <c r="K910" i="32" s="1"/>
  <c r="J918" i="32"/>
  <c r="K918" i="32" s="1"/>
  <c r="J926" i="32"/>
  <c r="K926" i="32" s="1"/>
  <c r="J934" i="32"/>
  <c r="K934" i="32" s="1"/>
  <c r="J942" i="32"/>
  <c r="K942" i="32" s="1"/>
  <c r="J950" i="32"/>
  <c r="K950" i="32" s="1"/>
  <c r="J958" i="32"/>
  <c r="K958" i="32" s="1"/>
  <c r="J966" i="32"/>
  <c r="K966" i="32" s="1"/>
  <c r="J974" i="32"/>
  <c r="K974" i="32" s="1"/>
  <c r="J982" i="32"/>
  <c r="K982" i="32" s="1"/>
  <c r="J761" i="32"/>
  <c r="K761" i="32" s="1"/>
  <c r="J769" i="32"/>
  <c r="K769" i="32" s="1"/>
  <c r="J777" i="32"/>
  <c r="K777" i="32" s="1"/>
  <c r="J785" i="32"/>
  <c r="K785" i="32" s="1"/>
  <c r="J793" i="32"/>
  <c r="K793" i="32" s="1"/>
  <c r="J801" i="32"/>
  <c r="K801" i="32" s="1"/>
  <c r="J809" i="32"/>
  <c r="K809" i="32" s="1"/>
  <c r="J817" i="32"/>
  <c r="K817" i="32" s="1"/>
  <c r="J825" i="32"/>
  <c r="K825" i="32" s="1"/>
  <c r="J833" i="32"/>
  <c r="K833" i="32" s="1"/>
  <c r="J841" i="32"/>
  <c r="K841" i="32" s="1"/>
  <c r="J849" i="32"/>
  <c r="K849" i="32" s="1"/>
  <c r="J857" i="32"/>
  <c r="K857" i="32" s="1"/>
  <c r="J865" i="32"/>
  <c r="K865" i="32" s="1"/>
  <c r="J873" i="32"/>
  <c r="K873" i="32" s="1"/>
  <c r="J881" i="32"/>
  <c r="K881" i="32" s="1"/>
  <c r="J889" i="32"/>
  <c r="K889" i="32" s="1"/>
  <c r="J897" i="32"/>
  <c r="K897" i="32" s="1"/>
  <c r="J905" i="32"/>
  <c r="K905" i="32" s="1"/>
  <c r="J913" i="32"/>
  <c r="K913" i="32" s="1"/>
  <c r="J921" i="32"/>
  <c r="K921" i="32" s="1"/>
  <c r="J929" i="32"/>
  <c r="K929" i="32" s="1"/>
  <c r="J937" i="32"/>
  <c r="K937" i="32" s="1"/>
  <c r="J945" i="32"/>
  <c r="K945" i="32" s="1"/>
  <c r="J953" i="32"/>
  <c r="K953" i="32" s="1"/>
  <c r="J961" i="32"/>
  <c r="K961" i="32" s="1"/>
  <c r="J969" i="32"/>
  <c r="K969" i="32" s="1"/>
  <c r="J977" i="32"/>
  <c r="K977" i="32" s="1"/>
  <c r="J331" i="32"/>
  <c r="J339" i="32"/>
  <c r="K339" i="32" s="1"/>
  <c r="J347" i="32"/>
  <c r="K347" i="32" s="1"/>
  <c r="J355" i="32"/>
  <c r="K355" i="32" s="1"/>
  <c r="J363" i="32"/>
  <c r="K363" i="32" s="1"/>
  <c r="J371" i="32"/>
  <c r="K371" i="32" s="1"/>
  <c r="J379" i="32"/>
  <c r="K379" i="32" s="1"/>
  <c r="J387" i="32"/>
  <c r="K387" i="32" s="1"/>
  <c r="J395" i="32"/>
  <c r="K395" i="32" s="1"/>
  <c r="J403" i="32"/>
  <c r="K403" i="32" s="1"/>
  <c r="J411" i="32"/>
  <c r="J419" i="32"/>
  <c r="K419" i="32" s="1"/>
  <c r="J427" i="32"/>
  <c r="K427" i="32" s="1"/>
  <c r="J435" i="32"/>
  <c r="K435" i="32" s="1"/>
  <c r="J443" i="32"/>
  <c r="J448" i="32"/>
  <c r="K448" i="32" s="1"/>
  <c r="J456" i="32"/>
  <c r="K456" i="32" s="1"/>
  <c r="J464" i="32"/>
  <c r="K464" i="32" s="1"/>
  <c r="J472" i="32"/>
  <c r="K472" i="32" s="1"/>
  <c r="J480" i="32"/>
  <c r="K480" i="32" s="1"/>
  <c r="J488" i="32"/>
  <c r="K488" i="32" s="1"/>
  <c r="J496" i="32"/>
  <c r="K496" i="32" s="1"/>
  <c r="J504" i="32"/>
  <c r="K504" i="32" s="1"/>
  <c r="J509" i="32"/>
  <c r="K509" i="32" s="1"/>
  <c r="J517" i="32"/>
  <c r="K517" i="32" s="1"/>
  <c r="J525" i="32"/>
  <c r="K525" i="32" s="1"/>
  <c r="J533" i="32"/>
  <c r="K533" i="32" s="1"/>
  <c r="J546" i="32"/>
  <c r="K546" i="32" s="1"/>
  <c r="J554" i="32"/>
  <c r="K554" i="32" s="1"/>
  <c r="J562" i="32"/>
  <c r="K562" i="32" s="1"/>
  <c r="J570" i="32"/>
  <c r="K570" i="32" s="1"/>
  <c r="J575" i="32"/>
  <c r="K575" i="32" s="1"/>
  <c r="J583" i="32"/>
  <c r="K583" i="32" s="1"/>
  <c r="J596" i="32"/>
  <c r="K596" i="32" s="1"/>
  <c r="J604" i="32"/>
  <c r="K604" i="32" s="1"/>
  <c r="J612" i="32"/>
  <c r="K612" i="32" s="1"/>
  <c r="J617" i="32"/>
  <c r="K617" i="32" s="1"/>
  <c r="J622" i="32"/>
  <c r="K622" i="32" s="1"/>
  <c r="J630" i="32"/>
  <c r="K630" i="32" s="1"/>
  <c r="J638" i="32"/>
  <c r="K638" i="32" s="1"/>
  <c r="J651" i="32"/>
  <c r="K651" i="32" s="1"/>
  <c r="J656" i="32"/>
  <c r="K656" i="32" s="1"/>
  <c r="J664" i="32"/>
  <c r="K664" i="32" s="1"/>
  <c r="J672" i="32"/>
  <c r="K672" i="32" s="1"/>
  <c r="J680" i="32"/>
  <c r="K680" i="32" s="1"/>
  <c r="J685" i="32"/>
  <c r="K685" i="32" s="1"/>
  <c r="J693" i="32"/>
  <c r="K693" i="32" s="1"/>
  <c r="J701" i="32"/>
  <c r="K701" i="32" s="1"/>
  <c r="J709" i="32"/>
  <c r="K709" i="32" s="1"/>
  <c r="J717" i="32"/>
  <c r="K717" i="32" s="1"/>
  <c r="J985" i="32"/>
  <c r="K985" i="32" s="1"/>
  <c r="J732" i="32"/>
  <c r="K732" i="32" s="1"/>
  <c r="J740" i="32"/>
  <c r="K740" i="32" s="1"/>
  <c r="J748" i="32"/>
  <c r="J756" i="32"/>
  <c r="J764" i="32"/>
  <c r="K764" i="32" s="1"/>
  <c r="J772" i="32"/>
  <c r="K772" i="32" s="1"/>
  <c r="J780" i="32"/>
  <c r="K780" i="32" s="1"/>
  <c r="J788" i="32"/>
  <c r="K788" i="32" s="1"/>
  <c r="J796" i="32"/>
  <c r="K796" i="32" s="1"/>
  <c r="J804" i="32"/>
  <c r="K804" i="32" s="1"/>
  <c r="J812" i="32"/>
  <c r="K812" i="32" s="1"/>
  <c r="J820" i="32"/>
  <c r="K820" i="32" s="1"/>
  <c r="J828" i="32"/>
  <c r="K828" i="32" s="1"/>
  <c r="J836" i="32"/>
  <c r="K836" i="32" s="1"/>
  <c r="J844" i="32"/>
  <c r="J852" i="32"/>
  <c r="K852" i="32" s="1"/>
  <c r="J860" i="32"/>
  <c r="K860" i="32" s="1"/>
  <c r="J868" i="32"/>
  <c r="K868" i="32" s="1"/>
  <c r="J876" i="32"/>
  <c r="K876" i="32" s="1"/>
  <c r="J884" i="32"/>
  <c r="J892" i="32"/>
  <c r="K892" i="32" s="1"/>
  <c r="J900" i="32"/>
  <c r="K900" i="32" s="1"/>
  <c r="J908" i="32"/>
  <c r="K908" i="32" s="1"/>
  <c r="J916" i="32"/>
  <c r="K916" i="32" s="1"/>
  <c r="J924" i="32"/>
  <c r="K924" i="32" s="1"/>
  <c r="J932" i="32"/>
  <c r="K932" i="32" s="1"/>
  <c r="J940" i="32"/>
  <c r="K940" i="32" s="1"/>
  <c r="J948" i="32"/>
  <c r="K948" i="32" s="1"/>
  <c r="J956" i="32"/>
  <c r="K956" i="32" s="1"/>
  <c r="J964" i="32"/>
  <c r="K964" i="32" s="1"/>
  <c r="J972" i="32"/>
  <c r="K972" i="32" s="1"/>
  <c r="J980" i="32"/>
  <c r="K980" i="32" s="1"/>
  <c r="K597" i="32"/>
  <c r="K454" i="32"/>
  <c r="K590" i="32"/>
  <c r="K677" i="32"/>
  <c r="K350" i="32"/>
  <c r="K494" i="32"/>
  <c r="K566" i="32"/>
  <c r="K702" i="32"/>
  <c r="K398" i="32"/>
  <c r="K406" i="32"/>
  <c r="K518" i="32"/>
  <c r="K589" i="32"/>
  <c r="K614" i="32"/>
  <c r="K661" i="32"/>
  <c r="K707" i="32"/>
  <c r="K723" i="32"/>
  <c r="K643" i="32"/>
  <c r="K663" i="32"/>
  <c r="K699" i="32"/>
  <c r="K615" i="32"/>
  <c r="K631" i="32"/>
  <c r="K523" i="32"/>
  <c r="K35" i="32"/>
  <c r="K55" i="32"/>
  <c r="K59" i="32"/>
  <c r="K99" i="32"/>
  <c r="K123" i="32"/>
  <c r="K167" i="32"/>
  <c r="K175" i="32"/>
  <c r="K187" i="32"/>
  <c r="K14" i="32"/>
  <c r="K42" i="32"/>
  <c r="K50" i="32"/>
  <c r="K78" i="32"/>
  <c r="K106" i="32"/>
  <c r="K114" i="32"/>
  <c r="K126" i="32"/>
  <c r="K142" i="32"/>
  <c r="K162" i="32"/>
  <c r="K166" i="32"/>
  <c r="K178" i="32"/>
  <c r="K206" i="32"/>
  <c r="K210" i="32"/>
  <c r="K218" i="32"/>
  <c r="K222" i="32"/>
  <c r="K242" i="32"/>
  <c r="K270" i="32"/>
  <c r="K286" i="32"/>
  <c r="K294" i="32"/>
  <c r="K29" i="32"/>
  <c r="K41" i="32"/>
  <c r="K45" i="32"/>
  <c r="K57" i="32"/>
  <c r="K65" i="32"/>
  <c r="K85" i="32"/>
  <c r="K105" i="32"/>
  <c r="K109" i="32"/>
  <c r="K129" i="32"/>
  <c r="K169" i="32"/>
  <c r="K173" i="32"/>
  <c r="K193" i="32"/>
  <c r="K12" i="32"/>
  <c r="K24" i="32"/>
  <c r="K60" i="32"/>
  <c r="K64" i="32"/>
  <c r="K76" i="32"/>
  <c r="K80" i="32"/>
  <c r="K88" i="32"/>
  <c r="K104" i="32"/>
  <c r="K140" i="32"/>
  <c r="K144" i="32"/>
  <c r="K152" i="32"/>
  <c r="K168" i="32"/>
  <c r="K204" i="32"/>
  <c r="K208" i="32"/>
  <c r="K216" i="32"/>
  <c r="K748" i="32"/>
  <c r="K756" i="32"/>
  <c r="K776" i="32"/>
  <c r="K816" i="32"/>
  <c r="K840" i="32"/>
  <c r="K844" i="32"/>
  <c r="K880" i="32"/>
  <c r="K884" i="32"/>
  <c r="K904" i="32"/>
  <c r="K952" i="32"/>
  <c r="K968" i="32"/>
  <c r="K228" i="32"/>
  <c r="K256" i="32"/>
  <c r="K264" i="32"/>
  <c r="K268" i="32"/>
  <c r="K272" i="32"/>
  <c r="K284" i="32"/>
  <c r="K292" i="32"/>
  <c r="K312" i="32"/>
  <c r="K316" i="32"/>
  <c r="K328" i="32"/>
  <c r="K332" i="32"/>
  <c r="K336" i="32"/>
  <c r="K348" i="32"/>
  <c r="K356" i="32"/>
  <c r="K372" i="32"/>
  <c r="K396" i="32"/>
  <c r="K400" i="32"/>
  <c r="K404" i="32"/>
  <c r="K412" i="32"/>
  <c r="K420" i="32"/>
  <c r="K484" i="32"/>
  <c r="K500" i="32"/>
  <c r="K767" i="32"/>
  <c r="K775" i="32"/>
  <c r="K795" i="32"/>
  <c r="K819" i="32"/>
  <c r="K839" i="32"/>
  <c r="K903" i="32"/>
  <c r="K939" i="32"/>
  <c r="K959" i="32"/>
  <c r="K967" i="32"/>
  <c r="K239" i="32"/>
  <c r="K243" i="32"/>
  <c r="K251" i="32"/>
  <c r="K303" i="32"/>
  <c r="K307" i="32"/>
  <c r="K315" i="32"/>
  <c r="K331" i="32"/>
  <c r="K367" i="32"/>
  <c r="K375" i="32"/>
  <c r="K411" i="32"/>
  <c r="K431" i="32"/>
  <c r="K443" i="32"/>
  <c r="K451" i="32"/>
  <c r="K459" i="32"/>
  <c r="K495" i="32"/>
  <c r="K507" i="32"/>
  <c r="K726" i="32"/>
  <c r="K730" i="32"/>
  <c r="K762" i="32"/>
  <c r="K770" i="32"/>
  <c r="K786" i="32"/>
  <c r="K790" i="32"/>
  <c r="K794" i="32"/>
  <c r="K834" i="32"/>
  <c r="K850" i="32"/>
  <c r="K858" i="32"/>
  <c r="K898" i="32"/>
  <c r="K922" i="32"/>
  <c r="K946" i="32"/>
  <c r="K962" i="32"/>
  <c r="K725" i="32"/>
  <c r="K729" i="32"/>
  <c r="K741" i="32"/>
  <c r="K753" i="32"/>
  <c r="K789" i="32"/>
  <c r="K805" i="32"/>
  <c r="K813" i="32"/>
  <c r="K853" i="32"/>
  <c r="K901" i="32"/>
  <c r="K917" i="32"/>
  <c r="K981" i="32"/>
  <c r="K217" i="32"/>
  <c r="K233" i="32"/>
  <c r="K237" i="32"/>
  <c r="K257" i="32"/>
  <c r="K297" i="32"/>
  <c r="K301" i="32"/>
  <c r="K321" i="32"/>
  <c r="K345" i="32"/>
  <c r="K353" i="32"/>
  <c r="K361" i="32"/>
  <c r="K377" i="32"/>
  <c r="K385" i="32"/>
  <c r="K413" i="32"/>
  <c r="K425" i="32"/>
  <c r="K441" i="32"/>
  <c r="K457" i="32"/>
  <c r="K461" i="32"/>
  <c r="K469" i="32"/>
  <c r="K557" i="32"/>
  <c r="K561" i="32"/>
  <c r="K565" i="32"/>
  <c r="A35" i="35" l="1"/>
  <c r="K986" i="32"/>
  <c r="A1" i="35" l="1"/>
  <c r="H17" i="25" s="1"/>
  <c r="D13" i="33"/>
  <c r="D14" i="33"/>
  <c r="D15" i="33"/>
  <c r="D16" i="33"/>
  <c r="D17" i="33"/>
  <c r="D18" i="33"/>
  <c r="D19" i="33"/>
  <c r="D20" i="33"/>
  <c r="D21" i="33"/>
  <c r="D22" i="33"/>
  <c r="D23" i="33"/>
  <c r="D24" i="33"/>
  <c r="D25" i="33"/>
  <c r="D26" i="33"/>
  <c r="D27" i="33"/>
  <c r="D28" i="33"/>
  <c r="D29" i="33"/>
  <c r="D30" i="33"/>
  <c r="D31" i="33"/>
  <c r="D32" i="33"/>
  <c r="D33" i="33"/>
  <c r="D12" i="33"/>
  <c r="D19" i="28"/>
  <c r="D15" i="28"/>
  <c r="D19" i="25"/>
  <c r="D18" i="25"/>
  <c r="H18" i="25"/>
  <c r="B4" i="33"/>
  <c r="B3" i="33"/>
  <c r="B4" i="32"/>
  <c r="B3" i="32"/>
  <c r="D40" i="4"/>
  <c r="E48" i="4"/>
  <c r="D48" i="4"/>
  <c r="D35" i="4"/>
  <c r="B3" i="25"/>
  <c r="B3" i="4"/>
  <c r="D24" i="28"/>
  <c r="D23" i="28"/>
  <c r="B6" i="28"/>
  <c r="B4" i="28"/>
  <c r="B4" i="25"/>
  <c r="B4" i="4"/>
  <c r="F27" i="33" l="1"/>
  <c r="G27" i="33"/>
  <c r="G57" i="33" s="1"/>
  <c r="F20" i="33"/>
  <c r="G20" i="33"/>
  <c r="G50" i="33" s="1"/>
  <c r="F19" i="33"/>
  <c r="G19" i="33"/>
  <c r="G49" i="33" s="1"/>
  <c r="F18" i="33"/>
  <c r="G18" i="33"/>
  <c r="G48" i="33" s="1"/>
  <c r="F33" i="33"/>
  <c r="G33" i="33"/>
  <c r="F63" i="33" s="1" a="1"/>
  <c r="F63" i="33" s="1"/>
  <c r="G63" i="33" s="1"/>
  <c r="F32" i="33"/>
  <c r="G32" i="33"/>
  <c r="G62" i="33" s="1"/>
  <c r="F24" i="33"/>
  <c r="G24" i="33"/>
  <c r="G54" i="33" s="1"/>
  <c r="F16" i="33"/>
  <c r="G16" i="33"/>
  <c r="G46" i="33" s="1"/>
  <c r="F25" i="33"/>
  <c r="G25" i="33"/>
  <c r="G55" i="33" s="1"/>
  <c r="F31" i="33"/>
  <c r="G31" i="33"/>
  <c r="G61" i="33" s="1"/>
  <c r="F23" i="33"/>
  <c r="G23" i="33"/>
  <c r="G53" i="33" s="1"/>
  <c r="F15" i="33"/>
  <c r="G15" i="33"/>
  <c r="G45" i="33" s="1"/>
  <c r="F26" i="33"/>
  <c r="G26" i="33"/>
  <c r="G56" i="33" s="1"/>
  <c r="F17" i="33"/>
  <c r="G17" i="33"/>
  <c r="G47" i="33" s="1"/>
  <c r="F30" i="33"/>
  <c r="G30" i="33"/>
  <c r="G60" i="33" s="1"/>
  <c r="F22" i="33"/>
  <c r="G22" i="33"/>
  <c r="G52" i="33" s="1"/>
  <c r="F14" i="33"/>
  <c r="G14" i="33"/>
  <c r="G44" i="33" s="1"/>
  <c r="F28" i="33"/>
  <c r="G28" i="33"/>
  <c r="G58" i="33" s="1"/>
  <c r="F12" i="33"/>
  <c r="G12" i="33"/>
  <c r="G42" i="33" s="1"/>
  <c r="F29" i="33"/>
  <c r="G29" i="33"/>
  <c r="G59" i="33" s="1"/>
  <c r="F21" i="33"/>
  <c r="G21" i="33"/>
  <c r="F13" i="33"/>
  <c r="G13" i="33"/>
  <c r="G43" i="33" s="1"/>
  <c r="G65" i="33" l="1" a="1"/>
  <c r="G65" i="33" s="1"/>
  <c r="F65" i="33" a="1"/>
  <c r="F65" i="33" s="1"/>
  <c r="J34" i="33"/>
  <c r="I34" i="33"/>
  <c r="I36" i="33" s="1"/>
  <c r="A36" i="33" s="1"/>
  <c r="F34" i="33"/>
  <c r="F36" i="33" s="1"/>
  <c r="G34" i="33"/>
  <c r="G36" i="33" s="1"/>
  <c r="A1" i="33" l="1"/>
  <c r="H19" i="25" s="1"/>
  <c r="H21" i="25" s="1"/>
  <c r="H8" i="25" s="1"/>
  <c r="H10" i="25" s="1"/>
  <c r="B2" i="34" l="1"/>
  <c r="B2" i="35"/>
  <c r="B2" i="33"/>
  <c r="B2" i="32"/>
  <c r="B2" i="28"/>
  <c r="B2" i="25"/>
  <c r="B2" i="4"/>
  <c r="G41" i="35" l="1"/>
  <c r="H41" i="35" s="1"/>
  <c r="I41" i="35" s="1"/>
  <c r="J41" i="35" l="1"/>
  <c r="K41" i="35" s="1"/>
  <c r="K30" i="33" l="1"/>
  <c r="K14" i="33"/>
  <c r="K31" i="33"/>
  <c r="K13" i="33"/>
  <c r="K26" i="33"/>
  <c r="K32" i="33"/>
  <c r="K17" i="33"/>
  <c r="K12" i="33"/>
  <c r="K29" i="33"/>
  <c r="K23" i="33"/>
  <c r="K28" i="33"/>
  <c r="K18" i="33"/>
  <c r="K19" i="33"/>
  <c r="K15" i="33"/>
  <c r="K27" i="33"/>
  <c r="K24" i="33"/>
  <c r="K20" i="33"/>
  <c r="K16" i="33"/>
  <c r="K21" i="33"/>
  <c r="K22" i="33"/>
  <c r="K25" i="33"/>
  <c r="K34"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<sst xmlns="http://schemas.openxmlformats.org/spreadsheetml/2006/main" count="3166" uniqueCount="197">
  <si>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</si>
  <si>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</si>
  <si>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</si>
  <si>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</si>
  <si>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</si>
  <si>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</si>
  <si>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</si>
  <si>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</si>
  <si>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</si>
  <si>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</si>
  <si>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</si>
  <si>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</si>
  <si>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</si>
  <si>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</si>
  <si>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</si>
  <si>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</si>
  <si>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</si>
  <si>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</si>
  <si>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</si>
  <si>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</si>
  <si>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</si>
  <si>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</si>
  <si>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</si>
  <si>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</si>
  <si>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</si>
  <si>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</si>
  <si>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</si>
  <si>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</si>
  <si>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</si>
  <si>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</si>
  <si>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</si>
  <si>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</si>
  <si>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</si>
  <si>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</si>
  <si>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</si>
  <si>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</si>
  <si>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</si>
  <si>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</si>
  <si>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</si>
  <si>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</si>
  <si>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</si>
  <si>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</si>
  <si>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</si>
  <si>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</si>
  <si>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</si>
  <si>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Days_In_Yr</t>
  </si>
  <si>
    <t>Total Errors</t>
  </si>
  <si>
    <t>Table of Contents</t>
  </si>
  <si>
    <t>Inputs</t>
  </si>
  <si>
    <t>Outputs</t>
  </si>
  <si>
    <t>Appendix</t>
  </si>
  <si>
    <t>Go to Cover Sheet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</si>
  <si>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</si>
  <si>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</si>
  <si>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</si>
  <si>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</si>
  <si>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</si>
  <si>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</si>
  <si>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</si>
  <si>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</si>
  <si>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</si>
  <si>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</si>
  <si>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</si>
  <si>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</si>
  <si>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</si>
  <si>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</si>
  <si>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</si>
  <si>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</si>
  <si>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</si>
  <si>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</si>
  <si>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</si>
  <si>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</si>
  <si>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</si>
  <si>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</si>
  <si>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</si>
  <si>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</si>
  <si>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</si>
  <si>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</si>
  <si>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</si>
  <si>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</si>
  <si>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</si>
  <si>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</si>
  <si>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</si>
  <si>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</si>
  <si>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</si>
  <si>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</si>
  <si>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</si>
  <si>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AMI</t>
  </si>
  <si>
    <t>Total</t>
  </si>
  <si>
    <t>Not Applicable</t>
  </si>
  <si>
    <t>Number</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</si>
  <si>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</si>
  <si>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</si>
  <si>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</si>
  <si>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</si>
  <si>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Summary</t>
  </si>
  <si>
    <t>Corporate FV FAR</t>
  </si>
  <si>
    <t>BUSINESS_UNIT</t>
  </si>
  <si>
    <t>000-2627</t>
  </si>
  <si>
    <t>FAC</t>
  </si>
  <si>
    <t>000-7447</t>
  </si>
  <si>
    <t>010-1241</t>
  </si>
  <si>
    <t>010-4220</t>
  </si>
  <si>
    <t>055-2203</t>
  </si>
  <si>
    <t>055-2237</t>
  </si>
  <si>
    <t>200-5378</t>
  </si>
  <si>
    <t>200-5763</t>
  </si>
  <si>
    <t>425-1797</t>
  </si>
  <si>
    <t>730-2053</t>
  </si>
  <si>
    <t>730-2505</t>
  </si>
  <si>
    <t>SYS</t>
  </si>
  <si>
    <t>PMO</t>
  </si>
  <si>
    <t>DMT</t>
  </si>
  <si>
    <t>OPS</t>
  </si>
  <si>
    <t>AMC</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</si>
  <si>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</si>
  <si>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</si>
  <si>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</si>
  <si>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</si>
  <si>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</si>
  <si>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</si>
  <si>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</si>
  <si>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</si>
  <si>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</si>
  <si>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</si>
  <si>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</si>
  <si>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</si>
  <si>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</si>
  <si>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</si>
  <si>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Streetlights</t>
  </si>
  <si>
    <t>Exclude</t>
  </si>
  <si>
    <t>LU_RAB_Asset_Alloc</t>
  </si>
  <si>
    <t>Share (%)</t>
  </si>
  <si>
    <t>Power Networks Allocation</t>
  </si>
  <si>
    <t>Other Inputs</t>
  </si>
  <si>
    <t>PN Share of Asset</t>
  </si>
  <si>
    <t>Mechanical Meters</t>
  </si>
  <si>
    <t>Electronic Meters</t>
  </si>
  <si>
    <t>Metering Communications</t>
  </si>
  <si>
    <t>Metering Dedicated CTs and VTs</t>
  </si>
  <si>
    <t>Metering Non Network Other</t>
  </si>
  <si>
    <t>Metering Non Network IT and Communications</t>
  </si>
  <si>
    <t>Allocation to PWC RAB Asset Class</t>
  </si>
  <si>
    <t>Power and Water Corporation (PWC) - Corporate Asset Valuation</t>
  </si>
  <si>
    <t>To determine the value as at 30 June 2019 of corporate assets used to provide standard control services.</t>
  </si>
  <si>
    <t>045-1791</t>
  </si>
  <si>
    <t>Asset Status</t>
  </si>
  <si>
    <t>New</t>
  </si>
  <si>
    <t>Existing</t>
  </si>
  <si>
    <t>LU_Asset_Status</t>
  </si>
  <si>
    <t>Power Networks</t>
  </si>
  <si>
    <t>New or Existing</t>
  </si>
  <si>
    <t>Asset Number</t>
  </si>
  <si>
    <t>Business Unit</t>
  </si>
  <si>
    <t>Net Book Value</t>
  </si>
  <si>
    <t>RAB Asset Class</t>
  </si>
  <si>
    <t>◄ Includes capitalised interest, long service leave levies and contracts</t>
  </si>
  <si>
    <t>Power and Water</t>
  </si>
  <si>
    <t>Remaining Life (Months)</t>
  </si>
  <si>
    <t>Remaining Life</t>
  </si>
  <si>
    <t>Years</t>
  </si>
  <si>
    <t>n/a</t>
  </si>
  <si>
    <t>◄ Set to n/a</t>
  </si>
  <si>
    <t>RAB</t>
  </si>
  <si>
    <t>TAB</t>
  </si>
  <si>
    <t>◄ TAB lives set to match the RAB lives</t>
  </si>
  <si>
    <t>Input - Inflation applied in current period RFM</t>
  </si>
  <si>
    <t>2018-19</t>
  </si>
  <si>
    <t>2019-20</t>
  </si>
  <si>
    <t>2020-21</t>
  </si>
  <si>
    <t>2021-22</t>
  </si>
  <si>
    <t>2022-23</t>
  </si>
  <si>
    <t>2023-24</t>
  </si>
  <si>
    <t>Model lookups</t>
  </si>
  <si>
    <t>Client lookups</t>
  </si>
  <si>
    <t>AER / RIN lookups</t>
  </si>
  <si>
    <t>Output - Forecast final year (2023-24) asset adjustments ($m Nominal)</t>
  </si>
  <si>
    <t>Forecast final year (2023-24) asset adjustments ($m Nominal)</t>
  </si>
  <si>
    <t>Forecast remaining asset life of adjustments (years)</t>
  </si>
  <si>
    <t>RAB and TAB asset categories</t>
  </si>
  <si>
    <t>Asset lives as at 30 June 2019</t>
  </si>
  <si>
    <t>Asset lives as at 30 June 2024</t>
  </si>
  <si>
    <t>Final year adjustment in 2019-24 Decision</t>
  </si>
  <si>
    <t>Power Networks difference 
(Real 2019)</t>
  </si>
  <si>
    <t>Power Networks difference 
(Real 2024)</t>
  </si>
  <si>
    <t>All assets as at 30 June 2019</t>
  </si>
  <si>
    <t>Calculation - Corporate assets as at 30 June 2019</t>
  </si>
  <si>
    <t>Calculation - Written down value at 30 June 2019</t>
  </si>
  <si>
    <t>Input - Other data required for 2023-24 final year RAB and TAB adjustment</t>
  </si>
  <si>
    <t>Inputs - Other data required for final year adjustment</t>
  </si>
  <si>
    <t>Input - Final year adjustment in 2019-24 Decision</t>
  </si>
  <si>
    <t>Forecast final year (2018-19) asset adjustments ($m Nominal)</t>
  </si>
  <si>
    <t>Asset categories</t>
  </si>
  <si>
    <t>Cumulative inflation factor</t>
  </si>
  <si>
    <t>Actual / Estimated CPI inflation rate</t>
  </si>
  <si>
    <t>Input - Corporate assets as at 30 June 2019</t>
  </si>
  <si>
    <t>Raw data from source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</si>
</sst>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0_);\(###0\);_(###0_)"/>
    <numFmt numFmtId="165" formatCode="_(#,##0.0_);\(#,##0.0\);_(&quot;-&quot;_)"/>
    <numFmt numFmtId="166" formatCode="_(#,##0.0\x_);\(#,##0.0\x\);_(&quot;-&quot;_)"/>
    <numFmt numFmtId="167" formatCode="_(#,##0.0%_);\(#,##0.0%\);_(&quot;-&quot;_)"/>
    <numFmt numFmtId="168" formatCode="_(&quot;$&quot;#,##0.00_);\(&quot;$&quot;#,##0.00\);_(&quot;-&quot;_)"/>
    <numFmt numFmtId="169" formatCode="_)d\-mmm\-yy_)"/>
    <numFmt numFmtId="170" formatCode="_(&quot;$&quot;#,##0.0_);\(&quot;$&quot;#,##0.0\);_(&quot;-&quot;_)"/>
    <numFmt numFmtId="171" formatCode="0.0"/>
    <numFmt numFmtId="172" formatCode="[Red]\●;[Red]\●;[Color10]\●"/>
    <numFmt numFmtId="173" formatCode="[Green]\●;[Red]\●;[Color16]\●"/>
    <numFmt numFmtId="174" formatCode="_(#,##0.00_);\(#,##0.00\);_(&quot;-&quot;_)"/>
    <numFmt numFmtId="175" formatCode="_(#,##0.0000_);\(#,##0.0000\);_(&quot;-&quot;_)"/>
    <numFmt numFmtId="176" formatCode="_(#,##0.00%_);\(#,##0.00%\);_(&quot;-&quot;_)"/>
  </numFmts>
  <fonts count="38"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color theme="1"/>
      <name val="Helvetica"/>
    </font>
    <font>
      <sz val="8"/>
      <color rgb="FFFF0066"/>
      <name val="Helvetica"/>
    </font>
  </fonts>
  <fills count="1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6">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69" fontId="27" fillId="0" borderId="0" applyFill="0" applyBorder="0">
      <alignment horizontal="center" vertical="center"/>
    </xf>
    <xf numFmtId="169"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0"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2" fontId="5" fillId="0" borderId="0">
      <alignment horizontal="center" vertical="center"/>
    </xf>
    <xf numFmtId="173" fontId="22" fillId="12" borderId="4">
      <alignment horizontal="center" vertical="center"/>
      <protection locked="0"/>
    </xf>
    <xf numFmtId="173" fontId="5" fillId="0" borderId="0"/>
    <xf numFmtId="165" fontId="28" fillId="0" borderId="0" applyFill="0" applyBorder="0">
      <alignment horizontal="right" vertical="center"/>
    </xf>
    <xf numFmtId="169" fontId="28" fillId="0" borderId="0" applyFill="0" applyBorder="0">
      <alignment horizontal="center" vertical="center"/>
    </xf>
    <xf numFmtId="170"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3" fillId="3" borderId="4">
      <alignment horizontal="right" vertical="center"/>
      <protection locked="0"/>
    </xf>
  </cellStyleXfs>
  <cellXfs count="85">
    <xf numFmtId="0" fontId="0" fillId="0" borderId="0" xfId="0"/>
    <xf numFmtId="0" fontId="32" fillId="11" borderId="0" xfId="3">
      <alignment horizontal="left" vertical="center"/>
    </xf>
    <xf numFmtId="0" fontId="24" fillId="0" borderId="0" xfId="20">
      <alignment horizontal="left" vertical="center"/>
    </xf>
    <xf numFmtId="0" fontId="29" fillId="0" borderId="0" xfId="34">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9" fillId="0" borderId="0" xfId="34" applyAlignment="1">
      <alignment horizontal="center" vertical="center"/>
    </xf>
    <xf numFmtId="0" fontId="0" fillId="0" borderId="0" xfId="0" applyAlignment="1">
      <alignment horizontal="center"/>
    </xf>
    <xf numFmtId="0" fontId="28" fillId="0" borderId="0" xfId="36" applyAlignment="1">
      <alignment horizontal="center" vertical="center"/>
    </xf>
    <xf numFmtId="4" fontId="0" fillId="0" borderId="0" xfId="0" applyNumberFormat="1"/>
    <xf numFmtId="171" fontId="0" fillId="0" borderId="0" xfId="0" applyNumberFormat="1"/>
    <xf numFmtId="0" fontId="25" fillId="0" borderId="0" xfId="37" applyFont="1" applyFill="1">
      <alignment vertical="center"/>
    </xf>
    <xf numFmtId="0" fontId="28" fillId="0" borderId="0" xfId="36" applyAlignment="1">
      <alignment horizontal="left" vertical="center" indent="1"/>
    </xf>
    <xf numFmtId="172" fontId="5" fillId="0" borderId="0" xfId="44" applyAlignment="1">
      <alignment horizontal="center"/>
    </xf>
    <xf numFmtId="172"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5"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17" fillId="0" borderId="0" xfId="32" applyFill="1">
      <alignment horizontal="left" vertical="center"/>
    </xf>
    <xf numFmtId="167" fontId="28" fillId="12" borderId="4" xfId="16" applyAlignment="1">
      <alignment horizontal="center" vertical="center"/>
      <protection locked="0"/>
    </xf>
    <xf numFmtId="0" fontId="28" fillId="0" borderId="0" xfId="36" applyFill="1" applyAlignment="1">
      <alignment horizontal="center" vertical="center"/>
    </xf>
    <xf numFmtId="172" fontId="5" fillId="0" borderId="0" xfId="44">
      <alignment horizontal="center" vertical="center"/>
    </xf>
    <xf numFmtId="0" fontId="29" fillId="0" borderId="0" xfId="34" applyFill="1" applyAlignment="1">
      <alignment horizontal="center" vertical="center"/>
    </xf>
    <xf numFmtId="0" fontId="35" fillId="0" borderId="0" xfId="35" applyFill="1">
      <alignment horizontal="left" vertical="center"/>
    </xf>
    <xf numFmtId="0" fontId="28" fillId="12" borderId="4" xfId="8">
      <alignment horizontal="left" vertical="center"/>
      <protection locked="0"/>
    </xf>
    <xf numFmtId="170" fontId="28" fillId="12" borderId="4" xfId="19" applyNumberFormat="1" applyAlignment="1">
      <alignment horizontal="center" vertical="center"/>
      <protection locked="0"/>
    </xf>
    <xf numFmtId="170" fontId="34" fillId="0" borderId="0" xfId="40" applyFont="1" applyFill="1" applyAlignment="1">
      <alignment horizontal="center" vertical="center"/>
    </xf>
    <xf numFmtId="0" fontId="29" fillId="0" borderId="0" xfId="34" applyFill="1" applyAlignment="1">
      <alignment horizontal="centerContinuous" vertical="center"/>
    </xf>
    <xf numFmtId="0" fontId="0" fillId="0" borderId="0" xfId="0" applyAlignment="1">
      <alignment horizontal="centerContinuous"/>
    </xf>
    <xf numFmtId="0" fontId="35" fillId="0" borderId="0" xfId="35" applyFill="1" applyAlignment="1">
      <alignment horizontal="center" vertical="center"/>
    </xf>
    <xf numFmtId="0" fontId="31" fillId="15" borderId="0" xfId="38" applyAlignment="1">
      <alignment horizontal="centerContinuous" vertical="center"/>
    </xf>
    <xf numFmtId="0" fontId="29" fillId="0" borderId="0" xfId="34" applyFill="1" applyAlignment="1">
      <alignment horizontal="center" vertical="center" wrapText="1"/>
    </xf>
    <xf numFmtId="0" fontId="28" fillId="0" borderId="0" xfId="36" applyFill="1" applyBorder="1">
      <alignment horizontal="left" vertical="center"/>
    </xf>
    <xf numFmtId="168" fontId="27" fillId="0" borderId="0" xfId="40" applyNumberFormat="1" applyFill="1" applyAlignment="1">
      <alignment horizontal="center" vertical="center"/>
    </xf>
    <xf numFmtId="168" fontId="34" fillId="0" borderId="17" xfId="40" applyNumberFormat="1" applyFont="1" applyFill="1" applyBorder="1" applyAlignment="1">
      <alignment horizontal="center" vertical="center"/>
    </xf>
    <xf numFmtId="170" fontId="36" fillId="0" borderId="0" xfId="40" applyFont="1" applyFill="1" applyAlignment="1">
      <alignment horizontal="center" vertical="center"/>
    </xf>
    <xf numFmtId="0" fontId="36" fillId="0" borderId="0" xfId="37" applyFont="1" applyFill="1" applyAlignment="1">
      <alignment horizontal="center" vertical="center"/>
    </xf>
    <xf numFmtId="0" fontId="37" fillId="0" borderId="0" xfId="0" applyFont="1"/>
    <xf numFmtId="167" fontId="36" fillId="0" borderId="0" xfId="15" applyFont="1" applyFill="1" applyAlignment="1">
      <alignment horizontal="center" vertical="center"/>
    </xf>
    <xf numFmtId="174" fontId="27" fillId="0" borderId="0" xfId="40" applyNumberFormat="1" applyFill="1" applyAlignment="1">
      <alignment horizontal="center" vertical="center"/>
    </xf>
    <xf numFmtId="165" fontId="36" fillId="0" borderId="0" xfId="40" applyNumberFormat="1" applyFont="1" applyFill="1" applyAlignment="1">
      <alignment horizontal="center" vertical="center"/>
    </xf>
    <xf numFmtId="175" fontId="28" fillId="12" borderId="4" xfId="14" applyNumberFormat="1">
      <alignment horizontal="right" vertical="center"/>
      <protection locked="0"/>
    </xf>
    <xf numFmtId="175" fontId="27" fillId="0" borderId="0" xfId="13" applyNumberFormat="1" applyFill="1">
      <alignment horizontal="right" vertical="center"/>
    </xf>
    <xf numFmtId="0" fontId="29" fillId="0" borderId="0" xfId="34" applyFill="1" applyAlignment="1">
      <alignment horizontal="right" vertical="center"/>
    </xf>
    <xf numFmtId="176" fontId="28" fillId="12" borderId="4" xfId="16" applyNumberFormat="1">
      <alignment horizontal="right" vertical="center"/>
      <protection locked="0"/>
    </xf>
    <xf numFmtId="168" fontId="27" fillId="17" borderId="0" xfId="40" applyNumberFormat="1" applyFill="1" applyAlignment="1">
      <alignment horizontal="center" vertical="center"/>
    </xf>
    <xf numFmtId="168" fontId="34" fillId="0" borderId="18" xfId="40" applyNumberFormat="1" applyFont="1" applyFill="1" applyBorder="1" applyAlignment="1">
      <alignment horizontal="center" vertical="center"/>
    </xf>
    <xf numFmtId="168" fontId="34" fillId="0" borderId="19" xfId="40" applyNumberFormat="1" applyFont="1" applyFill="1" applyBorder="1" applyAlignment="1">
      <alignment horizontal="center" vertical="center"/>
    </xf>
    <xf numFmtId="168" fontId="34" fillId="0" borderId="20" xfId="40" applyNumberFormat="1" applyFont="1" applyFill="1" applyBorder="1" applyAlignment="1">
      <alignment horizontal="center" vertical="center"/>
    </xf>
    <xf numFmtId="174" fontId="34" fillId="0" borderId="14" xfId="40" applyNumberFormat="1" applyFont="1" applyFill="1" applyBorder="1" applyAlignment="1">
      <alignment horizontal="center" vertical="center"/>
    </xf>
    <xf numFmtId="174" fontId="34" fillId="0" borderId="15" xfId="40" applyNumberFormat="1" applyFont="1" applyFill="1" applyBorder="1" applyAlignment="1">
      <alignment horizontal="center" vertical="center"/>
    </xf>
    <xf numFmtId="174" fontId="34" fillId="0" borderId="12" xfId="40" applyNumberFormat="1" applyFont="1" applyFill="1" applyBorder="1" applyAlignment="1">
      <alignment horizontal="center" vertical="center"/>
    </xf>
    <xf numFmtId="174" fontId="34" fillId="0" borderId="11" xfId="40" applyNumberFormat="1" applyFont="1" applyFill="1" applyBorder="1" applyAlignment="1">
      <alignment horizontal="center" vertical="center"/>
    </xf>
    <xf numFmtId="174" fontId="34" fillId="0" borderId="16" xfId="40" applyNumberFormat="1" applyFont="1" applyFill="1" applyBorder="1" applyAlignment="1">
      <alignment horizontal="center" vertical="center"/>
    </xf>
    <xf numFmtId="174" fontId="34" fillId="0" borderId="13" xfId="40" applyNumberFormat="1" applyFont="1" applyFill="1" applyBorder="1" applyAlignment="1">
      <alignment horizontal="center" vertical="center"/>
    </xf>
    <xf numFmtId="0" fontId="0" fillId="17" borderId="0" xfId="0" applyFill="1"/>
    <xf numFmtId="0" fontId="29" fillId="0" borderId="0" xfId="34" applyFill="1" applyAlignment="1">
      <alignment horizontal="left"/>
    </xf>
    <xf numFmtId="0" fontId="29" fillId="0" borderId="0" xfId="34" applyFill="1" applyAlignment="1">
      <alignment horizontal="center" wrapText="1"/>
    </xf>
    <xf numFmtId="0" fontId="28" fillId="0" borderId="0" xfId="36" applyFill="1" applyAlignment="1">
      <alignment horizontal="left" vertical="center" wrapText="1"/>
    </xf>
  </cellXfs>
  <cellStyles count="56">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age" xfId="15" xr:uid="{00000000-0005-0000-0000-000029000000}"/>
    <cellStyle name="Percentage Assumptions" xfId="16" xr:uid="{00000000-0005-0000-0000-00002A000000}"/>
    <cellStyle name="Percentage Input" xfId="51" xr:uid="{00000000-0005-0000-0000-00002B000000}"/>
    <cellStyle name="Sheet Title Input" xfId="20" xr:uid="{00000000-0005-0000-0000-00002C000000}"/>
    <cellStyle name="Sheet Title Output" xfId="33" xr:uid="{00000000-0005-0000-0000-00002D000000}"/>
    <cellStyle name="Table Header 1" xfId="42" xr:uid="{00000000-0005-0000-0000-00002E000000}"/>
    <cellStyle name="Table Header 2" xfId="43" xr:uid="{00000000-0005-0000-0000-00002F000000}"/>
    <cellStyle name="Title" xfId="2" builtinId="15" hidden="1"/>
    <cellStyle name="Total" xfId="7" builtinId="25" hidden="1"/>
    <cellStyle name="Trigger Assumption GreenRedGrey" xfId="45" xr:uid="{00000000-0005-0000-0000-000032000000}"/>
    <cellStyle name="Trigger GreenRedGrey" xfId="46" xr:uid="{00000000-0005-0000-0000-000033000000}"/>
    <cellStyle name="Warning Text" xfId="29" builtinId="11" hidden="1"/>
    <cellStyle name="Year" xfId="9" xr:uid="{00000000-0005-0000-0000-000035000000}"/>
    <cellStyle name="Year Assumptions" xfId="10" xr:uid="{00000000-0005-0000-0000-000036000000}"/>
    <cellStyle name="Year Input" xfId="52" xr:uid="{00000000-0005-0000-0000-000037000000}"/>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heetViews>
  <sheetFormatPr defaultColWidth="9.33203125" defaultRowHeight="10.15" x14ac:dyDescent="0.3"/>
  <cols>
    <col min="2" max="3" width="5.83203125" customWidth="1"/>
    <col min="4" max="4" width="12.83203125" customWidth="1"/>
    <col min="6" max="13" width="10.83203125" customWidth="1"/>
  </cols>
  <sheetData>
    <row r="1" spans="2:6" ht="11.25" customHeight="1" x14ac:dyDescent="0.3"/>
    <row r="2" spans="2:6" ht="11.25" customHeight="1" x14ac:dyDescent="0.3"/>
    <row r="3" spans="2:6" ht="18.75" x14ac:dyDescent="0.3">
      <c r="B3" s="2" t="s">
        <v>143</v>
      </c>
    </row>
    <row r="4" spans="2:6" ht="11.25" customHeight="1" x14ac:dyDescent="0.3"/>
    <row r="5" spans="2:6" ht="11.25" customHeight="1" x14ac:dyDescent="0.3"/>
    <row r="6" spans="2:6" ht="11.25" customHeight="1" x14ac:dyDescent="0.3"/>
    <row r="7" spans="2:6" ht="11.25" customHeight="1" x14ac:dyDescent="0.3"/>
    <row r="8" spans="2:6" ht="11.25" customHeight="1" x14ac:dyDescent="0.3"/>
    <row r="11" spans="2:6" ht="13.15" x14ac:dyDescent="0.3">
      <c r="C11" s="36" t="s">
        <v>29</v>
      </c>
      <c r="F11" s="58" t="s">
        <v>157</v>
      </c>
    </row>
    <row r="13" spans="2:6" ht="13.15" x14ac:dyDescent="0.3">
      <c r="C13" s="7" t="s">
        <v>30</v>
      </c>
    </row>
    <row r="14" spans="2:6" ht="12.75" x14ac:dyDescent="0.3">
      <c r="C14" s="9" t="s">
        <v>144</v>
      </c>
    </row>
    <row r="16" spans="2:6" ht="13.15" x14ac:dyDescent="0.3">
      <c r="C16" s="7" t="s">
        <v>36</v>
      </c>
    </row>
    <row r="18" spans="3:13" x14ac:dyDescent="0.3">
      <c r="C18" s="22"/>
      <c r="D18" s="23"/>
      <c r="E18" s="23"/>
      <c r="F18" s="23"/>
      <c r="G18" s="23"/>
      <c r="H18" s="23"/>
      <c r="I18" s="23"/>
      <c r="J18" s="23"/>
      <c r="K18" s="23"/>
      <c r="L18" s="23"/>
      <c r="M18" s="24"/>
    </row>
    <row r="19" spans="3:13" ht="12.75" x14ac:dyDescent="0.3">
      <c r="C19" s="25"/>
      <c r="D19" s="35" t="s">
        <v>15</v>
      </c>
      <c r="F19" s="27" t="s">
        <v>26</v>
      </c>
      <c r="M19" s="26"/>
    </row>
    <row r="20" spans="3:13" ht="12.75" x14ac:dyDescent="0.3">
      <c r="C20" s="25"/>
      <c r="D20" s="42" t="s">
        <v>43</v>
      </c>
      <c r="F20" s="27" t="s">
        <v>38</v>
      </c>
      <c r="M20" s="26"/>
    </row>
    <row r="21" spans="3:13" ht="13.15" x14ac:dyDescent="0.3">
      <c r="C21" s="25"/>
      <c r="D21" s="28" t="s">
        <v>21</v>
      </c>
      <c r="F21" s="27" t="s">
        <v>23</v>
      </c>
      <c r="M21" s="26"/>
    </row>
    <row r="22" spans="3:13" ht="13.15" x14ac:dyDescent="0.3">
      <c r="C22" s="25"/>
      <c r="D22" s="29" t="s">
        <v>22</v>
      </c>
      <c r="F22" s="27" t="s">
        <v>24</v>
      </c>
      <c r="M22" s="26"/>
    </row>
    <row r="23" spans="3:13" ht="12.75" x14ac:dyDescent="0.3">
      <c r="C23" s="25"/>
      <c r="D23" s="30" t="s">
        <v>5</v>
      </c>
      <c r="F23" s="27" t="s">
        <v>27</v>
      </c>
      <c r="M23" s="26"/>
    </row>
    <row r="24" spans="3:13" ht="12.75" x14ac:dyDescent="0.3">
      <c r="C24" s="25"/>
      <c r="D24" s="31" t="s">
        <v>25</v>
      </c>
      <c r="F24" s="27" t="s">
        <v>28</v>
      </c>
      <c r="M24" s="26"/>
    </row>
    <row r="25" spans="3:13" ht="12.75" x14ac:dyDescent="0.3">
      <c r="C25" s="25"/>
      <c r="D25" s="41"/>
      <c r="F25" s="27" t="s">
        <v>37</v>
      </c>
      <c r="M25" s="26"/>
    </row>
    <row r="26" spans="3:13" ht="12.75" x14ac:dyDescent="0.3">
      <c r="C26" s="25"/>
      <c r="D26" s="40" t="s">
        <v>44</v>
      </c>
      <c r="F26" s="27" t="s">
        <v>39</v>
      </c>
      <c r="M26" s="26"/>
    </row>
    <row r="27" spans="3:13" ht="12.75" x14ac:dyDescent="0.3">
      <c r="C27" s="25"/>
      <c r="D27" s="47">
        <v>1</v>
      </c>
      <c r="F27" s="27" t="s">
        <v>40</v>
      </c>
      <c r="M27" s="26"/>
    </row>
    <row r="28" spans="3:13" ht="12.75" x14ac:dyDescent="0.3">
      <c r="C28" s="25"/>
      <c r="D28" s="47">
        <v>0</v>
      </c>
      <c r="F28" s="27" t="s">
        <v>41</v>
      </c>
      <c r="M28" s="26"/>
    </row>
    <row r="29" spans="3:13" ht="12.75" x14ac:dyDescent="0.3">
      <c r="C29" s="25"/>
      <c r="D29" s="43"/>
      <c r="F29" s="27" t="s">
        <v>42</v>
      </c>
      <c r="M29" s="26"/>
    </row>
    <row r="30" spans="3:13" x14ac:dyDescent="0.3">
      <c r="C30" s="32"/>
      <c r="D30" s="33"/>
      <c r="E30" s="33"/>
      <c r="F30" s="33"/>
      <c r="G30" s="33"/>
      <c r="H30" s="33"/>
      <c r="I30" s="33"/>
      <c r="J30" s="33"/>
      <c r="K30" s="33"/>
      <c r="L30" s="33"/>
      <c r="M30" s="34"/>
    </row>
    <row r="32" spans="3:13" ht="13.15" x14ac:dyDescent="0.3">
      <c r="C32" s="7" t="s">
        <v>93</v>
      </c>
      <c r="D32" s="38"/>
    </row>
    <row r="33" spans="3:24" ht="84" customHeight="1" x14ac:dyDescent="0.3">
      <c r="C33" s="84" t="s">
        <v>94</v>
      </c>
      <c r="D33" s="84"/>
      <c r="E33" s="84"/>
      <c r="F33" s="84"/>
      <c r="G33" s="84"/>
      <c r="H33" s="84"/>
      <c r="I33" s="84"/>
      <c r="J33" s="84"/>
      <c r="K33" s="84"/>
      <c r="L33" s="84"/>
      <c r="M33" s="84"/>
      <c r="N33" s="84"/>
      <c r="O33" s="84"/>
      <c r="P33" s="84"/>
      <c r="Q33" s="84"/>
      <c r="R33" s="84"/>
      <c r="S33" s="84"/>
      <c r="T33" s="84"/>
      <c r="U33" s="84"/>
      <c r="V33" s="84"/>
      <c r="W33" s="84"/>
      <c r="X33" s="84"/>
    </row>
  </sheetData>
  <mergeCells count="1">
    <mergeCell ref="C33:X33"/>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showGridLines="0" zoomScaleNormal="100" workbookViewId="0">
      <pane xSplit="1" ySplit="4" topLeftCell="B5" activePane="bottomRight" state="frozen"/>
      <selection activeCell="G22" sqref="G22"/>
      <selection pane="topRight" activeCell="G22" sqref="G22"/>
      <selection pane="bottomLeft" activeCell="G22" sqref="G22"/>
      <selection pane="bottomRight" activeCell="B5" sqref="B5"/>
    </sheetView>
  </sheetViews>
  <sheetFormatPr defaultColWidth="0" defaultRowHeight="10.15" x14ac:dyDescent="0.3"/>
  <cols>
    <col min="1" max="3" width="2.83203125" customWidth="1"/>
    <col min="4" max="4" width="48.33203125" customWidth="1"/>
    <col min="5" max="6" width="10.83203125" customWidth="1"/>
    <col min="7" max="15" width="10.83203125" hidden="1" customWidth="1"/>
    <col min="16" max="16384" width="9.33203125" hidden="1"/>
  </cols>
  <sheetData>
    <row r="1" spans="2:5" ht="18.75" x14ac:dyDescent="0.3">
      <c r="B1" s="2" t="s">
        <v>47</v>
      </c>
    </row>
    <row r="2" spans="2:5" x14ac:dyDescent="0.3">
      <c r="B2" s="11" t="str">
        <f>Title_Msg</f>
        <v>No Errors Found</v>
      </c>
    </row>
    <row r="3" spans="2:5" ht="12.75" x14ac:dyDescent="0.3">
      <c r="B3" s="44" t="s">
        <v>51</v>
      </c>
      <c r="C3" s="44"/>
      <c r="D3" s="44"/>
      <c r="E3" s="9"/>
    </row>
    <row r="4" spans="2:5" ht="13.15" x14ac:dyDescent="0.3">
      <c r="B4" s="37" t="str">
        <f>Model_Name</f>
        <v>Power and Water Corporation (PWC) - Corporate Asset Valuation</v>
      </c>
    </row>
    <row r="6" spans="2:5" s="1" customFormat="1" ht="15" x14ac:dyDescent="0.3">
      <c r="B6" s="1" t="str">
        <f>B1</f>
        <v>Table of Contents</v>
      </c>
    </row>
    <row r="7" spans="2:5" ht="4.5" customHeight="1" x14ac:dyDescent="0.3"/>
    <row r="8" spans="2:5" s="6" customFormat="1" ht="13.9" x14ac:dyDescent="0.3">
      <c r="C8" s="6" t="s">
        <v>48</v>
      </c>
    </row>
    <row r="9" spans="2:5" ht="4.5" customHeight="1" x14ac:dyDescent="0.3"/>
    <row r="10" spans="2:5" ht="11.25" customHeight="1" x14ac:dyDescent="0.3">
      <c r="D10" s="44" t="str">
        <f>Input_Fixed_Assets!B1</f>
        <v>Input - Corporate assets as at 30 June 2019</v>
      </c>
    </row>
    <row r="11" spans="2:5" ht="11.25" customHeight="1" x14ac:dyDescent="0.3">
      <c r="D11" s="44" t="str">
        <f>Input_Other!$B$1</f>
        <v>Input - Other data required for 2023-24 final year RAB and TAB adjustment</v>
      </c>
    </row>
    <row r="12" spans="2:5" ht="4.5" customHeight="1" x14ac:dyDescent="0.3"/>
    <row r="13" spans="2:5" s="6" customFormat="1" ht="13.9" x14ac:dyDescent="0.3">
      <c r="C13" s="6" t="s">
        <v>14</v>
      </c>
    </row>
    <row r="14" spans="2:5" ht="4.5" customHeight="1" x14ac:dyDescent="0.3"/>
    <row r="15" spans="2:5" x14ac:dyDescent="0.3">
      <c r="D15" s="44" t="str">
        <f>Calc_Valuation!$B$1</f>
        <v>Calculation - Corporate assets as at 30 June 2019</v>
      </c>
    </row>
    <row r="16" spans="2:5" ht="4.5" customHeight="1" x14ac:dyDescent="0.3"/>
    <row r="17" spans="2:4" s="6" customFormat="1" ht="13.9" x14ac:dyDescent="0.3">
      <c r="C17" s="6" t="s">
        <v>49</v>
      </c>
    </row>
    <row r="18" spans="2:4" ht="4.5" customHeight="1" x14ac:dyDescent="0.3"/>
    <row r="19" spans="2:4" x14ac:dyDescent="0.3">
      <c r="D19" s="44" t="str">
        <f>Output_Summary!$B$1</f>
        <v>Output - Forecast final year (2023-24) asset adjustments ($m Nominal)</v>
      </c>
    </row>
    <row r="20" spans="2:4" ht="4.5" customHeight="1" x14ac:dyDescent="0.3"/>
    <row r="21" spans="2:4" s="6" customFormat="1" ht="13.9" x14ac:dyDescent="0.3">
      <c r="C21" s="6" t="s">
        <v>50</v>
      </c>
    </row>
    <row r="22" spans="2:4" ht="4.5" customHeight="1" x14ac:dyDescent="0.3"/>
    <row r="23" spans="2:4" x14ac:dyDescent="0.3">
      <c r="D23" s="44" t="str">
        <f>Lookup!B1</f>
        <v>Model lookups</v>
      </c>
    </row>
    <row r="24" spans="2:4" x14ac:dyDescent="0.3">
      <c r="D24" s="44" t="str">
        <f>Checks!B1</f>
        <v>Checks</v>
      </c>
    </row>
    <row r="25" spans="2:4" ht="4.5" customHeight="1" x14ac:dyDescent="0.3"/>
    <row r="26" spans="2:4" s="1" customFormat="1" ht="15" x14ac:dyDescent="0.3">
      <c r="B26" s="1" t="s">
        <v>32</v>
      </c>
    </row>
  </sheetData>
  <conditionalFormatting sqref="B2">
    <cfRule type="cellIs" dxfId="6" priority="1" operator="notEqual">
      <formula>"No Errors Found"</formula>
    </cfRule>
  </conditionalFormatting>
  <hyperlinks>
    <hyperlink ref="D23" location="Lookup!A1" display="Lookup!A1" xr:uid="{00000000-0004-0000-0100-000000000000}"/>
    <hyperlink ref="D24" location="Checks!A1" display="Checks!A1" xr:uid="{00000000-0004-0000-0100-000001000000}"/>
    <hyperlink ref="B3:D3" location="Cover!A1" display="Go to Cover Sheet" xr:uid="{00000000-0004-0000-0100-000002000000}"/>
    <hyperlink ref="D10" location="Input_Fixed_Assets!A1" display="Input_Fixed_Assets!A1" xr:uid="{00000000-0004-0000-0100-000003000000}"/>
    <hyperlink ref="D15" location="Calc_Valuation!A1" display="Calc_Valuation!A1" xr:uid="{00000000-0004-0000-0100-000004000000}"/>
    <hyperlink ref="D19" location="Output_Summary!A1" display="Output_Summary!A1" xr:uid="{00000000-0004-0000-0100-000005000000}"/>
    <hyperlink ref="D11" location="Input_Other!A1" display="Input_Other!A1" xr:uid="{D599A867-21BE-4394-9B58-4FF78EB5A5C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43C2-C2B6-4F13-8DB9-62B329E8A7FA}">
  <sheetPr>
    <tabColor theme="4" tint="0.59999389629810485"/>
  </sheetPr>
  <dimension ref="A1:I1000"/>
  <sheetViews>
    <sheetView showGridLines="0" zoomScaleNormal="100" workbookViewId="0">
      <pane xSplit="1" ySplit="4" topLeftCell="B5" activePane="bottomRight" state="frozen"/>
      <selection activeCell="G22" sqref="G22"/>
      <selection pane="topRight" activeCell="G22" sqref="G22"/>
      <selection pane="bottomLeft" activeCell="G22" sqref="G22"/>
      <selection pane="bottomRight" activeCell="B5" sqref="B5"/>
    </sheetView>
  </sheetViews>
  <sheetFormatPr defaultColWidth="9.33203125" defaultRowHeight="10.15" x14ac:dyDescent="0.3"/>
  <cols>
    <col min="1" max="1" width="3.6640625" customWidth="1"/>
    <col min="2" max="3" width="2.83203125" customWidth="1"/>
    <col min="4" max="4" width="19" bestFit="1" customWidth="1"/>
    <col min="5" max="5" width="18.6640625" bestFit="1" customWidth="1"/>
    <col min="6" max="6" width="17.6640625" bestFit="1" customWidth="1"/>
    <col min="7" max="7" width="28.6640625" customWidth="1"/>
    <col min="8" max="8" width="39.33203125" customWidth="1"/>
    <col min="9" max="9" width="18" customWidth="1"/>
    <col min="10" max="16" width="10.83203125" customWidth="1"/>
  </cols>
  <sheetData>
    <row r="1" spans="1:9" ht="18.75" x14ac:dyDescent="0.3">
      <c r="A1" s="47">
        <f>IF(SUM($A6:$A1000)=0,0,1)</f>
        <v>0</v>
      </c>
      <c r="B1" s="2" t="s">
        <v>195</v>
      </c>
    </row>
    <row r="2" spans="1:9" x14ac:dyDescent="0.3">
      <c r="B2" s="11" t="str">
        <f>Title_Msg</f>
        <v>No Errors Found</v>
      </c>
    </row>
    <row r="3" spans="1:9" x14ac:dyDescent="0.3">
      <c r="B3" s="44" t="str">
        <f>TOC!B1</f>
        <v>Table of Contents</v>
      </c>
      <c r="C3" s="39"/>
    </row>
    <row r="4" spans="1:9" ht="13.15" x14ac:dyDescent="0.3">
      <c r="B4" s="37" t="str">
        <f>Model_Name</f>
        <v>Power and Water Corporation (PWC) - Corporate Asset Valuation</v>
      </c>
    </row>
    <row r="6" spans="1:9" s="1" customFormat="1" ht="15" x14ac:dyDescent="0.3">
      <c r="B6" s="1" t="s">
        <v>196</v>
      </c>
    </row>
    <row r="7" spans="1:9" ht="4.5" customHeight="1" x14ac:dyDescent="0.3"/>
    <row r="8" spans="1:9" s="6" customFormat="1" ht="13.9" x14ac:dyDescent="0.3">
      <c r="C8" s="6" t="s">
        <v>96</v>
      </c>
    </row>
    <row r="9" spans="1:9" ht="11.25" customHeight="1" x14ac:dyDescent="0.3"/>
    <row r="10" spans="1:9" ht="13.15" x14ac:dyDescent="0.3">
      <c r="D10" s="7" t="s">
        <v>152</v>
      </c>
      <c r="E10" s="48" t="s">
        <v>153</v>
      </c>
      <c r="F10" s="48" t="s">
        <v>154</v>
      </c>
      <c r="G10" s="48" t="s">
        <v>158</v>
      </c>
      <c r="H10" s="48" t="s">
        <v>155</v>
      </c>
      <c r="I10" s="48" t="s">
        <v>151</v>
      </c>
    </row>
    <row r="11" spans="1:9" ht="12.75" x14ac:dyDescent="0.3">
      <c r="D11" s="50" t="s">
        <v>106</v>
      </c>
      <c r="E11" s="50" t="s">
        <v>99</v>
      </c>
      <c r="F11" s="51">
        <v>900000</v>
      </c>
      <c r="G11" s="35">
        <v>0</v>
      </c>
      <c r="H11" s="35" t="s">
        <v>124</v>
      </c>
      <c r="I11" s="35" t="s">
        <v>148</v>
      </c>
    </row>
    <row r="12" spans="1:9" ht="12.75" x14ac:dyDescent="0.3">
      <c r="D12" s="50" t="s">
        <v>103</v>
      </c>
      <c r="E12" s="50" t="s">
        <v>99</v>
      </c>
      <c r="F12" s="51">
        <v>160000</v>
      </c>
      <c r="G12" s="35">
        <v>0</v>
      </c>
      <c r="H12" s="35" t="s">
        <v>124</v>
      </c>
      <c r="I12" s="35" t="s">
        <v>148</v>
      </c>
    </row>
    <row r="13" spans="1:9" ht="12.75" x14ac:dyDescent="0.3">
      <c r="D13" s="50" t="s">
        <v>102</v>
      </c>
      <c r="E13" s="50" t="s">
        <v>99</v>
      </c>
      <c r="F13" s="51">
        <v>372666.66</v>
      </c>
      <c r="G13" s="35">
        <v>0</v>
      </c>
      <c r="H13" s="35" t="s">
        <v>124</v>
      </c>
      <c r="I13" s="35" t="s">
        <v>148</v>
      </c>
    </row>
    <row r="14" spans="1:9" ht="12.75" x14ac:dyDescent="0.3">
      <c r="D14" s="50" t="s">
        <v>101</v>
      </c>
      <c r="E14" s="50" t="s">
        <v>99</v>
      </c>
      <c r="F14" s="51">
        <v>229333.33</v>
      </c>
      <c r="G14" s="35">
        <v>0</v>
      </c>
      <c r="H14" s="35" t="s">
        <v>124</v>
      </c>
      <c r="I14" s="35" t="s">
        <v>148</v>
      </c>
    </row>
    <row r="15" spans="1:9" ht="12.75" x14ac:dyDescent="0.3">
      <c r="D15" s="50" t="s">
        <v>104</v>
      </c>
      <c r="E15" s="50" t="s">
        <v>99</v>
      </c>
      <c r="F15" s="51">
        <v>3200000</v>
      </c>
      <c r="G15" s="35">
        <v>0</v>
      </c>
      <c r="H15" s="35" t="s">
        <v>124</v>
      </c>
      <c r="I15" s="35" t="s">
        <v>148</v>
      </c>
    </row>
    <row r="16" spans="1:9" ht="12.75" x14ac:dyDescent="0.3">
      <c r="D16" s="50">
        <v>703</v>
      </c>
      <c r="E16" s="50" t="s">
        <v>99</v>
      </c>
      <c r="F16" s="51">
        <v>0</v>
      </c>
      <c r="G16" s="35">
        <v>109</v>
      </c>
      <c r="H16" s="35" t="s">
        <v>130</v>
      </c>
      <c r="I16" s="35" t="s">
        <v>148</v>
      </c>
    </row>
    <row r="17" spans="4:9" ht="12.75" x14ac:dyDescent="0.3">
      <c r="D17" s="50" t="s">
        <v>107</v>
      </c>
      <c r="E17" s="50" t="s">
        <v>99</v>
      </c>
      <c r="F17" s="51">
        <v>300000</v>
      </c>
      <c r="G17" s="35">
        <v>0</v>
      </c>
      <c r="H17" s="35" t="s">
        <v>124</v>
      </c>
      <c r="I17" s="35" t="s">
        <v>148</v>
      </c>
    </row>
    <row r="18" spans="4:9" ht="12.75" x14ac:dyDescent="0.3">
      <c r="D18" s="50" t="s">
        <v>105</v>
      </c>
      <c r="E18" s="50" t="s">
        <v>99</v>
      </c>
      <c r="F18" s="51">
        <v>13000000</v>
      </c>
      <c r="G18" s="35">
        <v>0</v>
      </c>
      <c r="H18" s="35" t="s">
        <v>124</v>
      </c>
      <c r="I18" s="35" t="s">
        <v>148</v>
      </c>
    </row>
    <row r="19" spans="4:9" ht="12.75" x14ac:dyDescent="0.3">
      <c r="D19" s="50">
        <v>62</v>
      </c>
      <c r="E19" s="50" t="s">
        <v>99</v>
      </c>
      <c r="F19" s="51">
        <v>16571.45</v>
      </c>
      <c r="G19" s="35">
        <v>349</v>
      </c>
      <c r="H19" s="35" t="s">
        <v>125</v>
      </c>
      <c r="I19" s="35" t="s">
        <v>148</v>
      </c>
    </row>
    <row r="20" spans="4:9" ht="12.75" x14ac:dyDescent="0.3">
      <c r="D20" s="50">
        <v>92</v>
      </c>
      <c r="E20" s="50" t="s">
        <v>99</v>
      </c>
      <c r="F20" s="51">
        <v>0</v>
      </c>
      <c r="G20" s="35">
        <v>0</v>
      </c>
      <c r="H20" s="35" t="s">
        <v>125</v>
      </c>
      <c r="I20" s="35" t="s">
        <v>148</v>
      </c>
    </row>
    <row r="21" spans="4:9" ht="12.75" x14ac:dyDescent="0.3">
      <c r="D21" s="50">
        <v>80</v>
      </c>
      <c r="E21" s="50" t="s">
        <v>99</v>
      </c>
      <c r="F21" s="51">
        <v>56854.41</v>
      </c>
      <c r="G21" s="35">
        <v>147</v>
      </c>
      <c r="H21" s="35" t="s">
        <v>125</v>
      </c>
      <c r="I21" s="35" t="s">
        <v>148</v>
      </c>
    </row>
    <row r="22" spans="4:9" ht="12.75" x14ac:dyDescent="0.3">
      <c r="D22" s="50">
        <v>68</v>
      </c>
      <c r="E22" s="50" t="s">
        <v>99</v>
      </c>
      <c r="F22" s="51">
        <v>3079.46</v>
      </c>
      <c r="G22" s="35">
        <v>39</v>
      </c>
      <c r="H22" s="35" t="s">
        <v>125</v>
      </c>
      <c r="I22" s="35" t="s">
        <v>148</v>
      </c>
    </row>
    <row r="23" spans="4:9" ht="12.75" x14ac:dyDescent="0.3">
      <c r="D23" s="50">
        <v>49</v>
      </c>
      <c r="E23" s="50" t="s">
        <v>99</v>
      </c>
      <c r="F23" s="51">
        <v>1999.99</v>
      </c>
      <c r="G23" s="35">
        <v>73</v>
      </c>
      <c r="H23" s="35" t="s">
        <v>125</v>
      </c>
      <c r="I23" s="35" t="s">
        <v>148</v>
      </c>
    </row>
    <row r="24" spans="4:9" ht="12.75" x14ac:dyDescent="0.3">
      <c r="D24" s="50">
        <v>31</v>
      </c>
      <c r="E24" s="50" t="s">
        <v>99</v>
      </c>
      <c r="F24" s="51">
        <v>130000.02</v>
      </c>
      <c r="G24" s="35">
        <v>361</v>
      </c>
      <c r="H24" s="35" t="s">
        <v>125</v>
      </c>
      <c r="I24" s="35" t="s">
        <v>148</v>
      </c>
    </row>
    <row r="25" spans="4:9" ht="12.75" x14ac:dyDescent="0.3">
      <c r="D25" s="50">
        <v>28</v>
      </c>
      <c r="E25" s="50" t="s">
        <v>99</v>
      </c>
      <c r="F25" s="51">
        <v>82526.37</v>
      </c>
      <c r="G25" s="35">
        <v>385</v>
      </c>
      <c r="H25" s="35" t="s">
        <v>125</v>
      </c>
      <c r="I25" s="35" t="s">
        <v>148</v>
      </c>
    </row>
    <row r="26" spans="4:9" ht="12.75" x14ac:dyDescent="0.3">
      <c r="D26" s="50">
        <v>57</v>
      </c>
      <c r="E26" s="50" t="s">
        <v>99</v>
      </c>
      <c r="F26" s="51">
        <v>480000.1</v>
      </c>
      <c r="G26" s="35">
        <v>109</v>
      </c>
      <c r="H26" s="35" t="s">
        <v>125</v>
      </c>
      <c r="I26" s="35" t="s">
        <v>148</v>
      </c>
    </row>
    <row r="27" spans="4:9" ht="12.75" x14ac:dyDescent="0.3">
      <c r="D27" s="50">
        <v>13</v>
      </c>
      <c r="E27" s="50" t="s">
        <v>99</v>
      </c>
      <c r="F27" s="51">
        <v>2681.07</v>
      </c>
      <c r="G27" s="35">
        <v>373</v>
      </c>
      <c r="H27" s="35" t="s">
        <v>125</v>
      </c>
      <c r="I27" s="35" t="s">
        <v>148</v>
      </c>
    </row>
    <row r="28" spans="4:9" ht="12.75" x14ac:dyDescent="0.3">
      <c r="D28" s="50">
        <v>42</v>
      </c>
      <c r="E28" s="50" t="s">
        <v>99</v>
      </c>
      <c r="F28" s="51">
        <v>828.59</v>
      </c>
      <c r="G28" s="35">
        <v>349</v>
      </c>
      <c r="H28" s="35" t="s">
        <v>125</v>
      </c>
      <c r="I28" s="35" t="s">
        <v>148</v>
      </c>
    </row>
    <row r="29" spans="4:9" ht="12.75" x14ac:dyDescent="0.3">
      <c r="D29" s="50">
        <v>79</v>
      </c>
      <c r="E29" s="50" t="s">
        <v>99</v>
      </c>
      <c r="F29" s="51">
        <v>31753.33</v>
      </c>
      <c r="G29" s="35">
        <v>84</v>
      </c>
      <c r="H29" s="35" t="s">
        <v>125</v>
      </c>
      <c r="I29" s="35" t="s">
        <v>148</v>
      </c>
    </row>
    <row r="30" spans="4:9" ht="12.75" x14ac:dyDescent="0.3">
      <c r="D30" s="50">
        <v>96</v>
      </c>
      <c r="E30" s="50" t="s">
        <v>99</v>
      </c>
      <c r="F30" s="51">
        <v>0</v>
      </c>
      <c r="G30" s="35">
        <v>0</v>
      </c>
      <c r="H30" s="35" t="s">
        <v>125</v>
      </c>
      <c r="I30" s="35" t="s">
        <v>148</v>
      </c>
    </row>
    <row r="31" spans="4:9" ht="12.75" x14ac:dyDescent="0.3">
      <c r="D31" s="50">
        <v>38</v>
      </c>
      <c r="E31" s="50" t="s">
        <v>99</v>
      </c>
      <c r="F31" s="51">
        <v>828.59</v>
      </c>
      <c r="G31" s="35">
        <v>349</v>
      </c>
      <c r="H31" s="35" t="s">
        <v>125</v>
      </c>
      <c r="I31" s="35" t="s">
        <v>148</v>
      </c>
    </row>
    <row r="32" spans="4:9" ht="12.75" x14ac:dyDescent="0.3">
      <c r="D32" s="50">
        <v>95</v>
      </c>
      <c r="E32" s="50" t="s">
        <v>99</v>
      </c>
      <c r="F32" s="51">
        <v>0</v>
      </c>
      <c r="G32" s="35">
        <v>1</v>
      </c>
      <c r="H32" s="35" t="s">
        <v>125</v>
      </c>
      <c r="I32" s="35" t="s">
        <v>148</v>
      </c>
    </row>
    <row r="33" spans="4:9" ht="12.75" x14ac:dyDescent="0.3">
      <c r="D33" s="50">
        <v>74</v>
      </c>
      <c r="E33" s="50" t="s">
        <v>99</v>
      </c>
      <c r="F33" s="51">
        <v>91.48</v>
      </c>
      <c r="G33" s="35">
        <v>2</v>
      </c>
      <c r="H33" s="35" t="s">
        <v>125</v>
      </c>
      <c r="I33" s="35" t="s">
        <v>148</v>
      </c>
    </row>
    <row r="34" spans="4:9" ht="12.75" x14ac:dyDescent="0.3">
      <c r="D34" s="50">
        <v>52</v>
      </c>
      <c r="E34" s="50" t="s">
        <v>99</v>
      </c>
      <c r="F34" s="51">
        <v>1250.08</v>
      </c>
      <c r="G34" s="35">
        <v>25</v>
      </c>
      <c r="H34" s="35" t="s">
        <v>125</v>
      </c>
      <c r="I34" s="35" t="s">
        <v>148</v>
      </c>
    </row>
    <row r="35" spans="4:9" ht="12.75" x14ac:dyDescent="0.3">
      <c r="D35" s="50">
        <v>37</v>
      </c>
      <c r="E35" s="50" t="s">
        <v>99</v>
      </c>
      <c r="F35" s="51">
        <v>828.59</v>
      </c>
      <c r="G35" s="35">
        <v>349</v>
      </c>
      <c r="H35" s="35" t="s">
        <v>125</v>
      </c>
      <c r="I35" s="35" t="s">
        <v>148</v>
      </c>
    </row>
    <row r="36" spans="4:9" ht="12.75" x14ac:dyDescent="0.3">
      <c r="D36" s="50">
        <v>60</v>
      </c>
      <c r="E36" s="50" t="s">
        <v>99</v>
      </c>
      <c r="F36" s="51">
        <v>62142.91</v>
      </c>
      <c r="G36" s="35">
        <v>349</v>
      </c>
      <c r="H36" s="35" t="s">
        <v>125</v>
      </c>
      <c r="I36" s="35" t="s">
        <v>148</v>
      </c>
    </row>
    <row r="37" spans="4:9" ht="12.75" x14ac:dyDescent="0.3">
      <c r="D37" s="50">
        <v>50</v>
      </c>
      <c r="E37" s="50" t="s">
        <v>99</v>
      </c>
      <c r="F37" s="51">
        <v>9999.9599999999991</v>
      </c>
      <c r="G37" s="35">
        <v>25</v>
      </c>
      <c r="H37" s="35" t="s">
        <v>125</v>
      </c>
      <c r="I37" s="35" t="s">
        <v>148</v>
      </c>
    </row>
    <row r="38" spans="4:9" ht="12.75" x14ac:dyDescent="0.3">
      <c r="D38" s="50">
        <v>44</v>
      </c>
      <c r="E38" s="50" t="s">
        <v>99</v>
      </c>
      <c r="F38" s="51">
        <v>2499.96</v>
      </c>
      <c r="G38" s="35">
        <v>25</v>
      </c>
      <c r="H38" s="35" t="s">
        <v>125</v>
      </c>
      <c r="I38" s="35" t="s">
        <v>148</v>
      </c>
    </row>
    <row r="39" spans="4:9" ht="12.75" x14ac:dyDescent="0.3">
      <c r="D39" s="50">
        <v>104</v>
      </c>
      <c r="E39" s="50" t="s">
        <v>99</v>
      </c>
      <c r="F39" s="51">
        <v>10828.43</v>
      </c>
      <c r="G39" s="35">
        <v>37</v>
      </c>
      <c r="H39" s="35" t="s">
        <v>125</v>
      </c>
      <c r="I39" s="35" t="s">
        <v>148</v>
      </c>
    </row>
    <row r="40" spans="4:9" ht="12.75" x14ac:dyDescent="0.3">
      <c r="D40" s="50">
        <v>86</v>
      </c>
      <c r="E40" s="50" t="s">
        <v>99</v>
      </c>
      <c r="F40" s="51">
        <v>0</v>
      </c>
      <c r="G40" s="35">
        <v>0</v>
      </c>
      <c r="H40" s="35" t="s">
        <v>125</v>
      </c>
      <c r="I40" s="35" t="s">
        <v>148</v>
      </c>
    </row>
    <row r="41" spans="4:9" ht="12.75" x14ac:dyDescent="0.3">
      <c r="D41" s="50">
        <v>77</v>
      </c>
      <c r="E41" s="50" t="s">
        <v>99</v>
      </c>
      <c r="F41" s="51">
        <v>38342.85</v>
      </c>
      <c r="G41" s="35">
        <v>86</v>
      </c>
      <c r="H41" s="35" t="s">
        <v>125</v>
      </c>
      <c r="I41" s="35" t="s">
        <v>148</v>
      </c>
    </row>
    <row r="42" spans="4:9" ht="12.75" x14ac:dyDescent="0.3">
      <c r="D42" s="50">
        <v>46</v>
      </c>
      <c r="E42" s="50" t="s">
        <v>99</v>
      </c>
      <c r="F42" s="51">
        <v>159545.54999999999</v>
      </c>
      <c r="G42" s="35">
        <v>325</v>
      </c>
      <c r="H42" s="35" t="s">
        <v>125</v>
      </c>
      <c r="I42" s="35" t="s">
        <v>148</v>
      </c>
    </row>
    <row r="43" spans="4:9" ht="12.75" x14ac:dyDescent="0.3">
      <c r="D43" s="50">
        <v>45</v>
      </c>
      <c r="E43" s="50" t="s">
        <v>99</v>
      </c>
      <c r="F43" s="51">
        <v>1250.08</v>
      </c>
      <c r="G43" s="35">
        <v>25</v>
      </c>
      <c r="H43" s="35" t="s">
        <v>125</v>
      </c>
      <c r="I43" s="35" t="s">
        <v>148</v>
      </c>
    </row>
    <row r="44" spans="4:9" ht="12.75" x14ac:dyDescent="0.3">
      <c r="D44" s="50">
        <v>93</v>
      </c>
      <c r="E44" s="50" t="s">
        <v>99</v>
      </c>
      <c r="F44" s="51">
        <v>0</v>
      </c>
      <c r="G44" s="35">
        <v>0</v>
      </c>
      <c r="H44" s="35" t="s">
        <v>125</v>
      </c>
      <c r="I44" s="35" t="s">
        <v>148</v>
      </c>
    </row>
    <row r="45" spans="4:9" ht="12.75" x14ac:dyDescent="0.3">
      <c r="D45" s="50">
        <v>84</v>
      </c>
      <c r="E45" s="50" t="s">
        <v>99</v>
      </c>
      <c r="F45" s="51">
        <v>0</v>
      </c>
      <c r="G45" s="35">
        <v>0</v>
      </c>
      <c r="H45" s="35" t="s">
        <v>125</v>
      </c>
      <c r="I45" s="35" t="s">
        <v>148</v>
      </c>
    </row>
    <row r="46" spans="4:9" ht="12.75" x14ac:dyDescent="0.3">
      <c r="D46" s="50">
        <v>75</v>
      </c>
      <c r="E46" s="50" t="s">
        <v>99</v>
      </c>
      <c r="F46" s="51">
        <v>0</v>
      </c>
      <c r="G46" s="35">
        <v>0</v>
      </c>
      <c r="H46" s="35" t="s">
        <v>125</v>
      </c>
      <c r="I46" s="35" t="s">
        <v>148</v>
      </c>
    </row>
    <row r="47" spans="4:9" ht="12.75" x14ac:dyDescent="0.3">
      <c r="D47" s="50">
        <v>39</v>
      </c>
      <c r="E47" s="50" t="s">
        <v>99</v>
      </c>
      <c r="F47" s="51">
        <v>828.59</v>
      </c>
      <c r="G47" s="35">
        <v>349</v>
      </c>
      <c r="H47" s="35" t="s">
        <v>125</v>
      </c>
      <c r="I47" s="35" t="s">
        <v>148</v>
      </c>
    </row>
    <row r="48" spans="4:9" ht="12.75" x14ac:dyDescent="0.3">
      <c r="D48" s="50">
        <v>36</v>
      </c>
      <c r="E48" s="50" t="s">
        <v>99</v>
      </c>
      <c r="F48" s="51">
        <v>0</v>
      </c>
      <c r="G48" s="35">
        <v>253</v>
      </c>
      <c r="H48" s="35" t="s">
        <v>126</v>
      </c>
      <c r="I48" s="35" t="s">
        <v>148</v>
      </c>
    </row>
    <row r="49" spans="4:9" ht="12.75" x14ac:dyDescent="0.3">
      <c r="D49" s="50">
        <v>30</v>
      </c>
      <c r="E49" s="50" t="s">
        <v>99</v>
      </c>
      <c r="F49" s="51">
        <v>13181.79</v>
      </c>
      <c r="G49" s="35">
        <v>61</v>
      </c>
      <c r="H49" s="35" t="s">
        <v>125</v>
      </c>
      <c r="I49" s="35" t="s">
        <v>148</v>
      </c>
    </row>
    <row r="50" spans="4:9" ht="12.75" x14ac:dyDescent="0.3">
      <c r="D50" s="50">
        <v>85</v>
      </c>
      <c r="E50" s="50" t="s">
        <v>99</v>
      </c>
      <c r="F50" s="51">
        <v>351035.9</v>
      </c>
      <c r="G50" s="35">
        <v>108</v>
      </c>
      <c r="H50" s="35" t="s">
        <v>125</v>
      </c>
      <c r="I50" s="35" t="s">
        <v>148</v>
      </c>
    </row>
    <row r="51" spans="4:9" ht="12.75" x14ac:dyDescent="0.3">
      <c r="D51" s="50">
        <v>76</v>
      </c>
      <c r="E51" s="50" t="s">
        <v>99</v>
      </c>
      <c r="F51" s="51">
        <v>212746.11</v>
      </c>
      <c r="G51" s="35">
        <v>270</v>
      </c>
      <c r="H51" s="35" t="s">
        <v>125</v>
      </c>
      <c r="I51" s="35" t="s">
        <v>148</v>
      </c>
    </row>
    <row r="52" spans="4:9" ht="12.75" x14ac:dyDescent="0.3">
      <c r="D52" s="50">
        <v>73</v>
      </c>
      <c r="E52" s="50" t="s">
        <v>99</v>
      </c>
      <c r="F52" s="51">
        <v>0</v>
      </c>
      <c r="G52" s="35">
        <v>0</v>
      </c>
      <c r="H52" s="35" t="s">
        <v>125</v>
      </c>
      <c r="I52" s="35" t="s">
        <v>148</v>
      </c>
    </row>
    <row r="53" spans="4:9" ht="12.75" x14ac:dyDescent="0.3">
      <c r="D53" s="50">
        <v>105</v>
      </c>
      <c r="E53" s="50" t="s">
        <v>99</v>
      </c>
      <c r="F53" s="51">
        <v>11935.2</v>
      </c>
      <c r="G53" s="35">
        <v>337</v>
      </c>
      <c r="H53" s="35" t="s">
        <v>125</v>
      </c>
      <c r="I53" s="35" t="s">
        <v>148</v>
      </c>
    </row>
    <row r="54" spans="4:9" ht="12.75" x14ac:dyDescent="0.3">
      <c r="D54" s="50">
        <v>78</v>
      </c>
      <c r="E54" s="50" t="s">
        <v>99</v>
      </c>
      <c r="F54" s="51">
        <v>20529.650000000001</v>
      </c>
      <c r="G54" s="35">
        <v>29</v>
      </c>
      <c r="H54" s="35" t="s">
        <v>125</v>
      </c>
      <c r="I54" s="35" t="s">
        <v>148</v>
      </c>
    </row>
    <row r="55" spans="4:9" ht="12.75" x14ac:dyDescent="0.3">
      <c r="D55" s="50">
        <v>72</v>
      </c>
      <c r="E55" s="50" t="s">
        <v>99</v>
      </c>
      <c r="F55" s="51">
        <v>0</v>
      </c>
      <c r="G55" s="35">
        <v>0</v>
      </c>
      <c r="H55" s="35" t="s">
        <v>125</v>
      </c>
      <c r="I55" s="35" t="s">
        <v>148</v>
      </c>
    </row>
    <row r="56" spans="4:9" ht="12.75" x14ac:dyDescent="0.3">
      <c r="D56" s="50">
        <v>69</v>
      </c>
      <c r="E56" s="50" t="s">
        <v>99</v>
      </c>
      <c r="F56" s="51">
        <v>8952.3700000000008</v>
      </c>
      <c r="G56" s="35">
        <v>58</v>
      </c>
      <c r="H56" s="35" t="s">
        <v>125</v>
      </c>
      <c r="I56" s="35" t="s">
        <v>148</v>
      </c>
    </row>
    <row r="57" spans="4:9" ht="12.75" x14ac:dyDescent="0.3">
      <c r="D57" s="50">
        <v>94</v>
      </c>
      <c r="E57" s="50" t="s">
        <v>99</v>
      </c>
      <c r="F57" s="51">
        <v>0</v>
      </c>
      <c r="G57" s="35">
        <v>0</v>
      </c>
      <c r="H57" s="35" t="s">
        <v>125</v>
      </c>
      <c r="I57" s="35" t="s">
        <v>148</v>
      </c>
    </row>
    <row r="58" spans="4:9" ht="12.75" x14ac:dyDescent="0.3">
      <c r="D58" s="50">
        <v>27</v>
      </c>
      <c r="E58" s="50" t="s">
        <v>99</v>
      </c>
      <c r="F58" s="51">
        <v>28500.080000000002</v>
      </c>
      <c r="G58" s="35">
        <v>73</v>
      </c>
      <c r="H58" s="35" t="s">
        <v>125</v>
      </c>
      <c r="I58" s="35" t="s">
        <v>148</v>
      </c>
    </row>
    <row r="59" spans="4:9" ht="12.75" x14ac:dyDescent="0.3">
      <c r="D59" s="50">
        <v>82</v>
      </c>
      <c r="E59" s="50" t="s">
        <v>99</v>
      </c>
      <c r="F59" s="51">
        <v>89833.31</v>
      </c>
      <c r="G59" s="35">
        <v>295</v>
      </c>
      <c r="H59" s="35" t="s">
        <v>125</v>
      </c>
      <c r="I59" s="35" t="s">
        <v>148</v>
      </c>
    </row>
    <row r="60" spans="4:9" ht="12.75" x14ac:dyDescent="0.3">
      <c r="D60" s="50">
        <v>200</v>
      </c>
      <c r="E60" s="50" t="s">
        <v>110</v>
      </c>
      <c r="F60" s="51">
        <v>0</v>
      </c>
      <c r="G60" s="35">
        <v>0</v>
      </c>
      <c r="H60" s="35" t="s">
        <v>126</v>
      </c>
      <c r="I60" s="35" t="s">
        <v>148</v>
      </c>
    </row>
    <row r="61" spans="4:9" ht="12.75" x14ac:dyDescent="0.3">
      <c r="D61" s="50">
        <v>197</v>
      </c>
      <c r="E61" s="50" t="s">
        <v>110</v>
      </c>
      <c r="F61" s="51">
        <v>0</v>
      </c>
      <c r="G61" s="35">
        <v>0</v>
      </c>
      <c r="H61" s="35" t="s">
        <v>126</v>
      </c>
      <c r="I61" s="35" t="s">
        <v>148</v>
      </c>
    </row>
    <row r="62" spans="4:9" ht="12.75" x14ac:dyDescent="0.3">
      <c r="D62" s="50">
        <v>147</v>
      </c>
      <c r="E62" s="50" t="s">
        <v>110</v>
      </c>
      <c r="F62" s="51">
        <v>0</v>
      </c>
      <c r="G62" s="35">
        <v>0</v>
      </c>
      <c r="H62" s="35" t="s">
        <v>126</v>
      </c>
      <c r="I62" s="35" t="s">
        <v>148</v>
      </c>
    </row>
    <row r="63" spans="4:9" ht="12.75" x14ac:dyDescent="0.3">
      <c r="D63" s="50">
        <v>144</v>
      </c>
      <c r="E63" s="50" t="s">
        <v>110</v>
      </c>
      <c r="F63" s="51">
        <v>0</v>
      </c>
      <c r="G63" s="35">
        <v>0</v>
      </c>
      <c r="H63" s="35" t="s">
        <v>126</v>
      </c>
      <c r="I63" s="35" t="s">
        <v>148</v>
      </c>
    </row>
    <row r="64" spans="4:9" ht="12.75" x14ac:dyDescent="0.3">
      <c r="D64" s="50">
        <v>159</v>
      </c>
      <c r="E64" s="50" t="s">
        <v>110</v>
      </c>
      <c r="F64" s="51">
        <v>0</v>
      </c>
      <c r="G64" s="35">
        <v>0</v>
      </c>
      <c r="H64" s="35" t="s">
        <v>126</v>
      </c>
      <c r="I64" s="35" t="s">
        <v>148</v>
      </c>
    </row>
    <row r="65" spans="4:9" ht="12.75" x14ac:dyDescent="0.3">
      <c r="D65" s="50">
        <v>141</v>
      </c>
      <c r="E65" s="50" t="s">
        <v>110</v>
      </c>
      <c r="F65" s="51">
        <v>0</v>
      </c>
      <c r="G65" s="35">
        <v>0</v>
      </c>
      <c r="H65" s="35" t="s">
        <v>126</v>
      </c>
      <c r="I65" s="35" t="s">
        <v>148</v>
      </c>
    </row>
    <row r="66" spans="4:9" ht="12.75" x14ac:dyDescent="0.3">
      <c r="D66" s="50">
        <v>138</v>
      </c>
      <c r="E66" s="50" t="s">
        <v>110</v>
      </c>
      <c r="F66" s="51">
        <v>0</v>
      </c>
      <c r="G66" s="35">
        <v>0</v>
      </c>
      <c r="H66" s="35" t="s">
        <v>126</v>
      </c>
      <c r="I66" s="35" t="s">
        <v>148</v>
      </c>
    </row>
    <row r="67" spans="4:9" ht="12.75" x14ac:dyDescent="0.3">
      <c r="D67" s="50">
        <v>156</v>
      </c>
      <c r="E67" s="50" t="s">
        <v>110</v>
      </c>
      <c r="F67" s="51">
        <v>0</v>
      </c>
      <c r="G67" s="35">
        <v>0</v>
      </c>
      <c r="H67" s="35" t="s">
        <v>126</v>
      </c>
      <c r="I67" s="35" t="s">
        <v>148</v>
      </c>
    </row>
    <row r="68" spans="4:9" ht="12.75" x14ac:dyDescent="0.3">
      <c r="D68" s="50">
        <v>153</v>
      </c>
      <c r="E68" s="50" t="s">
        <v>110</v>
      </c>
      <c r="F68" s="51">
        <v>0</v>
      </c>
      <c r="G68" s="35">
        <v>0</v>
      </c>
      <c r="H68" s="35" t="s">
        <v>126</v>
      </c>
      <c r="I68" s="35" t="s">
        <v>148</v>
      </c>
    </row>
    <row r="69" spans="4:9" ht="12.75" x14ac:dyDescent="0.3">
      <c r="D69" s="50">
        <v>150</v>
      </c>
      <c r="E69" s="50" t="s">
        <v>110</v>
      </c>
      <c r="F69" s="51">
        <v>0</v>
      </c>
      <c r="G69" s="35">
        <v>0</v>
      </c>
      <c r="H69" s="35" t="s">
        <v>126</v>
      </c>
      <c r="I69" s="35" t="s">
        <v>148</v>
      </c>
    </row>
    <row r="70" spans="4:9" ht="12.75" x14ac:dyDescent="0.3">
      <c r="D70" s="50">
        <v>221</v>
      </c>
      <c r="E70" s="50" t="s">
        <v>110</v>
      </c>
      <c r="F70" s="51">
        <v>0</v>
      </c>
      <c r="G70" s="35">
        <v>0</v>
      </c>
      <c r="H70" s="35" t="s">
        <v>126</v>
      </c>
      <c r="I70" s="35" t="s">
        <v>148</v>
      </c>
    </row>
    <row r="71" spans="4:9" ht="12.75" x14ac:dyDescent="0.3">
      <c r="D71" s="50">
        <v>218</v>
      </c>
      <c r="E71" s="50" t="s">
        <v>110</v>
      </c>
      <c r="F71" s="51">
        <v>0</v>
      </c>
      <c r="G71" s="35">
        <v>0</v>
      </c>
      <c r="H71" s="35" t="s">
        <v>126</v>
      </c>
      <c r="I71" s="35" t="s">
        <v>148</v>
      </c>
    </row>
    <row r="72" spans="4:9" ht="12.75" x14ac:dyDescent="0.3">
      <c r="D72" s="50">
        <v>212</v>
      </c>
      <c r="E72" s="50" t="s">
        <v>110</v>
      </c>
      <c r="F72" s="51">
        <v>0</v>
      </c>
      <c r="G72" s="35">
        <v>0</v>
      </c>
      <c r="H72" s="35" t="s">
        <v>126</v>
      </c>
      <c r="I72" s="35" t="s">
        <v>148</v>
      </c>
    </row>
    <row r="73" spans="4:9" ht="12.75" x14ac:dyDescent="0.3">
      <c r="D73" s="50">
        <v>194</v>
      </c>
      <c r="E73" s="50" t="s">
        <v>110</v>
      </c>
      <c r="F73" s="51">
        <v>0</v>
      </c>
      <c r="G73" s="35">
        <v>0</v>
      </c>
      <c r="H73" s="35" t="s">
        <v>126</v>
      </c>
      <c r="I73" s="35" t="s">
        <v>148</v>
      </c>
    </row>
    <row r="74" spans="4:9" ht="12.75" x14ac:dyDescent="0.3">
      <c r="D74" s="50">
        <v>191</v>
      </c>
      <c r="E74" s="50" t="s">
        <v>110</v>
      </c>
      <c r="F74" s="51">
        <v>0</v>
      </c>
      <c r="G74" s="35">
        <v>0</v>
      </c>
      <c r="H74" s="35" t="s">
        <v>126</v>
      </c>
      <c r="I74" s="35" t="s">
        <v>148</v>
      </c>
    </row>
    <row r="75" spans="4:9" ht="12.75" x14ac:dyDescent="0.3">
      <c r="D75" s="50">
        <v>188</v>
      </c>
      <c r="E75" s="50" t="s">
        <v>110</v>
      </c>
      <c r="F75" s="51">
        <v>0</v>
      </c>
      <c r="G75" s="35">
        <v>0</v>
      </c>
      <c r="H75" s="35" t="s">
        <v>126</v>
      </c>
      <c r="I75" s="35" t="s">
        <v>148</v>
      </c>
    </row>
    <row r="76" spans="4:9" ht="12.75" x14ac:dyDescent="0.3">
      <c r="D76" s="50">
        <v>185</v>
      </c>
      <c r="E76" s="50" t="s">
        <v>110</v>
      </c>
      <c r="F76" s="51">
        <v>0</v>
      </c>
      <c r="G76" s="35">
        <v>0</v>
      </c>
      <c r="H76" s="35" t="s">
        <v>126</v>
      </c>
      <c r="I76" s="35" t="s">
        <v>148</v>
      </c>
    </row>
    <row r="77" spans="4:9" ht="12.75" x14ac:dyDescent="0.3">
      <c r="D77" s="50">
        <v>173</v>
      </c>
      <c r="E77" s="50" t="s">
        <v>110</v>
      </c>
      <c r="F77" s="51">
        <v>0</v>
      </c>
      <c r="G77" s="35">
        <v>0</v>
      </c>
      <c r="H77" s="35" t="s">
        <v>126</v>
      </c>
      <c r="I77" s="35" t="s">
        <v>148</v>
      </c>
    </row>
    <row r="78" spans="4:9" ht="12.75" x14ac:dyDescent="0.3">
      <c r="D78" s="50">
        <v>134</v>
      </c>
      <c r="E78" s="50" t="s">
        <v>110</v>
      </c>
      <c r="F78" s="51">
        <v>0</v>
      </c>
      <c r="G78" s="35">
        <v>0</v>
      </c>
      <c r="H78" s="35" t="s">
        <v>126</v>
      </c>
      <c r="I78" s="35" t="s">
        <v>148</v>
      </c>
    </row>
    <row r="79" spans="4:9" ht="12.75" x14ac:dyDescent="0.3">
      <c r="D79" s="50">
        <v>181</v>
      </c>
      <c r="E79" s="50" t="s">
        <v>110</v>
      </c>
      <c r="F79" s="51">
        <v>0</v>
      </c>
      <c r="G79" s="35">
        <v>0</v>
      </c>
      <c r="H79" s="35" t="s">
        <v>126</v>
      </c>
      <c r="I79" s="35" t="s">
        <v>148</v>
      </c>
    </row>
    <row r="80" spans="4:9" ht="12.75" x14ac:dyDescent="0.3">
      <c r="D80" s="50">
        <v>178</v>
      </c>
      <c r="E80" s="50" t="s">
        <v>110</v>
      </c>
      <c r="F80" s="51">
        <v>0</v>
      </c>
      <c r="G80" s="35">
        <v>0</v>
      </c>
      <c r="H80" s="35" t="s">
        <v>126</v>
      </c>
      <c r="I80" s="35" t="s">
        <v>148</v>
      </c>
    </row>
    <row r="81" spans="4:9" ht="12.75" x14ac:dyDescent="0.3">
      <c r="D81" s="50">
        <v>172</v>
      </c>
      <c r="E81" s="50" t="s">
        <v>110</v>
      </c>
      <c r="F81" s="51">
        <v>0</v>
      </c>
      <c r="G81" s="35">
        <v>0</v>
      </c>
      <c r="H81" s="35" t="s">
        <v>126</v>
      </c>
      <c r="I81" s="35" t="s">
        <v>148</v>
      </c>
    </row>
    <row r="82" spans="4:9" ht="12.75" x14ac:dyDescent="0.3">
      <c r="D82" s="50">
        <v>152</v>
      </c>
      <c r="E82" s="50" t="s">
        <v>110</v>
      </c>
      <c r="F82" s="51">
        <v>0</v>
      </c>
      <c r="G82" s="35">
        <v>0</v>
      </c>
      <c r="H82" s="35" t="s">
        <v>126</v>
      </c>
      <c r="I82" s="35" t="s">
        <v>148</v>
      </c>
    </row>
    <row r="83" spans="4:9" ht="12.75" x14ac:dyDescent="0.3">
      <c r="D83" s="50">
        <v>149</v>
      </c>
      <c r="E83" s="50" t="s">
        <v>110</v>
      </c>
      <c r="F83" s="51">
        <v>0</v>
      </c>
      <c r="G83" s="35">
        <v>0</v>
      </c>
      <c r="H83" s="35" t="s">
        <v>126</v>
      </c>
      <c r="I83" s="35" t="s">
        <v>148</v>
      </c>
    </row>
    <row r="84" spans="4:9" ht="12.75" x14ac:dyDescent="0.3">
      <c r="D84" s="50">
        <v>146</v>
      </c>
      <c r="E84" s="50" t="s">
        <v>110</v>
      </c>
      <c r="F84" s="51">
        <v>0</v>
      </c>
      <c r="G84" s="35">
        <v>0</v>
      </c>
      <c r="H84" s="35" t="s">
        <v>126</v>
      </c>
      <c r="I84" s="35" t="s">
        <v>148</v>
      </c>
    </row>
    <row r="85" spans="4:9" ht="12.75" x14ac:dyDescent="0.3">
      <c r="D85" s="50">
        <v>143</v>
      </c>
      <c r="E85" s="50" t="s">
        <v>110</v>
      </c>
      <c r="F85" s="51">
        <v>0</v>
      </c>
      <c r="G85" s="35">
        <v>0</v>
      </c>
      <c r="H85" s="35" t="s">
        <v>126</v>
      </c>
      <c r="I85" s="35" t="s">
        <v>148</v>
      </c>
    </row>
    <row r="86" spans="4:9" ht="12.75" x14ac:dyDescent="0.3">
      <c r="D86" s="50">
        <v>140</v>
      </c>
      <c r="E86" s="50" t="s">
        <v>110</v>
      </c>
      <c r="F86" s="51">
        <v>0</v>
      </c>
      <c r="G86" s="35">
        <v>0</v>
      </c>
      <c r="H86" s="35" t="s">
        <v>126</v>
      </c>
      <c r="I86" s="35" t="s">
        <v>148</v>
      </c>
    </row>
    <row r="87" spans="4:9" ht="12.75" x14ac:dyDescent="0.3">
      <c r="D87" s="50">
        <v>184</v>
      </c>
      <c r="E87" s="50" t="s">
        <v>110</v>
      </c>
      <c r="F87" s="51">
        <v>0</v>
      </c>
      <c r="G87" s="35">
        <v>0</v>
      </c>
      <c r="H87" s="35" t="s">
        <v>126</v>
      </c>
      <c r="I87" s="35" t="s">
        <v>148</v>
      </c>
    </row>
    <row r="88" spans="4:9" ht="12.75" x14ac:dyDescent="0.3">
      <c r="D88" s="50">
        <v>226</v>
      </c>
      <c r="E88" s="50" t="s">
        <v>110</v>
      </c>
      <c r="F88" s="51">
        <v>0</v>
      </c>
      <c r="G88" s="35">
        <v>0</v>
      </c>
      <c r="H88" s="35" t="s">
        <v>126</v>
      </c>
      <c r="I88" s="35" t="s">
        <v>148</v>
      </c>
    </row>
    <row r="89" spans="4:9" ht="12.75" x14ac:dyDescent="0.3">
      <c r="D89" s="50">
        <v>223</v>
      </c>
      <c r="E89" s="50" t="s">
        <v>110</v>
      </c>
      <c r="F89" s="51">
        <v>0</v>
      </c>
      <c r="G89" s="35">
        <v>0</v>
      </c>
      <c r="H89" s="35" t="s">
        <v>126</v>
      </c>
      <c r="I89" s="35" t="s">
        <v>148</v>
      </c>
    </row>
    <row r="90" spans="4:9" ht="12.75" x14ac:dyDescent="0.3">
      <c r="D90" s="50">
        <v>220</v>
      </c>
      <c r="E90" s="50" t="s">
        <v>110</v>
      </c>
      <c r="F90" s="51">
        <v>0</v>
      </c>
      <c r="G90" s="35">
        <v>0</v>
      </c>
      <c r="H90" s="35" t="s">
        <v>126</v>
      </c>
      <c r="I90" s="35" t="s">
        <v>148</v>
      </c>
    </row>
    <row r="91" spans="4:9" ht="12.75" x14ac:dyDescent="0.3">
      <c r="D91" s="50">
        <v>217</v>
      </c>
      <c r="E91" s="50" t="s">
        <v>110</v>
      </c>
      <c r="F91" s="51">
        <v>0</v>
      </c>
      <c r="G91" s="35">
        <v>0</v>
      </c>
      <c r="H91" s="35" t="s">
        <v>126</v>
      </c>
      <c r="I91" s="35" t="s">
        <v>148</v>
      </c>
    </row>
    <row r="92" spans="4:9" ht="12.75" x14ac:dyDescent="0.3">
      <c r="D92" s="50">
        <v>208</v>
      </c>
      <c r="E92" s="50" t="s">
        <v>110</v>
      </c>
      <c r="F92" s="51">
        <v>0</v>
      </c>
      <c r="G92" s="35">
        <v>0</v>
      </c>
      <c r="H92" s="35" t="s">
        <v>126</v>
      </c>
      <c r="I92" s="35" t="s">
        <v>148</v>
      </c>
    </row>
    <row r="93" spans="4:9" ht="12.75" x14ac:dyDescent="0.3">
      <c r="D93" s="50">
        <v>205</v>
      </c>
      <c r="E93" s="50" t="s">
        <v>110</v>
      </c>
      <c r="F93" s="51">
        <v>0</v>
      </c>
      <c r="G93" s="35">
        <v>0</v>
      </c>
      <c r="H93" s="35" t="s">
        <v>126</v>
      </c>
      <c r="I93" s="35" t="s">
        <v>148</v>
      </c>
    </row>
    <row r="94" spans="4:9" ht="12.75" x14ac:dyDescent="0.3">
      <c r="D94" s="50">
        <v>202</v>
      </c>
      <c r="E94" s="50" t="s">
        <v>110</v>
      </c>
      <c r="F94" s="51">
        <v>0</v>
      </c>
      <c r="G94" s="35">
        <v>0</v>
      </c>
      <c r="H94" s="35" t="s">
        <v>126</v>
      </c>
      <c r="I94" s="35" t="s">
        <v>148</v>
      </c>
    </row>
    <row r="95" spans="4:9" ht="12.75" x14ac:dyDescent="0.3">
      <c r="D95" s="50">
        <v>193</v>
      </c>
      <c r="E95" s="50" t="s">
        <v>110</v>
      </c>
      <c r="F95" s="51">
        <v>0</v>
      </c>
      <c r="G95" s="35">
        <v>0</v>
      </c>
      <c r="H95" s="35" t="s">
        <v>126</v>
      </c>
      <c r="I95" s="35" t="s">
        <v>148</v>
      </c>
    </row>
    <row r="96" spans="4:9" ht="12.75" x14ac:dyDescent="0.3">
      <c r="D96" s="50">
        <v>187</v>
      </c>
      <c r="E96" s="50" t="s">
        <v>110</v>
      </c>
      <c r="F96" s="51">
        <v>0</v>
      </c>
      <c r="G96" s="35">
        <v>0</v>
      </c>
      <c r="H96" s="35" t="s">
        <v>126</v>
      </c>
      <c r="I96" s="35" t="s">
        <v>148</v>
      </c>
    </row>
    <row r="97" spans="4:9" ht="12.75" x14ac:dyDescent="0.3">
      <c r="D97" s="50">
        <v>163</v>
      </c>
      <c r="E97" s="50" t="s">
        <v>110</v>
      </c>
      <c r="F97" s="51">
        <v>0</v>
      </c>
      <c r="G97" s="35">
        <v>0</v>
      </c>
      <c r="H97" s="35" t="s">
        <v>126</v>
      </c>
      <c r="I97" s="35" t="s">
        <v>148</v>
      </c>
    </row>
    <row r="98" spans="4:9" ht="12.75" x14ac:dyDescent="0.3">
      <c r="D98" s="50">
        <v>209</v>
      </c>
      <c r="E98" s="50" t="s">
        <v>110</v>
      </c>
      <c r="F98" s="51">
        <v>0</v>
      </c>
      <c r="G98" s="35">
        <v>0</v>
      </c>
      <c r="H98" s="35" t="s">
        <v>126</v>
      </c>
      <c r="I98" s="35" t="s">
        <v>148</v>
      </c>
    </row>
    <row r="99" spans="4:9" ht="12.75" x14ac:dyDescent="0.3">
      <c r="D99" s="50">
        <v>206</v>
      </c>
      <c r="E99" s="50" t="s">
        <v>110</v>
      </c>
      <c r="F99" s="51">
        <v>0</v>
      </c>
      <c r="G99" s="35">
        <v>0</v>
      </c>
      <c r="H99" s="35" t="s">
        <v>126</v>
      </c>
      <c r="I99" s="35" t="s">
        <v>148</v>
      </c>
    </row>
    <row r="100" spans="4:9" ht="12.75" x14ac:dyDescent="0.3">
      <c r="D100" s="50">
        <v>203</v>
      </c>
      <c r="E100" s="50" t="s">
        <v>110</v>
      </c>
      <c r="F100" s="51">
        <v>0</v>
      </c>
      <c r="G100" s="35">
        <v>0</v>
      </c>
      <c r="H100" s="35" t="s">
        <v>126</v>
      </c>
      <c r="I100" s="35" t="s">
        <v>148</v>
      </c>
    </row>
    <row r="101" spans="4:9" ht="12.75" x14ac:dyDescent="0.3">
      <c r="D101" s="50">
        <v>179</v>
      </c>
      <c r="E101" s="50" t="s">
        <v>110</v>
      </c>
      <c r="F101" s="51">
        <v>0</v>
      </c>
      <c r="G101" s="35">
        <v>0</v>
      </c>
      <c r="H101" s="35" t="s">
        <v>126</v>
      </c>
      <c r="I101" s="35" t="s">
        <v>148</v>
      </c>
    </row>
    <row r="102" spans="4:9" ht="12.75" x14ac:dyDescent="0.3">
      <c r="D102" s="50">
        <v>176</v>
      </c>
      <c r="E102" s="50" t="s">
        <v>110</v>
      </c>
      <c r="F102" s="51">
        <v>0</v>
      </c>
      <c r="G102" s="35">
        <v>0</v>
      </c>
      <c r="H102" s="35" t="s">
        <v>126</v>
      </c>
      <c r="I102" s="35" t="s">
        <v>148</v>
      </c>
    </row>
    <row r="103" spans="4:9" ht="12.75" x14ac:dyDescent="0.3">
      <c r="D103" s="50">
        <v>170</v>
      </c>
      <c r="E103" s="50" t="s">
        <v>110</v>
      </c>
      <c r="F103" s="51">
        <v>0</v>
      </c>
      <c r="G103" s="35">
        <v>0</v>
      </c>
      <c r="H103" s="35" t="s">
        <v>126</v>
      </c>
      <c r="I103" s="35" t="s">
        <v>148</v>
      </c>
    </row>
    <row r="104" spans="4:9" ht="12.75" x14ac:dyDescent="0.3">
      <c r="D104" s="50">
        <v>167</v>
      </c>
      <c r="E104" s="50" t="s">
        <v>110</v>
      </c>
      <c r="F104" s="51">
        <v>0</v>
      </c>
      <c r="G104" s="35">
        <v>0</v>
      </c>
      <c r="H104" s="35" t="s">
        <v>126</v>
      </c>
      <c r="I104" s="35" t="s">
        <v>148</v>
      </c>
    </row>
    <row r="105" spans="4:9" ht="12.75" x14ac:dyDescent="0.3">
      <c r="D105" s="50">
        <v>164</v>
      </c>
      <c r="E105" s="50" t="s">
        <v>110</v>
      </c>
      <c r="F105" s="51">
        <v>0</v>
      </c>
      <c r="G105" s="35">
        <v>0</v>
      </c>
      <c r="H105" s="35" t="s">
        <v>126</v>
      </c>
      <c r="I105" s="35" t="s">
        <v>148</v>
      </c>
    </row>
    <row r="106" spans="4:9" ht="12.75" x14ac:dyDescent="0.3">
      <c r="D106" s="50">
        <v>137</v>
      </c>
      <c r="E106" s="50" t="s">
        <v>110</v>
      </c>
      <c r="F106" s="51">
        <v>0</v>
      </c>
      <c r="G106" s="35">
        <v>0</v>
      </c>
      <c r="H106" s="35" t="s">
        <v>126</v>
      </c>
      <c r="I106" s="35" t="s">
        <v>148</v>
      </c>
    </row>
    <row r="107" spans="4:9" ht="12.75" x14ac:dyDescent="0.3">
      <c r="D107" s="50">
        <v>161</v>
      </c>
      <c r="E107" s="50" t="s">
        <v>110</v>
      </c>
      <c r="F107" s="51">
        <v>0</v>
      </c>
      <c r="G107" s="35">
        <v>0</v>
      </c>
      <c r="H107" s="35" t="s">
        <v>126</v>
      </c>
      <c r="I107" s="35" t="s">
        <v>148</v>
      </c>
    </row>
    <row r="108" spans="4:9" ht="12.75" x14ac:dyDescent="0.3">
      <c r="D108" s="50">
        <v>158</v>
      </c>
      <c r="E108" s="50" t="s">
        <v>110</v>
      </c>
      <c r="F108" s="51">
        <v>0</v>
      </c>
      <c r="G108" s="35">
        <v>0</v>
      </c>
      <c r="H108" s="35" t="s">
        <v>126</v>
      </c>
      <c r="I108" s="35" t="s">
        <v>148</v>
      </c>
    </row>
    <row r="109" spans="4:9" ht="12.75" x14ac:dyDescent="0.3">
      <c r="D109" s="50">
        <v>155</v>
      </c>
      <c r="E109" s="50" t="s">
        <v>110</v>
      </c>
      <c r="F109" s="51">
        <v>0</v>
      </c>
      <c r="G109" s="35">
        <v>0</v>
      </c>
      <c r="H109" s="35" t="s">
        <v>126</v>
      </c>
      <c r="I109" s="35" t="s">
        <v>148</v>
      </c>
    </row>
    <row r="110" spans="4:9" ht="12.75" x14ac:dyDescent="0.3">
      <c r="D110" s="50">
        <v>199</v>
      </c>
      <c r="E110" s="50" t="s">
        <v>110</v>
      </c>
      <c r="F110" s="51">
        <v>0</v>
      </c>
      <c r="G110" s="35">
        <v>0</v>
      </c>
      <c r="H110" s="35" t="s">
        <v>126</v>
      </c>
      <c r="I110" s="35" t="s">
        <v>148</v>
      </c>
    </row>
    <row r="111" spans="4:9" ht="12.75" x14ac:dyDescent="0.3">
      <c r="D111" s="50">
        <v>196</v>
      </c>
      <c r="E111" s="50" t="s">
        <v>110</v>
      </c>
      <c r="F111" s="51">
        <v>0</v>
      </c>
      <c r="G111" s="35">
        <v>0</v>
      </c>
      <c r="H111" s="35" t="s">
        <v>126</v>
      </c>
      <c r="I111" s="35" t="s">
        <v>148</v>
      </c>
    </row>
    <row r="112" spans="4:9" ht="12.75" x14ac:dyDescent="0.3">
      <c r="D112" s="50">
        <v>190</v>
      </c>
      <c r="E112" s="50" t="s">
        <v>110</v>
      </c>
      <c r="F112" s="51">
        <v>0</v>
      </c>
      <c r="G112" s="35">
        <v>0</v>
      </c>
      <c r="H112" s="35" t="s">
        <v>126</v>
      </c>
      <c r="I112" s="35" t="s">
        <v>148</v>
      </c>
    </row>
    <row r="113" spans="4:9" ht="12.75" x14ac:dyDescent="0.3">
      <c r="D113" s="50">
        <v>175</v>
      </c>
      <c r="E113" s="50" t="s">
        <v>110</v>
      </c>
      <c r="F113" s="51">
        <v>0</v>
      </c>
      <c r="G113" s="35">
        <v>0</v>
      </c>
      <c r="H113" s="35" t="s">
        <v>126</v>
      </c>
      <c r="I113" s="35" t="s">
        <v>148</v>
      </c>
    </row>
    <row r="114" spans="4:9" ht="12.75" x14ac:dyDescent="0.3">
      <c r="D114" s="50">
        <v>169</v>
      </c>
      <c r="E114" s="50" t="s">
        <v>110</v>
      </c>
      <c r="F114" s="51">
        <v>0</v>
      </c>
      <c r="G114" s="35">
        <v>0</v>
      </c>
      <c r="H114" s="35" t="s">
        <v>126</v>
      </c>
      <c r="I114" s="35" t="s">
        <v>148</v>
      </c>
    </row>
    <row r="115" spans="4:9" ht="12.75" x14ac:dyDescent="0.3">
      <c r="D115" s="50">
        <v>166</v>
      </c>
      <c r="E115" s="50" t="s">
        <v>110</v>
      </c>
      <c r="F115" s="51">
        <v>0</v>
      </c>
      <c r="G115" s="35">
        <v>0</v>
      </c>
      <c r="H115" s="35" t="s">
        <v>126</v>
      </c>
      <c r="I115" s="35" t="s">
        <v>148</v>
      </c>
    </row>
    <row r="116" spans="4:9" ht="12.75" x14ac:dyDescent="0.3">
      <c r="D116" s="50">
        <v>136</v>
      </c>
      <c r="E116" s="50" t="s">
        <v>110</v>
      </c>
      <c r="F116" s="51">
        <v>0</v>
      </c>
      <c r="G116" s="35">
        <v>0</v>
      </c>
      <c r="H116" s="35" t="s">
        <v>126</v>
      </c>
      <c r="I116" s="35" t="s">
        <v>148</v>
      </c>
    </row>
    <row r="117" spans="4:9" ht="12.75" x14ac:dyDescent="0.3">
      <c r="D117" s="50">
        <v>133</v>
      </c>
      <c r="E117" s="50" t="s">
        <v>110</v>
      </c>
      <c r="F117" s="51">
        <v>0</v>
      </c>
      <c r="G117" s="35">
        <v>0</v>
      </c>
      <c r="H117" s="35" t="s">
        <v>126</v>
      </c>
      <c r="I117" s="35" t="s">
        <v>148</v>
      </c>
    </row>
    <row r="118" spans="4:9" ht="12.75" x14ac:dyDescent="0.3">
      <c r="D118" s="50">
        <v>195</v>
      </c>
      <c r="E118" s="50" t="s">
        <v>110</v>
      </c>
      <c r="F118" s="51">
        <v>0</v>
      </c>
      <c r="G118" s="35">
        <v>0</v>
      </c>
      <c r="H118" s="35" t="s">
        <v>126</v>
      </c>
      <c r="I118" s="35" t="s">
        <v>148</v>
      </c>
    </row>
    <row r="119" spans="4:9" ht="12.75" x14ac:dyDescent="0.3">
      <c r="D119" s="50">
        <v>192</v>
      </c>
      <c r="E119" s="50" t="s">
        <v>110</v>
      </c>
      <c r="F119" s="51">
        <v>0</v>
      </c>
      <c r="G119" s="35">
        <v>0</v>
      </c>
      <c r="H119" s="35" t="s">
        <v>126</v>
      </c>
      <c r="I119" s="35" t="s">
        <v>148</v>
      </c>
    </row>
    <row r="120" spans="4:9" ht="12.75" x14ac:dyDescent="0.3">
      <c r="D120" s="50">
        <v>186</v>
      </c>
      <c r="E120" s="50" t="s">
        <v>110</v>
      </c>
      <c r="F120" s="51">
        <v>0</v>
      </c>
      <c r="G120" s="35">
        <v>0</v>
      </c>
      <c r="H120" s="35" t="s">
        <v>126</v>
      </c>
      <c r="I120" s="35" t="s">
        <v>148</v>
      </c>
    </row>
    <row r="121" spans="4:9" ht="12.75" x14ac:dyDescent="0.3">
      <c r="D121" s="50">
        <v>183</v>
      </c>
      <c r="E121" s="50" t="s">
        <v>110</v>
      </c>
      <c r="F121" s="51">
        <v>0</v>
      </c>
      <c r="G121" s="35">
        <v>0</v>
      </c>
      <c r="H121" s="35" t="s">
        <v>126</v>
      </c>
      <c r="I121" s="35" t="s">
        <v>148</v>
      </c>
    </row>
    <row r="122" spans="4:9" ht="12.75" x14ac:dyDescent="0.3">
      <c r="D122" s="50">
        <v>180</v>
      </c>
      <c r="E122" s="50" t="s">
        <v>110</v>
      </c>
      <c r="F122" s="51">
        <v>0</v>
      </c>
      <c r="G122" s="35">
        <v>0</v>
      </c>
      <c r="H122" s="35" t="s">
        <v>126</v>
      </c>
      <c r="I122" s="35" t="s">
        <v>148</v>
      </c>
    </row>
    <row r="123" spans="4:9" ht="12.75" x14ac:dyDescent="0.3">
      <c r="D123" s="50">
        <v>171</v>
      </c>
      <c r="E123" s="50" t="s">
        <v>110</v>
      </c>
      <c r="F123" s="51">
        <v>0</v>
      </c>
      <c r="G123" s="35">
        <v>0</v>
      </c>
      <c r="H123" s="35" t="s">
        <v>126</v>
      </c>
      <c r="I123" s="35" t="s">
        <v>148</v>
      </c>
    </row>
    <row r="124" spans="4:9" ht="12.75" x14ac:dyDescent="0.3">
      <c r="D124" s="50">
        <v>148</v>
      </c>
      <c r="E124" s="50" t="s">
        <v>110</v>
      </c>
      <c r="F124" s="51">
        <v>0</v>
      </c>
      <c r="G124" s="35">
        <v>0</v>
      </c>
      <c r="H124" s="35" t="s">
        <v>126</v>
      </c>
      <c r="I124" s="35" t="s">
        <v>148</v>
      </c>
    </row>
    <row r="125" spans="4:9" ht="12.75" x14ac:dyDescent="0.3">
      <c r="D125" s="50">
        <v>145</v>
      </c>
      <c r="E125" s="50" t="s">
        <v>110</v>
      </c>
      <c r="F125" s="51">
        <v>0</v>
      </c>
      <c r="G125" s="35">
        <v>0</v>
      </c>
      <c r="H125" s="35" t="s">
        <v>126</v>
      </c>
      <c r="I125" s="35" t="s">
        <v>148</v>
      </c>
    </row>
    <row r="126" spans="4:9" ht="12.75" x14ac:dyDescent="0.3">
      <c r="D126" s="50">
        <v>142</v>
      </c>
      <c r="E126" s="50" t="s">
        <v>110</v>
      </c>
      <c r="F126" s="51">
        <v>0</v>
      </c>
      <c r="G126" s="35">
        <v>0</v>
      </c>
      <c r="H126" s="35" t="s">
        <v>126</v>
      </c>
      <c r="I126" s="35" t="s">
        <v>148</v>
      </c>
    </row>
    <row r="127" spans="4:9" ht="12.75" x14ac:dyDescent="0.3">
      <c r="D127" s="50">
        <v>225</v>
      </c>
      <c r="E127" s="50" t="s">
        <v>110</v>
      </c>
      <c r="F127" s="51">
        <v>0</v>
      </c>
      <c r="G127" s="35">
        <v>0</v>
      </c>
      <c r="H127" s="35" t="s">
        <v>126</v>
      </c>
      <c r="I127" s="35" t="s">
        <v>148</v>
      </c>
    </row>
    <row r="128" spans="4:9" ht="12.75" x14ac:dyDescent="0.3">
      <c r="D128" s="50">
        <v>222</v>
      </c>
      <c r="E128" s="50" t="s">
        <v>110</v>
      </c>
      <c r="F128" s="51">
        <v>0</v>
      </c>
      <c r="G128" s="35">
        <v>0</v>
      </c>
      <c r="H128" s="35" t="s">
        <v>126</v>
      </c>
      <c r="I128" s="35" t="s">
        <v>148</v>
      </c>
    </row>
    <row r="129" spans="4:9" ht="12.75" x14ac:dyDescent="0.3">
      <c r="D129" s="50">
        <v>219</v>
      </c>
      <c r="E129" s="50" t="s">
        <v>110</v>
      </c>
      <c r="F129" s="51">
        <v>0</v>
      </c>
      <c r="G129" s="35">
        <v>0</v>
      </c>
      <c r="H129" s="35" t="s">
        <v>126</v>
      </c>
      <c r="I129" s="35" t="s">
        <v>148</v>
      </c>
    </row>
    <row r="130" spans="4:9" ht="12.75" x14ac:dyDescent="0.3">
      <c r="D130" s="50">
        <v>216</v>
      </c>
      <c r="E130" s="50" t="s">
        <v>110</v>
      </c>
      <c r="F130" s="51">
        <v>0</v>
      </c>
      <c r="G130" s="35">
        <v>0</v>
      </c>
      <c r="H130" s="35" t="s">
        <v>126</v>
      </c>
      <c r="I130" s="35" t="s">
        <v>148</v>
      </c>
    </row>
    <row r="131" spans="4:9" ht="12.75" x14ac:dyDescent="0.3">
      <c r="D131" s="50">
        <v>210</v>
      </c>
      <c r="E131" s="50" t="s">
        <v>110</v>
      </c>
      <c r="F131" s="51">
        <v>0</v>
      </c>
      <c r="G131" s="35">
        <v>0</v>
      </c>
      <c r="H131" s="35" t="s">
        <v>126</v>
      </c>
      <c r="I131" s="35" t="s">
        <v>148</v>
      </c>
    </row>
    <row r="132" spans="4:9" ht="12.75" x14ac:dyDescent="0.3">
      <c r="D132" s="50">
        <v>207</v>
      </c>
      <c r="E132" s="50" t="s">
        <v>110</v>
      </c>
      <c r="F132" s="51">
        <v>0</v>
      </c>
      <c r="G132" s="35">
        <v>0</v>
      </c>
      <c r="H132" s="35" t="s">
        <v>126</v>
      </c>
      <c r="I132" s="35" t="s">
        <v>148</v>
      </c>
    </row>
    <row r="133" spans="4:9" ht="12.75" x14ac:dyDescent="0.3">
      <c r="D133" s="50">
        <v>204</v>
      </c>
      <c r="E133" s="50" t="s">
        <v>110</v>
      </c>
      <c r="F133" s="51">
        <v>0</v>
      </c>
      <c r="G133" s="35">
        <v>0</v>
      </c>
      <c r="H133" s="35" t="s">
        <v>126</v>
      </c>
      <c r="I133" s="35" t="s">
        <v>148</v>
      </c>
    </row>
    <row r="134" spans="4:9" ht="12.75" x14ac:dyDescent="0.3">
      <c r="D134" s="50">
        <v>201</v>
      </c>
      <c r="E134" s="50" t="s">
        <v>110</v>
      </c>
      <c r="F134" s="51">
        <v>0</v>
      </c>
      <c r="G134" s="35">
        <v>0</v>
      </c>
      <c r="H134" s="35" t="s">
        <v>126</v>
      </c>
      <c r="I134" s="35" t="s">
        <v>148</v>
      </c>
    </row>
    <row r="135" spans="4:9" ht="12.75" x14ac:dyDescent="0.3">
      <c r="D135" s="50">
        <v>168</v>
      </c>
      <c r="E135" s="50" t="s">
        <v>110</v>
      </c>
      <c r="F135" s="51">
        <v>0</v>
      </c>
      <c r="G135" s="35">
        <v>0</v>
      </c>
      <c r="H135" s="35" t="s">
        <v>126</v>
      </c>
      <c r="I135" s="35" t="s">
        <v>148</v>
      </c>
    </row>
    <row r="136" spans="4:9" ht="12.75" x14ac:dyDescent="0.3">
      <c r="D136" s="50">
        <v>165</v>
      </c>
      <c r="E136" s="50" t="s">
        <v>110</v>
      </c>
      <c r="F136" s="51">
        <v>0</v>
      </c>
      <c r="G136" s="35">
        <v>0</v>
      </c>
      <c r="H136" s="35" t="s">
        <v>126</v>
      </c>
      <c r="I136" s="35" t="s">
        <v>148</v>
      </c>
    </row>
    <row r="137" spans="4:9" ht="12.75" x14ac:dyDescent="0.3">
      <c r="D137" s="50">
        <v>160</v>
      </c>
      <c r="E137" s="50" t="s">
        <v>110</v>
      </c>
      <c r="F137" s="51">
        <v>0</v>
      </c>
      <c r="G137" s="35">
        <v>0</v>
      </c>
      <c r="H137" s="35" t="s">
        <v>126</v>
      </c>
      <c r="I137" s="35" t="s">
        <v>148</v>
      </c>
    </row>
    <row r="138" spans="4:9" ht="12.75" x14ac:dyDescent="0.3">
      <c r="D138" s="50">
        <v>157</v>
      </c>
      <c r="E138" s="50" t="s">
        <v>110</v>
      </c>
      <c r="F138" s="51">
        <v>0</v>
      </c>
      <c r="G138" s="35">
        <v>0</v>
      </c>
      <c r="H138" s="35" t="s">
        <v>126</v>
      </c>
      <c r="I138" s="35" t="s">
        <v>148</v>
      </c>
    </row>
    <row r="139" spans="4:9" ht="12.75" x14ac:dyDescent="0.3">
      <c r="D139" s="50">
        <v>154</v>
      </c>
      <c r="E139" s="50" t="s">
        <v>110</v>
      </c>
      <c r="F139" s="51">
        <v>0</v>
      </c>
      <c r="G139" s="35">
        <v>0</v>
      </c>
      <c r="H139" s="35" t="s">
        <v>126</v>
      </c>
      <c r="I139" s="35" t="s">
        <v>148</v>
      </c>
    </row>
    <row r="140" spans="4:9" ht="12.75" x14ac:dyDescent="0.3">
      <c r="D140" s="50">
        <v>151</v>
      </c>
      <c r="E140" s="50" t="s">
        <v>110</v>
      </c>
      <c r="F140" s="51">
        <v>0</v>
      </c>
      <c r="G140" s="35">
        <v>0</v>
      </c>
      <c r="H140" s="35" t="s">
        <v>126</v>
      </c>
      <c r="I140" s="35" t="s">
        <v>148</v>
      </c>
    </row>
    <row r="141" spans="4:9" ht="12.75" x14ac:dyDescent="0.3">
      <c r="D141" s="50">
        <v>139</v>
      </c>
      <c r="E141" s="50" t="s">
        <v>110</v>
      </c>
      <c r="F141" s="51">
        <v>0</v>
      </c>
      <c r="G141" s="35">
        <v>0</v>
      </c>
      <c r="H141" s="35" t="s">
        <v>126</v>
      </c>
      <c r="I141" s="35" t="s">
        <v>148</v>
      </c>
    </row>
    <row r="142" spans="4:9" ht="12.75" x14ac:dyDescent="0.3">
      <c r="D142" s="50">
        <v>198</v>
      </c>
      <c r="E142" s="50" t="s">
        <v>110</v>
      </c>
      <c r="F142" s="51">
        <v>0</v>
      </c>
      <c r="G142" s="35">
        <v>0</v>
      </c>
      <c r="H142" s="35" t="s">
        <v>126</v>
      </c>
      <c r="I142" s="35" t="s">
        <v>148</v>
      </c>
    </row>
    <row r="143" spans="4:9" ht="12.75" x14ac:dyDescent="0.3">
      <c r="D143" s="50">
        <v>162</v>
      </c>
      <c r="E143" s="50" t="s">
        <v>110</v>
      </c>
      <c r="F143" s="51">
        <v>0</v>
      </c>
      <c r="G143" s="35">
        <v>0</v>
      </c>
      <c r="H143" s="35" t="s">
        <v>126</v>
      </c>
      <c r="I143" s="35" t="s">
        <v>148</v>
      </c>
    </row>
    <row r="144" spans="4:9" ht="12.75" x14ac:dyDescent="0.3">
      <c r="D144" s="50">
        <v>135</v>
      </c>
      <c r="E144" s="50" t="s">
        <v>110</v>
      </c>
      <c r="F144" s="51">
        <v>0</v>
      </c>
      <c r="G144" s="35">
        <v>0</v>
      </c>
      <c r="H144" s="35" t="s">
        <v>126</v>
      </c>
      <c r="I144" s="35" t="s">
        <v>148</v>
      </c>
    </row>
    <row r="145" spans="4:9" ht="12.75" x14ac:dyDescent="0.3">
      <c r="D145" s="50">
        <v>132</v>
      </c>
      <c r="E145" s="50" t="s">
        <v>110</v>
      </c>
      <c r="F145" s="51">
        <v>0</v>
      </c>
      <c r="G145" s="35">
        <v>0</v>
      </c>
      <c r="H145" s="35" t="s">
        <v>126</v>
      </c>
      <c r="I145" s="35" t="s">
        <v>148</v>
      </c>
    </row>
    <row r="146" spans="4:9" ht="12.75" x14ac:dyDescent="0.3">
      <c r="D146" s="50">
        <v>390</v>
      </c>
      <c r="E146" s="50" t="s">
        <v>99</v>
      </c>
      <c r="F146" s="51">
        <v>0</v>
      </c>
      <c r="G146" s="35">
        <v>0</v>
      </c>
      <c r="H146" s="35" t="s">
        <v>125</v>
      </c>
      <c r="I146" s="35" t="s">
        <v>148</v>
      </c>
    </row>
    <row r="147" spans="4:9" ht="12.75" x14ac:dyDescent="0.3">
      <c r="D147" s="50">
        <v>381</v>
      </c>
      <c r="E147" s="50" t="s">
        <v>99</v>
      </c>
      <c r="F147" s="51">
        <v>0</v>
      </c>
      <c r="G147" s="35">
        <v>0</v>
      </c>
      <c r="H147" s="35" t="s">
        <v>125</v>
      </c>
      <c r="I147" s="35" t="s">
        <v>148</v>
      </c>
    </row>
    <row r="148" spans="4:9" ht="12.75" x14ac:dyDescent="0.3">
      <c r="D148" s="50">
        <v>372</v>
      </c>
      <c r="E148" s="50" t="s">
        <v>99</v>
      </c>
      <c r="F148" s="51">
        <v>121.4</v>
      </c>
      <c r="G148" s="35">
        <v>3</v>
      </c>
      <c r="H148" s="35" t="s">
        <v>125</v>
      </c>
      <c r="I148" s="35" t="s">
        <v>148</v>
      </c>
    </row>
    <row r="149" spans="4:9" ht="12.75" x14ac:dyDescent="0.3">
      <c r="D149" s="50">
        <v>309</v>
      </c>
      <c r="E149" s="50" t="s">
        <v>99</v>
      </c>
      <c r="F149" s="51">
        <v>0</v>
      </c>
      <c r="G149" s="35">
        <v>0</v>
      </c>
      <c r="H149" s="35" t="s">
        <v>126</v>
      </c>
      <c r="I149" s="35" t="s">
        <v>148</v>
      </c>
    </row>
    <row r="150" spans="4:9" ht="12.75" x14ac:dyDescent="0.3">
      <c r="D150" s="50">
        <v>306</v>
      </c>
      <c r="E150" s="50" t="s">
        <v>99</v>
      </c>
      <c r="F150" s="51">
        <v>0</v>
      </c>
      <c r="G150" s="35">
        <v>0</v>
      </c>
      <c r="H150" s="35" t="s">
        <v>126</v>
      </c>
      <c r="I150" s="35" t="s">
        <v>148</v>
      </c>
    </row>
    <row r="151" spans="4:9" ht="12.75" x14ac:dyDescent="0.3">
      <c r="D151" s="50">
        <v>303</v>
      </c>
      <c r="E151" s="50" t="s">
        <v>99</v>
      </c>
      <c r="F151" s="51">
        <v>0</v>
      </c>
      <c r="G151" s="35">
        <v>0</v>
      </c>
      <c r="H151" s="35" t="s">
        <v>126</v>
      </c>
      <c r="I151" s="35" t="s">
        <v>148</v>
      </c>
    </row>
    <row r="152" spans="4:9" ht="12.75" x14ac:dyDescent="0.3">
      <c r="D152" s="50">
        <v>300</v>
      </c>
      <c r="E152" s="50" t="s">
        <v>99</v>
      </c>
      <c r="F152" s="51">
        <v>0</v>
      </c>
      <c r="G152" s="35">
        <v>0</v>
      </c>
      <c r="H152" s="35" t="s">
        <v>126</v>
      </c>
      <c r="I152" s="35" t="s">
        <v>148</v>
      </c>
    </row>
    <row r="153" spans="4:9" ht="12.75" x14ac:dyDescent="0.3">
      <c r="D153" s="50">
        <v>297</v>
      </c>
      <c r="E153" s="50" t="s">
        <v>99</v>
      </c>
      <c r="F153" s="51">
        <v>0</v>
      </c>
      <c r="G153" s="35">
        <v>0</v>
      </c>
      <c r="H153" s="35" t="s">
        <v>125</v>
      </c>
      <c r="I153" s="35" t="s">
        <v>148</v>
      </c>
    </row>
    <row r="154" spans="4:9" ht="12.75" x14ac:dyDescent="0.3">
      <c r="D154" s="50">
        <v>479</v>
      </c>
      <c r="E154" s="50" t="s">
        <v>99</v>
      </c>
      <c r="F154" s="51">
        <v>138049.12</v>
      </c>
      <c r="G154" s="35">
        <v>162</v>
      </c>
      <c r="H154" s="35" t="s">
        <v>125</v>
      </c>
      <c r="I154" s="35" t="s">
        <v>148</v>
      </c>
    </row>
    <row r="155" spans="4:9" ht="12.75" x14ac:dyDescent="0.3">
      <c r="D155" s="50">
        <v>476</v>
      </c>
      <c r="E155" s="50" t="s">
        <v>99</v>
      </c>
      <c r="F155" s="51">
        <v>0</v>
      </c>
      <c r="G155" s="35">
        <v>0</v>
      </c>
      <c r="H155" s="35" t="s">
        <v>125</v>
      </c>
      <c r="I155" s="35" t="s">
        <v>148</v>
      </c>
    </row>
    <row r="156" spans="4:9" ht="12.75" x14ac:dyDescent="0.3">
      <c r="D156" s="50">
        <v>470</v>
      </c>
      <c r="E156" s="50" t="s">
        <v>99</v>
      </c>
      <c r="F156" s="51">
        <v>53538</v>
      </c>
      <c r="G156" s="35">
        <v>41</v>
      </c>
      <c r="H156" s="35" t="s">
        <v>125</v>
      </c>
      <c r="I156" s="35" t="s">
        <v>148</v>
      </c>
    </row>
    <row r="157" spans="4:9" ht="12.75" x14ac:dyDescent="0.3">
      <c r="D157" s="50">
        <v>378</v>
      </c>
      <c r="E157" s="50" t="s">
        <v>99</v>
      </c>
      <c r="F157" s="51">
        <v>645</v>
      </c>
      <c r="G157" s="35">
        <v>14</v>
      </c>
      <c r="H157" s="35" t="s">
        <v>125</v>
      </c>
      <c r="I157" s="35" t="s">
        <v>148</v>
      </c>
    </row>
    <row r="158" spans="4:9" ht="12.75" x14ac:dyDescent="0.3">
      <c r="D158" s="50">
        <v>425</v>
      </c>
      <c r="E158" s="50" t="s">
        <v>99</v>
      </c>
      <c r="F158" s="51">
        <v>0</v>
      </c>
      <c r="G158" s="35">
        <v>0</v>
      </c>
      <c r="H158" s="35" t="s">
        <v>126</v>
      </c>
      <c r="I158" s="35" t="s">
        <v>148</v>
      </c>
    </row>
    <row r="159" spans="4:9" ht="12.75" x14ac:dyDescent="0.3">
      <c r="D159" s="50">
        <v>422</v>
      </c>
      <c r="E159" s="50" t="s">
        <v>99</v>
      </c>
      <c r="F159" s="51">
        <v>2558.6799999999998</v>
      </c>
      <c r="G159" s="35">
        <v>47</v>
      </c>
      <c r="H159" s="35" t="s">
        <v>125</v>
      </c>
      <c r="I159" s="35" t="s">
        <v>148</v>
      </c>
    </row>
    <row r="160" spans="4:9" ht="12.75" x14ac:dyDescent="0.3">
      <c r="D160" s="50">
        <v>419</v>
      </c>
      <c r="E160" s="50" t="s">
        <v>99</v>
      </c>
      <c r="F160" s="51">
        <v>0</v>
      </c>
      <c r="G160" s="35">
        <v>0</v>
      </c>
      <c r="H160" s="35" t="s">
        <v>128</v>
      </c>
      <c r="I160" s="35" t="s">
        <v>148</v>
      </c>
    </row>
    <row r="161" spans="4:9" ht="12.75" x14ac:dyDescent="0.3">
      <c r="D161" s="50">
        <v>393</v>
      </c>
      <c r="E161" s="50" t="s">
        <v>99</v>
      </c>
      <c r="F161" s="51">
        <v>13879.52</v>
      </c>
      <c r="G161" s="35">
        <v>79</v>
      </c>
      <c r="H161" s="35" t="s">
        <v>125</v>
      </c>
      <c r="I161" s="35" t="s">
        <v>148</v>
      </c>
    </row>
    <row r="162" spans="4:9" ht="12.75" x14ac:dyDescent="0.3">
      <c r="D162" s="50">
        <v>369</v>
      </c>
      <c r="E162" s="50" t="s">
        <v>99</v>
      </c>
      <c r="F162" s="51">
        <v>0</v>
      </c>
      <c r="G162" s="35">
        <v>0</v>
      </c>
      <c r="H162" s="35" t="s">
        <v>125</v>
      </c>
      <c r="I162" s="35" t="s">
        <v>148</v>
      </c>
    </row>
    <row r="163" spans="4:9" ht="12.75" x14ac:dyDescent="0.3">
      <c r="D163" s="50">
        <v>366</v>
      </c>
      <c r="E163" s="50" t="s">
        <v>99</v>
      </c>
      <c r="F163" s="51">
        <v>366.8</v>
      </c>
      <c r="G163" s="35">
        <v>7</v>
      </c>
      <c r="H163" s="35" t="s">
        <v>125</v>
      </c>
      <c r="I163" s="35" t="s">
        <v>148</v>
      </c>
    </row>
    <row r="164" spans="4:9" ht="12.75" x14ac:dyDescent="0.3">
      <c r="D164" s="50">
        <v>363</v>
      </c>
      <c r="E164" s="50" t="s">
        <v>99</v>
      </c>
      <c r="F164" s="51">
        <v>319.56</v>
      </c>
      <c r="G164" s="35">
        <v>10</v>
      </c>
      <c r="H164" s="35" t="s">
        <v>125</v>
      </c>
      <c r="I164" s="35" t="s">
        <v>148</v>
      </c>
    </row>
    <row r="165" spans="4:9" ht="12.75" x14ac:dyDescent="0.3">
      <c r="D165" s="50">
        <v>360</v>
      </c>
      <c r="E165" s="50" t="s">
        <v>99</v>
      </c>
      <c r="F165" s="51">
        <v>2591.84</v>
      </c>
      <c r="G165" s="35">
        <v>126</v>
      </c>
      <c r="H165" s="35" t="s">
        <v>125</v>
      </c>
      <c r="I165" s="35" t="s">
        <v>148</v>
      </c>
    </row>
    <row r="166" spans="4:9" ht="12.75" x14ac:dyDescent="0.3">
      <c r="D166" s="50">
        <v>357</v>
      </c>
      <c r="E166" s="50" t="s">
        <v>99</v>
      </c>
      <c r="F166" s="51">
        <v>7499.4</v>
      </c>
      <c r="G166" s="35">
        <v>126</v>
      </c>
      <c r="H166" s="35" t="s">
        <v>125</v>
      </c>
      <c r="I166" s="35" t="s">
        <v>148</v>
      </c>
    </row>
    <row r="167" spans="4:9" ht="12.75" x14ac:dyDescent="0.3">
      <c r="D167" s="50">
        <v>351</v>
      </c>
      <c r="E167" s="50" t="s">
        <v>99</v>
      </c>
      <c r="F167" s="51">
        <v>0</v>
      </c>
      <c r="G167" s="35">
        <v>0</v>
      </c>
      <c r="H167" s="35" t="s">
        <v>125</v>
      </c>
      <c r="I167" s="35" t="s">
        <v>148</v>
      </c>
    </row>
    <row r="168" spans="4:9" ht="12.75" x14ac:dyDescent="0.3">
      <c r="D168" s="50">
        <v>348</v>
      </c>
      <c r="E168" s="50" t="s">
        <v>99</v>
      </c>
      <c r="F168" s="51">
        <v>7720.08</v>
      </c>
      <c r="G168" s="35">
        <v>60</v>
      </c>
      <c r="H168" s="35" t="s">
        <v>125</v>
      </c>
      <c r="I168" s="35" t="s">
        <v>148</v>
      </c>
    </row>
    <row r="169" spans="4:9" ht="12.75" x14ac:dyDescent="0.3">
      <c r="D169" s="50">
        <v>345</v>
      </c>
      <c r="E169" s="50" t="s">
        <v>99</v>
      </c>
      <c r="F169" s="51">
        <v>0</v>
      </c>
      <c r="G169" s="35">
        <v>0</v>
      </c>
      <c r="H169" s="35" t="s">
        <v>125</v>
      </c>
      <c r="I169" s="35" t="s">
        <v>148</v>
      </c>
    </row>
    <row r="170" spans="4:9" ht="12.75" x14ac:dyDescent="0.3">
      <c r="D170" s="50">
        <v>339</v>
      </c>
      <c r="E170" s="50" t="s">
        <v>99</v>
      </c>
      <c r="F170" s="51">
        <v>264.72000000000003</v>
      </c>
      <c r="G170" s="35">
        <v>3</v>
      </c>
      <c r="H170" s="35" t="s">
        <v>125</v>
      </c>
      <c r="I170" s="35" t="s">
        <v>148</v>
      </c>
    </row>
    <row r="171" spans="4:9" ht="12.75" x14ac:dyDescent="0.3">
      <c r="D171" s="50">
        <v>333</v>
      </c>
      <c r="E171" s="50" t="s">
        <v>99</v>
      </c>
      <c r="F171" s="51">
        <v>1778.64</v>
      </c>
      <c r="G171" s="35">
        <v>114</v>
      </c>
      <c r="H171" s="35" t="s">
        <v>125</v>
      </c>
      <c r="I171" s="35" t="s">
        <v>148</v>
      </c>
    </row>
    <row r="172" spans="4:9" ht="12.75" x14ac:dyDescent="0.3">
      <c r="D172" s="50">
        <v>330</v>
      </c>
      <c r="E172" s="50" t="s">
        <v>99</v>
      </c>
      <c r="F172" s="51">
        <v>0</v>
      </c>
      <c r="G172" s="35">
        <v>0</v>
      </c>
      <c r="H172" s="35" t="s">
        <v>125</v>
      </c>
      <c r="I172" s="35" t="s">
        <v>148</v>
      </c>
    </row>
    <row r="173" spans="4:9" ht="12.75" x14ac:dyDescent="0.3">
      <c r="D173" s="50">
        <v>327</v>
      </c>
      <c r="E173" s="50" t="s">
        <v>99</v>
      </c>
      <c r="F173" s="51">
        <v>3492.64</v>
      </c>
      <c r="G173" s="35">
        <v>121</v>
      </c>
      <c r="H173" s="35" t="s">
        <v>125</v>
      </c>
      <c r="I173" s="35" t="s">
        <v>148</v>
      </c>
    </row>
    <row r="174" spans="4:9" ht="12.75" x14ac:dyDescent="0.3">
      <c r="D174" s="50">
        <v>324</v>
      </c>
      <c r="E174" s="50" t="s">
        <v>99</v>
      </c>
      <c r="F174" s="51">
        <v>13504.2</v>
      </c>
      <c r="G174" s="35">
        <v>117</v>
      </c>
      <c r="H174" s="35" t="s">
        <v>125</v>
      </c>
      <c r="I174" s="35" t="s">
        <v>148</v>
      </c>
    </row>
    <row r="175" spans="4:9" ht="12.75" x14ac:dyDescent="0.3">
      <c r="D175" s="50">
        <v>321</v>
      </c>
      <c r="E175" s="50" t="s">
        <v>99</v>
      </c>
      <c r="F175" s="51">
        <v>0</v>
      </c>
      <c r="G175" s="35">
        <v>0</v>
      </c>
      <c r="H175" s="35" t="s">
        <v>125</v>
      </c>
      <c r="I175" s="35" t="s">
        <v>148</v>
      </c>
    </row>
    <row r="176" spans="4:9" ht="12.75" x14ac:dyDescent="0.3">
      <c r="D176" s="50">
        <v>318</v>
      </c>
      <c r="E176" s="50" t="s">
        <v>99</v>
      </c>
      <c r="F176" s="51">
        <v>0</v>
      </c>
      <c r="G176" s="35">
        <v>0</v>
      </c>
      <c r="H176" s="35" t="s">
        <v>126</v>
      </c>
      <c r="I176" s="35" t="s">
        <v>148</v>
      </c>
    </row>
    <row r="177" spans="4:9" ht="12.75" x14ac:dyDescent="0.3">
      <c r="D177" s="50">
        <v>315</v>
      </c>
      <c r="E177" s="50" t="s">
        <v>99</v>
      </c>
      <c r="F177" s="51">
        <v>0</v>
      </c>
      <c r="G177" s="35">
        <v>0</v>
      </c>
      <c r="H177" s="35" t="s">
        <v>126</v>
      </c>
      <c r="I177" s="35" t="s">
        <v>148</v>
      </c>
    </row>
    <row r="178" spans="4:9" ht="12.75" x14ac:dyDescent="0.3">
      <c r="D178" s="50">
        <v>312</v>
      </c>
      <c r="E178" s="50" t="s">
        <v>99</v>
      </c>
      <c r="F178" s="51">
        <v>0</v>
      </c>
      <c r="G178" s="35">
        <v>0</v>
      </c>
      <c r="H178" s="35" t="s">
        <v>126</v>
      </c>
      <c r="I178" s="35" t="s">
        <v>148</v>
      </c>
    </row>
    <row r="179" spans="4:9" ht="12.75" x14ac:dyDescent="0.3">
      <c r="D179" s="50">
        <v>282</v>
      </c>
      <c r="E179" s="50" t="s">
        <v>99</v>
      </c>
      <c r="F179" s="51">
        <v>0</v>
      </c>
      <c r="G179" s="35">
        <v>0</v>
      </c>
      <c r="H179" s="35" t="s">
        <v>126</v>
      </c>
      <c r="I179" s="35" t="s">
        <v>148</v>
      </c>
    </row>
    <row r="180" spans="4:9" ht="12.75" x14ac:dyDescent="0.3">
      <c r="D180" s="50">
        <v>279</v>
      </c>
      <c r="E180" s="50" t="s">
        <v>99</v>
      </c>
      <c r="F180" s="51">
        <v>0</v>
      </c>
      <c r="G180" s="35">
        <v>0</v>
      </c>
      <c r="H180" s="35" t="s">
        <v>125</v>
      </c>
      <c r="I180" s="35" t="s">
        <v>148</v>
      </c>
    </row>
    <row r="181" spans="4:9" ht="12.75" x14ac:dyDescent="0.3">
      <c r="D181" s="50">
        <v>488</v>
      </c>
      <c r="E181" s="50" t="s">
        <v>99</v>
      </c>
      <c r="F181" s="51">
        <v>0</v>
      </c>
      <c r="G181" s="35">
        <v>0</v>
      </c>
      <c r="H181" s="35" t="s">
        <v>125</v>
      </c>
      <c r="I181" s="35" t="s">
        <v>148</v>
      </c>
    </row>
    <row r="182" spans="4:9" ht="12.75" x14ac:dyDescent="0.3">
      <c r="D182" s="50">
        <v>485</v>
      </c>
      <c r="E182" s="50" t="s">
        <v>99</v>
      </c>
      <c r="F182" s="51">
        <v>50354.32</v>
      </c>
      <c r="G182" s="35">
        <v>60</v>
      </c>
      <c r="H182" s="35" t="s">
        <v>125</v>
      </c>
      <c r="I182" s="35" t="s">
        <v>148</v>
      </c>
    </row>
    <row r="183" spans="4:9" ht="12.75" x14ac:dyDescent="0.3">
      <c r="D183" s="50">
        <v>482</v>
      </c>
      <c r="E183" s="50" t="s">
        <v>99</v>
      </c>
      <c r="F183" s="51">
        <v>58569.64</v>
      </c>
      <c r="G183" s="35">
        <v>60</v>
      </c>
      <c r="H183" s="35" t="s">
        <v>125</v>
      </c>
      <c r="I183" s="35" t="s">
        <v>148</v>
      </c>
    </row>
    <row r="184" spans="4:9" ht="12.75" x14ac:dyDescent="0.3">
      <c r="D184" s="50">
        <v>342</v>
      </c>
      <c r="E184" s="50" t="s">
        <v>99</v>
      </c>
      <c r="F184" s="51">
        <v>0</v>
      </c>
      <c r="G184" s="35">
        <v>0</v>
      </c>
      <c r="H184" s="35" t="s">
        <v>125</v>
      </c>
      <c r="I184" s="35" t="s">
        <v>148</v>
      </c>
    </row>
    <row r="185" spans="4:9" ht="12.75" x14ac:dyDescent="0.3">
      <c r="D185" s="50">
        <v>336</v>
      </c>
      <c r="E185" s="50" t="s">
        <v>99</v>
      </c>
      <c r="F185" s="51">
        <v>0</v>
      </c>
      <c r="G185" s="35">
        <v>0</v>
      </c>
      <c r="H185" s="35" t="s">
        <v>125</v>
      </c>
      <c r="I185" s="35" t="s">
        <v>148</v>
      </c>
    </row>
    <row r="186" spans="4:9" ht="12.75" x14ac:dyDescent="0.3">
      <c r="D186" s="50">
        <v>294</v>
      </c>
      <c r="E186" s="50" t="s">
        <v>99</v>
      </c>
      <c r="F186" s="51">
        <v>538.36</v>
      </c>
      <c r="G186" s="35">
        <v>6</v>
      </c>
      <c r="H186" s="35" t="s">
        <v>125</v>
      </c>
      <c r="I186" s="35" t="s">
        <v>148</v>
      </c>
    </row>
    <row r="187" spans="4:9" ht="12.75" x14ac:dyDescent="0.3">
      <c r="D187" s="50">
        <v>288</v>
      </c>
      <c r="E187" s="50" t="s">
        <v>99</v>
      </c>
      <c r="F187" s="51">
        <v>0</v>
      </c>
      <c r="G187" s="35">
        <v>130</v>
      </c>
      <c r="H187" s="35" t="s">
        <v>130</v>
      </c>
      <c r="I187" s="35" t="s">
        <v>148</v>
      </c>
    </row>
    <row r="188" spans="4:9" ht="12.75" x14ac:dyDescent="0.3">
      <c r="D188" s="50">
        <v>635</v>
      </c>
      <c r="E188" s="50" t="s">
        <v>99</v>
      </c>
      <c r="F188" s="51">
        <v>0</v>
      </c>
      <c r="G188" s="35">
        <v>0</v>
      </c>
      <c r="H188" s="35" t="s">
        <v>126</v>
      </c>
      <c r="I188" s="35" t="s">
        <v>148</v>
      </c>
    </row>
    <row r="189" spans="4:9" ht="12.75" x14ac:dyDescent="0.3">
      <c r="D189" s="50">
        <v>605</v>
      </c>
      <c r="E189" s="50" t="s">
        <v>99</v>
      </c>
      <c r="F189" s="51">
        <v>0</v>
      </c>
      <c r="G189" s="35">
        <v>0</v>
      </c>
      <c r="H189" s="35" t="s">
        <v>126</v>
      </c>
      <c r="I189" s="35" t="s">
        <v>148</v>
      </c>
    </row>
    <row r="190" spans="4:9" ht="12.75" x14ac:dyDescent="0.3">
      <c r="D190" s="50">
        <v>602</v>
      </c>
      <c r="E190" s="50" t="s">
        <v>99</v>
      </c>
      <c r="F190" s="51">
        <v>0</v>
      </c>
      <c r="G190" s="35">
        <v>0</v>
      </c>
      <c r="H190" s="35" t="s">
        <v>125</v>
      </c>
      <c r="I190" s="35" t="s">
        <v>148</v>
      </c>
    </row>
    <row r="191" spans="4:9" ht="12.75" x14ac:dyDescent="0.3">
      <c r="D191" s="50">
        <v>478</v>
      </c>
      <c r="E191" s="50" t="s">
        <v>99</v>
      </c>
      <c r="F191" s="51">
        <v>11539.96</v>
      </c>
      <c r="G191" s="35">
        <v>168</v>
      </c>
      <c r="H191" s="35" t="s">
        <v>125</v>
      </c>
      <c r="I191" s="35" t="s">
        <v>148</v>
      </c>
    </row>
    <row r="192" spans="4:9" ht="12.75" x14ac:dyDescent="0.3">
      <c r="D192" s="50">
        <v>475</v>
      </c>
      <c r="E192" s="50" t="s">
        <v>99</v>
      </c>
      <c r="F192" s="51">
        <v>3813.8</v>
      </c>
      <c r="G192" s="35">
        <v>156</v>
      </c>
      <c r="H192" s="35" t="s">
        <v>125</v>
      </c>
      <c r="I192" s="35" t="s">
        <v>148</v>
      </c>
    </row>
    <row r="193" spans="4:9" ht="12.75" x14ac:dyDescent="0.3">
      <c r="D193" s="50">
        <v>472</v>
      </c>
      <c r="E193" s="50" t="s">
        <v>99</v>
      </c>
      <c r="F193" s="51">
        <v>107915.16</v>
      </c>
      <c r="G193" s="35">
        <v>110</v>
      </c>
      <c r="H193" s="35" t="s">
        <v>125</v>
      </c>
      <c r="I193" s="35" t="s">
        <v>148</v>
      </c>
    </row>
    <row r="194" spans="4:9" ht="12.75" x14ac:dyDescent="0.3">
      <c r="D194" s="50">
        <v>469</v>
      </c>
      <c r="E194" s="50" t="s">
        <v>99</v>
      </c>
      <c r="F194" s="51">
        <v>0</v>
      </c>
      <c r="G194" s="35">
        <v>0</v>
      </c>
      <c r="H194" s="35" t="s">
        <v>125</v>
      </c>
      <c r="I194" s="35" t="s">
        <v>148</v>
      </c>
    </row>
    <row r="195" spans="4:9" ht="12.75" x14ac:dyDescent="0.3">
      <c r="D195" s="50">
        <v>466</v>
      </c>
      <c r="E195" s="50" t="s">
        <v>99</v>
      </c>
      <c r="F195" s="51">
        <v>0</v>
      </c>
      <c r="G195" s="35">
        <v>0</v>
      </c>
      <c r="H195" s="35" t="s">
        <v>126</v>
      </c>
      <c r="I195" s="35" t="s">
        <v>148</v>
      </c>
    </row>
    <row r="196" spans="4:9" ht="12.75" x14ac:dyDescent="0.3">
      <c r="D196" s="50">
        <v>457</v>
      </c>
      <c r="E196" s="50" t="s">
        <v>99</v>
      </c>
      <c r="F196" s="51">
        <v>2510</v>
      </c>
      <c r="G196" s="35">
        <v>38</v>
      </c>
      <c r="H196" s="35" t="s">
        <v>125</v>
      </c>
      <c r="I196" s="35" t="s">
        <v>148</v>
      </c>
    </row>
    <row r="197" spans="4:9" ht="12.75" x14ac:dyDescent="0.3">
      <c r="D197" s="50">
        <v>454</v>
      </c>
      <c r="E197" s="50" t="s">
        <v>99</v>
      </c>
      <c r="F197" s="51">
        <v>0</v>
      </c>
      <c r="G197" s="35">
        <v>0</v>
      </c>
      <c r="H197" s="35" t="s">
        <v>126</v>
      </c>
      <c r="I197" s="35" t="s">
        <v>148</v>
      </c>
    </row>
    <row r="198" spans="4:9" ht="12.75" x14ac:dyDescent="0.3">
      <c r="D198" s="50">
        <v>451</v>
      </c>
      <c r="E198" s="50" t="s">
        <v>99</v>
      </c>
      <c r="F198" s="51">
        <v>0</v>
      </c>
      <c r="G198" s="35">
        <v>0</v>
      </c>
      <c r="H198" s="35" t="s">
        <v>126</v>
      </c>
      <c r="I198" s="35" t="s">
        <v>148</v>
      </c>
    </row>
    <row r="199" spans="4:9" ht="12.75" x14ac:dyDescent="0.3">
      <c r="D199" s="50">
        <v>448</v>
      </c>
      <c r="E199" s="50" t="s">
        <v>99</v>
      </c>
      <c r="F199" s="51">
        <v>0</v>
      </c>
      <c r="G199" s="35">
        <v>0</v>
      </c>
      <c r="H199" s="35" t="s">
        <v>130</v>
      </c>
      <c r="I199" s="35" t="s">
        <v>148</v>
      </c>
    </row>
    <row r="200" spans="4:9" ht="12.75" x14ac:dyDescent="0.3">
      <c r="D200" s="50">
        <v>118</v>
      </c>
      <c r="E200" s="50" t="s">
        <v>99</v>
      </c>
      <c r="F200" s="51">
        <v>0</v>
      </c>
      <c r="G200" s="35">
        <v>0</v>
      </c>
      <c r="H200" s="35" t="s">
        <v>125</v>
      </c>
      <c r="I200" s="35" t="s">
        <v>148</v>
      </c>
    </row>
    <row r="201" spans="4:9" ht="12.75" x14ac:dyDescent="0.3">
      <c r="D201" s="50">
        <v>433</v>
      </c>
      <c r="E201" s="50" t="s">
        <v>99</v>
      </c>
      <c r="F201" s="51">
        <v>0</v>
      </c>
      <c r="G201" s="35">
        <v>0</v>
      </c>
      <c r="H201" s="35" t="s">
        <v>126</v>
      </c>
      <c r="I201" s="35" t="s">
        <v>148</v>
      </c>
    </row>
    <row r="202" spans="4:9" ht="12.75" x14ac:dyDescent="0.3">
      <c r="D202" s="50">
        <v>430</v>
      </c>
      <c r="E202" s="50" t="s">
        <v>99</v>
      </c>
      <c r="F202" s="51">
        <v>0</v>
      </c>
      <c r="G202" s="35">
        <v>0</v>
      </c>
      <c r="H202" s="35" t="s">
        <v>126</v>
      </c>
      <c r="I202" s="35" t="s">
        <v>148</v>
      </c>
    </row>
    <row r="203" spans="4:9" ht="12.75" x14ac:dyDescent="0.3">
      <c r="D203" s="50">
        <v>427</v>
      </c>
      <c r="E203" s="50" t="s">
        <v>99</v>
      </c>
      <c r="F203" s="51">
        <v>0</v>
      </c>
      <c r="G203" s="35">
        <v>0</v>
      </c>
      <c r="H203" s="35" t="s">
        <v>126</v>
      </c>
      <c r="I203" s="35" t="s">
        <v>148</v>
      </c>
    </row>
    <row r="204" spans="4:9" ht="12.75" x14ac:dyDescent="0.3">
      <c r="D204" s="50">
        <v>634</v>
      </c>
      <c r="E204" s="50" t="s">
        <v>99</v>
      </c>
      <c r="F204" s="51">
        <v>0</v>
      </c>
      <c r="G204" s="35">
        <v>0</v>
      </c>
      <c r="H204" s="35" t="s">
        <v>126</v>
      </c>
      <c r="I204" s="35" t="s">
        <v>148</v>
      </c>
    </row>
    <row r="205" spans="4:9" ht="12.75" x14ac:dyDescent="0.3">
      <c r="D205" s="50">
        <v>463</v>
      </c>
      <c r="E205" s="50" t="s">
        <v>99</v>
      </c>
      <c r="F205" s="51">
        <v>0</v>
      </c>
      <c r="G205" s="35">
        <v>0</v>
      </c>
      <c r="H205" s="35" t="s">
        <v>126</v>
      </c>
      <c r="I205" s="35" t="s">
        <v>148</v>
      </c>
    </row>
    <row r="206" spans="4:9" ht="12.75" x14ac:dyDescent="0.3">
      <c r="D206" s="50">
        <v>628</v>
      </c>
      <c r="E206" s="50" t="s">
        <v>99</v>
      </c>
      <c r="F206" s="51">
        <v>0</v>
      </c>
      <c r="G206" s="35">
        <v>0</v>
      </c>
      <c r="H206" s="35" t="s">
        <v>126</v>
      </c>
      <c r="I206" s="35" t="s">
        <v>148</v>
      </c>
    </row>
    <row r="207" spans="4:9" ht="12.75" x14ac:dyDescent="0.3">
      <c r="D207" s="50">
        <v>442</v>
      </c>
      <c r="E207" s="50" t="s">
        <v>99</v>
      </c>
      <c r="F207" s="51">
        <v>0</v>
      </c>
      <c r="G207" s="35">
        <v>0</v>
      </c>
      <c r="H207" s="35" t="s">
        <v>125</v>
      </c>
      <c r="I207" s="35" t="s">
        <v>148</v>
      </c>
    </row>
    <row r="208" spans="4:9" ht="12.75" x14ac:dyDescent="0.3">
      <c r="D208" s="50">
        <v>613</v>
      </c>
      <c r="E208" s="50" t="s">
        <v>99</v>
      </c>
      <c r="F208" s="51">
        <v>0</v>
      </c>
      <c r="G208" s="35">
        <v>0</v>
      </c>
      <c r="H208" s="35" t="s">
        <v>126</v>
      </c>
      <c r="I208" s="35" t="s">
        <v>148</v>
      </c>
    </row>
    <row r="209" spans="4:9" ht="12.75" x14ac:dyDescent="0.3">
      <c r="D209" s="50">
        <v>439</v>
      </c>
      <c r="E209" s="50" t="s">
        <v>99</v>
      </c>
      <c r="F209" s="51">
        <v>0</v>
      </c>
      <c r="G209" s="35">
        <v>0</v>
      </c>
      <c r="H209" s="35" t="s">
        <v>126</v>
      </c>
      <c r="I209" s="35" t="s">
        <v>148</v>
      </c>
    </row>
    <row r="210" spans="4:9" ht="12.75" x14ac:dyDescent="0.3">
      <c r="D210" s="50">
        <v>610</v>
      </c>
      <c r="E210" s="50" t="s">
        <v>99</v>
      </c>
      <c r="F210" s="51">
        <v>0</v>
      </c>
      <c r="G210" s="35">
        <v>0</v>
      </c>
      <c r="H210" s="35" t="s">
        <v>126</v>
      </c>
      <c r="I210" s="35" t="s">
        <v>148</v>
      </c>
    </row>
    <row r="211" spans="4:9" ht="12.75" x14ac:dyDescent="0.3">
      <c r="D211" s="50">
        <v>436</v>
      </c>
      <c r="E211" s="50" t="s">
        <v>99</v>
      </c>
      <c r="F211" s="51">
        <v>0</v>
      </c>
      <c r="G211" s="35">
        <v>0</v>
      </c>
      <c r="H211" s="35" t="s">
        <v>126</v>
      </c>
      <c r="I211" s="35" t="s">
        <v>148</v>
      </c>
    </row>
    <row r="212" spans="4:9" ht="12.75" x14ac:dyDescent="0.3">
      <c r="D212" s="50">
        <v>607</v>
      </c>
      <c r="E212" s="50" t="s">
        <v>99</v>
      </c>
      <c r="F212" s="51">
        <v>0</v>
      </c>
      <c r="G212" s="35">
        <v>0</v>
      </c>
      <c r="H212" s="35" t="s">
        <v>126</v>
      </c>
      <c r="I212" s="35" t="s">
        <v>148</v>
      </c>
    </row>
    <row r="213" spans="4:9" ht="12.75" x14ac:dyDescent="0.3">
      <c r="D213" s="50">
        <v>604</v>
      </c>
      <c r="E213" s="50" t="s">
        <v>99</v>
      </c>
      <c r="F213" s="51">
        <v>0</v>
      </c>
      <c r="G213" s="35">
        <v>0</v>
      </c>
      <c r="H213" s="35" t="s">
        <v>126</v>
      </c>
      <c r="I213" s="35" t="s">
        <v>148</v>
      </c>
    </row>
    <row r="214" spans="4:9" ht="12.75" x14ac:dyDescent="0.3">
      <c r="D214" s="50">
        <v>424</v>
      </c>
      <c r="E214" s="50" t="s">
        <v>99</v>
      </c>
      <c r="F214" s="51">
        <v>451.72</v>
      </c>
      <c r="G214" s="35">
        <v>25</v>
      </c>
      <c r="H214" s="35" t="s">
        <v>125</v>
      </c>
      <c r="I214" s="35" t="s">
        <v>148</v>
      </c>
    </row>
    <row r="215" spans="4:9" ht="12.75" x14ac:dyDescent="0.3">
      <c r="D215" s="50">
        <v>574</v>
      </c>
      <c r="E215" s="50" t="s">
        <v>99</v>
      </c>
      <c r="F215" s="51">
        <v>13071.92</v>
      </c>
      <c r="G215" s="35">
        <v>35</v>
      </c>
      <c r="H215" s="35" t="s">
        <v>125</v>
      </c>
      <c r="I215" s="35" t="s">
        <v>148</v>
      </c>
    </row>
    <row r="216" spans="4:9" ht="12.75" x14ac:dyDescent="0.3">
      <c r="D216" s="50">
        <v>571</v>
      </c>
      <c r="E216" s="50" t="s">
        <v>99</v>
      </c>
      <c r="F216" s="51">
        <v>0</v>
      </c>
      <c r="G216" s="35">
        <v>0</v>
      </c>
      <c r="H216" s="35" t="s">
        <v>126</v>
      </c>
      <c r="I216" s="35" t="s">
        <v>148</v>
      </c>
    </row>
    <row r="217" spans="4:9" ht="12.75" x14ac:dyDescent="0.3">
      <c r="D217" s="50">
        <v>568</v>
      </c>
      <c r="E217" s="50" t="s">
        <v>99</v>
      </c>
      <c r="F217" s="51">
        <v>0</v>
      </c>
      <c r="G217" s="35">
        <v>0</v>
      </c>
      <c r="H217" s="35" t="s">
        <v>126</v>
      </c>
      <c r="I217" s="35" t="s">
        <v>148</v>
      </c>
    </row>
    <row r="218" spans="4:9" ht="12.75" x14ac:dyDescent="0.3">
      <c r="D218" s="50">
        <v>625</v>
      </c>
      <c r="E218" s="50" t="s">
        <v>99</v>
      </c>
      <c r="F218" s="51">
        <v>0</v>
      </c>
      <c r="G218" s="35">
        <v>0</v>
      </c>
      <c r="H218" s="35" t="s">
        <v>126</v>
      </c>
      <c r="I218" s="35" t="s">
        <v>148</v>
      </c>
    </row>
    <row r="219" spans="4:9" ht="12.75" x14ac:dyDescent="0.3">
      <c r="D219" s="50">
        <v>622</v>
      </c>
      <c r="E219" s="50" t="s">
        <v>99</v>
      </c>
      <c r="F219" s="51">
        <v>0</v>
      </c>
      <c r="G219" s="35">
        <v>0</v>
      </c>
      <c r="H219" s="35" t="s">
        <v>126</v>
      </c>
      <c r="I219" s="35" t="s">
        <v>148</v>
      </c>
    </row>
    <row r="220" spans="4:9" ht="12.75" x14ac:dyDescent="0.3">
      <c r="D220" s="50">
        <v>619</v>
      </c>
      <c r="E220" s="50" t="s">
        <v>99</v>
      </c>
      <c r="F220" s="51">
        <v>3434.4</v>
      </c>
      <c r="G220" s="35">
        <v>36</v>
      </c>
      <c r="H220" s="35" t="s">
        <v>126</v>
      </c>
      <c r="I220" s="35" t="s">
        <v>148</v>
      </c>
    </row>
    <row r="221" spans="4:9" ht="12.75" x14ac:dyDescent="0.3">
      <c r="D221" s="50">
        <v>556</v>
      </c>
      <c r="E221" s="50" t="s">
        <v>99</v>
      </c>
      <c r="F221" s="51">
        <v>0</v>
      </c>
      <c r="G221" s="35">
        <v>0</v>
      </c>
      <c r="H221" s="35" t="s">
        <v>126</v>
      </c>
      <c r="I221" s="35" t="s">
        <v>148</v>
      </c>
    </row>
    <row r="222" spans="4:9" ht="12.75" x14ac:dyDescent="0.3">
      <c r="D222" s="50">
        <v>616</v>
      </c>
      <c r="E222" s="50" t="s">
        <v>99</v>
      </c>
      <c r="F222" s="51">
        <v>0</v>
      </c>
      <c r="G222" s="35">
        <v>0</v>
      </c>
      <c r="H222" s="35" t="s">
        <v>126</v>
      </c>
      <c r="I222" s="35" t="s">
        <v>148</v>
      </c>
    </row>
    <row r="223" spans="4:9" ht="12.75" x14ac:dyDescent="0.3">
      <c r="D223" s="50">
        <v>553</v>
      </c>
      <c r="E223" s="50" t="s">
        <v>99</v>
      </c>
      <c r="F223" s="51">
        <v>0</v>
      </c>
      <c r="G223" s="35">
        <v>0</v>
      </c>
      <c r="H223" s="35" t="s">
        <v>126</v>
      </c>
      <c r="I223" s="35" t="s">
        <v>148</v>
      </c>
    </row>
    <row r="224" spans="4:9" ht="12.75" x14ac:dyDescent="0.3">
      <c r="D224" s="50">
        <v>550</v>
      </c>
      <c r="E224" s="50" t="s">
        <v>99</v>
      </c>
      <c r="F224" s="51">
        <v>0</v>
      </c>
      <c r="G224" s="35">
        <v>0</v>
      </c>
      <c r="H224" s="35" t="s">
        <v>126</v>
      </c>
      <c r="I224" s="35" t="s">
        <v>148</v>
      </c>
    </row>
    <row r="225" spans="4:9" ht="12.75" x14ac:dyDescent="0.3">
      <c r="D225" s="50">
        <v>547</v>
      </c>
      <c r="E225" s="50" t="s">
        <v>99</v>
      </c>
      <c r="F225" s="51">
        <v>0</v>
      </c>
      <c r="G225" s="35">
        <v>0</v>
      </c>
      <c r="H225" s="35" t="s">
        <v>126</v>
      </c>
      <c r="I225" s="35" t="s">
        <v>148</v>
      </c>
    </row>
    <row r="226" spans="4:9" ht="12.75" x14ac:dyDescent="0.3">
      <c r="D226" s="50">
        <v>544</v>
      </c>
      <c r="E226" s="50" t="s">
        <v>99</v>
      </c>
      <c r="F226" s="51">
        <v>0</v>
      </c>
      <c r="G226" s="35">
        <v>0</v>
      </c>
      <c r="H226" s="35" t="s">
        <v>126</v>
      </c>
      <c r="I226" s="35" t="s">
        <v>148</v>
      </c>
    </row>
    <row r="227" spans="4:9" ht="12.75" x14ac:dyDescent="0.3">
      <c r="D227" s="50">
        <v>353</v>
      </c>
      <c r="E227" s="50" t="s">
        <v>99</v>
      </c>
      <c r="F227" s="51">
        <v>0</v>
      </c>
      <c r="G227" s="35">
        <v>0</v>
      </c>
      <c r="H227" s="35" t="s">
        <v>125</v>
      </c>
      <c r="I227" s="35" t="s">
        <v>148</v>
      </c>
    </row>
    <row r="228" spans="4:9" ht="12.75" x14ac:dyDescent="0.3">
      <c r="D228" s="50">
        <v>350</v>
      </c>
      <c r="E228" s="50" t="s">
        <v>99</v>
      </c>
      <c r="F228" s="51">
        <v>0</v>
      </c>
      <c r="G228" s="35">
        <v>0</v>
      </c>
      <c r="H228" s="35" t="s">
        <v>125</v>
      </c>
      <c r="I228" s="35" t="s">
        <v>148</v>
      </c>
    </row>
    <row r="229" spans="4:9" ht="12.75" x14ac:dyDescent="0.3">
      <c r="D229" s="50">
        <v>113</v>
      </c>
      <c r="E229" s="50" t="s">
        <v>99</v>
      </c>
      <c r="F229" s="51">
        <v>0</v>
      </c>
      <c r="G229" s="35">
        <v>0</v>
      </c>
      <c r="H229" s="35" t="s">
        <v>125</v>
      </c>
      <c r="I229" s="35" t="s">
        <v>148</v>
      </c>
    </row>
    <row r="230" spans="4:9" ht="12.75" x14ac:dyDescent="0.3">
      <c r="D230" s="50">
        <v>269</v>
      </c>
      <c r="E230" s="50" t="s">
        <v>99</v>
      </c>
      <c r="F230" s="51">
        <v>1262.6400000000001</v>
      </c>
      <c r="G230" s="35">
        <v>113</v>
      </c>
      <c r="H230" s="35" t="s">
        <v>125</v>
      </c>
      <c r="I230" s="35" t="s">
        <v>148</v>
      </c>
    </row>
    <row r="231" spans="4:9" ht="12.75" x14ac:dyDescent="0.3">
      <c r="D231" s="50">
        <v>263</v>
      </c>
      <c r="E231" s="50" t="s">
        <v>99</v>
      </c>
      <c r="F231" s="51">
        <v>0</v>
      </c>
      <c r="G231" s="35">
        <v>0</v>
      </c>
      <c r="H231" s="35" t="s">
        <v>126</v>
      </c>
      <c r="I231" s="35" t="s">
        <v>148</v>
      </c>
    </row>
    <row r="232" spans="4:9" ht="12.75" x14ac:dyDescent="0.3">
      <c r="D232" s="50">
        <v>332</v>
      </c>
      <c r="E232" s="50" t="s">
        <v>99</v>
      </c>
      <c r="F232" s="51">
        <v>7047.32</v>
      </c>
      <c r="G232" s="35">
        <v>108</v>
      </c>
      <c r="H232" s="35" t="s">
        <v>125</v>
      </c>
      <c r="I232" s="35" t="s">
        <v>148</v>
      </c>
    </row>
    <row r="233" spans="4:9" ht="12.75" x14ac:dyDescent="0.3">
      <c r="D233" s="50">
        <v>239</v>
      </c>
      <c r="E233" s="50" t="s">
        <v>99</v>
      </c>
      <c r="F233" s="51">
        <v>0</v>
      </c>
      <c r="G233" s="35">
        <v>0</v>
      </c>
      <c r="H233" s="35" t="s">
        <v>126</v>
      </c>
      <c r="I233" s="35" t="s">
        <v>148</v>
      </c>
    </row>
    <row r="234" spans="4:9" ht="12.75" x14ac:dyDescent="0.3">
      <c r="D234" s="50">
        <v>323</v>
      </c>
      <c r="E234" s="50" t="s">
        <v>99</v>
      </c>
      <c r="F234" s="51">
        <v>0</v>
      </c>
      <c r="G234" s="35">
        <v>0</v>
      </c>
      <c r="H234" s="35" t="s">
        <v>125</v>
      </c>
      <c r="I234" s="35" t="s">
        <v>148</v>
      </c>
    </row>
    <row r="235" spans="4:9" ht="12.75" x14ac:dyDescent="0.3">
      <c r="D235" s="50">
        <v>320</v>
      </c>
      <c r="E235" s="50" t="s">
        <v>99</v>
      </c>
      <c r="F235" s="51">
        <v>0</v>
      </c>
      <c r="G235" s="35">
        <v>0</v>
      </c>
      <c r="H235" s="35" t="s">
        <v>125</v>
      </c>
      <c r="I235" s="35" t="s">
        <v>148</v>
      </c>
    </row>
    <row r="236" spans="4:9" ht="12.75" x14ac:dyDescent="0.3">
      <c r="D236" s="50">
        <v>317</v>
      </c>
      <c r="E236" s="50" t="s">
        <v>99</v>
      </c>
      <c r="F236" s="51">
        <v>0</v>
      </c>
      <c r="G236" s="35">
        <v>0</v>
      </c>
      <c r="H236" s="35" t="s">
        <v>126</v>
      </c>
      <c r="I236" s="35" t="s">
        <v>148</v>
      </c>
    </row>
    <row r="237" spans="4:9" ht="12.75" x14ac:dyDescent="0.3">
      <c r="D237" s="50">
        <v>314</v>
      </c>
      <c r="E237" s="50" t="s">
        <v>99</v>
      </c>
      <c r="F237" s="51">
        <v>0</v>
      </c>
      <c r="G237" s="35">
        <v>0</v>
      </c>
      <c r="H237" s="35" t="s">
        <v>126</v>
      </c>
      <c r="I237" s="35" t="s">
        <v>148</v>
      </c>
    </row>
    <row r="238" spans="4:9" ht="12.75" x14ac:dyDescent="0.3">
      <c r="D238" s="50">
        <v>311</v>
      </c>
      <c r="E238" s="50" t="s">
        <v>99</v>
      </c>
      <c r="F238" s="51">
        <v>0</v>
      </c>
      <c r="G238" s="35">
        <v>0</v>
      </c>
      <c r="H238" s="35" t="s">
        <v>126</v>
      </c>
      <c r="I238" s="35" t="s">
        <v>148</v>
      </c>
    </row>
    <row r="239" spans="4:9" ht="12.75" x14ac:dyDescent="0.3">
      <c r="D239" s="50">
        <v>308</v>
      </c>
      <c r="E239" s="50" t="s">
        <v>99</v>
      </c>
      <c r="F239" s="51">
        <v>0</v>
      </c>
      <c r="G239" s="35">
        <v>0</v>
      </c>
      <c r="H239" s="35" t="s">
        <v>126</v>
      </c>
      <c r="I239" s="35" t="s">
        <v>148</v>
      </c>
    </row>
    <row r="240" spans="4:9" ht="12.75" x14ac:dyDescent="0.3">
      <c r="D240" s="50">
        <v>305</v>
      </c>
      <c r="E240" s="50" t="s">
        <v>99</v>
      </c>
      <c r="F240" s="51">
        <v>0</v>
      </c>
      <c r="G240" s="35">
        <v>0</v>
      </c>
      <c r="H240" s="35" t="s">
        <v>126</v>
      </c>
      <c r="I240" s="35" t="s">
        <v>148</v>
      </c>
    </row>
    <row r="241" spans="4:9" ht="12.75" x14ac:dyDescent="0.3">
      <c r="D241" s="50">
        <v>302</v>
      </c>
      <c r="E241" s="50" t="s">
        <v>99</v>
      </c>
      <c r="F241" s="51">
        <v>0</v>
      </c>
      <c r="G241" s="35">
        <v>0</v>
      </c>
      <c r="H241" s="35" t="s">
        <v>126</v>
      </c>
      <c r="I241" s="35" t="s">
        <v>148</v>
      </c>
    </row>
    <row r="242" spans="4:9" ht="12.75" x14ac:dyDescent="0.3">
      <c r="D242" s="50">
        <v>299</v>
      </c>
      <c r="E242" s="50" t="s">
        <v>99</v>
      </c>
      <c r="F242" s="51">
        <v>0</v>
      </c>
      <c r="G242" s="35">
        <v>0</v>
      </c>
      <c r="H242" s="35" t="s">
        <v>126</v>
      </c>
      <c r="I242" s="35" t="s">
        <v>148</v>
      </c>
    </row>
    <row r="243" spans="4:9" ht="12.75" x14ac:dyDescent="0.3">
      <c r="D243" s="50">
        <v>296</v>
      </c>
      <c r="E243" s="50" t="s">
        <v>99</v>
      </c>
      <c r="F243" s="51">
        <v>0</v>
      </c>
      <c r="G243" s="35">
        <v>0</v>
      </c>
      <c r="H243" s="35" t="s">
        <v>125</v>
      </c>
      <c r="I243" s="35" t="s">
        <v>148</v>
      </c>
    </row>
    <row r="244" spans="4:9" ht="12.75" x14ac:dyDescent="0.3">
      <c r="D244" s="50">
        <v>293</v>
      </c>
      <c r="E244" s="50" t="s">
        <v>99</v>
      </c>
      <c r="F244" s="51">
        <v>538.36</v>
      </c>
      <c r="G244" s="35">
        <v>6</v>
      </c>
      <c r="H244" s="35" t="s">
        <v>125</v>
      </c>
      <c r="I244" s="35" t="s">
        <v>148</v>
      </c>
    </row>
    <row r="245" spans="4:9" ht="12.75" x14ac:dyDescent="0.3">
      <c r="D245" s="50">
        <v>287</v>
      </c>
      <c r="E245" s="50" t="s">
        <v>99</v>
      </c>
      <c r="F245" s="51">
        <v>0</v>
      </c>
      <c r="G245" s="35">
        <v>130</v>
      </c>
      <c r="H245" s="35" t="s">
        <v>130</v>
      </c>
      <c r="I245" s="35" t="s">
        <v>148</v>
      </c>
    </row>
    <row r="246" spans="4:9" ht="12.75" x14ac:dyDescent="0.3">
      <c r="D246" s="50">
        <v>281</v>
      </c>
      <c r="E246" s="50" t="s">
        <v>99</v>
      </c>
      <c r="F246" s="51">
        <v>190.28</v>
      </c>
      <c r="G246" s="35">
        <v>8</v>
      </c>
      <c r="H246" s="35" t="s">
        <v>125</v>
      </c>
      <c r="I246" s="35" t="s">
        <v>148</v>
      </c>
    </row>
    <row r="247" spans="4:9" ht="12.75" x14ac:dyDescent="0.3">
      <c r="D247" s="50">
        <v>278</v>
      </c>
      <c r="E247" s="50" t="s">
        <v>99</v>
      </c>
      <c r="F247" s="51">
        <v>0</v>
      </c>
      <c r="G247" s="35">
        <v>0</v>
      </c>
      <c r="H247" s="35" t="s">
        <v>125</v>
      </c>
      <c r="I247" s="35" t="s">
        <v>148</v>
      </c>
    </row>
    <row r="248" spans="4:9" ht="12.75" x14ac:dyDescent="0.3">
      <c r="D248" s="50">
        <v>487</v>
      </c>
      <c r="E248" s="50" t="s">
        <v>99</v>
      </c>
      <c r="F248" s="51">
        <v>1705.08</v>
      </c>
      <c r="G248" s="35">
        <v>85</v>
      </c>
      <c r="H248" s="35" t="s">
        <v>125</v>
      </c>
      <c r="I248" s="35" t="s">
        <v>148</v>
      </c>
    </row>
    <row r="249" spans="4:9" ht="12.75" x14ac:dyDescent="0.3">
      <c r="D249" s="50">
        <v>484</v>
      </c>
      <c r="E249" s="50" t="s">
        <v>99</v>
      </c>
      <c r="F249" s="51">
        <v>31556.080000000002</v>
      </c>
      <c r="G249" s="35">
        <v>60</v>
      </c>
      <c r="H249" s="35" t="s">
        <v>125</v>
      </c>
      <c r="I249" s="35" t="s">
        <v>148</v>
      </c>
    </row>
    <row r="250" spans="4:9" ht="12.75" x14ac:dyDescent="0.3">
      <c r="D250" s="50">
        <v>481</v>
      </c>
      <c r="E250" s="50" t="s">
        <v>99</v>
      </c>
      <c r="F250" s="51">
        <v>70103.8</v>
      </c>
      <c r="G250" s="35">
        <v>63</v>
      </c>
      <c r="H250" s="35" t="s">
        <v>125</v>
      </c>
      <c r="I250" s="35" t="s">
        <v>148</v>
      </c>
    </row>
    <row r="251" spans="4:9" ht="12.75" x14ac:dyDescent="0.3">
      <c r="D251" s="50">
        <v>418</v>
      </c>
      <c r="E251" s="50" t="s">
        <v>99</v>
      </c>
      <c r="F251" s="51">
        <v>0</v>
      </c>
      <c r="G251" s="35">
        <v>0</v>
      </c>
      <c r="H251" s="35" t="s">
        <v>125</v>
      </c>
      <c r="I251" s="35" t="s">
        <v>148</v>
      </c>
    </row>
    <row r="252" spans="4:9" ht="12.75" x14ac:dyDescent="0.3">
      <c r="D252" s="50">
        <v>575</v>
      </c>
      <c r="E252" s="50" t="s">
        <v>99</v>
      </c>
      <c r="F252" s="51">
        <v>156661.4</v>
      </c>
      <c r="G252" s="35">
        <v>95</v>
      </c>
      <c r="H252" s="35" t="s">
        <v>125</v>
      </c>
      <c r="I252" s="35" t="s">
        <v>148</v>
      </c>
    </row>
    <row r="253" spans="4:9" ht="12.75" x14ac:dyDescent="0.3">
      <c r="D253" s="50">
        <v>566</v>
      </c>
      <c r="E253" s="50" t="s">
        <v>99</v>
      </c>
      <c r="F253" s="51">
        <v>0</v>
      </c>
      <c r="G253" s="35">
        <v>0</v>
      </c>
      <c r="H253" s="35" t="s">
        <v>126</v>
      </c>
      <c r="I253" s="35" t="s">
        <v>148</v>
      </c>
    </row>
    <row r="254" spans="4:9" ht="12.75" x14ac:dyDescent="0.3">
      <c r="D254" s="50">
        <v>497</v>
      </c>
      <c r="E254" s="50" t="s">
        <v>99</v>
      </c>
      <c r="F254" s="51">
        <v>0</v>
      </c>
      <c r="G254" s="35">
        <v>0</v>
      </c>
      <c r="H254" s="35" t="s">
        <v>126</v>
      </c>
      <c r="I254" s="35" t="s">
        <v>148</v>
      </c>
    </row>
    <row r="255" spans="4:9" ht="12.75" x14ac:dyDescent="0.3">
      <c r="D255" s="50">
        <v>494</v>
      </c>
      <c r="E255" s="50" t="s">
        <v>99</v>
      </c>
      <c r="F255" s="51">
        <v>0</v>
      </c>
      <c r="G255" s="35">
        <v>0</v>
      </c>
      <c r="H255" s="35" t="s">
        <v>126</v>
      </c>
      <c r="I255" s="35" t="s">
        <v>148</v>
      </c>
    </row>
    <row r="256" spans="4:9" ht="12.75" x14ac:dyDescent="0.3">
      <c r="D256" s="50">
        <v>491</v>
      </c>
      <c r="E256" s="50" t="s">
        <v>99</v>
      </c>
      <c r="F256" s="51">
        <v>0</v>
      </c>
      <c r="G256" s="35">
        <v>0</v>
      </c>
      <c r="H256" s="35" t="s">
        <v>126</v>
      </c>
      <c r="I256" s="35" t="s">
        <v>148</v>
      </c>
    </row>
    <row r="257" spans="4:9" ht="12.75" x14ac:dyDescent="0.3">
      <c r="D257" s="50">
        <v>359</v>
      </c>
      <c r="E257" s="50" t="s">
        <v>99</v>
      </c>
      <c r="F257" s="51">
        <v>164157.44</v>
      </c>
      <c r="G257" s="35">
        <v>126</v>
      </c>
      <c r="H257" s="35" t="s">
        <v>125</v>
      </c>
      <c r="I257" s="35" t="s">
        <v>148</v>
      </c>
    </row>
    <row r="258" spans="4:9" ht="12.75" x14ac:dyDescent="0.3">
      <c r="D258" s="50">
        <v>356</v>
      </c>
      <c r="E258" s="50" t="s">
        <v>99</v>
      </c>
      <c r="F258" s="51">
        <v>0</v>
      </c>
      <c r="G258" s="35">
        <v>0</v>
      </c>
      <c r="H258" s="35" t="s">
        <v>125</v>
      </c>
      <c r="I258" s="35" t="s">
        <v>148</v>
      </c>
    </row>
    <row r="259" spans="4:9" ht="12.75" x14ac:dyDescent="0.3">
      <c r="D259" s="50">
        <v>580</v>
      </c>
      <c r="E259" s="50" t="s">
        <v>99</v>
      </c>
      <c r="F259" s="51">
        <v>0</v>
      </c>
      <c r="G259" s="35">
        <v>0</v>
      </c>
      <c r="H259" s="35" t="s">
        <v>126</v>
      </c>
      <c r="I259" s="35" t="s">
        <v>148</v>
      </c>
    </row>
    <row r="260" spans="4:9" ht="12.75" x14ac:dyDescent="0.3">
      <c r="D260" s="50">
        <v>577</v>
      </c>
      <c r="E260" s="50" t="s">
        <v>99</v>
      </c>
      <c r="F260" s="51">
        <v>0</v>
      </c>
      <c r="G260" s="35">
        <v>0</v>
      </c>
      <c r="H260" s="35" t="s">
        <v>125</v>
      </c>
      <c r="I260" s="35" t="s">
        <v>148</v>
      </c>
    </row>
    <row r="261" spans="4:9" ht="12.75" x14ac:dyDescent="0.3">
      <c r="D261" s="50">
        <v>587</v>
      </c>
      <c r="E261" s="50" t="s">
        <v>99</v>
      </c>
      <c r="F261" s="51">
        <v>0</v>
      </c>
      <c r="G261" s="35">
        <v>0</v>
      </c>
      <c r="H261" s="35" t="s">
        <v>125</v>
      </c>
      <c r="I261" s="35" t="s">
        <v>148</v>
      </c>
    </row>
    <row r="262" spans="4:9" ht="12.75" x14ac:dyDescent="0.3">
      <c r="D262" s="50">
        <v>584</v>
      </c>
      <c r="E262" s="50" t="s">
        <v>99</v>
      </c>
      <c r="F262" s="51">
        <v>0</v>
      </c>
      <c r="G262" s="35">
        <v>0</v>
      </c>
      <c r="H262" s="35" t="s">
        <v>126</v>
      </c>
      <c r="I262" s="35" t="s">
        <v>148</v>
      </c>
    </row>
    <row r="263" spans="4:9" ht="12.75" x14ac:dyDescent="0.3">
      <c r="D263" s="50">
        <v>578</v>
      </c>
      <c r="E263" s="50" t="s">
        <v>99</v>
      </c>
      <c r="F263" s="51">
        <v>27786.16</v>
      </c>
      <c r="G263" s="35">
        <v>95</v>
      </c>
      <c r="H263" s="35" t="s">
        <v>125</v>
      </c>
      <c r="I263" s="35" t="s">
        <v>148</v>
      </c>
    </row>
    <row r="264" spans="4:9" ht="12.75" x14ac:dyDescent="0.3">
      <c r="D264" s="50">
        <v>560</v>
      </c>
      <c r="E264" s="50" t="s">
        <v>99</v>
      </c>
      <c r="F264" s="51">
        <v>0</v>
      </c>
      <c r="G264" s="35">
        <v>0</v>
      </c>
      <c r="H264" s="35" t="s">
        <v>126</v>
      </c>
      <c r="I264" s="35" t="s">
        <v>148</v>
      </c>
    </row>
    <row r="265" spans="4:9" ht="12.75" x14ac:dyDescent="0.3">
      <c r="D265" s="50">
        <v>557</v>
      </c>
      <c r="E265" s="50" t="s">
        <v>99</v>
      </c>
      <c r="F265" s="51">
        <v>0</v>
      </c>
      <c r="G265" s="35">
        <v>0</v>
      </c>
      <c r="H265" s="35" t="s">
        <v>126</v>
      </c>
      <c r="I265" s="35" t="s">
        <v>148</v>
      </c>
    </row>
    <row r="266" spans="4:9" ht="12.75" x14ac:dyDescent="0.3">
      <c r="D266" s="50">
        <v>554</v>
      </c>
      <c r="E266" s="50" t="s">
        <v>99</v>
      </c>
      <c r="F266" s="51">
        <v>0</v>
      </c>
      <c r="G266" s="35">
        <v>0</v>
      </c>
      <c r="H266" s="35" t="s">
        <v>126</v>
      </c>
      <c r="I266" s="35" t="s">
        <v>148</v>
      </c>
    </row>
    <row r="267" spans="4:9" ht="12.75" x14ac:dyDescent="0.3">
      <c r="D267" s="50">
        <v>551</v>
      </c>
      <c r="E267" s="50" t="s">
        <v>99</v>
      </c>
      <c r="F267" s="51">
        <v>0</v>
      </c>
      <c r="G267" s="35">
        <v>0</v>
      </c>
      <c r="H267" s="35" t="s">
        <v>126</v>
      </c>
      <c r="I267" s="35" t="s">
        <v>148</v>
      </c>
    </row>
    <row r="268" spans="4:9" ht="12.75" x14ac:dyDescent="0.3">
      <c r="D268" s="50">
        <v>548</v>
      </c>
      <c r="E268" s="50" t="s">
        <v>99</v>
      </c>
      <c r="F268" s="51">
        <v>0</v>
      </c>
      <c r="G268" s="35">
        <v>0</v>
      </c>
      <c r="H268" s="35" t="s">
        <v>126</v>
      </c>
      <c r="I268" s="35" t="s">
        <v>148</v>
      </c>
    </row>
    <row r="269" spans="4:9" ht="12.75" x14ac:dyDescent="0.3">
      <c r="D269" s="50">
        <v>545</v>
      </c>
      <c r="E269" s="50" t="s">
        <v>99</v>
      </c>
      <c r="F269" s="51">
        <v>0</v>
      </c>
      <c r="G269" s="35">
        <v>0</v>
      </c>
      <c r="H269" s="35" t="s">
        <v>126</v>
      </c>
      <c r="I269" s="35" t="s">
        <v>148</v>
      </c>
    </row>
    <row r="270" spans="4:9" ht="12.75" x14ac:dyDescent="0.3">
      <c r="D270" s="50">
        <v>389</v>
      </c>
      <c r="E270" s="50" t="s">
        <v>99</v>
      </c>
      <c r="F270" s="51">
        <v>0</v>
      </c>
      <c r="G270" s="35">
        <v>0</v>
      </c>
      <c r="H270" s="35" t="s">
        <v>125</v>
      </c>
      <c r="I270" s="35" t="s">
        <v>148</v>
      </c>
    </row>
    <row r="271" spans="4:9" ht="12.75" x14ac:dyDescent="0.3">
      <c r="D271" s="50">
        <v>386</v>
      </c>
      <c r="E271" s="50" t="s">
        <v>99</v>
      </c>
      <c r="F271" s="51">
        <v>0</v>
      </c>
      <c r="G271" s="35">
        <v>0</v>
      </c>
      <c r="H271" s="35" t="s">
        <v>126</v>
      </c>
      <c r="I271" s="35" t="s">
        <v>148</v>
      </c>
    </row>
    <row r="272" spans="4:9" ht="12.75" x14ac:dyDescent="0.3">
      <c r="D272" s="50">
        <v>383</v>
      </c>
      <c r="E272" s="50" t="s">
        <v>99</v>
      </c>
      <c r="F272" s="51">
        <v>274.27999999999997</v>
      </c>
      <c r="G272" s="35">
        <v>11</v>
      </c>
      <c r="H272" s="35" t="s">
        <v>125</v>
      </c>
      <c r="I272" s="35" t="s">
        <v>148</v>
      </c>
    </row>
    <row r="273" spans="4:9" ht="12.75" x14ac:dyDescent="0.3">
      <c r="D273" s="50">
        <v>380</v>
      </c>
      <c r="E273" s="50" t="s">
        <v>99</v>
      </c>
      <c r="F273" s="51">
        <v>449.88</v>
      </c>
      <c r="G273" s="35">
        <v>8</v>
      </c>
      <c r="H273" s="35" t="s">
        <v>125</v>
      </c>
      <c r="I273" s="35" t="s">
        <v>148</v>
      </c>
    </row>
    <row r="274" spans="4:9" ht="12.75" x14ac:dyDescent="0.3">
      <c r="D274" s="50">
        <v>374</v>
      </c>
      <c r="E274" s="50" t="s">
        <v>99</v>
      </c>
      <c r="F274" s="51">
        <v>7065.6</v>
      </c>
      <c r="G274" s="35">
        <v>13</v>
      </c>
      <c r="H274" s="35" t="s">
        <v>125</v>
      </c>
      <c r="I274" s="35" t="s">
        <v>148</v>
      </c>
    </row>
    <row r="275" spans="4:9" ht="12.75" x14ac:dyDescent="0.3">
      <c r="D275" s="50">
        <v>414</v>
      </c>
      <c r="E275" s="50" t="s">
        <v>99</v>
      </c>
      <c r="F275" s="51">
        <v>0</v>
      </c>
      <c r="G275" s="35">
        <v>0</v>
      </c>
      <c r="H275" s="35" t="s">
        <v>126</v>
      </c>
      <c r="I275" s="35" t="s">
        <v>148</v>
      </c>
    </row>
    <row r="276" spans="4:9" ht="12.75" x14ac:dyDescent="0.3">
      <c r="D276" s="50">
        <v>411</v>
      </c>
      <c r="E276" s="50" t="s">
        <v>99</v>
      </c>
      <c r="F276" s="51">
        <v>0</v>
      </c>
      <c r="G276" s="35">
        <v>0</v>
      </c>
      <c r="H276" s="35" t="s">
        <v>126</v>
      </c>
      <c r="I276" s="35" t="s">
        <v>148</v>
      </c>
    </row>
    <row r="277" spans="4:9" ht="12.75" x14ac:dyDescent="0.3">
      <c r="D277" s="50">
        <v>365</v>
      </c>
      <c r="E277" s="50" t="s">
        <v>99</v>
      </c>
      <c r="F277" s="51">
        <v>366.8</v>
      </c>
      <c r="G277" s="35">
        <v>7</v>
      </c>
      <c r="H277" s="35" t="s">
        <v>125</v>
      </c>
      <c r="I277" s="35" t="s">
        <v>148</v>
      </c>
    </row>
    <row r="278" spans="4:9" ht="12.75" x14ac:dyDescent="0.3">
      <c r="D278" s="50">
        <v>405</v>
      </c>
      <c r="E278" s="50" t="s">
        <v>99</v>
      </c>
      <c r="F278" s="51">
        <v>23193.56</v>
      </c>
      <c r="G278" s="35">
        <v>40</v>
      </c>
      <c r="H278" s="35" t="s">
        <v>125</v>
      </c>
      <c r="I278" s="35" t="s">
        <v>148</v>
      </c>
    </row>
    <row r="279" spans="4:9" ht="12.75" x14ac:dyDescent="0.3">
      <c r="D279" s="50">
        <v>110</v>
      </c>
      <c r="E279" s="50" t="s">
        <v>99</v>
      </c>
      <c r="F279" s="51">
        <v>111705.56</v>
      </c>
      <c r="G279" s="35">
        <v>49</v>
      </c>
      <c r="H279" s="35" t="s">
        <v>125</v>
      </c>
      <c r="I279" s="35" t="s">
        <v>148</v>
      </c>
    </row>
    <row r="280" spans="4:9" ht="12.75" x14ac:dyDescent="0.3">
      <c r="D280" s="50">
        <v>275</v>
      </c>
      <c r="E280" s="50" t="s">
        <v>99</v>
      </c>
      <c r="F280" s="51">
        <v>0</v>
      </c>
      <c r="G280" s="35">
        <v>0</v>
      </c>
      <c r="H280" s="35" t="s">
        <v>126</v>
      </c>
      <c r="I280" s="35" t="s">
        <v>148</v>
      </c>
    </row>
    <row r="281" spans="4:9" ht="12.75" x14ac:dyDescent="0.3">
      <c r="D281" s="50">
        <v>620</v>
      </c>
      <c r="E281" s="50" t="s">
        <v>99</v>
      </c>
      <c r="F281" s="51">
        <v>3862.56</v>
      </c>
      <c r="G281" s="35">
        <v>36</v>
      </c>
      <c r="H281" s="35" t="s">
        <v>126</v>
      </c>
      <c r="I281" s="35" t="s">
        <v>148</v>
      </c>
    </row>
    <row r="282" spans="4:9" ht="12.75" x14ac:dyDescent="0.3">
      <c r="D282" s="50">
        <v>617</v>
      </c>
      <c r="E282" s="50" t="s">
        <v>99</v>
      </c>
      <c r="F282" s="51">
        <v>0</v>
      </c>
      <c r="G282" s="35">
        <v>0</v>
      </c>
      <c r="H282" s="35" t="s">
        <v>126</v>
      </c>
      <c r="I282" s="35" t="s">
        <v>148</v>
      </c>
    </row>
    <row r="283" spans="4:9" ht="12.75" x14ac:dyDescent="0.3">
      <c r="D283" s="50">
        <v>614</v>
      </c>
      <c r="E283" s="50" t="s">
        <v>99</v>
      </c>
      <c r="F283" s="51">
        <v>0</v>
      </c>
      <c r="G283" s="35">
        <v>0</v>
      </c>
      <c r="H283" s="35" t="s">
        <v>126</v>
      </c>
      <c r="I283" s="35" t="s">
        <v>148</v>
      </c>
    </row>
    <row r="284" spans="4:9" ht="12.75" x14ac:dyDescent="0.3">
      <c r="D284" s="50">
        <v>611</v>
      </c>
      <c r="E284" s="50" t="s">
        <v>99</v>
      </c>
      <c r="F284" s="51">
        <v>0</v>
      </c>
      <c r="G284" s="35">
        <v>0</v>
      </c>
      <c r="H284" s="35" t="s">
        <v>126</v>
      </c>
      <c r="I284" s="35" t="s">
        <v>148</v>
      </c>
    </row>
    <row r="285" spans="4:9" ht="12.75" x14ac:dyDescent="0.3">
      <c r="D285" s="50">
        <v>467</v>
      </c>
      <c r="E285" s="50" t="s">
        <v>99</v>
      </c>
      <c r="F285" s="51">
        <v>7889.16</v>
      </c>
      <c r="G285" s="35">
        <v>159</v>
      </c>
      <c r="H285" s="35" t="s">
        <v>125</v>
      </c>
      <c r="I285" s="35" t="s">
        <v>148</v>
      </c>
    </row>
    <row r="286" spans="4:9" ht="12.75" x14ac:dyDescent="0.3">
      <c r="D286" s="50">
        <v>464</v>
      </c>
      <c r="E286" s="50" t="s">
        <v>99</v>
      </c>
      <c r="F286" s="51">
        <v>0</v>
      </c>
      <c r="G286" s="35">
        <v>0</v>
      </c>
      <c r="H286" s="35" t="s">
        <v>125</v>
      </c>
      <c r="I286" s="35" t="s">
        <v>148</v>
      </c>
    </row>
    <row r="287" spans="4:9" ht="12.75" x14ac:dyDescent="0.3">
      <c r="D287" s="50">
        <v>461</v>
      </c>
      <c r="E287" s="50" t="s">
        <v>99</v>
      </c>
      <c r="F287" s="51">
        <v>15036.24</v>
      </c>
      <c r="G287" s="35">
        <v>34</v>
      </c>
      <c r="H287" s="35" t="s">
        <v>125</v>
      </c>
      <c r="I287" s="35" t="s">
        <v>148</v>
      </c>
    </row>
    <row r="288" spans="4:9" ht="12.75" x14ac:dyDescent="0.3">
      <c r="D288" s="50">
        <v>458</v>
      </c>
      <c r="E288" s="50" t="s">
        <v>99</v>
      </c>
      <c r="F288" s="51">
        <v>0</v>
      </c>
      <c r="G288" s="35">
        <v>0</v>
      </c>
      <c r="H288" s="35" t="s">
        <v>126</v>
      </c>
      <c r="I288" s="35" t="s">
        <v>148</v>
      </c>
    </row>
    <row r="289" spans="4:9" ht="12.75" x14ac:dyDescent="0.3">
      <c r="D289" s="50">
        <v>455</v>
      </c>
      <c r="E289" s="50" t="s">
        <v>99</v>
      </c>
      <c r="F289" s="51">
        <v>0</v>
      </c>
      <c r="G289" s="35">
        <v>0</v>
      </c>
      <c r="H289" s="35" t="s">
        <v>126</v>
      </c>
      <c r="I289" s="35" t="s">
        <v>148</v>
      </c>
    </row>
    <row r="290" spans="4:9" ht="12.75" x14ac:dyDescent="0.3">
      <c r="D290" s="50">
        <v>452</v>
      </c>
      <c r="E290" s="50" t="s">
        <v>99</v>
      </c>
      <c r="F290" s="51">
        <v>0</v>
      </c>
      <c r="G290" s="35">
        <v>0</v>
      </c>
      <c r="H290" s="35" t="s">
        <v>126</v>
      </c>
      <c r="I290" s="35" t="s">
        <v>148</v>
      </c>
    </row>
    <row r="291" spans="4:9" ht="12.75" x14ac:dyDescent="0.3">
      <c r="D291" s="50">
        <v>449</v>
      </c>
      <c r="E291" s="50" t="s">
        <v>99</v>
      </c>
      <c r="F291" s="51">
        <v>0</v>
      </c>
      <c r="G291" s="35">
        <v>0</v>
      </c>
      <c r="H291" s="35" t="s">
        <v>125</v>
      </c>
      <c r="I291" s="35" t="s">
        <v>148</v>
      </c>
    </row>
    <row r="292" spans="4:9" ht="12.75" x14ac:dyDescent="0.3">
      <c r="D292" s="50">
        <v>446</v>
      </c>
      <c r="E292" s="50" t="s">
        <v>99</v>
      </c>
      <c r="F292" s="51">
        <v>8340.2800000000007</v>
      </c>
      <c r="G292" s="35">
        <v>157</v>
      </c>
      <c r="H292" s="35" t="s">
        <v>130</v>
      </c>
      <c r="I292" s="35" t="s">
        <v>148</v>
      </c>
    </row>
    <row r="293" spans="4:9" ht="12.75" x14ac:dyDescent="0.3">
      <c r="D293" s="50">
        <v>443</v>
      </c>
      <c r="E293" s="50" t="s">
        <v>99</v>
      </c>
      <c r="F293" s="51">
        <v>0</v>
      </c>
      <c r="G293" s="35">
        <v>0</v>
      </c>
      <c r="H293" s="35" t="s">
        <v>125</v>
      </c>
      <c r="I293" s="35" t="s">
        <v>148</v>
      </c>
    </row>
    <row r="294" spans="4:9" ht="12.75" x14ac:dyDescent="0.3">
      <c r="D294" s="50">
        <v>440</v>
      </c>
      <c r="E294" s="50" t="s">
        <v>99</v>
      </c>
      <c r="F294" s="51">
        <v>0</v>
      </c>
      <c r="G294" s="35">
        <v>0</v>
      </c>
      <c r="H294" s="35" t="s">
        <v>126</v>
      </c>
      <c r="I294" s="35" t="s">
        <v>148</v>
      </c>
    </row>
    <row r="295" spans="4:9" ht="12.75" x14ac:dyDescent="0.3">
      <c r="D295" s="50">
        <v>437</v>
      </c>
      <c r="E295" s="50" t="s">
        <v>99</v>
      </c>
      <c r="F295" s="51">
        <v>0</v>
      </c>
      <c r="G295" s="35">
        <v>0</v>
      </c>
      <c r="H295" s="35" t="s">
        <v>126</v>
      </c>
      <c r="I295" s="35" t="s">
        <v>148</v>
      </c>
    </row>
    <row r="296" spans="4:9" ht="12.75" x14ac:dyDescent="0.3">
      <c r="D296" s="50">
        <v>434</v>
      </c>
      <c r="E296" s="50" t="s">
        <v>99</v>
      </c>
      <c r="F296" s="51">
        <v>0</v>
      </c>
      <c r="G296" s="35">
        <v>0</v>
      </c>
      <c r="H296" s="35" t="s">
        <v>126</v>
      </c>
      <c r="I296" s="35" t="s">
        <v>148</v>
      </c>
    </row>
    <row r="297" spans="4:9" ht="12.75" x14ac:dyDescent="0.3">
      <c r="D297" s="50">
        <v>431</v>
      </c>
      <c r="E297" s="50" t="s">
        <v>99</v>
      </c>
      <c r="F297" s="51">
        <v>0</v>
      </c>
      <c r="G297" s="35">
        <v>0</v>
      </c>
      <c r="H297" s="35" t="s">
        <v>126</v>
      </c>
      <c r="I297" s="35" t="s">
        <v>148</v>
      </c>
    </row>
    <row r="298" spans="4:9" ht="12.75" x14ac:dyDescent="0.3">
      <c r="D298" s="50">
        <v>428</v>
      </c>
      <c r="E298" s="50" t="s">
        <v>99</v>
      </c>
      <c r="F298" s="51">
        <v>0</v>
      </c>
      <c r="G298" s="35">
        <v>0</v>
      </c>
      <c r="H298" s="35" t="s">
        <v>126</v>
      </c>
      <c r="I298" s="35" t="s">
        <v>148</v>
      </c>
    </row>
    <row r="299" spans="4:9" ht="12.75" x14ac:dyDescent="0.3">
      <c r="D299" s="50">
        <v>629</v>
      </c>
      <c r="E299" s="50" t="s">
        <v>99</v>
      </c>
      <c r="F299" s="51">
        <v>0</v>
      </c>
      <c r="G299" s="35">
        <v>0</v>
      </c>
      <c r="H299" s="35" t="s">
        <v>126</v>
      </c>
      <c r="I299" s="35" t="s">
        <v>148</v>
      </c>
    </row>
    <row r="300" spans="4:9" ht="12.75" x14ac:dyDescent="0.3">
      <c r="D300" s="50">
        <v>626</v>
      </c>
      <c r="E300" s="50" t="s">
        <v>99</v>
      </c>
      <c r="F300" s="51">
        <v>0</v>
      </c>
      <c r="G300" s="35">
        <v>0</v>
      </c>
      <c r="H300" s="35" t="s">
        <v>126</v>
      </c>
      <c r="I300" s="35" t="s">
        <v>148</v>
      </c>
    </row>
    <row r="301" spans="4:9" ht="12.75" x14ac:dyDescent="0.3">
      <c r="D301" s="50">
        <v>623</v>
      </c>
      <c r="E301" s="50" t="s">
        <v>99</v>
      </c>
      <c r="F301" s="51">
        <v>0</v>
      </c>
      <c r="G301" s="35">
        <v>0</v>
      </c>
      <c r="H301" s="35" t="s">
        <v>126</v>
      </c>
      <c r="I301" s="35" t="s">
        <v>148</v>
      </c>
    </row>
    <row r="302" spans="4:9" ht="12.75" x14ac:dyDescent="0.3">
      <c r="D302" s="50">
        <v>260</v>
      </c>
      <c r="E302" s="50" t="s">
        <v>99</v>
      </c>
      <c r="F302" s="51">
        <v>0</v>
      </c>
      <c r="G302" s="35">
        <v>0</v>
      </c>
      <c r="H302" s="35" t="s">
        <v>126</v>
      </c>
      <c r="I302" s="35" t="s">
        <v>148</v>
      </c>
    </row>
    <row r="303" spans="4:9" ht="12.75" x14ac:dyDescent="0.3">
      <c r="D303" s="50">
        <v>257</v>
      </c>
      <c r="E303" s="50" t="s">
        <v>99</v>
      </c>
      <c r="F303" s="51">
        <v>20738.52</v>
      </c>
      <c r="G303" s="35">
        <v>229</v>
      </c>
      <c r="H303" s="35" t="s">
        <v>125</v>
      </c>
      <c r="I303" s="35" t="s">
        <v>148</v>
      </c>
    </row>
    <row r="304" spans="4:9" ht="12.75" x14ac:dyDescent="0.3">
      <c r="D304" s="50">
        <v>344</v>
      </c>
      <c r="E304" s="50" t="s">
        <v>99</v>
      </c>
      <c r="F304" s="51">
        <v>0</v>
      </c>
      <c r="G304" s="35">
        <v>0</v>
      </c>
      <c r="H304" s="35" t="s">
        <v>125</v>
      </c>
      <c r="I304" s="35" t="s">
        <v>148</v>
      </c>
    </row>
    <row r="305" spans="4:9" ht="12.75" x14ac:dyDescent="0.3">
      <c r="D305" s="50">
        <v>251</v>
      </c>
      <c r="E305" s="50" t="s">
        <v>99</v>
      </c>
      <c r="F305" s="51">
        <v>493.24</v>
      </c>
      <c r="G305" s="35">
        <v>51</v>
      </c>
      <c r="H305" s="35" t="s">
        <v>125</v>
      </c>
      <c r="I305" s="35" t="s">
        <v>148</v>
      </c>
    </row>
    <row r="306" spans="4:9" ht="12.75" x14ac:dyDescent="0.3">
      <c r="D306" s="50">
        <v>248</v>
      </c>
      <c r="E306" s="50" t="s">
        <v>99</v>
      </c>
      <c r="F306" s="51">
        <v>0</v>
      </c>
      <c r="G306" s="35">
        <v>111</v>
      </c>
      <c r="H306" s="35" t="s">
        <v>125</v>
      </c>
      <c r="I306" s="35" t="s">
        <v>148</v>
      </c>
    </row>
    <row r="307" spans="4:9" ht="12.75" x14ac:dyDescent="0.3">
      <c r="D307" s="50">
        <v>245</v>
      </c>
      <c r="E307" s="50" t="s">
        <v>99</v>
      </c>
      <c r="F307" s="51">
        <v>0</v>
      </c>
      <c r="G307" s="35">
        <v>0</v>
      </c>
      <c r="H307" s="35" t="s">
        <v>125</v>
      </c>
      <c r="I307" s="35" t="s">
        <v>148</v>
      </c>
    </row>
    <row r="308" spans="4:9" ht="12.75" x14ac:dyDescent="0.3">
      <c r="D308" s="50">
        <v>417</v>
      </c>
      <c r="E308" s="50" t="s">
        <v>99</v>
      </c>
      <c r="F308" s="51">
        <v>781.16</v>
      </c>
      <c r="G308" s="35">
        <v>22</v>
      </c>
      <c r="H308" s="35" t="s">
        <v>125</v>
      </c>
      <c r="I308" s="35" t="s">
        <v>148</v>
      </c>
    </row>
    <row r="309" spans="4:9" ht="12.75" x14ac:dyDescent="0.3">
      <c r="D309" s="50">
        <v>371</v>
      </c>
      <c r="E309" s="50" t="s">
        <v>99</v>
      </c>
      <c r="F309" s="51">
        <v>0</v>
      </c>
      <c r="G309" s="35">
        <v>0</v>
      </c>
      <c r="H309" s="35" t="s">
        <v>125</v>
      </c>
      <c r="I309" s="35" t="s">
        <v>148</v>
      </c>
    </row>
    <row r="310" spans="4:9" ht="12.75" x14ac:dyDescent="0.3">
      <c r="D310" s="50">
        <v>408</v>
      </c>
      <c r="E310" s="50" t="s">
        <v>99</v>
      </c>
      <c r="F310" s="51">
        <v>739.44</v>
      </c>
      <c r="G310" s="35">
        <v>40</v>
      </c>
      <c r="H310" s="35" t="s">
        <v>125</v>
      </c>
      <c r="I310" s="35" t="s">
        <v>148</v>
      </c>
    </row>
    <row r="311" spans="4:9" ht="12.75" x14ac:dyDescent="0.3">
      <c r="D311" s="50">
        <v>362</v>
      </c>
      <c r="E311" s="50" t="s">
        <v>99</v>
      </c>
      <c r="F311" s="51">
        <v>172</v>
      </c>
      <c r="G311" s="35">
        <v>10</v>
      </c>
      <c r="H311" s="35" t="s">
        <v>125</v>
      </c>
      <c r="I311" s="35" t="s">
        <v>148</v>
      </c>
    </row>
    <row r="312" spans="4:9" ht="12.75" x14ac:dyDescent="0.3">
      <c r="D312" s="50">
        <v>402</v>
      </c>
      <c r="E312" s="50" t="s">
        <v>99</v>
      </c>
      <c r="F312" s="51">
        <v>4231.3599999999997</v>
      </c>
      <c r="G312" s="35">
        <v>121</v>
      </c>
      <c r="H312" s="35" t="s">
        <v>125</v>
      </c>
      <c r="I312" s="35" t="s">
        <v>148</v>
      </c>
    </row>
    <row r="313" spans="4:9" ht="12.75" x14ac:dyDescent="0.3">
      <c r="D313" s="50">
        <v>399</v>
      </c>
      <c r="E313" s="50" t="s">
        <v>99</v>
      </c>
      <c r="F313" s="51">
        <v>11434.72</v>
      </c>
      <c r="G313" s="35">
        <v>132</v>
      </c>
      <c r="H313" s="35" t="s">
        <v>125</v>
      </c>
      <c r="I313" s="35" t="s">
        <v>148</v>
      </c>
    </row>
    <row r="314" spans="4:9" ht="12.75" x14ac:dyDescent="0.3">
      <c r="D314" s="50">
        <v>396</v>
      </c>
      <c r="E314" s="50" t="s">
        <v>99</v>
      </c>
      <c r="F314" s="51">
        <v>0</v>
      </c>
      <c r="G314" s="35">
        <v>0</v>
      </c>
      <c r="H314" s="35" t="s">
        <v>126</v>
      </c>
      <c r="I314" s="35" t="s">
        <v>148</v>
      </c>
    </row>
    <row r="315" spans="4:9" ht="12.75" x14ac:dyDescent="0.3">
      <c r="D315" s="50">
        <v>116</v>
      </c>
      <c r="E315" s="50" t="s">
        <v>99</v>
      </c>
      <c r="F315" s="51">
        <v>0</v>
      </c>
      <c r="G315" s="35">
        <v>0</v>
      </c>
      <c r="H315" s="35" t="s">
        <v>125</v>
      </c>
      <c r="I315" s="35" t="s">
        <v>148</v>
      </c>
    </row>
    <row r="316" spans="4:9" ht="12.75" x14ac:dyDescent="0.3">
      <c r="D316" s="50">
        <v>272</v>
      </c>
      <c r="E316" s="50" t="s">
        <v>99</v>
      </c>
      <c r="F316" s="51">
        <v>1262.6400000000001</v>
      </c>
      <c r="G316" s="35">
        <v>113</v>
      </c>
      <c r="H316" s="35" t="s">
        <v>125</v>
      </c>
      <c r="I316" s="35" t="s">
        <v>148</v>
      </c>
    </row>
    <row r="317" spans="4:9" ht="12.75" x14ac:dyDescent="0.3">
      <c r="D317" s="50">
        <v>266</v>
      </c>
      <c r="E317" s="50" t="s">
        <v>99</v>
      </c>
      <c r="F317" s="51">
        <v>1262.6400000000001</v>
      </c>
      <c r="G317" s="35">
        <v>113</v>
      </c>
      <c r="H317" s="35" t="s">
        <v>125</v>
      </c>
      <c r="I317" s="35" t="s">
        <v>148</v>
      </c>
    </row>
    <row r="318" spans="4:9" ht="12.75" x14ac:dyDescent="0.3">
      <c r="D318" s="50">
        <v>347</v>
      </c>
      <c r="E318" s="50" t="s">
        <v>99</v>
      </c>
      <c r="F318" s="51">
        <v>1924.76</v>
      </c>
      <c r="G318" s="35">
        <v>116</v>
      </c>
      <c r="H318" s="35" t="s">
        <v>125</v>
      </c>
      <c r="I318" s="35" t="s">
        <v>148</v>
      </c>
    </row>
    <row r="319" spans="4:9" ht="12.75" x14ac:dyDescent="0.3">
      <c r="D319" s="50">
        <v>341</v>
      </c>
      <c r="E319" s="50" t="s">
        <v>99</v>
      </c>
      <c r="F319" s="51">
        <v>0</v>
      </c>
      <c r="G319" s="35">
        <v>0</v>
      </c>
      <c r="H319" s="35" t="s">
        <v>125</v>
      </c>
      <c r="I319" s="35" t="s">
        <v>148</v>
      </c>
    </row>
    <row r="320" spans="4:9" ht="12.75" x14ac:dyDescent="0.3">
      <c r="D320" s="50">
        <v>338</v>
      </c>
      <c r="E320" s="50" t="s">
        <v>99</v>
      </c>
      <c r="F320" s="51">
        <v>237</v>
      </c>
      <c r="G320" s="35">
        <v>3</v>
      </c>
      <c r="H320" s="35" t="s">
        <v>125</v>
      </c>
      <c r="I320" s="35" t="s">
        <v>148</v>
      </c>
    </row>
    <row r="321" spans="4:9" ht="12.75" x14ac:dyDescent="0.3">
      <c r="D321" s="50">
        <v>335</v>
      </c>
      <c r="E321" s="50" t="s">
        <v>99</v>
      </c>
      <c r="F321" s="51">
        <v>0</v>
      </c>
      <c r="G321" s="35">
        <v>0</v>
      </c>
      <c r="H321" s="35" t="s">
        <v>125</v>
      </c>
      <c r="I321" s="35" t="s">
        <v>148</v>
      </c>
    </row>
    <row r="322" spans="4:9" ht="12.75" x14ac:dyDescent="0.3">
      <c r="D322" s="50">
        <v>242</v>
      </c>
      <c r="E322" s="50" t="s">
        <v>99</v>
      </c>
      <c r="F322" s="51">
        <v>0</v>
      </c>
      <c r="G322" s="35">
        <v>0</v>
      </c>
      <c r="H322" s="35" t="s">
        <v>126</v>
      </c>
      <c r="I322" s="35" t="s">
        <v>148</v>
      </c>
    </row>
    <row r="323" spans="4:9" ht="12.75" x14ac:dyDescent="0.3">
      <c r="D323" s="50">
        <v>233</v>
      </c>
      <c r="E323" s="50" t="s">
        <v>99</v>
      </c>
      <c r="F323" s="51">
        <v>0</v>
      </c>
      <c r="G323" s="35">
        <v>0</v>
      </c>
      <c r="H323" s="35" t="s">
        <v>126</v>
      </c>
      <c r="I323" s="35" t="s">
        <v>148</v>
      </c>
    </row>
    <row r="324" spans="4:9" ht="12.75" x14ac:dyDescent="0.3">
      <c r="D324" s="50">
        <v>230</v>
      </c>
      <c r="E324" s="50" t="s">
        <v>99</v>
      </c>
      <c r="F324" s="51">
        <v>0</v>
      </c>
      <c r="G324" s="35">
        <v>0</v>
      </c>
      <c r="H324" s="35" t="s">
        <v>126</v>
      </c>
      <c r="I324" s="35" t="s">
        <v>148</v>
      </c>
    </row>
    <row r="325" spans="4:9" ht="12.75" x14ac:dyDescent="0.3">
      <c r="D325" s="50">
        <v>227</v>
      </c>
      <c r="E325" s="50" t="s">
        <v>99</v>
      </c>
      <c r="F325" s="51">
        <v>0</v>
      </c>
      <c r="G325" s="35">
        <v>0</v>
      </c>
      <c r="H325" s="35" t="s">
        <v>126</v>
      </c>
      <c r="I325" s="35" t="s">
        <v>148</v>
      </c>
    </row>
    <row r="326" spans="4:9" ht="12.75" x14ac:dyDescent="0.3">
      <c r="D326" s="50">
        <v>127</v>
      </c>
      <c r="E326" s="50" t="s">
        <v>99</v>
      </c>
      <c r="F326" s="51">
        <v>3738.24</v>
      </c>
      <c r="G326" s="35">
        <v>35</v>
      </c>
      <c r="H326" s="35" t="s">
        <v>125</v>
      </c>
      <c r="I326" s="35" t="s">
        <v>148</v>
      </c>
    </row>
    <row r="327" spans="4:9" ht="12.75" x14ac:dyDescent="0.3">
      <c r="D327" s="50">
        <v>601</v>
      </c>
      <c r="E327" s="50" t="s">
        <v>99</v>
      </c>
      <c r="F327" s="51">
        <v>0</v>
      </c>
      <c r="G327" s="35">
        <v>0</v>
      </c>
      <c r="H327" s="35" t="s">
        <v>125</v>
      </c>
      <c r="I327" s="35" t="s">
        <v>148</v>
      </c>
    </row>
    <row r="328" spans="4:9" ht="12.75" x14ac:dyDescent="0.3">
      <c r="D328" s="50">
        <v>562</v>
      </c>
      <c r="E328" s="50" t="s">
        <v>99</v>
      </c>
      <c r="F328" s="51">
        <v>0</v>
      </c>
      <c r="G328" s="35">
        <v>0</v>
      </c>
      <c r="H328" s="35" t="s">
        <v>126</v>
      </c>
      <c r="I328" s="35" t="s">
        <v>148</v>
      </c>
    </row>
    <row r="329" spans="4:9" ht="12.75" x14ac:dyDescent="0.3">
      <c r="D329" s="50">
        <v>559</v>
      </c>
      <c r="E329" s="50" t="s">
        <v>99</v>
      </c>
      <c r="F329" s="51">
        <v>0</v>
      </c>
      <c r="G329" s="35">
        <v>0</v>
      </c>
      <c r="H329" s="35" t="s">
        <v>126</v>
      </c>
      <c r="I329" s="35" t="s">
        <v>148</v>
      </c>
    </row>
    <row r="330" spans="4:9" ht="12.75" x14ac:dyDescent="0.3">
      <c r="D330" s="50">
        <v>416</v>
      </c>
      <c r="E330" s="50" t="s">
        <v>99</v>
      </c>
      <c r="F330" s="51">
        <v>601.52</v>
      </c>
      <c r="G330" s="35">
        <v>22</v>
      </c>
      <c r="H330" s="35" t="s">
        <v>125</v>
      </c>
      <c r="I330" s="35" t="s">
        <v>148</v>
      </c>
    </row>
    <row r="331" spans="4:9" ht="12.75" x14ac:dyDescent="0.3">
      <c r="D331" s="50">
        <v>413</v>
      </c>
      <c r="E331" s="50" t="s">
        <v>99</v>
      </c>
      <c r="F331" s="51">
        <v>0</v>
      </c>
      <c r="G331" s="35">
        <v>0</v>
      </c>
      <c r="H331" s="35" t="s">
        <v>126</v>
      </c>
      <c r="I331" s="35" t="s">
        <v>148</v>
      </c>
    </row>
    <row r="332" spans="4:9" ht="12.75" x14ac:dyDescent="0.3">
      <c r="D332" s="50">
        <v>407</v>
      </c>
      <c r="E332" s="50" t="s">
        <v>99</v>
      </c>
      <c r="F332" s="51">
        <v>0</v>
      </c>
      <c r="G332" s="35">
        <v>0</v>
      </c>
      <c r="H332" s="35" t="s">
        <v>125</v>
      </c>
      <c r="I332" s="35" t="s">
        <v>148</v>
      </c>
    </row>
    <row r="333" spans="4:9" ht="12.75" x14ac:dyDescent="0.3">
      <c r="D333" s="50">
        <v>398</v>
      </c>
      <c r="E333" s="50" t="s">
        <v>99</v>
      </c>
      <c r="F333" s="51">
        <v>12209.08</v>
      </c>
      <c r="G333" s="35">
        <v>132</v>
      </c>
      <c r="H333" s="35" t="s">
        <v>125</v>
      </c>
      <c r="I333" s="35" t="s">
        <v>148</v>
      </c>
    </row>
    <row r="334" spans="4:9" ht="12.75" x14ac:dyDescent="0.3">
      <c r="D334" s="50">
        <v>112</v>
      </c>
      <c r="E334" s="50" t="s">
        <v>99</v>
      </c>
      <c r="F334" s="51">
        <v>0</v>
      </c>
      <c r="G334" s="35">
        <v>0</v>
      </c>
      <c r="H334" s="35" t="s">
        <v>125</v>
      </c>
      <c r="I334" s="35" t="s">
        <v>148</v>
      </c>
    </row>
    <row r="335" spans="4:9" ht="12.75" x14ac:dyDescent="0.3">
      <c r="D335" s="50">
        <v>274</v>
      </c>
      <c r="E335" s="50" t="s">
        <v>99</v>
      </c>
      <c r="F335" s="51">
        <v>0</v>
      </c>
      <c r="G335" s="35">
        <v>0</v>
      </c>
      <c r="H335" s="35" t="s">
        <v>126</v>
      </c>
      <c r="I335" s="35" t="s">
        <v>148</v>
      </c>
    </row>
    <row r="336" spans="4:9" ht="12.75" x14ac:dyDescent="0.3">
      <c r="D336" s="50">
        <v>265</v>
      </c>
      <c r="E336" s="50" t="s">
        <v>99</v>
      </c>
      <c r="F336" s="51">
        <v>1262.6400000000001</v>
      </c>
      <c r="G336" s="35">
        <v>113</v>
      </c>
      <c r="H336" s="35" t="s">
        <v>125</v>
      </c>
      <c r="I336" s="35" t="s">
        <v>148</v>
      </c>
    </row>
    <row r="337" spans="4:9" ht="12.75" x14ac:dyDescent="0.3">
      <c r="D337" s="50">
        <v>256</v>
      </c>
      <c r="E337" s="50" t="s">
        <v>99</v>
      </c>
      <c r="F337" s="51">
        <v>0</v>
      </c>
      <c r="G337" s="35">
        <v>0</v>
      </c>
      <c r="H337" s="35" t="s">
        <v>126</v>
      </c>
      <c r="I337" s="35" t="s">
        <v>148</v>
      </c>
    </row>
    <row r="338" spans="4:9" ht="12.75" x14ac:dyDescent="0.3">
      <c r="D338" s="50">
        <v>247</v>
      </c>
      <c r="E338" s="50" t="s">
        <v>99</v>
      </c>
      <c r="F338" s="51">
        <v>0</v>
      </c>
      <c r="G338" s="35">
        <v>0</v>
      </c>
      <c r="H338" s="35" t="s">
        <v>125</v>
      </c>
      <c r="I338" s="35" t="s">
        <v>148</v>
      </c>
    </row>
    <row r="339" spans="4:9" ht="12.75" x14ac:dyDescent="0.3">
      <c r="D339" s="50">
        <v>238</v>
      </c>
      <c r="E339" s="50" t="s">
        <v>99</v>
      </c>
      <c r="F339" s="51">
        <v>0</v>
      </c>
      <c r="G339" s="35">
        <v>0</v>
      </c>
      <c r="H339" s="35" t="s">
        <v>126</v>
      </c>
      <c r="I339" s="35" t="s">
        <v>148</v>
      </c>
    </row>
    <row r="340" spans="4:9" ht="12.75" x14ac:dyDescent="0.3">
      <c r="D340" s="50">
        <v>229</v>
      </c>
      <c r="E340" s="50" t="s">
        <v>99</v>
      </c>
      <c r="F340" s="51">
        <v>0</v>
      </c>
      <c r="G340" s="35">
        <v>0</v>
      </c>
      <c r="H340" s="35" t="s">
        <v>126</v>
      </c>
      <c r="I340" s="35" t="s">
        <v>148</v>
      </c>
    </row>
    <row r="341" spans="4:9" ht="12.75" x14ac:dyDescent="0.3">
      <c r="D341" s="50">
        <v>123</v>
      </c>
      <c r="E341" s="50" t="s">
        <v>99</v>
      </c>
      <c r="F341" s="51">
        <v>15282.96</v>
      </c>
      <c r="G341" s="35">
        <v>98</v>
      </c>
      <c r="H341" s="35" t="s">
        <v>125</v>
      </c>
      <c r="I341" s="35" t="s">
        <v>148</v>
      </c>
    </row>
    <row r="342" spans="4:9" ht="12.75" x14ac:dyDescent="0.3">
      <c r="D342" s="50">
        <v>505</v>
      </c>
      <c r="E342" s="50" t="s">
        <v>99</v>
      </c>
      <c r="F342" s="51">
        <v>0</v>
      </c>
      <c r="G342" s="35">
        <v>0</v>
      </c>
      <c r="H342" s="35" t="s">
        <v>125</v>
      </c>
      <c r="I342" s="35" t="s">
        <v>148</v>
      </c>
    </row>
    <row r="343" spans="4:9" ht="12.75" x14ac:dyDescent="0.3">
      <c r="D343" s="50">
        <v>502</v>
      </c>
      <c r="E343" s="50" t="s">
        <v>99</v>
      </c>
      <c r="F343" s="51">
        <v>0</v>
      </c>
      <c r="G343" s="35">
        <v>0</v>
      </c>
      <c r="H343" s="35" t="s">
        <v>126</v>
      </c>
      <c r="I343" s="35" t="s">
        <v>148</v>
      </c>
    </row>
    <row r="344" spans="4:9" ht="12.75" x14ac:dyDescent="0.3">
      <c r="D344" s="50">
        <v>499</v>
      </c>
      <c r="E344" s="50" t="s">
        <v>99</v>
      </c>
      <c r="F344" s="51">
        <v>0</v>
      </c>
      <c r="G344" s="35">
        <v>0</v>
      </c>
      <c r="H344" s="35" t="s">
        <v>126</v>
      </c>
      <c r="I344" s="35" t="s">
        <v>148</v>
      </c>
    </row>
    <row r="345" spans="4:9" ht="12.75" x14ac:dyDescent="0.3">
      <c r="D345" s="50">
        <v>496</v>
      </c>
      <c r="E345" s="50" t="s">
        <v>99</v>
      </c>
      <c r="F345" s="51">
        <v>0</v>
      </c>
      <c r="G345" s="35">
        <v>0</v>
      </c>
      <c r="H345" s="35" t="s">
        <v>125</v>
      </c>
      <c r="I345" s="35" t="s">
        <v>148</v>
      </c>
    </row>
    <row r="346" spans="4:9" ht="12.75" x14ac:dyDescent="0.3">
      <c r="D346" s="50">
        <v>493</v>
      </c>
      <c r="E346" s="50" t="s">
        <v>99</v>
      </c>
      <c r="F346" s="51">
        <v>0</v>
      </c>
      <c r="G346" s="35">
        <v>0</v>
      </c>
      <c r="H346" s="35" t="s">
        <v>125</v>
      </c>
      <c r="I346" s="35" t="s">
        <v>148</v>
      </c>
    </row>
    <row r="347" spans="4:9" ht="12.75" x14ac:dyDescent="0.3">
      <c r="D347" s="50">
        <v>490</v>
      </c>
      <c r="E347" s="50" t="s">
        <v>99</v>
      </c>
      <c r="F347" s="51">
        <v>0</v>
      </c>
      <c r="G347" s="35">
        <v>0</v>
      </c>
      <c r="H347" s="35" t="s">
        <v>125</v>
      </c>
      <c r="I347" s="35" t="s">
        <v>148</v>
      </c>
    </row>
    <row r="348" spans="4:9" ht="12.75" x14ac:dyDescent="0.3">
      <c r="D348" s="50">
        <v>410</v>
      </c>
      <c r="E348" s="50" t="s">
        <v>99</v>
      </c>
      <c r="F348" s="51">
        <v>0</v>
      </c>
      <c r="G348" s="35">
        <v>0</v>
      </c>
      <c r="H348" s="35" t="s">
        <v>126</v>
      </c>
      <c r="I348" s="35" t="s">
        <v>148</v>
      </c>
    </row>
    <row r="349" spans="4:9" ht="12.75" x14ac:dyDescent="0.3">
      <c r="D349" s="50">
        <v>401</v>
      </c>
      <c r="E349" s="50" t="s">
        <v>99</v>
      </c>
      <c r="F349" s="51">
        <v>10781.84</v>
      </c>
      <c r="G349" s="35">
        <v>132</v>
      </c>
      <c r="H349" s="35" t="s">
        <v>125</v>
      </c>
      <c r="I349" s="35" t="s">
        <v>148</v>
      </c>
    </row>
    <row r="350" spans="4:9" ht="12.75" x14ac:dyDescent="0.3">
      <c r="D350" s="50">
        <v>271</v>
      </c>
      <c r="E350" s="50" t="s">
        <v>99</v>
      </c>
      <c r="F350" s="51">
        <v>1262.6400000000001</v>
      </c>
      <c r="G350" s="35">
        <v>113</v>
      </c>
      <c r="H350" s="35" t="s">
        <v>125</v>
      </c>
      <c r="I350" s="35" t="s">
        <v>148</v>
      </c>
    </row>
    <row r="351" spans="4:9" ht="12.75" x14ac:dyDescent="0.3">
      <c r="D351" s="50">
        <v>262</v>
      </c>
      <c r="E351" s="50" t="s">
        <v>99</v>
      </c>
      <c r="F351" s="51">
        <v>0</v>
      </c>
      <c r="G351" s="35">
        <v>0</v>
      </c>
      <c r="H351" s="35" t="s">
        <v>126</v>
      </c>
      <c r="I351" s="35" t="s">
        <v>148</v>
      </c>
    </row>
    <row r="352" spans="4:9" ht="12.75" x14ac:dyDescent="0.3">
      <c r="D352" s="50">
        <v>244</v>
      </c>
      <c r="E352" s="50" t="s">
        <v>99</v>
      </c>
      <c r="F352" s="51">
        <v>0</v>
      </c>
      <c r="G352" s="35">
        <v>0</v>
      </c>
      <c r="H352" s="35" t="s">
        <v>125</v>
      </c>
      <c r="I352" s="35" t="s">
        <v>148</v>
      </c>
    </row>
    <row r="353" spans="4:9" ht="12.75" x14ac:dyDescent="0.3">
      <c r="D353" s="50">
        <v>129</v>
      </c>
      <c r="E353" s="50" t="s">
        <v>99</v>
      </c>
      <c r="F353" s="51">
        <v>10000.129999999999</v>
      </c>
      <c r="G353" s="35">
        <v>46</v>
      </c>
      <c r="H353" s="35" t="s">
        <v>125</v>
      </c>
      <c r="I353" s="35" t="s">
        <v>148</v>
      </c>
    </row>
    <row r="354" spans="4:9" ht="12.75" x14ac:dyDescent="0.3">
      <c r="D354" s="50">
        <v>120</v>
      </c>
      <c r="E354" s="50" t="s">
        <v>99</v>
      </c>
      <c r="F354" s="51">
        <v>0</v>
      </c>
      <c r="G354" s="35">
        <v>0</v>
      </c>
      <c r="H354" s="35" t="s">
        <v>125</v>
      </c>
      <c r="I354" s="35" t="s">
        <v>148</v>
      </c>
    </row>
    <row r="355" spans="4:9" ht="12.75" x14ac:dyDescent="0.3">
      <c r="D355" s="50">
        <v>404</v>
      </c>
      <c r="E355" s="50" t="s">
        <v>99</v>
      </c>
      <c r="F355" s="51">
        <v>0</v>
      </c>
      <c r="G355" s="35">
        <v>0</v>
      </c>
      <c r="H355" s="35" t="s">
        <v>125</v>
      </c>
      <c r="I355" s="35" t="s">
        <v>148</v>
      </c>
    </row>
    <row r="356" spans="4:9" ht="12.75" x14ac:dyDescent="0.3">
      <c r="D356" s="50">
        <v>395</v>
      </c>
      <c r="E356" s="50" t="s">
        <v>99</v>
      </c>
      <c r="F356" s="51">
        <v>0</v>
      </c>
      <c r="G356" s="35">
        <v>0</v>
      </c>
      <c r="H356" s="35" t="s">
        <v>126</v>
      </c>
      <c r="I356" s="35" t="s">
        <v>148</v>
      </c>
    </row>
    <row r="357" spans="4:9" ht="12.75" x14ac:dyDescent="0.3">
      <c r="D357" s="50">
        <v>268</v>
      </c>
      <c r="E357" s="50" t="s">
        <v>99</v>
      </c>
      <c r="F357" s="51">
        <v>1262.6400000000001</v>
      </c>
      <c r="G357" s="35">
        <v>113</v>
      </c>
      <c r="H357" s="35" t="s">
        <v>125</v>
      </c>
      <c r="I357" s="35" t="s">
        <v>148</v>
      </c>
    </row>
    <row r="358" spans="4:9" ht="12.75" x14ac:dyDescent="0.3">
      <c r="D358" s="50">
        <v>259</v>
      </c>
      <c r="E358" s="50" t="s">
        <v>99</v>
      </c>
      <c r="F358" s="51">
        <v>0</v>
      </c>
      <c r="G358" s="35">
        <v>0</v>
      </c>
      <c r="H358" s="35" t="s">
        <v>126</v>
      </c>
      <c r="I358" s="35" t="s">
        <v>148</v>
      </c>
    </row>
    <row r="359" spans="4:9" ht="12.75" x14ac:dyDescent="0.3">
      <c r="D359" s="50">
        <v>250</v>
      </c>
      <c r="E359" s="50" t="s">
        <v>99</v>
      </c>
      <c r="F359" s="51">
        <v>0</v>
      </c>
      <c r="G359" s="35">
        <v>0</v>
      </c>
      <c r="H359" s="35" t="s">
        <v>125</v>
      </c>
      <c r="I359" s="35" t="s">
        <v>148</v>
      </c>
    </row>
    <row r="360" spans="4:9" ht="12.75" x14ac:dyDescent="0.3">
      <c r="D360" s="50">
        <v>241</v>
      </c>
      <c r="E360" s="50" t="s">
        <v>99</v>
      </c>
      <c r="F360" s="51">
        <v>0</v>
      </c>
      <c r="G360" s="35">
        <v>0</v>
      </c>
      <c r="H360" s="35" t="s">
        <v>126</v>
      </c>
      <c r="I360" s="35" t="s">
        <v>148</v>
      </c>
    </row>
    <row r="361" spans="4:9" ht="12.75" x14ac:dyDescent="0.3">
      <c r="D361" s="50">
        <v>232</v>
      </c>
      <c r="E361" s="50" t="s">
        <v>99</v>
      </c>
      <c r="F361" s="51">
        <v>0</v>
      </c>
      <c r="G361" s="35">
        <v>0</v>
      </c>
      <c r="H361" s="35" t="s">
        <v>126</v>
      </c>
      <c r="I361" s="35" t="s">
        <v>148</v>
      </c>
    </row>
    <row r="362" spans="4:9" ht="12.75" x14ac:dyDescent="0.3">
      <c r="D362" s="50">
        <v>126</v>
      </c>
      <c r="E362" s="50" t="s">
        <v>99</v>
      </c>
      <c r="F362" s="51">
        <v>776529.09</v>
      </c>
      <c r="G362" s="35">
        <v>35</v>
      </c>
      <c r="H362" s="35" t="s">
        <v>125</v>
      </c>
      <c r="I362" s="35" t="s">
        <v>148</v>
      </c>
    </row>
    <row r="363" spans="4:9" ht="12.75" x14ac:dyDescent="0.3">
      <c r="D363" s="50">
        <v>117</v>
      </c>
      <c r="E363" s="50" t="s">
        <v>99</v>
      </c>
      <c r="F363" s="51">
        <v>2443.96</v>
      </c>
      <c r="G363" s="35">
        <v>35</v>
      </c>
      <c r="H363" s="35" t="s">
        <v>126</v>
      </c>
      <c r="I363" s="35" t="s">
        <v>148</v>
      </c>
    </row>
    <row r="364" spans="4:9" ht="12.75" x14ac:dyDescent="0.3">
      <c r="D364" s="50">
        <v>307</v>
      </c>
      <c r="E364" s="50" t="s">
        <v>99</v>
      </c>
      <c r="F364" s="51">
        <v>0</v>
      </c>
      <c r="G364" s="35">
        <v>0</v>
      </c>
      <c r="H364" s="35" t="s">
        <v>126</v>
      </c>
      <c r="I364" s="35" t="s">
        <v>148</v>
      </c>
    </row>
    <row r="365" spans="4:9" ht="12.75" x14ac:dyDescent="0.3">
      <c r="D365" s="50">
        <v>301</v>
      </c>
      <c r="E365" s="50" t="s">
        <v>99</v>
      </c>
      <c r="F365" s="51">
        <v>0</v>
      </c>
      <c r="G365" s="35">
        <v>0</v>
      </c>
      <c r="H365" s="35" t="s">
        <v>126</v>
      </c>
      <c r="I365" s="35" t="s">
        <v>148</v>
      </c>
    </row>
    <row r="366" spans="4:9" ht="12.75" x14ac:dyDescent="0.3">
      <c r="D366" s="50">
        <v>295</v>
      </c>
      <c r="E366" s="50" t="s">
        <v>99</v>
      </c>
      <c r="F366" s="51">
        <v>134.16</v>
      </c>
      <c r="G366" s="35">
        <v>5</v>
      </c>
      <c r="H366" s="35" t="s">
        <v>125</v>
      </c>
      <c r="I366" s="35" t="s">
        <v>148</v>
      </c>
    </row>
    <row r="367" spans="4:9" ht="12.75" x14ac:dyDescent="0.3">
      <c r="D367" s="50">
        <v>292</v>
      </c>
      <c r="E367" s="50" t="s">
        <v>99</v>
      </c>
      <c r="F367" s="51">
        <v>1442</v>
      </c>
      <c r="G367" s="35">
        <v>6</v>
      </c>
      <c r="H367" s="35" t="s">
        <v>125</v>
      </c>
      <c r="I367" s="35" t="s">
        <v>148</v>
      </c>
    </row>
    <row r="368" spans="4:9" ht="12.75" x14ac:dyDescent="0.3">
      <c r="D368" s="50">
        <v>283</v>
      </c>
      <c r="E368" s="50" t="s">
        <v>99</v>
      </c>
      <c r="F368" s="51">
        <v>0</v>
      </c>
      <c r="G368" s="35">
        <v>0</v>
      </c>
      <c r="H368" s="35" t="s">
        <v>126</v>
      </c>
      <c r="I368" s="35" t="s">
        <v>148</v>
      </c>
    </row>
    <row r="369" spans="4:9" ht="12.75" x14ac:dyDescent="0.3">
      <c r="D369" s="50">
        <v>280</v>
      </c>
      <c r="E369" s="50" t="s">
        <v>99</v>
      </c>
      <c r="F369" s="51">
        <v>0</v>
      </c>
      <c r="G369" s="35">
        <v>0</v>
      </c>
      <c r="H369" s="35" t="s">
        <v>125</v>
      </c>
      <c r="I369" s="35" t="s">
        <v>148</v>
      </c>
    </row>
    <row r="370" spans="4:9" ht="12.75" x14ac:dyDescent="0.3">
      <c r="D370" s="50">
        <v>486</v>
      </c>
      <c r="E370" s="50" t="s">
        <v>99</v>
      </c>
      <c r="F370" s="51">
        <v>45858.879999999997</v>
      </c>
      <c r="G370" s="35">
        <v>60</v>
      </c>
      <c r="H370" s="35" t="s">
        <v>125</v>
      </c>
      <c r="I370" s="35" t="s">
        <v>148</v>
      </c>
    </row>
    <row r="371" spans="4:9" ht="12.75" x14ac:dyDescent="0.3">
      <c r="D371" s="50">
        <v>483</v>
      </c>
      <c r="E371" s="50" t="s">
        <v>99</v>
      </c>
      <c r="F371" s="51">
        <v>58569.64</v>
      </c>
      <c r="G371" s="35">
        <v>60</v>
      </c>
      <c r="H371" s="35" t="s">
        <v>125</v>
      </c>
      <c r="I371" s="35" t="s">
        <v>148</v>
      </c>
    </row>
    <row r="372" spans="4:9" ht="12.75" x14ac:dyDescent="0.3">
      <c r="D372" s="50">
        <v>480</v>
      </c>
      <c r="E372" s="50" t="s">
        <v>99</v>
      </c>
      <c r="F372" s="51">
        <v>6580.72</v>
      </c>
      <c r="G372" s="35">
        <v>60</v>
      </c>
      <c r="H372" s="35" t="s">
        <v>125</v>
      </c>
      <c r="I372" s="35" t="s">
        <v>148</v>
      </c>
    </row>
    <row r="373" spans="4:9" ht="12.75" x14ac:dyDescent="0.3">
      <c r="D373" s="50">
        <v>465</v>
      </c>
      <c r="E373" s="50" t="s">
        <v>99</v>
      </c>
      <c r="F373" s="51">
        <v>0</v>
      </c>
      <c r="G373" s="35">
        <v>0</v>
      </c>
      <c r="H373" s="35" t="s">
        <v>126</v>
      </c>
      <c r="I373" s="35" t="s">
        <v>148</v>
      </c>
    </row>
    <row r="374" spans="4:9" ht="12.75" x14ac:dyDescent="0.3">
      <c r="D374" s="50">
        <v>468</v>
      </c>
      <c r="E374" s="50" t="s">
        <v>99</v>
      </c>
      <c r="F374" s="51">
        <v>0</v>
      </c>
      <c r="G374" s="35">
        <v>0</v>
      </c>
      <c r="H374" s="35" t="s">
        <v>125</v>
      </c>
      <c r="I374" s="35" t="s">
        <v>148</v>
      </c>
    </row>
    <row r="375" spans="4:9" ht="12.75" x14ac:dyDescent="0.3">
      <c r="D375" s="50">
        <v>459</v>
      </c>
      <c r="E375" s="50" t="s">
        <v>99</v>
      </c>
      <c r="F375" s="51">
        <v>0</v>
      </c>
      <c r="G375" s="35">
        <v>0</v>
      </c>
      <c r="H375" s="35" t="s">
        <v>126</v>
      </c>
      <c r="I375" s="35" t="s">
        <v>148</v>
      </c>
    </row>
    <row r="376" spans="4:9" ht="12.75" x14ac:dyDescent="0.3">
      <c r="D376" s="50">
        <v>447</v>
      </c>
      <c r="E376" s="50" t="s">
        <v>99</v>
      </c>
      <c r="F376" s="51">
        <v>0</v>
      </c>
      <c r="G376" s="35">
        <v>0</v>
      </c>
      <c r="H376" s="35" t="s">
        <v>130</v>
      </c>
      <c r="I376" s="35" t="s">
        <v>148</v>
      </c>
    </row>
    <row r="377" spans="4:9" ht="12.75" x14ac:dyDescent="0.3">
      <c r="D377" s="50">
        <v>444</v>
      </c>
      <c r="E377" s="50" t="s">
        <v>99</v>
      </c>
      <c r="F377" s="51">
        <v>0</v>
      </c>
      <c r="G377" s="35">
        <v>0</v>
      </c>
      <c r="H377" s="35" t="s">
        <v>128</v>
      </c>
      <c r="I377" s="35" t="s">
        <v>148</v>
      </c>
    </row>
    <row r="378" spans="4:9" ht="12.75" x14ac:dyDescent="0.3">
      <c r="D378" s="50">
        <v>429</v>
      </c>
      <c r="E378" s="50" t="s">
        <v>99</v>
      </c>
      <c r="F378" s="51">
        <v>0</v>
      </c>
      <c r="G378" s="35">
        <v>0</v>
      </c>
      <c r="H378" s="35" t="s">
        <v>126</v>
      </c>
      <c r="I378" s="35" t="s">
        <v>148</v>
      </c>
    </row>
    <row r="379" spans="4:9" ht="12.75" x14ac:dyDescent="0.3">
      <c r="D379" s="50">
        <v>426</v>
      </c>
      <c r="E379" s="50" t="s">
        <v>99</v>
      </c>
      <c r="F379" s="51">
        <v>0</v>
      </c>
      <c r="G379" s="35">
        <v>0</v>
      </c>
      <c r="H379" s="35" t="s">
        <v>126</v>
      </c>
      <c r="I379" s="35" t="s">
        <v>148</v>
      </c>
    </row>
    <row r="380" spans="4:9" ht="12.75" x14ac:dyDescent="0.3">
      <c r="D380" s="50">
        <v>420</v>
      </c>
      <c r="E380" s="50" t="s">
        <v>99</v>
      </c>
      <c r="F380" s="51">
        <v>0</v>
      </c>
      <c r="G380" s="35">
        <v>0</v>
      </c>
      <c r="H380" s="35" t="s">
        <v>125</v>
      </c>
      <c r="I380" s="35" t="s">
        <v>148</v>
      </c>
    </row>
    <row r="381" spans="4:9" ht="12.75" x14ac:dyDescent="0.3">
      <c r="D381" s="50">
        <v>621</v>
      </c>
      <c r="E381" s="50" t="s">
        <v>99</v>
      </c>
      <c r="F381" s="51">
        <v>0</v>
      </c>
      <c r="G381" s="35">
        <v>0</v>
      </c>
      <c r="H381" s="35" t="s">
        <v>126</v>
      </c>
      <c r="I381" s="35" t="s">
        <v>148</v>
      </c>
    </row>
    <row r="382" spans="4:9" ht="12.75" x14ac:dyDescent="0.3">
      <c r="D382" s="50">
        <v>618</v>
      </c>
      <c r="E382" s="50" t="s">
        <v>99</v>
      </c>
      <c r="F382" s="51">
        <v>0</v>
      </c>
      <c r="G382" s="35">
        <v>0</v>
      </c>
      <c r="H382" s="35" t="s">
        <v>126</v>
      </c>
      <c r="I382" s="35" t="s">
        <v>148</v>
      </c>
    </row>
    <row r="383" spans="4:9" ht="12.75" x14ac:dyDescent="0.3">
      <c r="D383" s="50">
        <v>615</v>
      </c>
      <c r="E383" s="50" t="s">
        <v>99</v>
      </c>
      <c r="F383" s="51">
        <v>1538.2</v>
      </c>
      <c r="G383" s="35">
        <v>99</v>
      </c>
      <c r="H383" s="35" t="s">
        <v>125</v>
      </c>
      <c r="I383" s="35" t="s">
        <v>148</v>
      </c>
    </row>
    <row r="384" spans="4:9" ht="12.75" x14ac:dyDescent="0.3">
      <c r="D384" s="50">
        <v>612</v>
      </c>
      <c r="E384" s="50" t="s">
        <v>99</v>
      </c>
      <c r="F384" s="51">
        <v>0</v>
      </c>
      <c r="G384" s="35">
        <v>0</v>
      </c>
      <c r="H384" s="35" t="s">
        <v>126</v>
      </c>
      <c r="I384" s="35" t="s">
        <v>148</v>
      </c>
    </row>
    <row r="385" spans="4:9" ht="12.75" x14ac:dyDescent="0.3">
      <c r="D385" s="50">
        <v>582</v>
      </c>
      <c r="E385" s="50" t="s">
        <v>99</v>
      </c>
      <c r="F385" s="51">
        <v>0</v>
      </c>
      <c r="G385" s="35">
        <v>0</v>
      </c>
      <c r="H385" s="35" t="s">
        <v>126</v>
      </c>
      <c r="I385" s="35" t="s">
        <v>148</v>
      </c>
    </row>
    <row r="386" spans="4:9" ht="12.75" x14ac:dyDescent="0.3">
      <c r="D386" s="50">
        <v>579</v>
      </c>
      <c r="E386" s="50" t="s">
        <v>99</v>
      </c>
      <c r="F386" s="51">
        <v>0</v>
      </c>
      <c r="G386" s="35">
        <v>0</v>
      </c>
      <c r="H386" s="35" t="s">
        <v>126</v>
      </c>
      <c r="I386" s="35" t="s">
        <v>148</v>
      </c>
    </row>
    <row r="387" spans="4:9" ht="12.75" x14ac:dyDescent="0.3">
      <c r="D387" s="50">
        <v>576</v>
      </c>
      <c r="E387" s="50" t="s">
        <v>99</v>
      </c>
      <c r="F387" s="51">
        <v>0</v>
      </c>
      <c r="G387" s="35">
        <v>0</v>
      </c>
      <c r="H387" s="35" t="s">
        <v>125</v>
      </c>
      <c r="I387" s="35" t="s">
        <v>148</v>
      </c>
    </row>
    <row r="388" spans="4:9" ht="12.75" x14ac:dyDescent="0.3">
      <c r="D388" s="50">
        <v>573</v>
      </c>
      <c r="E388" s="50" t="s">
        <v>99</v>
      </c>
      <c r="F388" s="51">
        <v>204808.32000000001</v>
      </c>
      <c r="G388" s="35">
        <v>95</v>
      </c>
      <c r="H388" s="35" t="s">
        <v>125</v>
      </c>
      <c r="I388" s="35" t="s">
        <v>148</v>
      </c>
    </row>
    <row r="389" spans="4:9" ht="12.75" x14ac:dyDescent="0.3">
      <c r="D389" s="50">
        <v>570</v>
      </c>
      <c r="E389" s="50" t="s">
        <v>99</v>
      </c>
      <c r="F389" s="51">
        <v>0</v>
      </c>
      <c r="G389" s="35">
        <v>0</v>
      </c>
      <c r="H389" s="35" t="s">
        <v>126</v>
      </c>
      <c r="I389" s="35" t="s">
        <v>148</v>
      </c>
    </row>
    <row r="390" spans="4:9" ht="12.75" x14ac:dyDescent="0.3">
      <c r="D390" s="50">
        <v>609</v>
      </c>
      <c r="E390" s="50" t="s">
        <v>99</v>
      </c>
      <c r="F390" s="51">
        <v>0</v>
      </c>
      <c r="G390" s="35">
        <v>0</v>
      </c>
      <c r="H390" s="35" t="s">
        <v>126</v>
      </c>
      <c r="I390" s="35" t="s">
        <v>148</v>
      </c>
    </row>
    <row r="391" spans="4:9" ht="12.75" x14ac:dyDescent="0.3">
      <c r="D391" s="50">
        <v>606</v>
      </c>
      <c r="E391" s="50" t="s">
        <v>99</v>
      </c>
      <c r="F391" s="51">
        <v>0</v>
      </c>
      <c r="G391" s="35">
        <v>0</v>
      </c>
      <c r="H391" s="35" t="s">
        <v>126</v>
      </c>
      <c r="I391" s="35" t="s">
        <v>148</v>
      </c>
    </row>
    <row r="392" spans="4:9" ht="12.75" x14ac:dyDescent="0.3">
      <c r="D392" s="50">
        <v>603</v>
      </c>
      <c r="E392" s="50" t="s">
        <v>99</v>
      </c>
      <c r="F392" s="51">
        <v>167982.92</v>
      </c>
      <c r="G392" s="35">
        <v>95</v>
      </c>
      <c r="H392" s="35" t="s">
        <v>125</v>
      </c>
      <c r="I392" s="35" t="s">
        <v>148</v>
      </c>
    </row>
    <row r="393" spans="4:9" ht="12.75" x14ac:dyDescent="0.3">
      <c r="D393" s="50">
        <v>600</v>
      </c>
      <c r="E393" s="50" t="s">
        <v>99</v>
      </c>
      <c r="F393" s="51">
        <v>0</v>
      </c>
      <c r="G393" s="35">
        <v>0</v>
      </c>
      <c r="H393" s="35" t="s">
        <v>125</v>
      </c>
      <c r="I393" s="35" t="s">
        <v>148</v>
      </c>
    </row>
    <row r="394" spans="4:9" ht="12.75" x14ac:dyDescent="0.3">
      <c r="D394" s="50">
        <v>555</v>
      </c>
      <c r="E394" s="50" t="s">
        <v>99</v>
      </c>
      <c r="F394" s="51">
        <v>0</v>
      </c>
      <c r="G394" s="35">
        <v>0</v>
      </c>
      <c r="H394" s="35" t="s">
        <v>126</v>
      </c>
      <c r="I394" s="35" t="s">
        <v>148</v>
      </c>
    </row>
    <row r="395" spans="4:9" ht="12.75" x14ac:dyDescent="0.3">
      <c r="D395" s="50">
        <v>373</v>
      </c>
      <c r="E395" s="50" t="s">
        <v>99</v>
      </c>
      <c r="F395" s="51">
        <v>151.47999999999999</v>
      </c>
      <c r="G395" s="35">
        <v>3</v>
      </c>
      <c r="H395" s="35" t="s">
        <v>125</v>
      </c>
      <c r="I395" s="35" t="s">
        <v>148</v>
      </c>
    </row>
    <row r="396" spans="4:9" ht="12.75" x14ac:dyDescent="0.3">
      <c r="D396" s="50">
        <v>370</v>
      </c>
      <c r="E396" s="50" t="s">
        <v>99</v>
      </c>
      <c r="F396" s="51">
        <v>0</v>
      </c>
      <c r="G396" s="35">
        <v>0</v>
      </c>
      <c r="H396" s="35" t="s">
        <v>125</v>
      </c>
      <c r="I396" s="35" t="s">
        <v>148</v>
      </c>
    </row>
    <row r="397" spans="4:9" ht="12.75" x14ac:dyDescent="0.3">
      <c r="D397" s="50">
        <v>364</v>
      </c>
      <c r="E397" s="50" t="s">
        <v>99</v>
      </c>
      <c r="F397" s="51">
        <v>56225.56</v>
      </c>
      <c r="G397" s="35">
        <v>130</v>
      </c>
      <c r="H397" s="35" t="s">
        <v>125</v>
      </c>
      <c r="I397" s="35" t="s">
        <v>148</v>
      </c>
    </row>
    <row r="398" spans="4:9" ht="12.75" x14ac:dyDescent="0.3">
      <c r="D398" s="50">
        <v>361</v>
      </c>
      <c r="E398" s="50" t="s">
        <v>99</v>
      </c>
      <c r="F398" s="51">
        <v>482.32</v>
      </c>
      <c r="G398" s="35">
        <v>6</v>
      </c>
      <c r="H398" s="35" t="s">
        <v>125</v>
      </c>
      <c r="I398" s="35" t="s">
        <v>148</v>
      </c>
    </row>
    <row r="399" spans="4:9" ht="12.75" x14ac:dyDescent="0.3">
      <c r="D399" s="50">
        <v>343</v>
      </c>
      <c r="E399" s="50" t="s">
        <v>99</v>
      </c>
      <c r="F399" s="51">
        <v>0</v>
      </c>
      <c r="G399" s="35">
        <v>0</v>
      </c>
      <c r="H399" s="35" t="s">
        <v>125</v>
      </c>
      <c r="I399" s="35" t="s">
        <v>148</v>
      </c>
    </row>
    <row r="400" spans="4:9" ht="12.75" x14ac:dyDescent="0.3">
      <c r="D400" s="50">
        <v>340</v>
      </c>
      <c r="E400" s="50" t="s">
        <v>99</v>
      </c>
      <c r="F400" s="51">
        <v>0</v>
      </c>
      <c r="G400" s="35">
        <v>0</v>
      </c>
      <c r="H400" s="35" t="s">
        <v>125</v>
      </c>
      <c r="I400" s="35" t="s">
        <v>148</v>
      </c>
    </row>
    <row r="401" spans="4:9" ht="12.75" x14ac:dyDescent="0.3">
      <c r="D401" s="50">
        <v>334</v>
      </c>
      <c r="E401" s="50" t="s">
        <v>99</v>
      </c>
      <c r="F401" s="51">
        <v>0</v>
      </c>
      <c r="G401" s="35">
        <v>0</v>
      </c>
      <c r="H401" s="35" t="s">
        <v>125</v>
      </c>
      <c r="I401" s="35" t="s">
        <v>148</v>
      </c>
    </row>
    <row r="402" spans="4:9" ht="12.75" x14ac:dyDescent="0.3">
      <c r="D402" s="50">
        <v>331</v>
      </c>
      <c r="E402" s="50" t="s">
        <v>99</v>
      </c>
      <c r="F402" s="51">
        <v>1220</v>
      </c>
      <c r="G402" s="35">
        <v>123</v>
      </c>
      <c r="H402" s="35" t="s">
        <v>125</v>
      </c>
      <c r="I402" s="35" t="s">
        <v>148</v>
      </c>
    </row>
    <row r="403" spans="4:9" ht="12.75" x14ac:dyDescent="0.3">
      <c r="D403" s="50">
        <v>328</v>
      </c>
      <c r="E403" s="50" t="s">
        <v>99</v>
      </c>
      <c r="F403" s="51">
        <v>2284.48</v>
      </c>
      <c r="G403" s="35">
        <v>117</v>
      </c>
      <c r="H403" s="35" t="s">
        <v>125</v>
      </c>
      <c r="I403" s="35" t="s">
        <v>148</v>
      </c>
    </row>
    <row r="404" spans="4:9" ht="12.75" x14ac:dyDescent="0.3">
      <c r="D404" s="50">
        <v>313</v>
      </c>
      <c r="E404" s="50" t="s">
        <v>99</v>
      </c>
      <c r="F404" s="51">
        <v>0</v>
      </c>
      <c r="G404" s="35">
        <v>0</v>
      </c>
      <c r="H404" s="35" t="s">
        <v>126</v>
      </c>
      <c r="I404" s="35" t="s">
        <v>148</v>
      </c>
    </row>
    <row r="405" spans="4:9" ht="12.75" x14ac:dyDescent="0.3">
      <c r="D405" s="50">
        <v>304</v>
      </c>
      <c r="E405" s="50" t="s">
        <v>99</v>
      </c>
      <c r="F405" s="51">
        <v>0</v>
      </c>
      <c r="G405" s="35">
        <v>0</v>
      </c>
      <c r="H405" s="35" t="s">
        <v>126</v>
      </c>
      <c r="I405" s="35" t="s">
        <v>148</v>
      </c>
    </row>
    <row r="406" spans="4:9" ht="12.75" x14ac:dyDescent="0.3">
      <c r="D406" s="50">
        <v>298</v>
      </c>
      <c r="E406" s="50" t="s">
        <v>99</v>
      </c>
      <c r="F406" s="51">
        <v>0</v>
      </c>
      <c r="G406" s="35">
        <v>0</v>
      </c>
      <c r="H406" s="35" t="s">
        <v>125</v>
      </c>
      <c r="I406" s="35" t="s">
        <v>148</v>
      </c>
    </row>
    <row r="407" spans="4:9" ht="12.75" x14ac:dyDescent="0.3">
      <c r="D407" s="50">
        <v>289</v>
      </c>
      <c r="E407" s="50" t="s">
        <v>99</v>
      </c>
      <c r="F407" s="51">
        <v>0</v>
      </c>
      <c r="G407" s="35">
        <v>130</v>
      </c>
      <c r="H407" s="35" t="s">
        <v>130</v>
      </c>
      <c r="I407" s="35" t="s">
        <v>148</v>
      </c>
    </row>
    <row r="408" spans="4:9" ht="12.75" x14ac:dyDescent="0.3">
      <c r="D408" s="50">
        <v>286</v>
      </c>
      <c r="E408" s="50" t="s">
        <v>99</v>
      </c>
      <c r="F408" s="51">
        <v>0</v>
      </c>
      <c r="G408" s="35">
        <v>130</v>
      </c>
      <c r="H408" s="35" t="s">
        <v>130</v>
      </c>
      <c r="I408" s="35" t="s">
        <v>148</v>
      </c>
    </row>
    <row r="409" spans="4:9" ht="12.75" x14ac:dyDescent="0.3">
      <c r="D409" s="50">
        <v>471</v>
      </c>
      <c r="E409" s="50" t="s">
        <v>99</v>
      </c>
      <c r="F409" s="51">
        <v>129451.36</v>
      </c>
      <c r="G409" s="35">
        <v>110</v>
      </c>
      <c r="H409" s="35" t="s">
        <v>125</v>
      </c>
      <c r="I409" s="35" t="s">
        <v>148</v>
      </c>
    </row>
    <row r="410" spans="4:9" ht="12.75" x14ac:dyDescent="0.3">
      <c r="D410" s="50">
        <v>453</v>
      </c>
      <c r="E410" s="50" t="s">
        <v>99</v>
      </c>
      <c r="F410" s="51">
        <v>0</v>
      </c>
      <c r="G410" s="35">
        <v>0</v>
      </c>
      <c r="H410" s="35" t="s">
        <v>126</v>
      </c>
      <c r="I410" s="35" t="s">
        <v>148</v>
      </c>
    </row>
    <row r="411" spans="4:9" ht="12.75" x14ac:dyDescent="0.3">
      <c r="D411" s="50">
        <v>450</v>
      </c>
      <c r="E411" s="50" t="s">
        <v>99</v>
      </c>
      <c r="F411" s="51">
        <v>0</v>
      </c>
      <c r="G411" s="35">
        <v>0</v>
      </c>
      <c r="H411" s="35" t="s">
        <v>125</v>
      </c>
      <c r="I411" s="35" t="s">
        <v>148</v>
      </c>
    </row>
    <row r="412" spans="4:9" ht="12.75" x14ac:dyDescent="0.3">
      <c r="D412" s="50">
        <v>432</v>
      </c>
      <c r="E412" s="50" t="s">
        <v>99</v>
      </c>
      <c r="F412" s="51">
        <v>0</v>
      </c>
      <c r="G412" s="35">
        <v>0</v>
      </c>
      <c r="H412" s="35" t="s">
        <v>126</v>
      </c>
      <c r="I412" s="35" t="s">
        <v>148</v>
      </c>
    </row>
    <row r="413" spans="4:9" ht="12.75" x14ac:dyDescent="0.3">
      <c r="D413" s="50">
        <v>624</v>
      </c>
      <c r="E413" s="50" t="s">
        <v>99</v>
      </c>
      <c r="F413" s="51">
        <v>0</v>
      </c>
      <c r="G413" s="35">
        <v>96</v>
      </c>
      <c r="H413" s="35" t="s">
        <v>125</v>
      </c>
      <c r="I413" s="35" t="s">
        <v>148</v>
      </c>
    </row>
    <row r="414" spans="4:9" ht="12.75" x14ac:dyDescent="0.3">
      <c r="D414" s="50">
        <v>385</v>
      </c>
      <c r="E414" s="50" t="s">
        <v>99</v>
      </c>
      <c r="F414" s="51">
        <v>0</v>
      </c>
      <c r="G414" s="35">
        <v>131</v>
      </c>
      <c r="H414" s="35" t="s">
        <v>126</v>
      </c>
      <c r="I414" s="35" t="s">
        <v>148</v>
      </c>
    </row>
    <row r="415" spans="4:9" ht="12.75" x14ac:dyDescent="0.3">
      <c r="D415" s="50">
        <v>382</v>
      </c>
      <c r="E415" s="50" t="s">
        <v>99</v>
      </c>
      <c r="F415" s="51">
        <v>3846.72</v>
      </c>
      <c r="G415" s="35">
        <v>125</v>
      </c>
      <c r="H415" s="35" t="s">
        <v>125</v>
      </c>
      <c r="I415" s="35" t="s">
        <v>148</v>
      </c>
    </row>
    <row r="416" spans="4:9" ht="12.75" x14ac:dyDescent="0.3">
      <c r="D416" s="50">
        <v>379</v>
      </c>
      <c r="E416" s="50" t="s">
        <v>99</v>
      </c>
      <c r="F416" s="51">
        <v>970.6</v>
      </c>
      <c r="G416" s="35">
        <v>16</v>
      </c>
      <c r="H416" s="35" t="s">
        <v>125</v>
      </c>
      <c r="I416" s="35" t="s">
        <v>148</v>
      </c>
    </row>
    <row r="417" spans="4:9" ht="12.75" x14ac:dyDescent="0.3">
      <c r="D417" s="50">
        <v>376</v>
      </c>
      <c r="E417" s="50" t="s">
        <v>99</v>
      </c>
      <c r="F417" s="51">
        <v>321.39999999999998</v>
      </c>
      <c r="G417" s="35">
        <v>9</v>
      </c>
      <c r="H417" s="35" t="s">
        <v>125</v>
      </c>
      <c r="I417" s="35" t="s">
        <v>148</v>
      </c>
    </row>
    <row r="418" spans="4:9" ht="12.75" x14ac:dyDescent="0.3">
      <c r="D418" s="50">
        <v>355</v>
      </c>
      <c r="E418" s="50" t="s">
        <v>99</v>
      </c>
      <c r="F418" s="51">
        <v>5819</v>
      </c>
      <c r="G418" s="35">
        <v>118</v>
      </c>
      <c r="H418" s="35" t="s">
        <v>125</v>
      </c>
      <c r="I418" s="35" t="s">
        <v>148</v>
      </c>
    </row>
    <row r="419" spans="4:9" ht="12.75" x14ac:dyDescent="0.3">
      <c r="D419" s="50">
        <v>358</v>
      </c>
      <c r="E419" s="50" t="s">
        <v>99</v>
      </c>
      <c r="F419" s="51">
        <v>0</v>
      </c>
      <c r="G419" s="35">
        <v>0</v>
      </c>
      <c r="H419" s="35" t="s">
        <v>125</v>
      </c>
      <c r="I419" s="35" t="s">
        <v>148</v>
      </c>
    </row>
    <row r="420" spans="4:9" ht="12.75" x14ac:dyDescent="0.3">
      <c r="D420" s="50">
        <v>349</v>
      </c>
      <c r="E420" s="50" t="s">
        <v>99</v>
      </c>
      <c r="F420" s="51">
        <v>0</v>
      </c>
      <c r="G420" s="35">
        <v>0</v>
      </c>
      <c r="H420" s="35" t="s">
        <v>125</v>
      </c>
      <c r="I420" s="35" t="s">
        <v>148</v>
      </c>
    </row>
    <row r="421" spans="4:9" ht="12.75" x14ac:dyDescent="0.3">
      <c r="D421" s="50">
        <v>346</v>
      </c>
      <c r="E421" s="50" t="s">
        <v>99</v>
      </c>
      <c r="F421" s="51">
        <v>0</v>
      </c>
      <c r="G421" s="35">
        <v>0</v>
      </c>
      <c r="H421" s="35" t="s">
        <v>125</v>
      </c>
      <c r="I421" s="35" t="s">
        <v>148</v>
      </c>
    </row>
    <row r="422" spans="4:9" ht="12.75" x14ac:dyDescent="0.3">
      <c r="D422" s="50">
        <v>322</v>
      </c>
      <c r="E422" s="50" t="s">
        <v>99</v>
      </c>
      <c r="F422" s="51">
        <v>0</v>
      </c>
      <c r="G422" s="35">
        <v>0</v>
      </c>
      <c r="H422" s="35" t="s">
        <v>125</v>
      </c>
      <c r="I422" s="35" t="s">
        <v>148</v>
      </c>
    </row>
    <row r="423" spans="4:9" ht="12.75" x14ac:dyDescent="0.3">
      <c r="D423" s="50">
        <v>319</v>
      </c>
      <c r="E423" s="50" t="s">
        <v>99</v>
      </c>
      <c r="F423" s="51">
        <v>3153.12</v>
      </c>
      <c r="G423" s="35">
        <v>239</v>
      </c>
      <c r="H423" s="35" t="s">
        <v>125</v>
      </c>
      <c r="I423" s="35" t="s">
        <v>148</v>
      </c>
    </row>
    <row r="424" spans="4:9" ht="12.75" x14ac:dyDescent="0.3">
      <c r="D424" s="50">
        <v>316</v>
      </c>
      <c r="E424" s="50" t="s">
        <v>99</v>
      </c>
      <c r="F424" s="51">
        <v>0</v>
      </c>
      <c r="G424" s="35">
        <v>0</v>
      </c>
      <c r="H424" s="35" t="s">
        <v>126</v>
      </c>
      <c r="I424" s="35" t="s">
        <v>148</v>
      </c>
    </row>
    <row r="425" spans="4:9" ht="12.75" x14ac:dyDescent="0.3">
      <c r="D425" s="50">
        <v>310</v>
      </c>
      <c r="E425" s="50" t="s">
        <v>99</v>
      </c>
      <c r="F425" s="51">
        <v>0</v>
      </c>
      <c r="G425" s="35">
        <v>0</v>
      </c>
      <c r="H425" s="35" t="s">
        <v>126</v>
      </c>
      <c r="I425" s="35" t="s">
        <v>148</v>
      </c>
    </row>
    <row r="426" spans="4:9" ht="12.75" x14ac:dyDescent="0.3">
      <c r="D426" s="50">
        <v>456</v>
      </c>
      <c r="E426" s="50" t="s">
        <v>99</v>
      </c>
      <c r="F426" s="51">
        <v>0</v>
      </c>
      <c r="G426" s="35">
        <v>0</v>
      </c>
      <c r="H426" s="35" t="s">
        <v>126</v>
      </c>
      <c r="I426" s="35" t="s">
        <v>148</v>
      </c>
    </row>
    <row r="427" spans="4:9" ht="12.75" x14ac:dyDescent="0.3">
      <c r="D427" s="50">
        <v>441</v>
      </c>
      <c r="E427" s="50" t="s">
        <v>99</v>
      </c>
      <c r="F427" s="51">
        <v>0</v>
      </c>
      <c r="G427" s="35">
        <v>0</v>
      </c>
      <c r="H427" s="35" t="s">
        <v>128</v>
      </c>
      <c r="I427" s="35" t="s">
        <v>148</v>
      </c>
    </row>
    <row r="428" spans="4:9" ht="12.75" x14ac:dyDescent="0.3">
      <c r="D428" s="50">
        <v>438</v>
      </c>
      <c r="E428" s="50" t="s">
        <v>99</v>
      </c>
      <c r="F428" s="51">
        <v>1528.56</v>
      </c>
      <c r="G428" s="35">
        <v>146</v>
      </c>
      <c r="H428" s="35" t="s">
        <v>125</v>
      </c>
      <c r="I428" s="35" t="s">
        <v>148</v>
      </c>
    </row>
    <row r="429" spans="4:9" ht="12.75" x14ac:dyDescent="0.3">
      <c r="D429" s="50">
        <v>435</v>
      </c>
      <c r="E429" s="50" t="s">
        <v>99</v>
      </c>
      <c r="F429" s="51">
        <v>32328.6</v>
      </c>
      <c r="G429" s="35">
        <v>146</v>
      </c>
      <c r="H429" s="35" t="s">
        <v>125</v>
      </c>
      <c r="I429" s="35" t="s">
        <v>148</v>
      </c>
    </row>
    <row r="430" spans="4:9" ht="12.75" x14ac:dyDescent="0.3">
      <c r="D430" s="50">
        <v>636</v>
      </c>
      <c r="E430" s="50" t="s">
        <v>99</v>
      </c>
      <c r="F430" s="51">
        <v>0</v>
      </c>
      <c r="G430" s="35">
        <v>0</v>
      </c>
      <c r="H430" s="35" t="s">
        <v>126</v>
      </c>
      <c r="I430" s="35" t="s">
        <v>148</v>
      </c>
    </row>
    <row r="431" spans="4:9" ht="12.75" x14ac:dyDescent="0.3">
      <c r="D431" s="50">
        <v>633</v>
      </c>
      <c r="E431" s="50" t="s">
        <v>99</v>
      </c>
      <c r="F431" s="51">
        <v>0</v>
      </c>
      <c r="G431" s="35">
        <v>0</v>
      </c>
      <c r="H431" s="35" t="s">
        <v>126</v>
      </c>
      <c r="I431" s="35" t="s">
        <v>148</v>
      </c>
    </row>
    <row r="432" spans="4:9" ht="12.75" x14ac:dyDescent="0.3">
      <c r="D432" s="50">
        <v>504</v>
      </c>
      <c r="E432" s="50" t="s">
        <v>99</v>
      </c>
      <c r="F432" s="51">
        <v>0</v>
      </c>
      <c r="G432" s="35">
        <v>0</v>
      </c>
      <c r="H432" s="35" t="s">
        <v>125</v>
      </c>
      <c r="I432" s="35" t="s">
        <v>148</v>
      </c>
    </row>
    <row r="433" spans="4:9" ht="12.75" x14ac:dyDescent="0.3">
      <c r="D433" s="50">
        <v>501</v>
      </c>
      <c r="E433" s="50" t="s">
        <v>99</v>
      </c>
      <c r="F433" s="51">
        <v>0</v>
      </c>
      <c r="G433" s="35">
        <v>0</v>
      </c>
      <c r="H433" s="35" t="s">
        <v>126</v>
      </c>
      <c r="I433" s="35" t="s">
        <v>148</v>
      </c>
    </row>
    <row r="434" spans="4:9" ht="12.75" x14ac:dyDescent="0.3">
      <c r="D434" s="50">
        <v>403</v>
      </c>
      <c r="E434" s="50" t="s">
        <v>99</v>
      </c>
      <c r="F434" s="51">
        <v>10465.36</v>
      </c>
      <c r="G434" s="35">
        <v>121</v>
      </c>
      <c r="H434" s="35" t="s">
        <v>125</v>
      </c>
      <c r="I434" s="35" t="s">
        <v>148</v>
      </c>
    </row>
    <row r="435" spans="4:9" ht="12.75" x14ac:dyDescent="0.3">
      <c r="D435" s="50">
        <v>400</v>
      </c>
      <c r="E435" s="50" t="s">
        <v>99</v>
      </c>
      <c r="F435" s="51">
        <v>0</v>
      </c>
      <c r="G435" s="35">
        <v>0</v>
      </c>
      <c r="H435" s="35" t="s">
        <v>126</v>
      </c>
      <c r="I435" s="35" t="s">
        <v>148</v>
      </c>
    </row>
    <row r="436" spans="4:9" ht="12.75" x14ac:dyDescent="0.3">
      <c r="D436" s="50">
        <v>273</v>
      </c>
      <c r="E436" s="50" t="s">
        <v>99</v>
      </c>
      <c r="F436" s="51">
        <v>2613.96</v>
      </c>
      <c r="G436" s="35">
        <v>124</v>
      </c>
      <c r="H436" s="35" t="s">
        <v>125</v>
      </c>
      <c r="I436" s="35" t="s">
        <v>148</v>
      </c>
    </row>
    <row r="437" spans="4:9" ht="12.75" x14ac:dyDescent="0.3">
      <c r="D437" s="50">
        <v>270</v>
      </c>
      <c r="E437" s="50" t="s">
        <v>99</v>
      </c>
      <c r="F437" s="51">
        <v>1262.6400000000001</v>
      </c>
      <c r="G437" s="35">
        <v>113</v>
      </c>
      <c r="H437" s="35" t="s">
        <v>125</v>
      </c>
      <c r="I437" s="35" t="s">
        <v>148</v>
      </c>
    </row>
    <row r="438" spans="4:9" ht="12.75" x14ac:dyDescent="0.3">
      <c r="D438" s="50">
        <v>267</v>
      </c>
      <c r="E438" s="50" t="s">
        <v>99</v>
      </c>
      <c r="F438" s="51">
        <v>1262.6400000000001</v>
      </c>
      <c r="G438" s="35">
        <v>113</v>
      </c>
      <c r="H438" s="35" t="s">
        <v>125</v>
      </c>
      <c r="I438" s="35" t="s">
        <v>148</v>
      </c>
    </row>
    <row r="439" spans="4:9" ht="12.75" x14ac:dyDescent="0.3">
      <c r="D439" s="50">
        <v>264</v>
      </c>
      <c r="E439" s="50" t="s">
        <v>99</v>
      </c>
      <c r="F439" s="51">
        <v>1842.88</v>
      </c>
      <c r="G439" s="35">
        <v>113</v>
      </c>
      <c r="H439" s="35" t="s">
        <v>125</v>
      </c>
      <c r="I439" s="35" t="s">
        <v>148</v>
      </c>
    </row>
    <row r="440" spans="4:9" ht="12.75" x14ac:dyDescent="0.3">
      <c r="D440" s="50">
        <v>261</v>
      </c>
      <c r="E440" s="50" t="s">
        <v>99</v>
      </c>
      <c r="F440" s="51">
        <v>0</v>
      </c>
      <c r="G440" s="35">
        <v>0</v>
      </c>
      <c r="H440" s="35" t="s">
        <v>126</v>
      </c>
      <c r="I440" s="35" t="s">
        <v>148</v>
      </c>
    </row>
    <row r="441" spans="4:9" ht="12.75" x14ac:dyDescent="0.3">
      <c r="D441" s="50">
        <v>552</v>
      </c>
      <c r="E441" s="50" t="s">
        <v>99</v>
      </c>
      <c r="F441" s="51">
        <v>0</v>
      </c>
      <c r="G441" s="35">
        <v>0</v>
      </c>
      <c r="H441" s="35" t="s">
        <v>126</v>
      </c>
      <c r="I441" s="35" t="s">
        <v>148</v>
      </c>
    </row>
    <row r="442" spans="4:9" ht="12.75" x14ac:dyDescent="0.3">
      <c r="D442" s="50">
        <v>549</v>
      </c>
      <c r="E442" s="50" t="s">
        <v>99</v>
      </c>
      <c r="F442" s="51">
        <v>0</v>
      </c>
      <c r="G442" s="35">
        <v>0</v>
      </c>
      <c r="H442" s="35" t="s">
        <v>126</v>
      </c>
      <c r="I442" s="35" t="s">
        <v>148</v>
      </c>
    </row>
    <row r="443" spans="4:9" ht="12.75" x14ac:dyDescent="0.3">
      <c r="D443" s="50">
        <v>546</v>
      </c>
      <c r="E443" s="50" t="s">
        <v>99</v>
      </c>
      <c r="F443" s="51">
        <v>0</v>
      </c>
      <c r="G443" s="35">
        <v>0</v>
      </c>
      <c r="H443" s="35" t="s">
        <v>126</v>
      </c>
      <c r="I443" s="35" t="s">
        <v>148</v>
      </c>
    </row>
    <row r="444" spans="4:9" ht="12.75" x14ac:dyDescent="0.3">
      <c r="D444" s="50">
        <v>498</v>
      </c>
      <c r="E444" s="50" t="s">
        <v>99</v>
      </c>
      <c r="F444" s="51">
        <v>0</v>
      </c>
      <c r="G444" s="35">
        <v>0</v>
      </c>
      <c r="H444" s="35" t="s">
        <v>126</v>
      </c>
      <c r="I444" s="35" t="s">
        <v>148</v>
      </c>
    </row>
    <row r="445" spans="4:9" ht="12.75" x14ac:dyDescent="0.3">
      <c r="D445" s="50">
        <v>495</v>
      </c>
      <c r="E445" s="50" t="s">
        <v>99</v>
      </c>
      <c r="F445" s="51">
        <v>0</v>
      </c>
      <c r="G445" s="35">
        <v>0</v>
      </c>
      <c r="H445" s="35" t="s">
        <v>126</v>
      </c>
      <c r="I445" s="35" t="s">
        <v>148</v>
      </c>
    </row>
    <row r="446" spans="4:9" ht="12.75" x14ac:dyDescent="0.3">
      <c r="D446" s="50">
        <v>397</v>
      </c>
      <c r="E446" s="50" t="s">
        <v>99</v>
      </c>
      <c r="F446" s="51">
        <v>110035.24</v>
      </c>
      <c r="G446" s="35">
        <v>132</v>
      </c>
      <c r="H446" s="35" t="s">
        <v>125</v>
      </c>
      <c r="I446" s="35" t="s">
        <v>148</v>
      </c>
    </row>
    <row r="447" spans="4:9" ht="12.75" x14ac:dyDescent="0.3">
      <c r="D447" s="50">
        <v>394</v>
      </c>
      <c r="E447" s="50" t="s">
        <v>99</v>
      </c>
      <c r="F447" s="51">
        <v>0</v>
      </c>
      <c r="G447" s="35">
        <v>0</v>
      </c>
      <c r="H447" s="35" t="s">
        <v>125</v>
      </c>
      <c r="I447" s="35" t="s">
        <v>148</v>
      </c>
    </row>
    <row r="448" spans="4:9" ht="12.75" x14ac:dyDescent="0.3">
      <c r="D448" s="50">
        <v>237</v>
      </c>
      <c r="E448" s="50" t="s">
        <v>99</v>
      </c>
      <c r="F448" s="51">
        <v>0</v>
      </c>
      <c r="G448" s="35">
        <v>0</v>
      </c>
      <c r="H448" s="35" t="s">
        <v>126</v>
      </c>
      <c r="I448" s="35" t="s">
        <v>148</v>
      </c>
    </row>
    <row r="449" spans="4:9" ht="12.75" x14ac:dyDescent="0.3">
      <c r="D449" s="50">
        <v>564</v>
      </c>
      <c r="E449" s="50" t="s">
        <v>99</v>
      </c>
      <c r="F449" s="51">
        <v>0</v>
      </c>
      <c r="G449" s="35">
        <v>0</v>
      </c>
      <c r="H449" s="35" t="s">
        <v>126</v>
      </c>
      <c r="I449" s="35" t="s">
        <v>148</v>
      </c>
    </row>
    <row r="450" spans="4:9" ht="12.75" x14ac:dyDescent="0.3">
      <c r="D450" s="50">
        <v>558</v>
      </c>
      <c r="E450" s="50" t="s">
        <v>99</v>
      </c>
      <c r="F450" s="51">
        <v>0</v>
      </c>
      <c r="G450" s="35">
        <v>0</v>
      </c>
      <c r="H450" s="35" t="s">
        <v>126</v>
      </c>
      <c r="I450" s="35" t="s">
        <v>148</v>
      </c>
    </row>
    <row r="451" spans="4:9" ht="12.75" x14ac:dyDescent="0.3">
      <c r="D451" s="50">
        <v>543</v>
      </c>
      <c r="E451" s="50" t="s">
        <v>99</v>
      </c>
      <c r="F451" s="51">
        <v>0</v>
      </c>
      <c r="G451" s="35">
        <v>0</v>
      </c>
      <c r="H451" s="35" t="s">
        <v>126</v>
      </c>
      <c r="I451" s="35" t="s">
        <v>148</v>
      </c>
    </row>
    <row r="452" spans="4:9" ht="12.75" x14ac:dyDescent="0.3">
      <c r="D452" s="50">
        <v>492</v>
      </c>
      <c r="E452" s="50" t="s">
        <v>99</v>
      </c>
      <c r="F452" s="51">
        <v>0</v>
      </c>
      <c r="G452" s="35">
        <v>0</v>
      </c>
      <c r="H452" s="35" t="s">
        <v>128</v>
      </c>
      <c r="I452" s="35" t="s">
        <v>148</v>
      </c>
    </row>
    <row r="453" spans="4:9" ht="12.75" x14ac:dyDescent="0.3">
      <c r="D453" s="50">
        <v>415</v>
      </c>
      <c r="E453" s="50" t="s">
        <v>99</v>
      </c>
      <c r="F453" s="51">
        <v>334.4</v>
      </c>
      <c r="G453" s="35">
        <v>17</v>
      </c>
      <c r="H453" s="35" t="s">
        <v>125</v>
      </c>
      <c r="I453" s="35" t="s">
        <v>148</v>
      </c>
    </row>
    <row r="454" spans="4:9" ht="12.75" x14ac:dyDescent="0.3">
      <c r="D454" s="50">
        <v>412</v>
      </c>
      <c r="E454" s="50" t="s">
        <v>99</v>
      </c>
      <c r="F454" s="51">
        <v>0</v>
      </c>
      <c r="G454" s="35">
        <v>0</v>
      </c>
      <c r="H454" s="35" t="s">
        <v>126</v>
      </c>
      <c r="I454" s="35" t="s">
        <v>148</v>
      </c>
    </row>
    <row r="455" spans="4:9" ht="12.75" x14ac:dyDescent="0.3">
      <c r="D455" s="50">
        <v>409</v>
      </c>
      <c r="E455" s="50" t="s">
        <v>99</v>
      </c>
      <c r="F455" s="51">
        <v>0</v>
      </c>
      <c r="G455" s="35">
        <v>0</v>
      </c>
      <c r="H455" s="35" t="s">
        <v>125</v>
      </c>
      <c r="I455" s="35" t="s">
        <v>148</v>
      </c>
    </row>
    <row r="456" spans="4:9" ht="12.75" x14ac:dyDescent="0.3">
      <c r="D456" s="50">
        <v>406</v>
      </c>
      <c r="E456" s="50" t="s">
        <v>99</v>
      </c>
      <c r="F456" s="51">
        <v>0</v>
      </c>
      <c r="G456" s="35">
        <v>0</v>
      </c>
      <c r="H456" s="35" t="s">
        <v>125</v>
      </c>
      <c r="I456" s="35" t="s">
        <v>148</v>
      </c>
    </row>
    <row r="457" spans="4:9" ht="12.75" x14ac:dyDescent="0.3">
      <c r="D457" s="50">
        <v>249</v>
      </c>
      <c r="E457" s="50" t="s">
        <v>99</v>
      </c>
      <c r="F457" s="51">
        <v>880</v>
      </c>
      <c r="G457" s="35">
        <v>111</v>
      </c>
      <c r="H457" s="35" t="s">
        <v>125</v>
      </c>
      <c r="I457" s="35" t="s">
        <v>148</v>
      </c>
    </row>
    <row r="458" spans="4:9" ht="12.75" x14ac:dyDescent="0.3">
      <c r="D458" s="50">
        <v>246</v>
      </c>
      <c r="E458" s="50" t="s">
        <v>99</v>
      </c>
      <c r="F458" s="51">
        <v>58303.24</v>
      </c>
      <c r="G458" s="35">
        <v>111</v>
      </c>
      <c r="H458" s="35" t="s">
        <v>125</v>
      </c>
      <c r="I458" s="35" t="s">
        <v>148</v>
      </c>
    </row>
    <row r="459" spans="4:9" ht="12.75" x14ac:dyDescent="0.3">
      <c r="D459" s="50">
        <v>243</v>
      </c>
      <c r="E459" s="50" t="s">
        <v>99</v>
      </c>
      <c r="F459" s="51">
        <v>0</v>
      </c>
      <c r="G459" s="35">
        <v>0</v>
      </c>
      <c r="H459" s="35" t="s">
        <v>126</v>
      </c>
      <c r="I459" s="35" t="s">
        <v>148</v>
      </c>
    </row>
    <row r="460" spans="4:9" ht="12.75" x14ac:dyDescent="0.3">
      <c r="D460" s="50">
        <v>240</v>
      </c>
      <c r="E460" s="50" t="s">
        <v>99</v>
      </c>
      <c r="F460" s="51">
        <v>0</v>
      </c>
      <c r="G460" s="35">
        <v>0</v>
      </c>
      <c r="H460" s="35" t="s">
        <v>126</v>
      </c>
      <c r="I460" s="35" t="s">
        <v>148</v>
      </c>
    </row>
    <row r="461" spans="4:9" ht="12.75" x14ac:dyDescent="0.3">
      <c r="D461" s="50">
        <v>258</v>
      </c>
      <c r="E461" s="50" t="s">
        <v>99</v>
      </c>
      <c r="F461" s="51">
        <v>0</v>
      </c>
      <c r="G461" s="35">
        <v>0</v>
      </c>
      <c r="H461" s="35" t="s">
        <v>125</v>
      </c>
      <c r="I461" s="35" t="s">
        <v>148</v>
      </c>
    </row>
    <row r="462" spans="4:9" ht="12.75" x14ac:dyDescent="0.3">
      <c r="D462" s="50">
        <v>255</v>
      </c>
      <c r="E462" s="50" t="s">
        <v>99</v>
      </c>
      <c r="F462" s="51">
        <v>0</v>
      </c>
      <c r="G462" s="35">
        <v>0</v>
      </c>
      <c r="H462" s="35" t="s">
        <v>125</v>
      </c>
      <c r="I462" s="35" t="s">
        <v>148</v>
      </c>
    </row>
    <row r="463" spans="4:9" ht="12.75" x14ac:dyDescent="0.3">
      <c r="D463" s="50">
        <v>252</v>
      </c>
      <c r="E463" s="50" t="s">
        <v>99</v>
      </c>
      <c r="F463" s="51">
        <v>8759.84</v>
      </c>
      <c r="G463" s="35">
        <v>111</v>
      </c>
      <c r="H463" s="35" t="s">
        <v>125</v>
      </c>
      <c r="I463" s="35" t="s">
        <v>148</v>
      </c>
    </row>
    <row r="464" spans="4:9" ht="12.75" x14ac:dyDescent="0.3">
      <c r="D464" s="50">
        <v>231</v>
      </c>
      <c r="E464" s="50" t="s">
        <v>99</v>
      </c>
      <c r="F464" s="51">
        <v>0</v>
      </c>
      <c r="G464" s="35">
        <v>0</v>
      </c>
      <c r="H464" s="35" t="s">
        <v>126</v>
      </c>
      <c r="I464" s="35" t="s">
        <v>148</v>
      </c>
    </row>
    <row r="465" spans="4:9" ht="12.75" x14ac:dyDescent="0.3">
      <c r="D465" s="50">
        <v>228</v>
      </c>
      <c r="E465" s="50" t="s">
        <v>99</v>
      </c>
      <c r="F465" s="51">
        <v>0</v>
      </c>
      <c r="G465" s="35">
        <v>0</v>
      </c>
      <c r="H465" s="35" t="s">
        <v>126</v>
      </c>
      <c r="I465" s="35" t="s">
        <v>148</v>
      </c>
    </row>
    <row r="466" spans="4:9" ht="12.75" x14ac:dyDescent="0.3">
      <c r="D466" s="50">
        <v>122</v>
      </c>
      <c r="E466" s="50" t="s">
        <v>99</v>
      </c>
      <c r="F466" s="51">
        <v>4056.58</v>
      </c>
      <c r="G466" s="35">
        <v>84</v>
      </c>
      <c r="H466" s="35" t="s">
        <v>125</v>
      </c>
      <c r="I466" s="35" t="s">
        <v>148</v>
      </c>
    </row>
    <row r="467" spans="4:9" ht="12.75" x14ac:dyDescent="0.3">
      <c r="D467" s="50">
        <v>705</v>
      </c>
      <c r="E467" s="50" t="s">
        <v>99</v>
      </c>
      <c r="F467" s="51">
        <v>0</v>
      </c>
      <c r="G467" s="35">
        <v>337</v>
      </c>
      <c r="H467" s="35" t="s">
        <v>130</v>
      </c>
      <c r="I467" s="35" t="s">
        <v>148</v>
      </c>
    </row>
    <row r="468" spans="4:9" ht="12.75" x14ac:dyDescent="0.3">
      <c r="D468" s="50">
        <v>56</v>
      </c>
      <c r="E468" s="50" t="s">
        <v>99</v>
      </c>
      <c r="F468" s="51">
        <v>1666.64</v>
      </c>
      <c r="G468" s="35">
        <v>37</v>
      </c>
      <c r="H468" s="35" t="s">
        <v>125</v>
      </c>
      <c r="I468" s="35" t="s">
        <v>148</v>
      </c>
    </row>
    <row r="469" spans="4:9" ht="12.75" x14ac:dyDescent="0.3">
      <c r="D469" s="50">
        <v>47</v>
      </c>
      <c r="E469" s="50" t="s">
        <v>99</v>
      </c>
      <c r="F469" s="51">
        <v>2499.96</v>
      </c>
      <c r="G469" s="35">
        <v>25</v>
      </c>
      <c r="H469" s="35" t="s">
        <v>125</v>
      </c>
      <c r="I469" s="35" t="s">
        <v>148</v>
      </c>
    </row>
    <row r="470" spans="4:9" ht="12.75" x14ac:dyDescent="0.3">
      <c r="D470" s="50">
        <v>35</v>
      </c>
      <c r="E470" s="50" t="s">
        <v>99</v>
      </c>
      <c r="F470" s="51">
        <v>6222.26</v>
      </c>
      <c r="G470" s="35">
        <v>253</v>
      </c>
      <c r="H470" s="35" t="s">
        <v>125</v>
      </c>
      <c r="I470" s="35" t="s">
        <v>148</v>
      </c>
    </row>
    <row r="471" spans="4:9" ht="12.75" x14ac:dyDescent="0.3">
      <c r="D471" s="50">
        <v>26</v>
      </c>
      <c r="E471" s="50" t="s">
        <v>99</v>
      </c>
      <c r="F471" s="51">
        <v>42000</v>
      </c>
      <c r="G471" s="35">
        <v>85</v>
      </c>
      <c r="H471" s="35" t="s">
        <v>125</v>
      </c>
      <c r="I471" s="35" t="s">
        <v>148</v>
      </c>
    </row>
    <row r="472" spans="4:9" ht="12.75" x14ac:dyDescent="0.3">
      <c r="D472" s="50">
        <v>23</v>
      </c>
      <c r="E472" s="50" t="s">
        <v>99</v>
      </c>
      <c r="F472" s="51">
        <v>247090.89</v>
      </c>
      <c r="G472" s="35">
        <v>325</v>
      </c>
      <c r="H472" s="35" t="s">
        <v>125</v>
      </c>
      <c r="I472" s="35" t="s">
        <v>148</v>
      </c>
    </row>
    <row r="473" spans="4:9" ht="12.75" x14ac:dyDescent="0.3">
      <c r="D473" s="50">
        <v>17</v>
      </c>
      <c r="E473" s="50" t="s">
        <v>99</v>
      </c>
      <c r="F473" s="51">
        <v>39999.97</v>
      </c>
      <c r="G473" s="35">
        <v>73</v>
      </c>
      <c r="H473" s="35" t="s">
        <v>125</v>
      </c>
      <c r="I473" s="35" t="s">
        <v>148</v>
      </c>
    </row>
    <row r="474" spans="4:9" ht="12.75" x14ac:dyDescent="0.3">
      <c r="D474" s="50">
        <v>14</v>
      </c>
      <c r="E474" s="50" t="s">
        <v>99</v>
      </c>
      <c r="F474" s="51">
        <v>5929.4</v>
      </c>
      <c r="G474" s="35">
        <v>337</v>
      </c>
      <c r="H474" s="35" t="s">
        <v>125</v>
      </c>
      <c r="I474" s="35" t="s">
        <v>148</v>
      </c>
    </row>
    <row r="475" spans="4:9" ht="12.75" x14ac:dyDescent="0.3">
      <c r="D475" s="50">
        <v>11</v>
      </c>
      <c r="E475" s="50" t="s">
        <v>99</v>
      </c>
      <c r="F475" s="51">
        <v>99555.62</v>
      </c>
      <c r="G475" s="35">
        <v>253</v>
      </c>
      <c r="H475" s="35" t="s">
        <v>125</v>
      </c>
      <c r="I475" s="35" t="s">
        <v>148</v>
      </c>
    </row>
    <row r="476" spans="4:9" ht="12.75" x14ac:dyDescent="0.3">
      <c r="D476" s="50">
        <v>5</v>
      </c>
      <c r="E476" s="50" t="s">
        <v>99</v>
      </c>
      <c r="F476" s="51">
        <v>310588.31</v>
      </c>
      <c r="G476" s="35">
        <v>133</v>
      </c>
      <c r="H476" s="35" t="s">
        <v>125</v>
      </c>
      <c r="I476" s="35" t="s">
        <v>148</v>
      </c>
    </row>
    <row r="477" spans="4:9" ht="12.75" x14ac:dyDescent="0.3">
      <c r="D477" s="50">
        <v>89</v>
      </c>
      <c r="E477" s="50" t="s">
        <v>99</v>
      </c>
      <c r="F477" s="51">
        <v>0</v>
      </c>
      <c r="G477" s="35">
        <v>0</v>
      </c>
      <c r="H477" s="35" t="s">
        <v>125</v>
      </c>
      <c r="I477" s="35" t="s">
        <v>148</v>
      </c>
    </row>
    <row r="478" spans="4:9" ht="12.75" x14ac:dyDescent="0.3">
      <c r="D478" s="50">
        <v>61</v>
      </c>
      <c r="E478" s="50" t="s">
        <v>99</v>
      </c>
      <c r="F478" s="51">
        <v>29000.080000000002</v>
      </c>
      <c r="G478" s="35">
        <v>349</v>
      </c>
      <c r="H478" s="35" t="s">
        <v>125</v>
      </c>
      <c r="I478" s="35" t="s">
        <v>148</v>
      </c>
    </row>
    <row r="479" spans="4:9" ht="12.75" x14ac:dyDescent="0.3">
      <c r="D479" s="50">
        <v>43</v>
      </c>
      <c r="E479" s="50" t="s">
        <v>99</v>
      </c>
      <c r="F479" s="51">
        <v>147272.70000000001</v>
      </c>
      <c r="G479" s="35">
        <v>325</v>
      </c>
      <c r="H479" s="35" t="s">
        <v>125</v>
      </c>
      <c r="I479" s="35" t="s">
        <v>148</v>
      </c>
    </row>
    <row r="480" spans="4:9" ht="12.75" x14ac:dyDescent="0.3">
      <c r="D480" s="50">
        <v>40</v>
      </c>
      <c r="E480" s="50" t="s">
        <v>99</v>
      </c>
      <c r="F480" s="51">
        <v>6222.26</v>
      </c>
      <c r="G480" s="35">
        <v>253</v>
      </c>
      <c r="H480" s="35" t="s">
        <v>125</v>
      </c>
      <c r="I480" s="35" t="s">
        <v>148</v>
      </c>
    </row>
    <row r="481" spans="4:9" ht="12.75" x14ac:dyDescent="0.3">
      <c r="D481" s="50">
        <v>34</v>
      </c>
      <c r="E481" s="50" t="s">
        <v>99</v>
      </c>
      <c r="F481" s="51">
        <v>0</v>
      </c>
      <c r="G481" s="35">
        <v>0</v>
      </c>
      <c r="H481" s="35" t="s">
        <v>125</v>
      </c>
      <c r="I481" s="35" t="s">
        <v>148</v>
      </c>
    </row>
    <row r="482" spans="4:9" ht="12.75" x14ac:dyDescent="0.3">
      <c r="D482" s="50">
        <v>25</v>
      </c>
      <c r="E482" s="50" t="s">
        <v>99</v>
      </c>
      <c r="F482" s="51">
        <v>140756.74</v>
      </c>
      <c r="G482" s="35">
        <v>373</v>
      </c>
      <c r="H482" s="35" t="s">
        <v>125</v>
      </c>
      <c r="I482" s="35" t="s">
        <v>148</v>
      </c>
    </row>
    <row r="483" spans="4:9" ht="12.75" x14ac:dyDescent="0.3">
      <c r="D483" s="50">
        <v>19</v>
      </c>
      <c r="E483" s="50" t="s">
        <v>99</v>
      </c>
      <c r="F483" s="51">
        <v>517.74</v>
      </c>
      <c r="G483" s="35">
        <v>133</v>
      </c>
      <c r="H483" s="35" t="s">
        <v>125</v>
      </c>
      <c r="I483" s="35" t="s">
        <v>148</v>
      </c>
    </row>
    <row r="484" spans="4:9" ht="12.75" x14ac:dyDescent="0.3">
      <c r="D484" s="50">
        <v>16</v>
      </c>
      <c r="E484" s="50" t="s">
        <v>99</v>
      </c>
      <c r="F484" s="51">
        <v>3105.89</v>
      </c>
      <c r="G484" s="35">
        <v>133</v>
      </c>
      <c r="H484" s="35" t="s">
        <v>125</v>
      </c>
      <c r="I484" s="35" t="s">
        <v>148</v>
      </c>
    </row>
    <row r="485" spans="4:9" ht="12.75" x14ac:dyDescent="0.3">
      <c r="D485" s="50">
        <v>24</v>
      </c>
      <c r="E485" s="50" t="s">
        <v>99</v>
      </c>
      <c r="F485" s="51">
        <v>1070181.83</v>
      </c>
      <c r="G485" s="35">
        <v>325</v>
      </c>
      <c r="H485" s="35" t="s">
        <v>125</v>
      </c>
      <c r="I485" s="35" t="s">
        <v>148</v>
      </c>
    </row>
    <row r="486" spans="4:9" ht="12.75" x14ac:dyDescent="0.3">
      <c r="D486" s="50">
        <v>18</v>
      </c>
      <c r="E486" s="50" t="s">
        <v>99</v>
      </c>
      <c r="F486" s="51">
        <v>952000.08</v>
      </c>
      <c r="G486" s="35">
        <v>409</v>
      </c>
      <c r="H486" s="35" t="s">
        <v>125</v>
      </c>
      <c r="I486" s="35" t="s">
        <v>148</v>
      </c>
    </row>
    <row r="487" spans="4:9" ht="12.75" x14ac:dyDescent="0.3">
      <c r="D487" s="50">
        <v>15</v>
      </c>
      <c r="E487" s="50" t="s">
        <v>99</v>
      </c>
      <c r="F487" s="51">
        <v>2635.37</v>
      </c>
      <c r="G487" s="35">
        <v>337</v>
      </c>
      <c r="H487" s="35" t="s">
        <v>125</v>
      </c>
      <c r="I487" s="35" t="s">
        <v>148</v>
      </c>
    </row>
    <row r="488" spans="4:9" ht="12.75" x14ac:dyDescent="0.3">
      <c r="D488" s="50">
        <v>3</v>
      </c>
      <c r="E488" s="50" t="s">
        <v>99</v>
      </c>
      <c r="F488" s="51">
        <v>51764.67</v>
      </c>
      <c r="G488" s="35">
        <v>133</v>
      </c>
      <c r="H488" s="35" t="s">
        <v>125</v>
      </c>
      <c r="I488" s="35" t="s">
        <v>148</v>
      </c>
    </row>
    <row r="489" spans="4:9" ht="12.75" x14ac:dyDescent="0.3">
      <c r="D489" s="50">
        <v>41</v>
      </c>
      <c r="E489" s="50" t="s">
        <v>99</v>
      </c>
      <c r="F489" s="51">
        <v>828.59</v>
      </c>
      <c r="G489" s="35">
        <v>349</v>
      </c>
      <c r="H489" s="35" t="s">
        <v>125</v>
      </c>
      <c r="I489" s="35" t="s">
        <v>148</v>
      </c>
    </row>
    <row r="490" spans="4:9" ht="12.75" x14ac:dyDescent="0.3">
      <c r="D490" s="50">
        <v>32</v>
      </c>
      <c r="E490" s="50" t="s">
        <v>99</v>
      </c>
      <c r="F490" s="51">
        <v>0</v>
      </c>
      <c r="G490" s="35">
        <v>0</v>
      </c>
      <c r="H490" s="35" t="s">
        <v>125</v>
      </c>
      <c r="I490" s="35" t="s">
        <v>148</v>
      </c>
    </row>
    <row r="491" spans="4:9" ht="12.75" x14ac:dyDescent="0.3">
      <c r="D491" s="50">
        <v>8</v>
      </c>
      <c r="E491" s="50" t="s">
        <v>99</v>
      </c>
      <c r="F491" s="51">
        <v>414117.78</v>
      </c>
      <c r="G491" s="35">
        <v>133</v>
      </c>
      <c r="H491" s="35" t="s">
        <v>125</v>
      </c>
      <c r="I491" s="35" t="s">
        <v>148</v>
      </c>
    </row>
    <row r="492" spans="4:9" ht="12.75" x14ac:dyDescent="0.3">
      <c r="D492" s="50">
        <v>2</v>
      </c>
      <c r="E492" s="50" t="s">
        <v>99</v>
      </c>
      <c r="F492" s="51">
        <v>527058.82999999996</v>
      </c>
      <c r="G492" s="35">
        <v>337</v>
      </c>
      <c r="H492" s="35" t="s">
        <v>125</v>
      </c>
      <c r="I492" s="35" t="s">
        <v>148</v>
      </c>
    </row>
    <row r="493" spans="4:9" ht="12.75" x14ac:dyDescent="0.3">
      <c r="D493" s="50">
        <v>55</v>
      </c>
      <c r="E493" s="50" t="s">
        <v>99</v>
      </c>
      <c r="F493" s="51">
        <v>98823.51</v>
      </c>
      <c r="G493" s="35">
        <v>337</v>
      </c>
      <c r="H493" s="35" t="s">
        <v>125</v>
      </c>
      <c r="I493" s="35" t="s">
        <v>148</v>
      </c>
    </row>
    <row r="494" spans="4:9" ht="12.75" x14ac:dyDescent="0.3">
      <c r="D494" s="50">
        <v>66</v>
      </c>
      <c r="E494" s="50" t="s">
        <v>99</v>
      </c>
      <c r="F494" s="51">
        <v>160000.07999999999</v>
      </c>
      <c r="G494" s="35">
        <v>49</v>
      </c>
      <c r="H494" s="35" t="s">
        <v>125</v>
      </c>
      <c r="I494" s="35" t="s">
        <v>148</v>
      </c>
    </row>
    <row r="495" spans="4:9" ht="12.75" x14ac:dyDescent="0.3">
      <c r="D495" s="50">
        <v>63</v>
      </c>
      <c r="E495" s="50" t="s">
        <v>99</v>
      </c>
      <c r="F495" s="51">
        <v>75000.100000000006</v>
      </c>
      <c r="G495" s="35">
        <v>109</v>
      </c>
      <c r="H495" s="35" t="s">
        <v>125</v>
      </c>
      <c r="I495" s="35" t="s">
        <v>148</v>
      </c>
    </row>
    <row r="496" spans="4:9" ht="12.75" x14ac:dyDescent="0.3">
      <c r="D496" s="50">
        <v>10</v>
      </c>
      <c r="E496" s="50" t="s">
        <v>99</v>
      </c>
      <c r="F496" s="51">
        <v>1060705.93</v>
      </c>
      <c r="G496" s="35">
        <v>337</v>
      </c>
      <c r="H496" s="35" t="s">
        <v>125</v>
      </c>
      <c r="I496" s="35" t="s">
        <v>148</v>
      </c>
    </row>
    <row r="497" spans="4:9" ht="12.75" x14ac:dyDescent="0.3">
      <c r="D497" s="50">
        <v>9</v>
      </c>
      <c r="E497" s="50" t="s">
        <v>99</v>
      </c>
      <c r="F497" s="51">
        <v>1035.4100000000001</v>
      </c>
      <c r="G497" s="35">
        <v>133</v>
      </c>
      <c r="H497" s="35" t="s">
        <v>125</v>
      </c>
      <c r="I497" s="35" t="s">
        <v>148</v>
      </c>
    </row>
    <row r="498" spans="4:9" ht="12.75" x14ac:dyDescent="0.3">
      <c r="D498" s="50">
        <v>6</v>
      </c>
      <c r="E498" s="50" t="s">
        <v>99</v>
      </c>
      <c r="F498" s="51">
        <v>1999999.98</v>
      </c>
      <c r="G498" s="35">
        <v>361</v>
      </c>
      <c r="H498" s="35" t="s">
        <v>125</v>
      </c>
      <c r="I498" s="35" t="s">
        <v>148</v>
      </c>
    </row>
    <row r="499" spans="4:9" ht="12.75" x14ac:dyDescent="0.3">
      <c r="D499" s="50">
        <v>65</v>
      </c>
      <c r="E499" s="50" t="s">
        <v>99</v>
      </c>
      <c r="F499" s="51">
        <v>4142.95</v>
      </c>
      <c r="G499" s="35">
        <v>349</v>
      </c>
      <c r="H499" s="35" t="s">
        <v>125</v>
      </c>
      <c r="I499" s="35" t="s">
        <v>148</v>
      </c>
    </row>
    <row r="500" spans="4:9" ht="12.75" x14ac:dyDescent="0.3">
      <c r="D500" s="50">
        <v>58</v>
      </c>
      <c r="E500" s="50" t="s">
        <v>99</v>
      </c>
      <c r="F500" s="51">
        <v>495000.08</v>
      </c>
      <c r="G500" s="35">
        <v>109</v>
      </c>
      <c r="H500" s="35" t="s">
        <v>125</v>
      </c>
      <c r="I500" s="35" t="s">
        <v>148</v>
      </c>
    </row>
    <row r="501" spans="4:9" ht="12.75" x14ac:dyDescent="0.3">
      <c r="D501" s="50">
        <v>704</v>
      </c>
      <c r="E501" s="50" t="s">
        <v>99</v>
      </c>
      <c r="F501" s="51">
        <v>0</v>
      </c>
      <c r="G501" s="35">
        <v>325</v>
      </c>
      <c r="H501" s="35" t="s">
        <v>130</v>
      </c>
      <c r="I501" s="35" t="s">
        <v>148</v>
      </c>
    </row>
    <row r="502" spans="4:9" ht="12.75" x14ac:dyDescent="0.3">
      <c r="D502" s="50">
        <v>22</v>
      </c>
      <c r="E502" s="50" t="s">
        <v>99</v>
      </c>
      <c r="F502" s="51">
        <v>286588.26</v>
      </c>
      <c r="G502" s="35">
        <v>337</v>
      </c>
      <c r="H502" s="35" t="s">
        <v>125</v>
      </c>
      <c r="I502" s="35" t="s">
        <v>148</v>
      </c>
    </row>
    <row r="503" spans="4:9" ht="12.75" x14ac:dyDescent="0.3">
      <c r="D503" s="50">
        <v>7</v>
      </c>
      <c r="E503" s="50" t="s">
        <v>99</v>
      </c>
      <c r="F503" s="51">
        <v>1060571.45</v>
      </c>
      <c r="G503" s="35">
        <v>349</v>
      </c>
      <c r="H503" s="35" t="s">
        <v>125</v>
      </c>
      <c r="I503" s="35" t="s">
        <v>148</v>
      </c>
    </row>
    <row r="504" spans="4:9" ht="12.75" x14ac:dyDescent="0.3">
      <c r="D504" s="50">
        <v>33</v>
      </c>
      <c r="E504" s="50" t="s">
        <v>99</v>
      </c>
      <c r="F504" s="51">
        <v>0</v>
      </c>
      <c r="G504" s="35">
        <v>0</v>
      </c>
      <c r="H504" s="35" t="s">
        <v>125</v>
      </c>
      <c r="I504" s="35" t="s">
        <v>148</v>
      </c>
    </row>
    <row r="505" spans="4:9" ht="12.75" x14ac:dyDescent="0.3">
      <c r="D505" s="50">
        <v>88</v>
      </c>
      <c r="E505" s="50" t="s">
        <v>99</v>
      </c>
      <c r="F505" s="51">
        <v>0</v>
      </c>
      <c r="G505" s="35">
        <v>0</v>
      </c>
      <c r="H505" s="35" t="s">
        <v>125</v>
      </c>
      <c r="I505" s="35" t="s">
        <v>148</v>
      </c>
    </row>
    <row r="506" spans="4:9" ht="12.75" x14ac:dyDescent="0.3">
      <c r="D506" s="50">
        <v>21</v>
      </c>
      <c r="E506" s="50" t="s">
        <v>99</v>
      </c>
      <c r="F506" s="51">
        <v>167727.24</v>
      </c>
      <c r="G506" s="35">
        <v>325</v>
      </c>
      <c r="H506" s="35" t="s">
        <v>125</v>
      </c>
      <c r="I506" s="35" t="s">
        <v>148</v>
      </c>
    </row>
    <row r="507" spans="4:9" ht="12.75" x14ac:dyDescent="0.3">
      <c r="D507" s="50">
        <v>12</v>
      </c>
      <c r="E507" s="50" t="s">
        <v>99</v>
      </c>
      <c r="F507" s="51">
        <v>0</v>
      </c>
      <c r="G507" s="35">
        <v>0</v>
      </c>
      <c r="H507" s="35" t="s">
        <v>125</v>
      </c>
      <c r="I507" s="35" t="s">
        <v>148</v>
      </c>
    </row>
    <row r="508" spans="4:9" ht="12.75" x14ac:dyDescent="0.3">
      <c r="D508" s="50">
        <v>387</v>
      </c>
      <c r="E508" s="50" t="s">
        <v>99</v>
      </c>
      <c r="F508" s="51">
        <v>2321.56</v>
      </c>
      <c r="G508" s="35">
        <v>370</v>
      </c>
      <c r="H508" s="35" t="s">
        <v>125</v>
      </c>
      <c r="I508" s="35" t="s">
        <v>148</v>
      </c>
    </row>
    <row r="509" spans="4:9" ht="12.75" x14ac:dyDescent="0.3">
      <c r="D509" s="50">
        <v>354</v>
      </c>
      <c r="E509" s="50" t="s">
        <v>99</v>
      </c>
      <c r="F509" s="51">
        <v>0</v>
      </c>
      <c r="G509" s="35">
        <v>0</v>
      </c>
      <c r="H509" s="35" t="s">
        <v>125</v>
      </c>
      <c r="I509" s="35" t="s">
        <v>148</v>
      </c>
    </row>
    <row r="510" spans="4:9" ht="12.75" x14ac:dyDescent="0.3">
      <c r="D510" s="50">
        <v>384</v>
      </c>
      <c r="E510" s="50" t="s">
        <v>99</v>
      </c>
      <c r="F510" s="51">
        <v>0</v>
      </c>
      <c r="G510" s="35">
        <v>0</v>
      </c>
      <c r="H510" s="35" t="s">
        <v>125</v>
      </c>
      <c r="I510" s="35" t="s">
        <v>148</v>
      </c>
    </row>
    <row r="511" spans="4:9" ht="12.75" x14ac:dyDescent="0.3">
      <c r="D511" s="50">
        <v>291</v>
      </c>
      <c r="E511" s="50" t="s">
        <v>99</v>
      </c>
      <c r="F511" s="51">
        <v>0</v>
      </c>
      <c r="G511" s="35">
        <v>0</v>
      </c>
      <c r="H511" s="35" t="s">
        <v>125</v>
      </c>
      <c r="I511" s="35" t="s">
        <v>148</v>
      </c>
    </row>
    <row r="512" spans="4:9" ht="12.75" x14ac:dyDescent="0.3">
      <c r="D512" s="50">
        <v>473</v>
      </c>
      <c r="E512" s="50" t="s">
        <v>99</v>
      </c>
      <c r="F512" s="51">
        <v>17954.560000000001</v>
      </c>
      <c r="G512" s="35">
        <v>61</v>
      </c>
      <c r="H512" s="35" t="s">
        <v>128</v>
      </c>
      <c r="I512" s="35" t="s">
        <v>148</v>
      </c>
    </row>
    <row r="513" spans="4:9" ht="12.75" x14ac:dyDescent="0.3">
      <c r="D513" s="50">
        <v>534</v>
      </c>
      <c r="E513" s="50" t="s">
        <v>99</v>
      </c>
      <c r="F513" s="51">
        <v>0</v>
      </c>
      <c r="G513" s="35">
        <v>0</v>
      </c>
      <c r="H513" s="35" t="s">
        <v>125</v>
      </c>
      <c r="I513" s="35" t="s">
        <v>148</v>
      </c>
    </row>
    <row r="514" spans="4:9" ht="12.75" x14ac:dyDescent="0.3">
      <c r="D514" s="50">
        <v>531</v>
      </c>
      <c r="E514" s="50" t="s">
        <v>99</v>
      </c>
      <c r="F514" s="51">
        <v>0</v>
      </c>
      <c r="G514" s="35">
        <v>0</v>
      </c>
      <c r="H514" s="35" t="s">
        <v>125</v>
      </c>
      <c r="I514" s="35" t="s">
        <v>148</v>
      </c>
    </row>
    <row r="515" spans="4:9" ht="12.75" x14ac:dyDescent="0.3">
      <c r="D515" s="50">
        <v>528</v>
      </c>
      <c r="E515" s="50" t="s">
        <v>99</v>
      </c>
      <c r="F515" s="51">
        <v>0</v>
      </c>
      <c r="G515" s="35">
        <v>0</v>
      </c>
      <c r="H515" s="35" t="s">
        <v>125</v>
      </c>
      <c r="I515" s="35" t="s">
        <v>148</v>
      </c>
    </row>
    <row r="516" spans="4:9" ht="12.75" x14ac:dyDescent="0.3">
      <c r="D516" s="50">
        <v>525</v>
      </c>
      <c r="E516" s="50" t="s">
        <v>99</v>
      </c>
      <c r="F516" s="51">
        <v>0</v>
      </c>
      <c r="G516" s="35">
        <v>0</v>
      </c>
      <c r="H516" s="35" t="s">
        <v>125</v>
      </c>
      <c r="I516" s="35" t="s">
        <v>148</v>
      </c>
    </row>
    <row r="517" spans="4:9" ht="12.75" x14ac:dyDescent="0.3">
      <c r="D517" s="50">
        <v>522</v>
      </c>
      <c r="E517" s="50" t="s">
        <v>99</v>
      </c>
      <c r="F517" s="51">
        <v>0</v>
      </c>
      <c r="G517" s="35">
        <v>0</v>
      </c>
      <c r="H517" s="35" t="s">
        <v>125</v>
      </c>
      <c r="I517" s="35" t="s">
        <v>148</v>
      </c>
    </row>
    <row r="518" spans="4:9" ht="12.75" x14ac:dyDescent="0.3">
      <c r="D518" s="50">
        <v>519</v>
      </c>
      <c r="E518" s="50" t="s">
        <v>99</v>
      </c>
      <c r="F518" s="51">
        <v>0</v>
      </c>
      <c r="G518" s="35">
        <v>0</v>
      </c>
      <c r="H518" s="35" t="s">
        <v>125</v>
      </c>
      <c r="I518" s="35" t="s">
        <v>148</v>
      </c>
    </row>
    <row r="519" spans="4:9" ht="12.75" x14ac:dyDescent="0.3">
      <c r="D519" s="50">
        <v>516</v>
      </c>
      <c r="E519" s="50" t="s">
        <v>99</v>
      </c>
      <c r="F519" s="51">
        <v>0</v>
      </c>
      <c r="G519" s="35">
        <v>0</v>
      </c>
      <c r="H519" s="35" t="s">
        <v>125</v>
      </c>
      <c r="I519" s="35" t="s">
        <v>148</v>
      </c>
    </row>
    <row r="520" spans="4:9" ht="12.75" x14ac:dyDescent="0.3">
      <c r="D520" s="50">
        <v>513</v>
      </c>
      <c r="E520" s="50" t="s">
        <v>99</v>
      </c>
      <c r="F520" s="51">
        <v>0</v>
      </c>
      <c r="G520" s="35">
        <v>0</v>
      </c>
      <c r="H520" s="35" t="s">
        <v>125</v>
      </c>
      <c r="I520" s="35" t="s">
        <v>148</v>
      </c>
    </row>
    <row r="521" spans="4:9" ht="12.75" x14ac:dyDescent="0.3">
      <c r="D521" s="50">
        <v>608</v>
      </c>
      <c r="E521" s="50" t="s">
        <v>99</v>
      </c>
      <c r="F521" s="51">
        <v>0</v>
      </c>
      <c r="G521" s="35">
        <v>0</v>
      </c>
      <c r="H521" s="35" t="s">
        <v>126</v>
      </c>
      <c r="I521" s="35" t="s">
        <v>148</v>
      </c>
    </row>
    <row r="522" spans="4:9" ht="12.75" x14ac:dyDescent="0.3">
      <c r="D522" s="50">
        <v>599</v>
      </c>
      <c r="E522" s="50" t="s">
        <v>99</v>
      </c>
      <c r="F522" s="51">
        <v>0</v>
      </c>
      <c r="G522" s="35">
        <v>0</v>
      </c>
      <c r="H522" s="35" t="s">
        <v>125</v>
      </c>
      <c r="I522" s="35" t="s">
        <v>148</v>
      </c>
    </row>
    <row r="523" spans="4:9" ht="12.75" x14ac:dyDescent="0.3">
      <c r="D523" s="50">
        <v>596</v>
      </c>
      <c r="E523" s="50" t="s">
        <v>99</v>
      </c>
      <c r="F523" s="51">
        <v>0</v>
      </c>
      <c r="G523" s="35">
        <v>0</v>
      </c>
      <c r="H523" s="35" t="s">
        <v>125</v>
      </c>
      <c r="I523" s="35" t="s">
        <v>148</v>
      </c>
    </row>
    <row r="524" spans="4:9" ht="12.75" x14ac:dyDescent="0.3">
      <c r="D524" s="50">
        <v>593</v>
      </c>
      <c r="E524" s="50" t="s">
        <v>99</v>
      </c>
      <c r="F524" s="51">
        <v>0</v>
      </c>
      <c r="G524" s="35">
        <v>0</v>
      </c>
      <c r="H524" s="35" t="s">
        <v>125</v>
      </c>
      <c r="I524" s="35" t="s">
        <v>148</v>
      </c>
    </row>
    <row r="525" spans="4:9" ht="12.75" x14ac:dyDescent="0.3">
      <c r="D525" s="50">
        <v>542</v>
      </c>
      <c r="E525" s="50" t="s">
        <v>99</v>
      </c>
      <c r="F525" s="51">
        <v>0</v>
      </c>
      <c r="G525" s="35">
        <v>0</v>
      </c>
      <c r="H525" s="35" t="s">
        <v>125</v>
      </c>
      <c r="I525" s="35" t="s">
        <v>148</v>
      </c>
    </row>
    <row r="526" spans="4:9" ht="12.75" x14ac:dyDescent="0.3">
      <c r="D526" s="50">
        <v>539</v>
      </c>
      <c r="E526" s="50" t="s">
        <v>99</v>
      </c>
      <c r="F526" s="51">
        <v>0</v>
      </c>
      <c r="G526" s="35">
        <v>0</v>
      </c>
      <c r="H526" s="35" t="s">
        <v>125</v>
      </c>
      <c r="I526" s="35" t="s">
        <v>148</v>
      </c>
    </row>
    <row r="527" spans="4:9" ht="12.75" x14ac:dyDescent="0.3">
      <c r="D527" s="50">
        <v>388</v>
      </c>
      <c r="E527" s="50" t="s">
        <v>99</v>
      </c>
      <c r="F527" s="51">
        <v>0</v>
      </c>
      <c r="G527" s="35">
        <v>0</v>
      </c>
      <c r="H527" s="35" t="s">
        <v>125</v>
      </c>
      <c r="I527" s="35" t="s">
        <v>148</v>
      </c>
    </row>
    <row r="528" spans="4:9" ht="12.75" x14ac:dyDescent="0.3">
      <c r="D528" s="50">
        <v>477</v>
      </c>
      <c r="E528" s="50" t="s">
        <v>99</v>
      </c>
      <c r="F528" s="51">
        <v>5693.2</v>
      </c>
      <c r="G528" s="35">
        <v>18</v>
      </c>
      <c r="H528" s="35" t="s">
        <v>125</v>
      </c>
      <c r="I528" s="35" t="s">
        <v>148</v>
      </c>
    </row>
    <row r="529" spans="4:9" ht="12.75" x14ac:dyDescent="0.3">
      <c r="D529" s="50">
        <v>423</v>
      </c>
      <c r="E529" s="50" t="s">
        <v>99</v>
      </c>
      <c r="F529" s="51">
        <v>0</v>
      </c>
      <c r="G529" s="35">
        <v>0</v>
      </c>
      <c r="H529" s="35" t="s">
        <v>125</v>
      </c>
      <c r="I529" s="35" t="s">
        <v>148</v>
      </c>
    </row>
    <row r="530" spans="4:9" ht="12.75" x14ac:dyDescent="0.3">
      <c r="D530" s="50">
        <v>520</v>
      </c>
      <c r="E530" s="50" t="s">
        <v>99</v>
      </c>
      <c r="F530" s="51">
        <v>0</v>
      </c>
      <c r="G530" s="35">
        <v>0</v>
      </c>
      <c r="H530" s="35" t="s">
        <v>125</v>
      </c>
      <c r="I530" s="35" t="s">
        <v>148</v>
      </c>
    </row>
    <row r="531" spans="4:9" ht="12.75" x14ac:dyDescent="0.3">
      <c r="D531" s="50">
        <v>517</v>
      </c>
      <c r="E531" s="50" t="s">
        <v>99</v>
      </c>
      <c r="F531" s="51">
        <v>0</v>
      </c>
      <c r="G531" s="35">
        <v>0</v>
      </c>
      <c r="H531" s="35" t="s">
        <v>125</v>
      </c>
      <c r="I531" s="35" t="s">
        <v>148</v>
      </c>
    </row>
    <row r="532" spans="4:9" ht="12.75" x14ac:dyDescent="0.3">
      <c r="D532" s="50">
        <v>514</v>
      </c>
      <c r="E532" s="50" t="s">
        <v>99</v>
      </c>
      <c r="F532" s="51">
        <v>0</v>
      </c>
      <c r="G532" s="35">
        <v>0</v>
      </c>
      <c r="H532" s="35" t="s">
        <v>125</v>
      </c>
      <c r="I532" s="35" t="s">
        <v>148</v>
      </c>
    </row>
    <row r="533" spans="4:9" ht="12.75" x14ac:dyDescent="0.3">
      <c r="D533" s="50">
        <v>537</v>
      </c>
      <c r="E533" s="50" t="s">
        <v>99</v>
      </c>
      <c r="F533" s="51">
        <v>0</v>
      </c>
      <c r="G533" s="35">
        <v>0</v>
      </c>
      <c r="H533" s="35" t="s">
        <v>125</v>
      </c>
      <c r="I533" s="35" t="s">
        <v>148</v>
      </c>
    </row>
    <row r="534" spans="4:9" ht="12.75" x14ac:dyDescent="0.3">
      <c r="D534" s="50">
        <v>510</v>
      </c>
      <c r="E534" s="50" t="s">
        <v>99</v>
      </c>
      <c r="F534" s="51">
        <v>0</v>
      </c>
      <c r="G534" s="35">
        <v>0</v>
      </c>
      <c r="H534" s="35" t="s">
        <v>125</v>
      </c>
      <c r="I534" s="35" t="s">
        <v>148</v>
      </c>
    </row>
    <row r="535" spans="4:9" ht="12.75" x14ac:dyDescent="0.3">
      <c r="D535" s="50">
        <v>507</v>
      </c>
      <c r="E535" s="50" t="s">
        <v>99</v>
      </c>
      <c r="F535" s="51">
        <v>0</v>
      </c>
      <c r="G535" s="35">
        <v>0</v>
      </c>
      <c r="H535" s="35" t="s">
        <v>125</v>
      </c>
      <c r="I535" s="35" t="s">
        <v>148</v>
      </c>
    </row>
    <row r="536" spans="4:9" ht="12.75" x14ac:dyDescent="0.3">
      <c r="D536" s="50">
        <v>276</v>
      </c>
      <c r="E536" s="50" t="s">
        <v>99</v>
      </c>
      <c r="F536" s="51">
        <v>0</v>
      </c>
      <c r="G536" s="35">
        <v>0</v>
      </c>
      <c r="H536" s="35" t="s">
        <v>126</v>
      </c>
      <c r="I536" s="35" t="s">
        <v>148</v>
      </c>
    </row>
    <row r="537" spans="4:9" ht="12.75" x14ac:dyDescent="0.3">
      <c r="D537" s="50">
        <v>119</v>
      </c>
      <c r="E537" s="50" t="s">
        <v>99</v>
      </c>
      <c r="F537" s="51">
        <v>0</v>
      </c>
      <c r="G537" s="35">
        <v>0</v>
      </c>
      <c r="H537" s="35" t="s">
        <v>125</v>
      </c>
      <c r="I537" s="35" t="s">
        <v>148</v>
      </c>
    </row>
    <row r="538" spans="4:9" ht="12.75" x14ac:dyDescent="0.3">
      <c r="D538" s="50">
        <v>421</v>
      </c>
      <c r="E538" s="50" t="s">
        <v>99</v>
      </c>
      <c r="F538" s="51">
        <v>59459.040000000001</v>
      </c>
      <c r="G538" s="35">
        <v>324</v>
      </c>
      <c r="H538" s="35" t="s">
        <v>130</v>
      </c>
      <c r="I538" s="35" t="s">
        <v>148</v>
      </c>
    </row>
    <row r="539" spans="4:9" ht="12.75" x14ac:dyDescent="0.3">
      <c r="D539" s="50">
        <v>533</v>
      </c>
      <c r="E539" s="50" t="s">
        <v>99</v>
      </c>
      <c r="F539" s="51">
        <v>0</v>
      </c>
      <c r="G539" s="35">
        <v>0</v>
      </c>
      <c r="H539" s="35" t="s">
        <v>125</v>
      </c>
      <c r="I539" s="35" t="s">
        <v>148</v>
      </c>
    </row>
    <row r="540" spans="4:9" ht="12.75" x14ac:dyDescent="0.3">
      <c r="D540" s="50">
        <v>530</v>
      </c>
      <c r="E540" s="50" t="s">
        <v>99</v>
      </c>
      <c r="F540" s="51">
        <v>0</v>
      </c>
      <c r="G540" s="35">
        <v>0</v>
      </c>
      <c r="H540" s="35" t="s">
        <v>125</v>
      </c>
      <c r="I540" s="35" t="s">
        <v>148</v>
      </c>
    </row>
    <row r="541" spans="4:9" ht="12.75" x14ac:dyDescent="0.3">
      <c r="D541" s="50">
        <v>527</v>
      </c>
      <c r="E541" s="50" t="s">
        <v>99</v>
      </c>
      <c r="F541" s="51">
        <v>0</v>
      </c>
      <c r="G541" s="35">
        <v>0</v>
      </c>
      <c r="H541" s="35" t="s">
        <v>125</v>
      </c>
      <c r="I541" s="35" t="s">
        <v>148</v>
      </c>
    </row>
    <row r="542" spans="4:9" ht="12.75" x14ac:dyDescent="0.3">
      <c r="D542" s="50">
        <v>524</v>
      </c>
      <c r="E542" s="50" t="s">
        <v>99</v>
      </c>
      <c r="F542" s="51">
        <v>0</v>
      </c>
      <c r="G542" s="35">
        <v>0</v>
      </c>
      <c r="H542" s="35" t="s">
        <v>125</v>
      </c>
      <c r="I542" s="35" t="s">
        <v>148</v>
      </c>
    </row>
    <row r="543" spans="4:9" ht="12.75" x14ac:dyDescent="0.3">
      <c r="D543" s="50">
        <v>521</v>
      </c>
      <c r="E543" s="50" t="s">
        <v>99</v>
      </c>
      <c r="F543" s="51">
        <v>0</v>
      </c>
      <c r="G543" s="35">
        <v>0</v>
      </c>
      <c r="H543" s="35" t="s">
        <v>125</v>
      </c>
      <c r="I543" s="35" t="s">
        <v>148</v>
      </c>
    </row>
    <row r="544" spans="4:9" ht="12.75" x14ac:dyDescent="0.3">
      <c r="D544" s="50">
        <v>518</v>
      </c>
      <c r="E544" s="50" t="s">
        <v>99</v>
      </c>
      <c r="F544" s="51">
        <v>0</v>
      </c>
      <c r="G544" s="35">
        <v>0</v>
      </c>
      <c r="H544" s="35" t="s">
        <v>125</v>
      </c>
      <c r="I544" s="35" t="s">
        <v>148</v>
      </c>
    </row>
    <row r="545" spans="4:9" ht="12.75" x14ac:dyDescent="0.3">
      <c r="D545" s="50">
        <v>515</v>
      </c>
      <c r="E545" s="50" t="s">
        <v>99</v>
      </c>
      <c r="F545" s="51">
        <v>0</v>
      </c>
      <c r="G545" s="35">
        <v>0</v>
      </c>
      <c r="H545" s="35" t="s">
        <v>125</v>
      </c>
      <c r="I545" s="35" t="s">
        <v>148</v>
      </c>
    </row>
    <row r="546" spans="4:9" ht="12.75" x14ac:dyDescent="0.3">
      <c r="D546" s="50">
        <v>586</v>
      </c>
      <c r="E546" s="50" t="s">
        <v>99</v>
      </c>
      <c r="F546" s="51">
        <v>0</v>
      </c>
      <c r="G546" s="35">
        <v>0</v>
      </c>
      <c r="H546" s="35" t="s">
        <v>125</v>
      </c>
      <c r="I546" s="35" t="s">
        <v>148</v>
      </c>
    </row>
    <row r="547" spans="4:9" ht="12.75" x14ac:dyDescent="0.3">
      <c r="D547" s="50">
        <v>583</v>
      </c>
      <c r="E547" s="50" t="s">
        <v>99</v>
      </c>
      <c r="F547" s="51">
        <v>0</v>
      </c>
      <c r="G547" s="35">
        <v>0</v>
      </c>
      <c r="H547" s="35" t="s">
        <v>125</v>
      </c>
      <c r="I547" s="35" t="s">
        <v>148</v>
      </c>
    </row>
    <row r="548" spans="4:9" ht="12.75" x14ac:dyDescent="0.3">
      <c r="D548" s="50">
        <v>115</v>
      </c>
      <c r="E548" s="50" t="s">
        <v>99</v>
      </c>
      <c r="F548" s="51">
        <v>0</v>
      </c>
      <c r="G548" s="35">
        <v>0</v>
      </c>
      <c r="H548" s="35" t="s">
        <v>125</v>
      </c>
      <c r="I548" s="35" t="s">
        <v>148</v>
      </c>
    </row>
    <row r="549" spans="4:9" ht="12.75" x14ac:dyDescent="0.3">
      <c r="D549" s="50">
        <v>109</v>
      </c>
      <c r="E549" s="50" t="s">
        <v>99</v>
      </c>
      <c r="F549" s="51">
        <v>771.45</v>
      </c>
      <c r="G549" s="35">
        <v>29</v>
      </c>
      <c r="H549" s="35" t="s">
        <v>125</v>
      </c>
      <c r="I549" s="35" t="s">
        <v>148</v>
      </c>
    </row>
    <row r="550" spans="4:9" ht="12.75" x14ac:dyDescent="0.3">
      <c r="D550" s="50">
        <v>253</v>
      </c>
      <c r="E550" s="50" t="s">
        <v>99</v>
      </c>
      <c r="F550" s="51">
        <v>21757</v>
      </c>
      <c r="G550" s="35">
        <v>276</v>
      </c>
      <c r="H550" s="35" t="s">
        <v>130</v>
      </c>
      <c r="I550" s="35" t="s">
        <v>148</v>
      </c>
    </row>
    <row r="551" spans="4:9" ht="12.75" x14ac:dyDescent="0.3">
      <c r="D551" s="50">
        <v>235</v>
      </c>
      <c r="E551" s="50" t="s">
        <v>99</v>
      </c>
      <c r="F551" s="51">
        <v>0</v>
      </c>
      <c r="G551" s="35">
        <v>0</v>
      </c>
      <c r="H551" s="35" t="s">
        <v>126</v>
      </c>
      <c r="I551" s="35" t="s">
        <v>148</v>
      </c>
    </row>
    <row r="552" spans="4:9" ht="12.75" x14ac:dyDescent="0.3">
      <c r="D552" s="50">
        <v>391</v>
      </c>
      <c r="E552" s="50" t="s">
        <v>99</v>
      </c>
      <c r="F552" s="51">
        <v>115918.32</v>
      </c>
      <c r="G552" s="35">
        <v>312</v>
      </c>
      <c r="H552" s="35" t="s">
        <v>130</v>
      </c>
      <c r="I552" s="35" t="s">
        <v>148</v>
      </c>
    </row>
    <row r="553" spans="4:9" ht="12.75" x14ac:dyDescent="0.3">
      <c r="D553" s="50">
        <v>367</v>
      </c>
      <c r="E553" s="50" t="s">
        <v>99</v>
      </c>
      <c r="F553" s="51">
        <v>0</v>
      </c>
      <c r="G553" s="35">
        <v>0</v>
      </c>
      <c r="H553" s="35" t="s">
        <v>125</v>
      </c>
      <c r="I553" s="35" t="s">
        <v>148</v>
      </c>
    </row>
    <row r="554" spans="4:9" ht="12.75" x14ac:dyDescent="0.3">
      <c r="D554" s="50">
        <v>325</v>
      </c>
      <c r="E554" s="50" t="s">
        <v>99</v>
      </c>
      <c r="F554" s="51">
        <v>0</v>
      </c>
      <c r="G554" s="35">
        <v>0</v>
      </c>
      <c r="H554" s="35" t="s">
        <v>125</v>
      </c>
      <c r="I554" s="35" t="s">
        <v>148</v>
      </c>
    </row>
    <row r="555" spans="4:9" ht="12.75" x14ac:dyDescent="0.3">
      <c r="D555" s="50">
        <v>462</v>
      </c>
      <c r="E555" s="50" t="s">
        <v>99</v>
      </c>
      <c r="F555" s="51">
        <v>182810.16</v>
      </c>
      <c r="G555" s="35">
        <v>321</v>
      </c>
      <c r="H555" s="35" t="s">
        <v>125</v>
      </c>
      <c r="I555" s="35" t="s">
        <v>148</v>
      </c>
    </row>
    <row r="556" spans="4:9" ht="12.75" x14ac:dyDescent="0.3">
      <c r="D556" s="50">
        <v>526</v>
      </c>
      <c r="E556" s="50" t="s">
        <v>99</v>
      </c>
      <c r="F556" s="51">
        <v>0</v>
      </c>
      <c r="G556" s="35">
        <v>0</v>
      </c>
      <c r="H556" s="35" t="s">
        <v>125</v>
      </c>
      <c r="I556" s="35" t="s">
        <v>148</v>
      </c>
    </row>
    <row r="557" spans="4:9" ht="12.75" x14ac:dyDescent="0.3">
      <c r="D557" s="50">
        <v>523</v>
      </c>
      <c r="E557" s="50" t="s">
        <v>99</v>
      </c>
      <c r="F557" s="51">
        <v>0</v>
      </c>
      <c r="G557" s="35">
        <v>0</v>
      </c>
      <c r="H557" s="35" t="s">
        <v>125</v>
      </c>
      <c r="I557" s="35" t="s">
        <v>148</v>
      </c>
    </row>
    <row r="558" spans="4:9" ht="12.75" x14ac:dyDescent="0.3">
      <c r="D558" s="50">
        <v>597</v>
      </c>
      <c r="E558" s="50" t="s">
        <v>99</v>
      </c>
      <c r="F558" s="51">
        <v>0</v>
      </c>
      <c r="G558" s="35">
        <v>0</v>
      </c>
      <c r="H558" s="35" t="s">
        <v>125</v>
      </c>
      <c r="I558" s="35" t="s">
        <v>148</v>
      </c>
    </row>
    <row r="559" spans="4:9" ht="12.75" x14ac:dyDescent="0.3">
      <c r="D559" s="50">
        <v>594</v>
      </c>
      <c r="E559" s="50" t="s">
        <v>99</v>
      </c>
      <c r="F559" s="51">
        <v>0</v>
      </c>
      <c r="G559" s="35">
        <v>0</v>
      </c>
      <c r="H559" s="35" t="s">
        <v>125</v>
      </c>
      <c r="I559" s="35" t="s">
        <v>148</v>
      </c>
    </row>
    <row r="560" spans="4:9" ht="12.75" x14ac:dyDescent="0.3">
      <c r="D560" s="50">
        <v>561</v>
      </c>
      <c r="E560" s="50" t="s">
        <v>99</v>
      </c>
      <c r="F560" s="51">
        <v>0</v>
      </c>
      <c r="G560" s="35">
        <v>0</v>
      </c>
      <c r="H560" s="35" t="s">
        <v>126</v>
      </c>
      <c r="I560" s="35" t="s">
        <v>148</v>
      </c>
    </row>
    <row r="561" spans="4:9" ht="12.75" x14ac:dyDescent="0.3">
      <c r="D561" s="50">
        <v>540</v>
      </c>
      <c r="E561" s="50" t="s">
        <v>99</v>
      </c>
      <c r="F561" s="51">
        <v>0</v>
      </c>
      <c r="G561" s="35">
        <v>0</v>
      </c>
      <c r="H561" s="35" t="s">
        <v>125</v>
      </c>
      <c r="I561" s="35" t="s">
        <v>148</v>
      </c>
    </row>
    <row r="562" spans="4:9" ht="12.75" x14ac:dyDescent="0.3">
      <c r="D562" s="50">
        <v>489</v>
      </c>
      <c r="E562" s="50" t="s">
        <v>99</v>
      </c>
      <c r="F562" s="51">
        <v>0</v>
      </c>
      <c r="G562" s="35">
        <v>0</v>
      </c>
      <c r="H562" s="35" t="s">
        <v>125</v>
      </c>
      <c r="I562" s="35" t="s">
        <v>148</v>
      </c>
    </row>
    <row r="563" spans="4:9" ht="12.75" x14ac:dyDescent="0.3">
      <c r="D563" s="50">
        <v>572</v>
      </c>
      <c r="E563" s="50" t="s">
        <v>99</v>
      </c>
      <c r="F563" s="51">
        <v>0</v>
      </c>
      <c r="G563" s="35">
        <v>0</v>
      </c>
      <c r="H563" s="35" t="s">
        <v>125</v>
      </c>
      <c r="I563" s="35" t="s">
        <v>148</v>
      </c>
    </row>
    <row r="564" spans="4:9" ht="12.75" x14ac:dyDescent="0.3">
      <c r="D564" s="50">
        <v>569</v>
      </c>
      <c r="E564" s="50" t="s">
        <v>99</v>
      </c>
      <c r="F564" s="51">
        <v>0</v>
      </c>
      <c r="G564" s="35">
        <v>0</v>
      </c>
      <c r="H564" s="35" t="s">
        <v>126</v>
      </c>
      <c r="I564" s="35" t="s">
        <v>148</v>
      </c>
    </row>
    <row r="565" spans="4:9" ht="12.75" x14ac:dyDescent="0.3">
      <c r="D565" s="50">
        <v>563</v>
      </c>
      <c r="E565" s="50" t="s">
        <v>99</v>
      </c>
      <c r="F565" s="51">
        <v>0</v>
      </c>
      <c r="G565" s="35">
        <v>0</v>
      </c>
      <c r="H565" s="35" t="s">
        <v>126</v>
      </c>
      <c r="I565" s="35" t="s">
        <v>148</v>
      </c>
    </row>
    <row r="566" spans="4:9" ht="12.75" x14ac:dyDescent="0.3">
      <c r="D566" s="50">
        <v>536</v>
      </c>
      <c r="E566" s="50" t="s">
        <v>99</v>
      </c>
      <c r="F566" s="51">
        <v>0</v>
      </c>
      <c r="G566" s="35">
        <v>0</v>
      </c>
      <c r="H566" s="35" t="s">
        <v>125</v>
      </c>
      <c r="I566" s="35" t="s">
        <v>148</v>
      </c>
    </row>
    <row r="567" spans="4:9" ht="12.75" x14ac:dyDescent="0.3">
      <c r="D567" s="50">
        <v>506</v>
      </c>
      <c r="E567" s="50" t="s">
        <v>99</v>
      </c>
      <c r="F567" s="51">
        <v>0</v>
      </c>
      <c r="G567" s="35">
        <v>0</v>
      </c>
      <c r="H567" s="35" t="s">
        <v>125</v>
      </c>
      <c r="I567" s="35" t="s">
        <v>148</v>
      </c>
    </row>
    <row r="568" spans="4:9" ht="12.75" x14ac:dyDescent="0.3">
      <c r="D568" s="50">
        <v>503</v>
      </c>
      <c r="E568" s="50" t="s">
        <v>99</v>
      </c>
      <c r="F568" s="51">
        <v>0</v>
      </c>
      <c r="G568" s="35">
        <v>0</v>
      </c>
      <c r="H568" s="35" t="s">
        <v>125</v>
      </c>
      <c r="I568" s="35" t="s">
        <v>148</v>
      </c>
    </row>
    <row r="569" spans="4:9" ht="12.75" x14ac:dyDescent="0.3">
      <c r="D569" s="50">
        <v>500</v>
      </c>
      <c r="E569" s="50" t="s">
        <v>99</v>
      </c>
      <c r="F569" s="51">
        <v>0</v>
      </c>
      <c r="G569" s="35">
        <v>0</v>
      </c>
      <c r="H569" s="35" t="s">
        <v>125</v>
      </c>
      <c r="I569" s="35" t="s">
        <v>148</v>
      </c>
    </row>
    <row r="570" spans="4:9" ht="12.75" x14ac:dyDescent="0.3">
      <c r="D570" s="50">
        <v>107</v>
      </c>
      <c r="E570" s="50" t="s">
        <v>99</v>
      </c>
      <c r="F570" s="51">
        <v>9628.34</v>
      </c>
      <c r="G570" s="35">
        <v>27</v>
      </c>
      <c r="H570" s="35" t="s">
        <v>125</v>
      </c>
      <c r="I570" s="35" t="s">
        <v>148</v>
      </c>
    </row>
    <row r="571" spans="4:9" ht="12.75" x14ac:dyDescent="0.3">
      <c r="D571" s="50">
        <v>326</v>
      </c>
      <c r="E571" s="50" t="s">
        <v>99</v>
      </c>
      <c r="F571" s="51">
        <v>0</v>
      </c>
      <c r="G571" s="35">
        <v>0</v>
      </c>
      <c r="H571" s="35" t="s">
        <v>125</v>
      </c>
      <c r="I571" s="35" t="s">
        <v>148</v>
      </c>
    </row>
    <row r="572" spans="4:9" ht="12.75" x14ac:dyDescent="0.3">
      <c r="D572" s="50">
        <v>290</v>
      </c>
      <c r="E572" s="50" t="s">
        <v>99</v>
      </c>
      <c r="F572" s="51">
        <v>0</v>
      </c>
      <c r="G572" s="35">
        <v>0</v>
      </c>
      <c r="H572" s="35" t="s">
        <v>125</v>
      </c>
      <c r="I572" s="35" t="s">
        <v>148</v>
      </c>
    </row>
    <row r="573" spans="4:9" ht="12.75" x14ac:dyDescent="0.3">
      <c r="D573" s="50">
        <v>460</v>
      </c>
      <c r="E573" s="50" t="s">
        <v>99</v>
      </c>
      <c r="F573" s="51">
        <v>70301.64</v>
      </c>
      <c r="G573" s="35">
        <v>336</v>
      </c>
      <c r="H573" s="35" t="s">
        <v>130</v>
      </c>
      <c r="I573" s="35" t="s">
        <v>148</v>
      </c>
    </row>
    <row r="574" spans="4:9" ht="12.75" x14ac:dyDescent="0.3">
      <c r="D574" s="50">
        <v>445</v>
      </c>
      <c r="E574" s="50" t="s">
        <v>99</v>
      </c>
      <c r="F574" s="51">
        <v>227.44</v>
      </c>
      <c r="G574" s="35">
        <v>7</v>
      </c>
      <c r="H574" s="35" t="s">
        <v>128</v>
      </c>
      <c r="I574" s="35" t="s">
        <v>148</v>
      </c>
    </row>
    <row r="575" spans="4:9" ht="12.75" x14ac:dyDescent="0.3">
      <c r="D575" s="50">
        <v>598</v>
      </c>
      <c r="E575" s="50" t="s">
        <v>99</v>
      </c>
      <c r="F575" s="51">
        <v>0</v>
      </c>
      <c r="G575" s="35">
        <v>0</v>
      </c>
      <c r="H575" s="35" t="s">
        <v>125</v>
      </c>
      <c r="I575" s="35" t="s">
        <v>148</v>
      </c>
    </row>
    <row r="576" spans="4:9" ht="12.75" x14ac:dyDescent="0.3">
      <c r="D576" s="50">
        <v>595</v>
      </c>
      <c r="E576" s="50" t="s">
        <v>99</v>
      </c>
      <c r="F576" s="51">
        <v>0</v>
      </c>
      <c r="G576" s="35">
        <v>0</v>
      </c>
      <c r="H576" s="35" t="s">
        <v>125</v>
      </c>
      <c r="I576" s="35" t="s">
        <v>148</v>
      </c>
    </row>
    <row r="577" spans="4:9" ht="12.75" x14ac:dyDescent="0.3">
      <c r="D577" s="50">
        <v>592</v>
      </c>
      <c r="E577" s="50" t="s">
        <v>99</v>
      </c>
      <c r="F577" s="51">
        <v>0</v>
      </c>
      <c r="G577" s="35">
        <v>0</v>
      </c>
      <c r="H577" s="35" t="s">
        <v>125</v>
      </c>
      <c r="I577" s="35" t="s">
        <v>148</v>
      </c>
    </row>
    <row r="578" spans="4:9" ht="12.75" x14ac:dyDescent="0.3">
      <c r="D578" s="50">
        <v>589</v>
      </c>
      <c r="E578" s="50" t="s">
        <v>99</v>
      </c>
      <c r="F578" s="51">
        <v>0</v>
      </c>
      <c r="G578" s="35">
        <v>0</v>
      </c>
      <c r="H578" s="35" t="s">
        <v>125</v>
      </c>
      <c r="I578" s="35" t="s">
        <v>148</v>
      </c>
    </row>
    <row r="579" spans="4:9" ht="12.75" x14ac:dyDescent="0.3">
      <c r="D579" s="50">
        <v>538</v>
      </c>
      <c r="E579" s="50" t="s">
        <v>99</v>
      </c>
      <c r="F579" s="51">
        <v>0</v>
      </c>
      <c r="G579" s="35">
        <v>0</v>
      </c>
      <c r="H579" s="35" t="s">
        <v>125</v>
      </c>
      <c r="I579" s="35" t="s">
        <v>148</v>
      </c>
    </row>
    <row r="580" spans="4:9" ht="12.75" x14ac:dyDescent="0.3">
      <c r="D580" s="50">
        <v>511</v>
      </c>
      <c r="E580" s="50" t="s">
        <v>99</v>
      </c>
      <c r="F580" s="51">
        <v>0</v>
      </c>
      <c r="G580" s="35">
        <v>0</v>
      </c>
      <c r="H580" s="35" t="s">
        <v>125</v>
      </c>
      <c r="I580" s="35" t="s">
        <v>148</v>
      </c>
    </row>
    <row r="581" spans="4:9" ht="12.75" x14ac:dyDescent="0.3">
      <c r="D581" s="50">
        <v>508</v>
      </c>
      <c r="E581" s="50" t="s">
        <v>99</v>
      </c>
      <c r="F581" s="51">
        <v>0</v>
      </c>
      <c r="G581" s="35">
        <v>0</v>
      </c>
      <c r="H581" s="35" t="s">
        <v>125</v>
      </c>
      <c r="I581" s="35" t="s">
        <v>148</v>
      </c>
    </row>
    <row r="582" spans="4:9" ht="12.75" x14ac:dyDescent="0.3">
      <c r="D582" s="50">
        <v>106</v>
      </c>
      <c r="E582" s="50" t="s">
        <v>99</v>
      </c>
      <c r="F582" s="51">
        <v>12151.34</v>
      </c>
      <c r="G582" s="35">
        <v>27</v>
      </c>
      <c r="H582" s="35" t="s">
        <v>125</v>
      </c>
      <c r="I582" s="35" t="s">
        <v>148</v>
      </c>
    </row>
    <row r="583" spans="4:9" ht="12.75" x14ac:dyDescent="0.3">
      <c r="D583" s="50">
        <v>352</v>
      </c>
      <c r="E583" s="50" t="s">
        <v>99</v>
      </c>
      <c r="F583" s="51">
        <v>0</v>
      </c>
      <c r="G583" s="35">
        <v>0</v>
      </c>
      <c r="H583" s="35" t="s">
        <v>125</v>
      </c>
      <c r="I583" s="35" t="s">
        <v>148</v>
      </c>
    </row>
    <row r="584" spans="4:9" ht="12.75" x14ac:dyDescent="0.3">
      <c r="D584" s="50">
        <v>277</v>
      </c>
      <c r="E584" s="50" t="s">
        <v>99</v>
      </c>
      <c r="F584" s="51">
        <v>41418.639999999999</v>
      </c>
      <c r="G584" s="35">
        <v>300</v>
      </c>
      <c r="H584" s="35" t="s">
        <v>130</v>
      </c>
      <c r="I584" s="35" t="s">
        <v>148</v>
      </c>
    </row>
    <row r="585" spans="4:9" ht="12.75" x14ac:dyDescent="0.3">
      <c r="D585" s="50">
        <v>474</v>
      </c>
      <c r="E585" s="50" t="s">
        <v>99</v>
      </c>
      <c r="F585" s="51">
        <v>51090.96</v>
      </c>
      <c r="G585" s="35">
        <v>61</v>
      </c>
      <c r="H585" s="35" t="s">
        <v>128</v>
      </c>
      <c r="I585" s="35" t="s">
        <v>148</v>
      </c>
    </row>
    <row r="586" spans="4:9" ht="12.75" x14ac:dyDescent="0.3">
      <c r="D586" s="50">
        <v>535</v>
      </c>
      <c r="E586" s="50" t="s">
        <v>99</v>
      </c>
      <c r="F586" s="51">
        <v>0</v>
      </c>
      <c r="G586" s="35">
        <v>0</v>
      </c>
      <c r="H586" s="35" t="s">
        <v>125</v>
      </c>
      <c r="I586" s="35" t="s">
        <v>148</v>
      </c>
    </row>
    <row r="587" spans="4:9" ht="12.75" x14ac:dyDescent="0.3">
      <c r="D587" s="50">
        <v>532</v>
      </c>
      <c r="E587" s="50" t="s">
        <v>99</v>
      </c>
      <c r="F587" s="51">
        <v>0</v>
      </c>
      <c r="G587" s="35">
        <v>0</v>
      </c>
      <c r="H587" s="35" t="s">
        <v>125</v>
      </c>
      <c r="I587" s="35" t="s">
        <v>148</v>
      </c>
    </row>
    <row r="588" spans="4:9" ht="12.75" x14ac:dyDescent="0.3">
      <c r="D588" s="50">
        <v>529</v>
      </c>
      <c r="E588" s="50" t="s">
        <v>99</v>
      </c>
      <c r="F588" s="51">
        <v>0</v>
      </c>
      <c r="G588" s="35">
        <v>0</v>
      </c>
      <c r="H588" s="35" t="s">
        <v>125</v>
      </c>
      <c r="I588" s="35" t="s">
        <v>148</v>
      </c>
    </row>
    <row r="589" spans="4:9" ht="12.75" x14ac:dyDescent="0.3">
      <c r="D589" s="50">
        <v>630</v>
      </c>
      <c r="E589" s="50" t="s">
        <v>99</v>
      </c>
      <c r="F589" s="51">
        <v>0</v>
      </c>
      <c r="G589" s="35">
        <v>0</v>
      </c>
      <c r="H589" s="35" t="s">
        <v>125</v>
      </c>
      <c r="I589" s="35" t="s">
        <v>148</v>
      </c>
    </row>
    <row r="590" spans="4:9" ht="12.75" x14ac:dyDescent="0.3">
      <c r="D590" s="50">
        <v>627</v>
      </c>
      <c r="E590" s="50" t="s">
        <v>99</v>
      </c>
      <c r="F590" s="51">
        <v>0</v>
      </c>
      <c r="G590" s="35">
        <v>0</v>
      </c>
      <c r="H590" s="35" t="s">
        <v>126</v>
      </c>
      <c r="I590" s="35" t="s">
        <v>148</v>
      </c>
    </row>
    <row r="591" spans="4:9" ht="12.75" x14ac:dyDescent="0.3">
      <c r="D591" s="50">
        <v>591</v>
      </c>
      <c r="E591" s="50" t="s">
        <v>99</v>
      </c>
      <c r="F591" s="51">
        <v>0</v>
      </c>
      <c r="G591" s="35">
        <v>0</v>
      </c>
      <c r="H591" s="35" t="s">
        <v>125</v>
      </c>
      <c r="I591" s="35" t="s">
        <v>148</v>
      </c>
    </row>
    <row r="592" spans="4:9" ht="12.75" x14ac:dyDescent="0.3">
      <c r="D592" s="50">
        <v>588</v>
      </c>
      <c r="E592" s="50" t="s">
        <v>99</v>
      </c>
      <c r="F592" s="51">
        <v>0</v>
      </c>
      <c r="G592" s="35">
        <v>0</v>
      </c>
      <c r="H592" s="35" t="s">
        <v>125</v>
      </c>
      <c r="I592" s="35" t="s">
        <v>148</v>
      </c>
    </row>
    <row r="593" spans="4:9" ht="12.75" x14ac:dyDescent="0.3">
      <c r="D593" s="50">
        <v>585</v>
      </c>
      <c r="E593" s="50" t="s">
        <v>99</v>
      </c>
      <c r="F593" s="51">
        <v>0</v>
      </c>
      <c r="G593" s="35">
        <v>0</v>
      </c>
      <c r="H593" s="35" t="s">
        <v>125</v>
      </c>
      <c r="I593" s="35" t="s">
        <v>148</v>
      </c>
    </row>
    <row r="594" spans="4:9" ht="12.75" x14ac:dyDescent="0.3">
      <c r="D594" s="50">
        <v>567</v>
      </c>
      <c r="E594" s="50" t="s">
        <v>99</v>
      </c>
      <c r="F594" s="51">
        <v>0</v>
      </c>
      <c r="G594" s="35">
        <v>0</v>
      </c>
      <c r="H594" s="35" t="s">
        <v>126</v>
      </c>
      <c r="I594" s="35" t="s">
        <v>148</v>
      </c>
    </row>
    <row r="595" spans="4:9" ht="12.75" x14ac:dyDescent="0.3">
      <c r="D595" s="50">
        <v>114</v>
      </c>
      <c r="E595" s="50" t="s">
        <v>99</v>
      </c>
      <c r="F595" s="51">
        <v>0</v>
      </c>
      <c r="G595" s="35">
        <v>0</v>
      </c>
      <c r="H595" s="35" t="s">
        <v>125</v>
      </c>
      <c r="I595" s="35" t="s">
        <v>148</v>
      </c>
    </row>
    <row r="596" spans="4:9" ht="12.75" x14ac:dyDescent="0.3">
      <c r="D596" s="50">
        <v>111</v>
      </c>
      <c r="E596" s="50" t="s">
        <v>99</v>
      </c>
      <c r="F596" s="51">
        <v>937.35</v>
      </c>
      <c r="G596" s="35">
        <v>16</v>
      </c>
      <c r="H596" s="35" t="s">
        <v>125</v>
      </c>
      <c r="I596" s="35" t="s">
        <v>148</v>
      </c>
    </row>
    <row r="597" spans="4:9" ht="12.75" x14ac:dyDescent="0.3">
      <c r="D597" s="50">
        <v>108</v>
      </c>
      <c r="E597" s="50" t="s">
        <v>99</v>
      </c>
      <c r="F597" s="51">
        <v>17958.740000000002</v>
      </c>
      <c r="G597" s="35">
        <v>28</v>
      </c>
      <c r="H597" s="35" t="s">
        <v>125</v>
      </c>
      <c r="I597" s="35" t="s">
        <v>148</v>
      </c>
    </row>
    <row r="598" spans="4:9" ht="12.75" x14ac:dyDescent="0.3">
      <c r="D598" s="50">
        <v>234</v>
      </c>
      <c r="E598" s="50" t="s">
        <v>99</v>
      </c>
      <c r="F598" s="51">
        <v>0</v>
      </c>
      <c r="G598" s="35">
        <v>0</v>
      </c>
      <c r="H598" s="35" t="s">
        <v>126</v>
      </c>
      <c r="I598" s="35" t="s">
        <v>148</v>
      </c>
    </row>
    <row r="599" spans="4:9" ht="12.75" x14ac:dyDescent="0.3">
      <c r="D599" s="50">
        <v>128</v>
      </c>
      <c r="E599" s="50" t="s">
        <v>99</v>
      </c>
      <c r="F599" s="51">
        <v>9370.92</v>
      </c>
      <c r="G599" s="35">
        <v>31</v>
      </c>
      <c r="H599" s="35" t="s">
        <v>125</v>
      </c>
      <c r="I599" s="35" t="s">
        <v>148</v>
      </c>
    </row>
    <row r="600" spans="4:9" ht="12.75" x14ac:dyDescent="0.3">
      <c r="D600" s="50">
        <v>125</v>
      </c>
      <c r="E600" s="50" t="s">
        <v>99</v>
      </c>
      <c r="F600" s="51">
        <v>299695.08</v>
      </c>
      <c r="G600" s="35">
        <v>29</v>
      </c>
      <c r="H600" s="35" t="s">
        <v>125</v>
      </c>
      <c r="I600" s="35" t="s">
        <v>148</v>
      </c>
    </row>
    <row r="601" spans="4:9" ht="12.75" x14ac:dyDescent="0.3">
      <c r="D601" s="50">
        <v>632</v>
      </c>
      <c r="E601" s="50" t="s">
        <v>99</v>
      </c>
      <c r="F601" s="51">
        <v>0</v>
      </c>
      <c r="G601" s="35">
        <v>0</v>
      </c>
      <c r="H601" s="35" t="s">
        <v>125</v>
      </c>
      <c r="I601" s="35" t="s">
        <v>148</v>
      </c>
    </row>
    <row r="602" spans="4:9" ht="12.75" x14ac:dyDescent="0.3">
      <c r="D602" s="50">
        <v>590</v>
      </c>
      <c r="E602" s="50" t="s">
        <v>99</v>
      </c>
      <c r="F602" s="51">
        <v>0</v>
      </c>
      <c r="G602" s="35">
        <v>0</v>
      </c>
      <c r="H602" s="35" t="s">
        <v>125</v>
      </c>
      <c r="I602" s="35" t="s">
        <v>148</v>
      </c>
    </row>
    <row r="603" spans="4:9" ht="12.75" x14ac:dyDescent="0.3">
      <c r="D603" s="50">
        <v>581</v>
      </c>
      <c r="E603" s="50" t="s">
        <v>99</v>
      </c>
      <c r="F603" s="51">
        <v>0</v>
      </c>
      <c r="G603" s="35">
        <v>0</v>
      </c>
      <c r="H603" s="35" t="s">
        <v>125</v>
      </c>
      <c r="I603" s="35" t="s">
        <v>148</v>
      </c>
    </row>
    <row r="604" spans="4:9" ht="12.75" x14ac:dyDescent="0.3">
      <c r="D604" s="50">
        <v>368</v>
      </c>
      <c r="E604" s="50" t="s">
        <v>99</v>
      </c>
      <c r="F604" s="51">
        <v>0</v>
      </c>
      <c r="G604" s="35">
        <v>0</v>
      </c>
      <c r="H604" s="35" t="s">
        <v>125</v>
      </c>
      <c r="I604" s="35" t="s">
        <v>148</v>
      </c>
    </row>
    <row r="605" spans="4:9" ht="12.75" x14ac:dyDescent="0.3">
      <c r="D605" s="50">
        <v>254</v>
      </c>
      <c r="E605" s="50" t="s">
        <v>99</v>
      </c>
      <c r="F605" s="51">
        <v>27070.68</v>
      </c>
      <c r="G605" s="35">
        <v>288</v>
      </c>
      <c r="H605" s="35" t="s">
        <v>130</v>
      </c>
      <c r="I605" s="35" t="s">
        <v>148</v>
      </c>
    </row>
    <row r="606" spans="4:9" ht="12.75" x14ac:dyDescent="0.3">
      <c r="D606" s="50">
        <v>329</v>
      </c>
      <c r="E606" s="50" t="s">
        <v>99</v>
      </c>
      <c r="F606" s="51">
        <v>0</v>
      </c>
      <c r="G606" s="35">
        <v>0</v>
      </c>
      <c r="H606" s="35" t="s">
        <v>125</v>
      </c>
      <c r="I606" s="35" t="s">
        <v>148</v>
      </c>
    </row>
    <row r="607" spans="4:9" ht="12.75" x14ac:dyDescent="0.3">
      <c r="D607" s="50">
        <v>236</v>
      </c>
      <c r="E607" s="50" t="s">
        <v>99</v>
      </c>
      <c r="F607" s="51">
        <v>0</v>
      </c>
      <c r="G607" s="35">
        <v>0</v>
      </c>
      <c r="H607" s="35" t="s">
        <v>126</v>
      </c>
      <c r="I607" s="35" t="s">
        <v>148</v>
      </c>
    </row>
    <row r="608" spans="4:9" ht="12.75" x14ac:dyDescent="0.3">
      <c r="D608" s="50">
        <v>509</v>
      </c>
      <c r="E608" s="50" t="s">
        <v>99</v>
      </c>
      <c r="F608" s="51">
        <v>0</v>
      </c>
      <c r="G608" s="35">
        <v>0</v>
      </c>
      <c r="H608" s="35" t="s">
        <v>125</v>
      </c>
      <c r="I608" s="35" t="s">
        <v>148</v>
      </c>
    </row>
    <row r="609" spans="4:9" ht="12.75" x14ac:dyDescent="0.3">
      <c r="D609" s="50">
        <v>392</v>
      </c>
      <c r="E609" s="50" t="s">
        <v>99</v>
      </c>
      <c r="F609" s="51">
        <v>0</v>
      </c>
      <c r="G609" s="35">
        <v>0</v>
      </c>
      <c r="H609" s="35" t="s">
        <v>125</v>
      </c>
      <c r="I609" s="35" t="s">
        <v>148</v>
      </c>
    </row>
    <row r="610" spans="4:9" ht="12.75" x14ac:dyDescent="0.3">
      <c r="D610" s="50">
        <v>124</v>
      </c>
      <c r="E610" s="50" t="s">
        <v>99</v>
      </c>
      <c r="F610" s="51">
        <v>32951.300000000003</v>
      </c>
      <c r="G610" s="35">
        <v>36</v>
      </c>
      <c r="H610" s="35" t="s">
        <v>125</v>
      </c>
      <c r="I610" s="35" t="s">
        <v>148</v>
      </c>
    </row>
    <row r="611" spans="4:9" ht="12.75" x14ac:dyDescent="0.3">
      <c r="D611" s="50">
        <v>121</v>
      </c>
      <c r="E611" s="50" t="s">
        <v>99</v>
      </c>
      <c r="F611" s="51">
        <v>0</v>
      </c>
      <c r="G611" s="35">
        <v>0</v>
      </c>
      <c r="H611" s="35" t="s">
        <v>125</v>
      </c>
      <c r="I611" s="35" t="s">
        <v>148</v>
      </c>
    </row>
    <row r="612" spans="4:9" ht="12.75" x14ac:dyDescent="0.3">
      <c r="D612" s="50">
        <v>512</v>
      </c>
      <c r="E612" s="50" t="s">
        <v>99</v>
      </c>
      <c r="F612" s="51">
        <v>0</v>
      </c>
      <c r="G612" s="35">
        <v>0</v>
      </c>
      <c r="H612" s="35" t="s">
        <v>125</v>
      </c>
      <c r="I612" s="35" t="s">
        <v>148</v>
      </c>
    </row>
    <row r="613" spans="4:9" ht="12.75" x14ac:dyDescent="0.3">
      <c r="D613" s="50">
        <v>631</v>
      </c>
      <c r="E613" s="50" t="s">
        <v>99</v>
      </c>
      <c r="F613" s="51">
        <v>0</v>
      </c>
      <c r="G613" s="35">
        <v>0</v>
      </c>
      <c r="H613" s="35" t="s">
        <v>125</v>
      </c>
      <c r="I613" s="35" t="s">
        <v>148</v>
      </c>
    </row>
    <row r="614" spans="4:9" ht="12.75" x14ac:dyDescent="0.3">
      <c r="D614" s="50">
        <v>565</v>
      </c>
      <c r="E614" s="50" t="s">
        <v>99</v>
      </c>
      <c r="F614" s="51">
        <v>0</v>
      </c>
      <c r="G614" s="35">
        <v>0</v>
      </c>
      <c r="H614" s="35" t="s">
        <v>126</v>
      </c>
      <c r="I614" s="35" t="s">
        <v>148</v>
      </c>
    </row>
    <row r="615" spans="4:9" ht="12.75" x14ac:dyDescent="0.3">
      <c r="D615" s="50">
        <v>541</v>
      </c>
      <c r="E615" s="50" t="s">
        <v>99</v>
      </c>
      <c r="F615" s="51">
        <v>0</v>
      </c>
      <c r="G615" s="35">
        <v>0</v>
      </c>
      <c r="H615" s="35" t="s">
        <v>125</v>
      </c>
      <c r="I615" s="35" t="s">
        <v>148</v>
      </c>
    </row>
    <row r="616" spans="4:9" ht="12.75" x14ac:dyDescent="0.3">
      <c r="D616" s="50">
        <v>644</v>
      </c>
      <c r="E616" s="50" t="s">
        <v>110</v>
      </c>
      <c r="F616" s="51">
        <v>0</v>
      </c>
      <c r="G616" s="35">
        <v>0</v>
      </c>
      <c r="H616" s="35" t="s">
        <v>126</v>
      </c>
      <c r="I616" s="35" t="s">
        <v>148</v>
      </c>
    </row>
    <row r="617" spans="4:9" ht="12.75" x14ac:dyDescent="0.3">
      <c r="D617" s="50">
        <v>641</v>
      </c>
      <c r="E617" s="50" t="s">
        <v>110</v>
      </c>
      <c r="F617" s="51">
        <v>0</v>
      </c>
      <c r="G617" s="35">
        <v>0</v>
      </c>
      <c r="H617" s="35" t="s">
        <v>126</v>
      </c>
      <c r="I617" s="35" t="s">
        <v>148</v>
      </c>
    </row>
    <row r="618" spans="4:9" ht="12.75" x14ac:dyDescent="0.3">
      <c r="D618" s="50">
        <v>642</v>
      </c>
      <c r="E618" s="50" t="s">
        <v>110</v>
      </c>
      <c r="F618" s="51">
        <v>0</v>
      </c>
      <c r="G618" s="35">
        <v>0</v>
      </c>
      <c r="H618" s="35" t="s">
        <v>126</v>
      </c>
      <c r="I618" s="35" t="s">
        <v>148</v>
      </c>
    </row>
    <row r="619" spans="4:9" ht="12.75" x14ac:dyDescent="0.3">
      <c r="D619" s="50">
        <v>645</v>
      </c>
      <c r="E619" s="50" t="s">
        <v>110</v>
      </c>
      <c r="F619" s="51">
        <v>0</v>
      </c>
      <c r="G619" s="35">
        <v>0</v>
      </c>
      <c r="H619" s="35" t="s">
        <v>126</v>
      </c>
      <c r="I619" s="35" t="s">
        <v>148</v>
      </c>
    </row>
    <row r="620" spans="4:9" ht="12.75" x14ac:dyDescent="0.3">
      <c r="D620" s="50">
        <v>643</v>
      </c>
      <c r="E620" s="50" t="s">
        <v>110</v>
      </c>
      <c r="F620" s="51">
        <v>544404.47</v>
      </c>
      <c r="G620" s="35">
        <v>63</v>
      </c>
      <c r="H620" s="35" t="s">
        <v>126</v>
      </c>
      <c r="I620" s="35" t="s">
        <v>148</v>
      </c>
    </row>
    <row r="621" spans="4:9" ht="12.75" x14ac:dyDescent="0.3">
      <c r="D621" s="50">
        <v>215</v>
      </c>
      <c r="E621" s="50" t="s">
        <v>110</v>
      </c>
      <c r="F621" s="51">
        <v>0</v>
      </c>
      <c r="G621" s="35">
        <v>0</v>
      </c>
      <c r="H621" s="35" t="s">
        <v>126</v>
      </c>
      <c r="I621" s="35" t="s">
        <v>148</v>
      </c>
    </row>
    <row r="622" spans="4:9" ht="12.75" x14ac:dyDescent="0.3">
      <c r="D622" s="50">
        <v>189</v>
      </c>
      <c r="E622" s="50" t="s">
        <v>110</v>
      </c>
      <c r="F622" s="51">
        <v>0</v>
      </c>
      <c r="G622" s="35">
        <v>0</v>
      </c>
      <c r="H622" s="35" t="s">
        <v>126</v>
      </c>
      <c r="I622" s="35" t="s">
        <v>148</v>
      </c>
    </row>
    <row r="623" spans="4:9" ht="12.75" x14ac:dyDescent="0.3">
      <c r="D623" s="50">
        <v>131</v>
      </c>
      <c r="E623" s="50" t="s">
        <v>110</v>
      </c>
      <c r="F623" s="51">
        <v>0</v>
      </c>
      <c r="G623" s="35">
        <v>0</v>
      </c>
      <c r="H623" s="35" t="s">
        <v>126</v>
      </c>
      <c r="I623" s="35" t="s">
        <v>148</v>
      </c>
    </row>
    <row r="624" spans="4:9" ht="12.75" x14ac:dyDescent="0.3">
      <c r="D624" s="50">
        <v>182</v>
      </c>
      <c r="E624" s="50" t="s">
        <v>110</v>
      </c>
      <c r="F624" s="51">
        <v>0</v>
      </c>
      <c r="G624" s="35">
        <v>0</v>
      </c>
      <c r="H624" s="35" t="s">
        <v>126</v>
      </c>
      <c r="I624" s="35" t="s">
        <v>148</v>
      </c>
    </row>
    <row r="625" spans="4:9" ht="12.75" x14ac:dyDescent="0.3">
      <c r="D625" s="50">
        <v>177</v>
      </c>
      <c r="E625" s="50" t="s">
        <v>110</v>
      </c>
      <c r="F625" s="51">
        <v>0</v>
      </c>
      <c r="G625" s="35">
        <v>0</v>
      </c>
      <c r="H625" s="35" t="s">
        <v>126</v>
      </c>
      <c r="I625" s="35" t="s">
        <v>148</v>
      </c>
    </row>
    <row r="626" spans="4:9" ht="12.75" x14ac:dyDescent="0.3">
      <c r="D626" s="50">
        <v>130</v>
      </c>
      <c r="E626" s="50" t="s">
        <v>110</v>
      </c>
      <c r="F626" s="51">
        <v>0</v>
      </c>
      <c r="G626" s="35">
        <v>0</v>
      </c>
      <c r="H626" s="35" t="s">
        <v>126</v>
      </c>
      <c r="I626" s="35" t="s">
        <v>148</v>
      </c>
    </row>
    <row r="627" spans="4:9" ht="12.75" x14ac:dyDescent="0.3">
      <c r="D627" s="50">
        <v>81</v>
      </c>
      <c r="E627" s="50" t="s">
        <v>99</v>
      </c>
      <c r="F627" s="51">
        <v>0</v>
      </c>
      <c r="G627" s="35">
        <v>84</v>
      </c>
      <c r="H627" s="35" t="s">
        <v>125</v>
      </c>
      <c r="I627" s="35" t="s">
        <v>148</v>
      </c>
    </row>
    <row r="628" spans="4:9" ht="12.75" x14ac:dyDescent="0.3">
      <c r="D628" s="50">
        <v>103</v>
      </c>
      <c r="E628" s="50" t="s">
        <v>99</v>
      </c>
      <c r="F628" s="51">
        <v>0</v>
      </c>
      <c r="G628" s="35">
        <v>27</v>
      </c>
      <c r="H628" s="35" t="s">
        <v>125</v>
      </c>
      <c r="I628" s="35" t="s">
        <v>148</v>
      </c>
    </row>
    <row r="629" spans="4:9" ht="12.75" x14ac:dyDescent="0.3">
      <c r="D629" s="50">
        <v>87</v>
      </c>
      <c r="E629" s="50" t="s">
        <v>99</v>
      </c>
      <c r="F629" s="51">
        <v>0</v>
      </c>
      <c r="G629" s="35">
        <v>213</v>
      </c>
      <c r="H629" s="35" t="s">
        <v>125</v>
      </c>
      <c r="I629" s="35" t="s">
        <v>148</v>
      </c>
    </row>
    <row r="630" spans="4:9" ht="12.75" x14ac:dyDescent="0.3">
      <c r="D630" s="50">
        <v>639</v>
      </c>
      <c r="E630" s="50" t="s">
        <v>99</v>
      </c>
      <c r="F630" s="51">
        <v>0</v>
      </c>
      <c r="G630" s="35">
        <v>0</v>
      </c>
      <c r="H630" s="35" t="s">
        <v>125</v>
      </c>
      <c r="I630" s="35" t="s">
        <v>148</v>
      </c>
    </row>
    <row r="631" spans="4:9" ht="12.75" x14ac:dyDescent="0.3">
      <c r="D631" s="50">
        <v>100</v>
      </c>
      <c r="E631" s="50" t="s">
        <v>99</v>
      </c>
      <c r="F631" s="51">
        <v>0</v>
      </c>
      <c r="G631" s="35">
        <v>0</v>
      </c>
      <c r="H631" s="35" t="s">
        <v>125</v>
      </c>
      <c r="I631" s="35" t="s">
        <v>148</v>
      </c>
    </row>
    <row r="632" spans="4:9" ht="12.75" x14ac:dyDescent="0.3">
      <c r="D632" s="50">
        <v>102</v>
      </c>
      <c r="E632" s="50" t="s">
        <v>99</v>
      </c>
      <c r="F632" s="51">
        <v>0</v>
      </c>
      <c r="G632" s="35">
        <v>156</v>
      </c>
      <c r="H632" s="35" t="s">
        <v>125</v>
      </c>
      <c r="I632" s="35" t="s">
        <v>148</v>
      </c>
    </row>
    <row r="633" spans="4:9" ht="12.75" x14ac:dyDescent="0.3">
      <c r="D633" s="50">
        <v>637</v>
      </c>
      <c r="E633" s="50" t="s">
        <v>99</v>
      </c>
      <c r="F633" s="51">
        <v>0</v>
      </c>
      <c r="G633" s="35">
        <v>53</v>
      </c>
      <c r="H633" s="35" t="s">
        <v>125</v>
      </c>
      <c r="I633" s="35" t="s">
        <v>148</v>
      </c>
    </row>
    <row r="634" spans="4:9" ht="12.75" x14ac:dyDescent="0.3">
      <c r="D634" s="50">
        <v>638</v>
      </c>
      <c r="E634" s="50" t="s">
        <v>99</v>
      </c>
      <c r="F634" s="51">
        <v>0</v>
      </c>
      <c r="G634" s="35">
        <v>113</v>
      </c>
      <c r="H634" s="35" t="s">
        <v>125</v>
      </c>
      <c r="I634" s="35" t="s">
        <v>148</v>
      </c>
    </row>
    <row r="635" spans="4:9" ht="12.75" x14ac:dyDescent="0.3">
      <c r="D635" s="50">
        <v>640</v>
      </c>
      <c r="E635" s="50" t="s">
        <v>99</v>
      </c>
      <c r="F635" s="51">
        <v>0</v>
      </c>
      <c r="G635" s="35">
        <v>0</v>
      </c>
      <c r="H635" s="35" t="s">
        <v>125</v>
      </c>
      <c r="I635" s="35" t="s">
        <v>148</v>
      </c>
    </row>
    <row r="636" spans="4:9" ht="12.75" x14ac:dyDescent="0.3">
      <c r="D636" s="50">
        <v>97</v>
      </c>
      <c r="E636" s="50" t="s">
        <v>99</v>
      </c>
      <c r="F636" s="51">
        <v>0</v>
      </c>
      <c r="G636" s="35">
        <v>193</v>
      </c>
      <c r="H636" s="35" t="s">
        <v>125</v>
      </c>
      <c r="I636" s="35" t="s">
        <v>148</v>
      </c>
    </row>
    <row r="637" spans="4:9" ht="12.75" x14ac:dyDescent="0.3">
      <c r="D637" s="50">
        <v>211</v>
      </c>
      <c r="E637" s="50" t="s">
        <v>110</v>
      </c>
      <c r="F637" s="51">
        <v>0</v>
      </c>
      <c r="G637" s="35">
        <v>0</v>
      </c>
      <c r="H637" s="35" t="s">
        <v>126</v>
      </c>
      <c r="I637" s="35" t="s">
        <v>148</v>
      </c>
    </row>
    <row r="638" spans="4:9" ht="12.75" x14ac:dyDescent="0.3">
      <c r="D638" s="50">
        <v>214</v>
      </c>
      <c r="E638" s="50" t="s">
        <v>110</v>
      </c>
      <c r="F638" s="51">
        <v>0</v>
      </c>
      <c r="G638" s="35">
        <v>0</v>
      </c>
      <c r="H638" s="35" t="s">
        <v>126</v>
      </c>
      <c r="I638" s="35" t="s">
        <v>148</v>
      </c>
    </row>
    <row r="639" spans="4:9" ht="12.75" x14ac:dyDescent="0.3">
      <c r="D639" s="50">
        <v>213</v>
      </c>
      <c r="E639" s="50" t="s">
        <v>110</v>
      </c>
      <c r="F639" s="51">
        <v>0</v>
      </c>
      <c r="G639" s="35">
        <v>0</v>
      </c>
      <c r="H639" s="35" t="s">
        <v>126</v>
      </c>
      <c r="I639" s="35" t="s">
        <v>148</v>
      </c>
    </row>
    <row r="640" spans="4:9" ht="12.75" x14ac:dyDescent="0.3">
      <c r="D640" s="50">
        <v>224</v>
      </c>
      <c r="E640" s="50" t="s">
        <v>110</v>
      </c>
      <c r="F640" s="51">
        <v>0</v>
      </c>
      <c r="G640" s="35">
        <v>0</v>
      </c>
      <c r="H640" s="35" t="s">
        <v>126</v>
      </c>
      <c r="I640" s="35" t="s">
        <v>148</v>
      </c>
    </row>
    <row r="641" spans="4:9" ht="12.75" x14ac:dyDescent="0.3">
      <c r="D641" s="50">
        <v>71</v>
      </c>
      <c r="E641" s="50" t="s">
        <v>99</v>
      </c>
      <c r="F641" s="51">
        <v>0</v>
      </c>
      <c r="G641" s="35">
        <v>68</v>
      </c>
      <c r="H641" s="35" t="s">
        <v>125</v>
      </c>
      <c r="I641" s="35" t="s">
        <v>148</v>
      </c>
    </row>
    <row r="642" spans="4:9" ht="12.75" x14ac:dyDescent="0.3">
      <c r="D642" s="50">
        <v>101</v>
      </c>
      <c r="E642" s="50" t="s">
        <v>99</v>
      </c>
      <c r="F642" s="51">
        <v>0</v>
      </c>
      <c r="G642" s="35">
        <v>0</v>
      </c>
      <c r="H642" s="35" t="s">
        <v>125</v>
      </c>
      <c r="I642" s="35" t="s">
        <v>148</v>
      </c>
    </row>
    <row r="643" spans="4:9" ht="12.75" x14ac:dyDescent="0.3">
      <c r="D643" s="50">
        <v>70</v>
      </c>
      <c r="E643" s="50" t="s">
        <v>99</v>
      </c>
      <c r="F643" s="51">
        <v>0</v>
      </c>
      <c r="G643" s="35">
        <v>0</v>
      </c>
      <c r="H643" s="35" t="s">
        <v>125</v>
      </c>
      <c r="I643" s="35" t="s">
        <v>148</v>
      </c>
    </row>
    <row r="644" spans="4:9" ht="12.75" x14ac:dyDescent="0.3">
      <c r="D644" s="50">
        <v>174</v>
      </c>
      <c r="E644" s="50" t="s">
        <v>110</v>
      </c>
      <c r="F644" s="51">
        <v>0</v>
      </c>
      <c r="G644" s="35">
        <v>0</v>
      </c>
      <c r="H644" s="35" t="s">
        <v>126</v>
      </c>
      <c r="I644" s="35" t="s">
        <v>148</v>
      </c>
    </row>
    <row r="645" spans="4:9" ht="12.75" x14ac:dyDescent="0.3">
      <c r="D645" s="50">
        <v>646</v>
      </c>
      <c r="E645" s="50" t="s">
        <v>99</v>
      </c>
      <c r="F645" s="51">
        <v>15781.97</v>
      </c>
      <c r="G645" s="35">
        <v>415</v>
      </c>
      <c r="H645" s="35" t="s">
        <v>125</v>
      </c>
      <c r="I645" s="35" t="s">
        <v>148</v>
      </c>
    </row>
    <row r="646" spans="4:9" ht="12.75" x14ac:dyDescent="0.3">
      <c r="D646" s="50">
        <v>649</v>
      </c>
      <c r="E646" s="50" t="s">
        <v>110</v>
      </c>
      <c r="F646" s="51">
        <v>0</v>
      </c>
      <c r="G646" s="35">
        <v>0</v>
      </c>
      <c r="H646" s="35" t="s">
        <v>126</v>
      </c>
      <c r="I646" s="35" t="s">
        <v>148</v>
      </c>
    </row>
    <row r="647" spans="4:9" ht="12.75" x14ac:dyDescent="0.3">
      <c r="D647" s="50">
        <v>652</v>
      </c>
      <c r="E647" s="50" t="s">
        <v>111</v>
      </c>
      <c r="F647" s="51">
        <v>0</v>
      </c>
      <c r="G647" s="35">
        <v>0</v>
      </c>
      <c r="H647" s="35" t="s">
        <v>126</v>
      </c>
      <c r="I647" s="35" t="s">
        <v>148</v>
      </c>
    </row>
    <row r="648" spans="4:9" ht="12.75" x14ac:dyDescent="0.3">
      <c r="D648" s="50">
        <v>657</v>
      </c>
      <c r="E648" s="50" t="s">
        <v>114</v>
      </c>
      <c r="F648" s="51">
        <v>0</v>
      </c>
      <c r="G648" s="35">
        <v>0</v>
      </c>
      <c r="H648" s="35" t="s">
        <v>126</v>
      </c>
      <c r="I648" s="35" t="s">
        <v>148</v>
      </c>
    </row>
    <row r="649" spans="4:9" ht="12.75" x14ac:dyDescent="0.3">
      <c r="D649" s="50">
        <v>660</v>
      </c>
      <c r="E649" s="50" t="s">
        <v>114</v>
      </c>
      <c r="F649" s="51">
        <v>0</v>
      </c>
      <c r="G649" s="35">
        <v>0</v>
      </c>
      <c r="H649" s="35" t="s">
        <v>126</v>
      </c>
      <c r="I649" s="35" t="s">
        <v>148</v>
      </c>
    </row>
    <row r="650" spans="4:9" ht="12.75" x14ac:dyDescent="0.3">
      <c r="D650" s="50">
        <v>663</v>
      </c>
      <c r="E650" s="50" t="s">
        <v>110</v>
      </c>
      <c r="F650" s="51">
        <v>0</v>
      </c>
      <c r="G650" s="35">
        <v>0</v>
      </c>
      <c r="H650" s="35" t="s">
        <v>126</v>
      </c>
      <c r="I650" s="35" t="s">
        <v>148</v>
      </c>
    </row>
    <row r="651" spans="4:9" ht="12.75" x14ac:dyDescent="0.3">
      <c r="D651" s="50">
        <v>666</v>
      </c>
      <c r="E651" s="50" t="s">
        <v>113</v>
      </c>
      <c r="F651" s="51">
        <v>0</v>
      </c>
      <c r="G651" s="35">
        <v>0</v>
      </c>
      <c r="H651" s="35" t="s">
        <v>126</v>
      </c>
      <c r="I651" s="35" t="s">
        <v>148</v>
      </c>
    </row>
    <row r="652" spans="4:9" ht="12.75" x14ac:dyDescent="0.3">
      <c r="D652" s="50">
        <v>669</v>
      </c>
      <c r="E652" s="50" t="s">
        <v>112</v>
      </c>
      <c r="F652" s="51">
        <v>0</v>
      </c>
      <c r="G652" s="35">
        <v>0</v>
      </c>
      <c r="H652" s="35" t="s">
        <v>126</v>
      </c>
      <c r="I652" s="35" t="s">
        <v>148</v>
      </c>
    </row>
    <row r="653" spans="4:9" ht="12.75" x14ac:dyDescent="0.3">
      <c r="D653" s="50">
        <v>672</v>
      </c>
      <c r="E653" s="50" t="s">
        <v>110</v>
      </c>
      <c r="F653" s="51">
        <v>4412.8</v>
      </c>
      <c r="G653" s="35">
        <v>3</v>
      </c>
      <c r="H653" s="35" t="s">
        <v>126</v>
      </c>
      <c r="I653" s="35" t="s">
        <v>148</v>
      </c>
    </row>
    <row r="654" spans="4:9" ht="12.75" x14ac:dyDescent="0.3">
      <c r="D654" s="50">
        <v>675</v>
      </c>
      <c r="E654" s="50" t="s">
        <v>110</v>
      </c>
      <c r="F654" s="51">
        <v>0</v>
      </c>
      <c r="G654" s="35">
        <v>0</v>
      </c>
      <c r="H654" s="35" t="s">
        <v>126</v>
      </c>
      <c r="I654" s="35" t="s">
        <v>148</v>
      </c>
    </row>
    <row r="655" spans="4:9" ht="12.75" x14ac:dyDescent="0.3">
      <c r="D655" s="50">
        <v>678</v>
      </c>
      <c r="E655" s="50" t="s">
        <v>110</v>
      </c>
      <c r="F655" s="51">
        <v>0</v>
      </c>
      <c r="G655" s="35">
        <v>0</v>
      </c>
      <c r="H655" s="35" t="s">
        <v>126</v>
      </c>
      <c r="I655" s="35" t="s">
        <v>148</v>
      </c>
    </row>
    <row r="656" spans="4:9" ht="12.75" x14ac:dyDescent="0.3">
      <c r="D656" s="50">
        <v>681</v>
      </c>
      <c r="E656" s="50" t="s">
        <v>110</v>
      </c>
      <c r="F656" s="51">
        <v>0</v>
      </c>
      <c r="G656" s="35">
        <v>0</v>
      </c>
      <c r="H656" s="35" t="s">
        <v>126</v>
      </c>
      <c r="I656" s="35" t="s">
        <v>148</v>
      </c>
    </row>
    <row r="657" spans="4:9" ht="12.75" x14ac:dyDescent="0.3">
      <c r="D657" s="50">
        <v>684</v>
      </c>
      <c r="E657" s="50" t="s">
        <v>110</v>
      </c>
      <c r="F657" s="51">
        <v>0</v>
      </c>
      <c r="G657" s="35">
        <v>0</v>
      </c>
      <c r="H657" s="35" t="s">
        <v>126</v>
      </c>
      <c r="I657" s="35" t="s">
        <v>148</v>
      </c>
    </row>
    <row r="658" spans="4:9" ht="12.75" x14ac:dyDescent="0.3">
      <c r="D658" s="50">
        <v>687</v>
      </c>
      <c r="E658" s="50" t="s">
        <v>110</v>
      </c>
      <c r="F658" s="51">
        <v>0</v>
      </c>
      <c r="G658" s="35">
        <v>0</v>
      </c>
      <c r="H658" s="35" t="s">
        <v>126</v>
      </c>
      <c r="I658" s="35" t="s">
        <v>148</v>
      </c>
    </row>
    <row r="659" spans="4:9" ht="12.75" x14ac:dyDescent="0.3">
      <c r="D659" s="50">
        <v>690</v>
      </c>
      <c r="E659" s="50" t="s">
        <v>112</v>
      </c>
      <c r="F659" s="51">
        <v>0</v>
      </c>
      <c r="G659" s="35">
        <v>0</v>
      </c>
      <c r="H659" s="35" t="s">
        <v>126</v>
      </c>
      <c r="I659" s="35" t="s">
        <v>148</v>
      </c>
    </row>
    <row r="660" spans="4:9" ht="12.75" x14ac:dyDescent="0.3">
      <c r="D660" s="50">
        <v>693</v>
      </c>
      <c r="E660" s="50" t="s">
        <v>112</v>
      </c>
      <c r="F660" s="51">
        <v>0</v>
      </c>
      <c r="G660" s="35">
        <v>0</v>
      </c>
      <c r="H660" s="35" t="s">
        <v>126</v>
      </c>
      <c r="I660" s="35" t="s">
        <v>148</v>
      </c>
    </row>
    <row r="661" spans="4:9" ht="12.75" x14ac:dyDescent="0.3">
      <c r="D661" s="50">
        <v>696</v>
      </c>
      <c r="E661" s="50" t="s">
        <v>110</v>
      </c>
      <c r="F661" s="51">
        <v>793.96</v>
      </c>
      <c r="G661" s="35">
        <v>6</v>
      </c>
      <c r="H661" s="35" t="s">
        <v>126</v>
      </c>
      <c r="I661" s="35" t="s">
        <v>148</v>
      </c>
    </row>
    <row r="662" spans="4:9" ht="12.75" x14ac:dyDescent="0.3">
      <c r="D662" s="50">
        <v>699</v>
      </c>
      <c r="E662" s="50" t="s">
        <v>113</v>
      </c>
      <c r="F662" s="51">
        <v>35092.81</v>
      </c>
      <c r="G662" s="35">
        <v>16</v>
      </c>
      <c r="H662" s="35" t="s">
        <v>126</v>
      </c>
      <c r="I662" s="35" t="s">
        <v>148</v>
      </c>
    </row>
    <row r="663" spans="4:9" ht="12.75" x14ac:dyDescent="0.3">
      <c r="D663" s="50">
        <v>702</v>
      </c>
      <c r="E663" s="50" t="s">
        <v>99</v>
      </c>
      <c r="F663" s="51">
        <v>81550.289999999994</v>
      </c>
      <c r="G663" s="35">
        <v>199</v>
      </c>
      <c r="H663" s="35" t="s">
        <v>126</v>
      </c>
      <c r="I663" s="35" t="s">
        <v>148</v>
      </c>
    </row>
    <row r="664" spans="4:9" ht="12.75" x14ac:dyDescent="0.3">
      <c r="D664" s="50">
        <v>648</v>
      </c>
      <c r="E664" s="50" t="s">
        <v>110</v>
      </c>
      <c r="F664" s="51">
        <v>0</v>
      </c>
      <c r="G664" s="35">
        <v>0</v>
      </c>
      <c r="H664" s="35" t="s">
        <v>126</v>
      </c>
      <c r="I664" s="35" t="s">
        <v>148</v>
      </c>
    </row>
    <row r="665" spans="4:9" ht="12.75" x14ac:dyDescent="0.3">
      <c r="D665" s="50">
        <v>651</v>
      </c>
      <c r="E665" s="50" t="s">
        <v>111</v>
      </c>
      <c r="F665" s="51">
        <v>0</v>
      </c>
      <c r="G665" s="35">
        <v>0</v>
      </c>
      <c r="H665" s="35" t="s">
        <v>126</v>
      </c>
      <c r="I665" s="35" t="s">
        <v>148</v>
      </c>
    </row>
    <row r="666" spans="4:9" ht="12.75" x14ac:dyDescent="0.3">
      <c r="D666" s="50">
        <v>653</v>
      </c>
      <c r="E666" s="50" t="s">
        <v>110</v>
      </c>
      <c r="F666" s="51">
        <v>0</v>
      </c>
      <c r="G666" s="35">
        <v>0</v>
      </c>
      <c r="H666" s="35" t="s">
        <v>126</v>
      </c>
      <c r="I666" s="35" t="s">
        <v>148</v>
      </c>
    </row>
    <row r="667" spans="4:9" ht="12.75" x14ac:dyDescent="0.3">
      <c r="D667" s="50">
        <v>656</v>
      </c>
      <c r="E667" s="50" t="s">
        <v>110</v>
      </c>
      <c r="F667" s="51">
        <v>0</v>
      </c>
      <c r="G667" s="35">
        <v>0</v>
      </c>
      <c r="H667" s="35" t="s">
        <v>126</v>
      </c>
      <c r="I667" s="35" t="s">
        <v>148</v>
      </c>
    </row>
    <row r="668" spans="4:9" ht="12.75" x14ac:dyDescent="0.3">
      <c r="D668" s="50">
        <v>659</v>
      </c>
      <c r="E668" s="50" t="s">
        <v>114</v>
      </c>
      <c r="F668" s="51">
        <v>0</v>
      </c>
      <c r="G668" s="35">
        <v>0</v>
      </c>
      <c r="H668" s="35" t="s">
        <v>126</v>
      </c>
      <c r="I668" s="35" t="s">
        <v>148</v>
      </c>
    </row>
    <row r="669" spans="4:9" ht="12.75" x14ac:dyDescent="0.3">
      <c r="D669" s="50">
        <v>662</v>
      </c>
      <c r="E669" s="50" t="s">
        <v>110</v>
      </c>
      <c r="F669" s="51">
        <v>0</v>
      </c>
      <c r="G669" s="35">
        <v>0</v>
      </c>
      <c r="H669" s="35" t="s">
        <v>126</v>
      </c>
      <c r="I669" s="35" t="s">
        <v>148</v>
      </c>
    </row>
    <row r="670" spans="4:9" ht="12.75" x14ac:dyDescent="0.3">
      <c r="D670" s="50">
        <v>665</v>
      </c>
      <c r="E670" s="50" t="s">
        <v>113</v>
      </c>
      <c r="F670" s="51">
        <v>0</v>
      </c>
      <c r="G670" s="35">
        <v>0</v>
      </c>
      <c r="H670" s="35" t="s">
        <v>126</v>
      </c>
      <c r="I670" s="35" t="s">
        <v>148</v>
      </c>
    </row>
    <row r="671" spans="4:9" ht="12.75" x14ac:dyDescent="0.3">
      <c r="D671" s="50">
        <v>668</v>
      </c>
      <c r="E671" s="50" t="s">
        <v>110</v>
      </c>
      <c r="F671" s="51">
        <v>0</v>
      </c>
      <c r="G671" s="35">
        <v>0</v>
      </c>
      <c r="H671" s="35" t="s">
        <v>126</v>
      </c>
      <c r="I671" s="35" t="s">
        <v>148</v>
      </c>
    </row>
    <row r="672" spans="4:9" ht="12.75" x14ac:dyDescent="0.3">
      <c r="D672" s="50">
        <v>674</v>
      </c>
      <c r="E672" s="50" t="s">
        <v>110</v>
      </c>
      <c r="F672" s="51">
        <v>3484.79</v>
      </c>
      <c r="G672" s="35">
        <v>10</v>
      </c>
      <c r="H672" s="35" t="s">
        <v>126</v>
      </c>
      <c r="I672" s="35" t="s">
        <v>148</v>
      </c>
    </row>
    <row r="673" spans="4:9" ht="12.75" x14ac:dyDescent="0.3">
      <c r="D673" s="50">
        <v>677</v>
      </c>
      <c r="E673" s="50" t="s">
        <v>110</v>
      </c>
      <c r="F673" s="51">
        <v>0</v>
      </c>
      <c r="G673" s="35">
        <v>0</v>
      </c>
      <c r="H673" s="35" t="s">
        <v>126</v>
      </c>
      <c r="I673" s="35" t="s">
        <v>148</v>
      </c>
    </row>
    <row r="674" spans="4:9" ht="12.75" x14ac:dyDescent="0.3">
      <c r="D674" s="50">
        <v>680</v>
      </c>
      <c r="E674" s="50" t="s">
        <v>110</v>
      </c>
      <c r="F674" s="51">
        <v>0</v>
      </c>
      <c r="G674" s="35">
        <v>0</v>
      </c>
      <c r="H674" s="35" t="s">
        <v>126</v>
      </c>
      <c r="I674" s="35" t="s">
        <v>148</v>
      </c>
    </row>
    <row r="675" spans="4:9" ht="12.75" x14ac:dyDescent="0.3">
      <c r="D675" s="50">
        <v>683</v>
      </c>
      <c r="E675" s="50" t="s">
        <v>110</v>
      </c>
      <c r="F675" s="51">
        <v>0</v>
      </c>
      <c r="G675" s="35">
        <v>0</v>
      </c>
      <c r="H675" s="35" t="s">
        <v>126</v>
      </c>
      <c r="I675" s="35" t="s">
        <v>148</v>
      </c>
    </row>
    <row r="676" spans="4:9" ht="12.75" x14ac:dyDescent="0.3">
      <c r="D676" s="50">
        <v>686</v>
      </c>
      <c r="E676" s="50" t="s">
        <v>99</v>
      </c>
      <c r="F676" s="51">
        <v>0</v>
      </c>
      <c r="G676" s="35">
        <v>0</v>
      </c>
      <c r="H676" s="35" t="s">
        <v>126</v>
      </c>
      <c r="I676" s="35" t="s">
        <v>148</v>
      </c>
    </row>
    <row r="677" spans="4:9" ht="12.75" x14ac:dyDescent="0.3">
      <c r="D677" s="50">
        <v>692</v>
      </c>
      <c r="E677" s="50" t="s">
        <v>112</v>
      </c>
      <c r="F677" s="51">
        <v>0</v>
      </c>
      <c r="G677" s="35">
        <v>0</v>
      </c>
      <c r="H677" s="35" t="s">
        <v>126</v>
      </c>
      <c r="I677" s="35" t="s">
        <v>148</v>
      </c>
    </row>
    <row r="678" spans="4:9" ht="12.75" x14ac:dyDescent="0.3">
      <c r="D678" s="50">
        <v>698</v>
      </c>
      <c r="E678" s="50" t="s">
        <v>110</v>
      </c>
      <c r="F678" s="51">
        <v>97331.65</v>
      </c>
      <c r="G678" s="35">
        <v>8</v>
      </c>
      <c r="H678" s="35" t="s">
        <v>126</v>
      </c>
      <c r="I678" s="35" t="s">
        <v>148</v>
      </c>
    </row>
    <row r="679" spans="4:9" ht="12.75" x14ac:dyDescent="0.3">
      <c r="D679" s="50">
        <v>701</v>
      </c>
      <c r="E679" s="50" t="s">
        <v>99</v>
      </c>
      <c r="F679" s="51">
        <v>2632</v>
      </c>
      <c r="G679" s="35">
        <v>159</v>
      </c>
      <c r="H679" s="35" t="s">
        <v>126</v>
      </c>
      <c r="I679" s="35" t="s">
        <v>148</v>
      </c>
    </row>
    <row r="680" spans="4:9" ht="12.75" x14ac:dyDescent="0.3">
      <c r="D680" s="50" t="s">
        <v>109</v>
      </c>
      <c r="E680" s="50" t="s">
        <v>99</v>
      </c>
      <c r="F680" s="51">
        <v>113181.81</v>
      </c>
      <c r="G680" s="35">
        <v>0</v>
      </c>
      <c r="H680" s="35" t="s">
        <v>124</v>
      </c>
      <c r="I680" s="35" t="s">
        <v>148</v>
      </c>
    </row>
    <row r="681" spans="4:9" ht="12.75" x14ac:dyDescent="0.3">
      <c r="D681" s="50">
        <v>647</v>
      </c>
      <c r="E681" s="50" t="s">
        <v>110</v>
      </c>
      <c r="F681" s="51">
        <v>0</v>
      </c>
      <c r="G681" s="35">
        <v>0</v>
      </c>
      <c r="H681" s="35" t="s">
        <v>126</v>
      </c>
      <c r="I681" s="35" t="s">
        <v>148</v>
      </c>
    </row>
    <row r="682" spans="4:9" ht="12.75" x14ac:dyDescent="0.3">
      <c r="D682" s="50">
        <v>650</v>
      </c>
      <c r="E682" s="50" t="s">
        <v>111</v>
      </c>
      <c r="F682" s="51">
        <v>0</v>
      </c>
      <c r="G682" s="35">
        <v>0</v>
      </c>
      <c r="H682" s="35" t="s">
        <v>126</v>
      </c>
      <c r="I682" s="35" t="s">
        <v>148</v>
      </c>
    </row>
    <row r="683" spans="4:9" ht="12.75" x14ac:dyDescent="0.3">
      <c r="D683" s="50">
        <v>655</v>
      </c>
      <c r="E683" s="50" t="s">
        <v>112</v>
      </c>
      <c r="F683" s="51">
        <v>0</v>
      </c>
      <c r="G683" s="35">
        <v>0</v>
      </c>
      <c r="H683" s="35" t="s">
        <v>126</v>
      </c>
      <c r="I683" s="35" t="s">
        <v>148</v>
      </c>
    </row>
    <row r="684" spans="4:9" ht="12.75" x14ac:dyDescent="0.3">
      <c r="D684" s="50">
        <v>658</v>
      </c>
      <c r="E684" s="50" t="s">
        <v>110</v>
      </c>
      <c r="F684" s="51">
        <v>0</v>
      </c>
      <c r="G684" s="35">
        <v>0</v>
      </c>
      <c r="H684" s="35" t="s">
        <v>126</v>
      </c>
      <c r="I684" s="35" t="s">
        <v>148</v>
      </c>
    </row>
    <row r="685" spans="4:9" ht="12.75" x14ac:dyDescent="0.3">
      <c r="D685" s="50">
        <v>661</v>
      </c>
      <c r="E685" s="50" t="s">
        <v>114</v>
      </c>
      <c r="F685" s="51">
        <v>0</v>
      </c>
      <c r="G685" s="35">
        <v>0</v>
      </c>
      <c r="H685" s="35" t="s">
        <v>126</v>
      </c>
      <c r="I685" s="35" t="s">
        <v>148</v>
      </c>
    </row>
    <row r="686" spans="4:9" ht="12.75" x14ac:dyDescent="0.3">
      <c r="D686" s="50">
        <v>664</v>
      </c>
      <c r="E686" s="50" t="s">
        <v>110</v>
      </c>
      <c r="F686" s="51">
        <v>0</v>
      </c>
      <c r="G686" s="35">
        <v>0</v>
      </c>
      <c r="H686" s="35" t="s">
        <v>126</v>
      </c>
      <c r="I686" s="35" t="s">
        <v>148</v>
      </c>
    </row>
    <row r="687" spans="4:9" ht="12.75" x14ac:dyDescent="0.3">
      <c r="D687" s="50">
        <v>667</v>
      </c>
      <c r="E687" s="50" t="s">
        <v>110</v>
      </c>
      <c r="F687" s="51">
        <v>0</v>
      </c>
      <c r="G687" s="35">
        <v>0</v>
      </c>
      <c r="H687" s="35" t="s">
        <v>126</v>
      </c>
      <c r="I687" s="35" t="s">
        <v>148</v>
      </c>
    </row>
    <row r="688" spans="4:9" ht="12.75" x14ac:dyDescent="0.3">
      <c r="D688" s="50">
        <v>670</v>
      </c>
      <c r="E688" s="50" t="s">
        <v>112</v>
      </c>
      <c r="F688" s="51">
        <v>0</v>
      </c>
      <c r="G688" s="35">
        <v>0</v>
      </c>
      <c r="H688" s="35" t="s">
        <v>126</v>
      </c>
      <c r="I688" s="35" t="s">
        <v>148</v>
      </c>
    </row>
    <row r="689" spans="4:9" ht="12.75" x14ac:dyDescent="0.3">
      <c r="D689" s="50">
        <v>673</v>
      </c>
      <c r="E689" s="50" t="s">
        <v>110</v>
      </c>
      <c r="F689" s="51">
        <v>5362.77</v>
      </c>
      <c r="G689" s="35">
        <v>8</v>
      </c>
      <c r="H689" s="35" t="s">
        <v>126</v>
      </c>
      <c r="I689" s="35" t="s">
        <v>148</v>
      </c>
    </row>
    <row r="690" spans="4:9" ht="12.75" x14ac:dyDescent="0.3">
      <c r="D690" s="50">
        <v>676</v>
      </c>
      <c r="E690" s="50" t="s">
        <v>110</v>
      </c>
      <c r="F690" s="51">
        <v>0</v>
      </c>
      <c r="G690" s="35">
        <v>0</v>
      </c>
      <c r="H690" s="35" t="s">
        <v>126</v>
      </c>
      <c r="I690" s="35" t="s">
        <v>148</v>
      </c>
    </row>
    <row r="691" spans="4:9" ht="12.75" x14ac:dyDescent="0.3">
      <c r="D691" s="50">
        <v>679</v>
      </c>
      <c r="E691" s="50" t="s">
        <v>110</v>
      </c>
      <c r="F691" s="51">
        <v>0</v>
      </c>
      <c r="G691" s="35">
        <v>0</v>
      </c>
      <c r="H691" s="35" t="s">
        <v>126</v>
      </c>
      <c r="I691" s="35" t="s">
        <v>148</v>
      </c>
    </row>
    <row r="692" spans="4:9" ht="12.75" x14ac:dyDescent="0.3">
      <c r="D692" s="50">
        <v>682</v>
      </c>
      <c r="E692" s="50" t="s">
        <v>110</v>
      </c>
      <c r="F692" s="51">
        <v>0</v>
      </c>
      <c r="G692" s="35">
        <v>0</v>
      </c>
      <c r="H692" s="35" t="s">
        <v>126</v>
      </c>
      <c r="I692" s="35" t="s">
        <v>148</v>
      </c>
    </row>
    <row r="693" spans="4:9" ht="12.75" x14ac:dyDescent="0.3">
      <c r="D693" s="50">
        <v>685</v>
      </c>
      <c r="E693" s="50" t="s">
        <v>111</v>
      </c>
      <c r="F693" s="51">
        <v>0</v>
      </c>
      <c r="G693" s="35">
        <v>0</v>
      </c>
      <c r="H693" s="35" t="s">
        <v>126</v>
      </c>
      <c r="I693" s="35" t="s">
        <v>148</v>
      </c>
    </row>
    <row r="694" spans="4:9" ht="12.75" x14ac:dyDescent="0.3">
      <c r="D694" s="50">
        <v>688</v>
      </c>
      <c r="E694" s="50" t="s">
        <v>111</v>
      </c>
      <c r="F694" s="51">
        <v>0</v>
      </c>
      <c r="G694" s="35">
        <v>0</v>
      </c>
      <c r="H694" s="35" t="s">
        <v>126</v>
      </c>
      <c r="I694" s="35" t="s">
        <v>148</v>
      </c>
    </row>
    <row r="695" spans="4:9" ht="12.75" x14ac:dyDescent="0.3">
      <c r="D695" s="50">
        <v>691</v>
      </c>
      <c r="E695" s="50" t="s">
        <v>112</v>
      </c>
      <c r="F695" s="51">
        <v>0</v>
      </c>
      <c r="G695" s="35">
        <v>0</v>
      </c>
      <c r="H695" s="35" t="s">
        <v>126</v>
      </c>
      <c r="I695" s="35" t="s">
        <v>148</v>
      </c>
    </row>
    <row r="696" spans="4:9" ht="12.75" x14ac:dyDescent="0.3">
      <c r="D696" s="50">
        <v>694</v>
      </c>
      <c r="E696" s="50" t="s">
        <v>112</v>
      </c>
      <c r="F696" s="51">
        <v>0</v>
      </c>
      <c r="G696" s="35">
        <v>0</v>
      </c>
      <c r="H696" s="35" t="s">
        <v>126</v>
      </c>
      <c r="I696" s="35" t="s">
        <v>148</v>
      </c>
    </row>
    <row r="697" spans="4:9" ht="12.75" x14ac:dyDescent="0.3">
      <c r="D697" s="50">
        <v>697</v>
      </c>
      <c r="E697" s="50" t="s">
        <v>110</v>
      </c>
      <c r="F697" s="51">
        <v>793.96</v>
      </c>
      <c r="G697" s="35">
        <v>6</v>
      </c>
      <c r="H697" s="35" t="s">
        <v>126</v>
      </c>
      <c r="I697" s="35" t="s">
        <v>148</v>
      </c>
    </row>
    <row r="698" spans="4:9" ht="12.75" x14ac:dyDescent="0.3">
      <c r="D698" s="50">
        <v>700</v>
      </c>
      <c r="E698" s="50" t="s">
        <v>99</v>
      </c>
      <c r="F698" s="51">
        <v>2835.63</v>
      </c>
      <c r="G698" s="35">
        <v>117</v>
      </c>
      <c r="H698" s="35" t="s">
        <v>126</v>
      </c>
      <c r="I698" s="35" t="s">
        <v>148</v>
      </c>
    </row>
    <row r="699" spans="4:9" ht="12.75" x14ac:dyDescent="0.3">
      <c r="D699" s="50" t="s">
        <v>100</v>
      </c>
      <c r="E699" s="50" t="s">
        <v>99</v>
      </c>
      <c r="F699" s="51">
        <v>482133.33</v>
      </c>
      <c r="G699" s="35">
        <v>0</v>
      </c>
      <c r="H699" s="35" t="s">
        <v>124</v>
      </c>
      <c r="I699" s="35" t="s">
        <v>148</v>
      </c>
    </row>
    <row r="700" spans="4:9" ht="12.75" x14ac:dyDescent="0.3">
      <c r="D700" s="50" t="s">
        <v>108</v>
      </c>
      <c r="E700" s="50" t="s">
        <v>99</v>
      </c>
      <c r="F700" s="51">
        <v>0</v>
      </c>
      <c r="G700" s="35">
        <v>0</v>
      </c>
      <c r="H700" s="35" t="s">
        <v>124</v>
      </c>
      <c r="I700" s="35" t="s">
        <v>148</v>
      </c>
    </row>
    <row r="701" spans="4:9" ht="12.75" x14ac:dyDescent="0.3">
      <c r="D701" s="50" t="s">
        <v>98</v>
      </c>
      <c r="E701" s="50" t="s">
        <v>99</v>
      </c>
      <c r="F701" s="51">
        <v>0</v>
      </c>
      <c r="G701" s="35">
        <v>0</v>
      </c>
      <c r="H701" s="35" t="s">
        <v>124</v>
      </c>
      <c r="I701" s="35" t="s">
        <v>148</v>
      </c>
    </row>
    <row r="702" spans="4:9" ht="12.75" x14ac:dyDescent="0.3">
      <c r="D702" s="50">
        <v>654</v>
      </c>
      <c r="E702" s="50" t="s">
        <v>112</v>
      </c>
      <c r="F702" s="51">
        <v>0</v>
      </c>
      <c r="G702" s="35">
        <v>0</v>
      </c>
      <c r="H702" s="35" t="s">
        <v>126</v>
      </c>
      <c r="I702" s="35" t="s">
        <v>148</v>
      </c>
    </row>
    <row r="703" spans="4:9" ht="12.75" x14ac:dyDescent="0.3">
      <c r="D703" s="50">
        <v>689</v>
      </c>
      <c r="E703" s="50" t="s">
        <v>112</v>
      </c>
      <c r="F703" s="51">
        <v>0</v>
      </c>
      <c r="G703" s="35">
        <v>0</v>
      </c>
      <c r="H703" s="35" t="s">
        <v>126</v>
      </c>
      <c r="I703" s="35" t="s">
        <v>148</v>
      </c>
    </row>
    <row r="704" spans="4:9" ht="12.75" x14ac:dyDescent="0.3">
      <c r="D704" s="50">
        <v>83</v>
      </c>
      <c r="E704" s="50" t="s">
        <v>99</v>
      </c>
      <c r="F704" s="51">
        <v>0</v>
      </c>
      <c r="G704" s="35">
        <v>93</v>
      </c>
      <c r="H704" s="35" t="s">
        <v>125</v>
      </c>
      <c r="I704" s="35" t="s">
        <v>148</v>
      </c>
    </row>
    <row r="705" spans="4:9" ht="12.75" x14ac:dyDescent="0.3">
      <c r="D705" s="50">
        <v>284</v>
      </c>
      <c r="E705" s="50" t="s">
        <v>99</v>
      </c>
      <c r="F705" s="51">
        <v>0</v>
      </c>
      <c r="G705" s="35">
        <v>130</v>
      </c>
      <c r="H705" s="35" t="s">
        <v>130</v>
      </c>
      <c r="I705" s="35" t="s">
        <v>148</v>
      </c>
    </row>
    <row r="706" spans="4:9" ht="12.75" x14ac:dyDescent="0.3">
      <c r="D706" s="50">
        <v>285</v>
      </c>
      <c r="E706" s="50" t="s">
        <v>99</v>
      </c>
      <c r="F706" s="51">
        <v>0</v>
      </c>
      <c r="G706" s="35">
        <v>130</v>
      </c>
      <c r="H706" s="35" t="s">
        <v>130</v>
      </c>
      <c r="I706" s="35" t="s">
        <v>148</v>
      </c>
    </row>
    <row r="707" spans="4:9" ht="12.75" x14ac:dyDescent="0.3">
      <c r="D707" s="50">
        <v>1689948</v>
      </c>
      <c r="E707" s="50" t="s">
        <v>111</v>
      </c>
      <c r="F707" s="51">
        <v>34083.42</v>
      </c>
      <c r="G707" s="35">
        <v>22</v>
      </c>
      <c r="H707" s="35" t="s">
        <v>126</v>
      </c>
      <c r="I707" s="35" t="s">
        <v>147</v>
      </c>
    </row>
    <row r="708" spans="4:9" ht="12.75" x14ac:dyDescent="0.3">
      <c r="D708" s="50">
        <v>1689943</v>
      </c>
      <c r="E708" s="50" t="s">
        <v>99</v>
      </c>
      <c r="F708" s="51">
        <v>15694.26</v>
      </c>
      <c r="G708" s="35">
        <v>268</v>
      </c>
      <c r="H708" s="35" t="s">
        <v>125</v>
      </c>
      <c r="I708" s="35" t="s">
        <v>147</v>
      </c>
    </row>
    <row r="709" spans="4:9" ht="12.75" x14ac:dyDescent="0.3">
      <c r="D709" s="50">
        <v>1690033</v>
      </c>
      <c r="E709" s="50" t="s">
        <v>111</v>
      </c>
      <c r="F709" s="51">
        <v>100444.31</v>
      </c>
      <c r="G709" s="35">
        <v>15</v>
      </c>
      <c r="H709" s="35" t="s">
        <v>126</v>
      </c>
      <c r="I709" s="35" t="s">
        <v>147</v>
      </c>
    </row>
    <row r="710" spans="4:9" ht="12.75" x14ac:dyDescent="0.3">
      <c r="D710" s="50">
        <v>1690039</v>
      </c>
      <c r="E710" s="50" t="s">
        <v>111</v>
      </c>
      <c r="F710" s="51">
        <v>54074.22</v>
      </c>
      <c r="G710" s="35">
        <v>24</v>
      </c>
      <c r="H710" s="35" t="s">
        <v>126</v>
      </c>
      <c r="I710" s="35" t="s">
        <v>147</v>
      </c>
    </row>
    <row r="711" spans="4:9" ht="12.75" x14ac:dyDescent="0.3">
      <c r="D711" s="50">
        <v>1690041</v>
      </c>
      <c r="E711" s="50" t="s">
        <v>111</v>
      </c>
      <c r="F711" s="51">
        <v>7783.84</v>
      </c>
      <c r="G711" s="35">
        <v>8</v>
      </c>
      <c r="H711" s="35" t="s">
        <v>126</v>
      </c>
      <c r="I711" s="35" t="s">
        <v>147</v>
      </c>
    </row>
    <row r="712" spans="4:9" ht="12.75" x14ac:dyDescent="0.3">
      <c r="D712" s="50">
        <v>1690134</v>
      </c>
      <c r="E712" s="50" t="s">
        <v>111</v>
      </c>
      <c r="F712" s="51">
        <v>255458.39</v>
      </c>
      <c r="G712" s="35">
        <v>18</v>
      </c>
      <c r="H712" s="35" t="s">
        <v>126</v>
      </c>
      <c r="I712" s="35" t="s">
        <v>147</v>
      </c>
    </row>
    <row r="713" spans="4:9" ht="12.75" x14ac:dyDescent="0.3">
      <c r="D713" s="50">
        <v>1690140</v>
      </c>
      <c r="E713" s="50" t="s">
        <v>111</v>
      </c>
      <c r="F713" s="51">
        <v>98071.79</v>
      </c>
      <c r="G713" s="35">
        <v>15</v>
      </c>
      <c r="H713" s="35" t="s">
        <v>126</v>
      </c>
      <c r="I713" s="35" t="s">
        <v>147</v>
      </c>
    </row>
    <row r="714" spans="4:9" ht="12.75" x14ac:dyDescent="0.3">
      <c r="D714" s="50">
        <v>1690143</v>
      </c>
      <c r="E714" s="50" t="s">
        <v>111</v>
      </c>
      <c r="F714" s="51">
        <v>160854.82999999999</v>
      </c>
      <c r="G714" s="35">
        <v>24</v>
      </c>
      <c r="H714" s="35" t="s">
        <v>126</v>
      </c>
      <c r="I714" s="35" t="s">
        <v>147</v>
      </c>
    </row>
    <row r="715" spans="4:9" ht="12.75" x14ac:dyDescent="0.3">
      <c r="D715" s="50">
        <v>1690135</v>
      </c>
      <c r="E715" s="50" t="s">
        <v>111</v>
      </c>
      <c r="F715" s="51">
        <v>262000.67</v>
      </c>
      <c r="G715" s="35">
        <v>21</v>
      </c>
      <c r="H715" s="35" t="s">
        <v>126</v>
      </c>
      <c r="I715" s="35" t="s">
        <v>147</v>
      </c>
    </row>
    <row r="716" spans="4:9" ht="12.75" x14ac:dyDescent="0.3">
      <c r="D716" s="50">
        <v>1690141</v>
      </c>
      <c r="E716" s="50" t="s">
        <v>111</v>
      </c>
      <c r="F716" s="51">
        <v>90537.35</v>
      </c>
      <c r="G716" s="35">
        <v>17</v>
      </c>
      <c r="H716" s="35" t="s">
        <v>126</v>
      </c>
      <c r="I716" s="35" t="s">
        <v>147</v>
      </c>
    </row>
    <row r="717" spans="4:9" ht="12.75" x14ac:dyDescent="0.3">
      <c r="D717" s="50">
        <v>1690136</v>
      </c>
      <c r="E717" s="50" t="s">
        <v>111</v>
      </c>
      <c r="F717" s="51">
        <v>256610.64</v>
      </c>
      <c r="G717" s="35">
        <v>24</v>
      </c>
      <c r="H717" s="35" t="s">
        <v>126</v>
      </c>
      <c r="I717" s="35" t="s">
        <v>147</v>
      </c>
    </row>
    <row r="718" spans="4:9" ht="12.75" x14ac:dyDescent="0.3">
      <c r="D718" s="50">
        <v>1690142</v>
      </c>
      <c r="E718" s="50" t="s">
        <v>111</v>
      </c>
      <c r="F718" s="51">
        <v>36131.800000000003</v>
      </c>
      <c r="G718" s="35">
        <v>15</v>
      </c>
      <c r="H718" s="35" t="s">
        <v>126</v>
      </c>
      <c r="I718" s="35" t="s">
        <v>147</v>
      </c>
    </row>
    <row r="719" spans="4:9" ht="12.75" x14ac:dyDescent="0.3">
      <c r="D719" s="50">
        <v>1694165</v>
      </c>
      <c r="E719" s="50" t="s">
        <v>111</v>
      </c>
      <c r="F719" s="51">
        <v>90947.47</v>
      </c>
      <c r="G719" s="35">
        <v>24</v>
      </c>
      <c r="H719" s="35" t="s">
        <v>126</v>
      </c>
      <c r="I719" s="35" t="s">
        <v>147</v>
      </c>
    </row>
    <row r="720" spans="4:9" ht="12.75" x14ac:dyDescent="0.3">
      <c r="D720" s="50">
        <v>1694177</v>
      </c>
      <c r="E720" s="50" t="s">
        <v>111</v>
      </c>
      <c r="F720" s="51">
        <v>80331.06</v>
      </c>
      <c r="G720" s="35">
        <v>26</v>
      </c>
      <c r="H720" s="35" t="s">
        <v>126</v>
      </c>
      <c r="I720" s="35" t="s">
        <v>147</v>
      </c>
    </row>
    <row r="721" spans="4:9" ht="12.75" x14ac:dyDescent="0.3">
      <c r="D721" s="50">
        <v>1694180</v>
      </c>
      <c r="E721" s="50" t="s">
        <v>99</v>
      </c>
      <c r="F721" s="51">
        <v>15057.85</v>
      </c>
      <c r="G721" s="35">
        <v>122</v>
      </c>
      <c r="H721" s="35" t="s">
        <v>125</v>
      </c>
      <c r="I721" s="35" t="s">
        <v>147</v>
      </c>
    </row>
    <row r="722" spans="4:9" ht="12.75" x14ac:dyDescent="0.3">
      <c r="D722" s="50">
        <v>1694183</v>
      </c>
      <c r="E722" s="50" t="s">
        <v>99</v>
      </c>
      <c r="F722" s="51">
        <v>176214.98</v>
      </c>
      <c r="G722" s="35">
        <v>96</v>
      </c>
      <c r="H722" s="35" t="s">
        <v>126</v>
      </c>
      <c r="I722" s="35" t="s">
        <v>147</v>
      </c>
    </row>
    <row r="723" spans="4:9" ht="12.75" x14ac:dyDescent="0.3">
      <c r="D723" s="50">
        <v>1694143</v>
      </c>
      <c r="E723" s="50" t="s">
        <v>111</v>
      </c>
      <c r="F723" s="51">
        <v>61787.01</v>
      </c>
      <c r="G723" s="35">
        <v>13</v>
      </c>
      <c r="H723" s="35" t="s">
        <v>126</v>
      </c>
      <c r="I723" s="35" t="s">
        <v>147</v>
      </c>
    </row>
    <row r="724" spans="4:9" ht="12.75" x14ac:dyDescent="0.3">
      <c r="D724" s="50">
        <v>1694176</v>
      </c>
      <c r="E724" s="50" t="s">
        <v>111</v>
      </c>
      <c r="F724" s="51">
        <v>0</v>
      </c>
      <c r="G724" s="35">
        <v>0</v>
      </c>
      <c r="H724" s="35" t="s">
        <v>126</v>
      </c>
      <c r="I724" s="35" t="s">
        <v>147</v>
      </c>
    </row>
    <row r="725" spans="4:9" ht="12.75" x14ac:dyDescent="0.3">
      <c r="D725" s="50">
        <v>1694182</v>
      </c>
      <c r="E725" s="50" t="s">
        <v>99</v>
      </c>
      <c r="F725" s="51">
        <v>52798.5</v>
      </c>
      <c r="G725" s="35">
        <v>190</v>
      </c>
      <c r="H725" s="35" t="s">
        <v>125</v>
      </c>
      <c r="I725" s="35" t="s">
        <v>147</v>
      </c>
    </row>
    <row r="726" spans="4:9" ht="12.75" x14ac:dyDescent="0.3">
      <c r="D726" s="50">
        <v>1694185</v>
      </c>
      <c r="E726" s="50" t="s">
        <v>99</v>
      </c>
      <c r="F726" s="51">
        <v>34186.54</v>
      </c>
      <c r="G726" s="35">
        <v>136</v>
      </c>
      <c r="H726" s="35" t="s">
        <v>126</v>
      </c>
      <c r="I726" s="35" t="s">
        <v>147</v>
      </c>
    </row>
    <row r="727" spans="4:9" ht="12.75" x14ac:dyDescent="0.3">
      <c r="D727" s="50">
        <v>1694139</v>
      </c>
      <c r="E727" s="50" t="s">
        <v>111</v>
      </c>
      <c r="F727" s="51">
        <v>132237.6</v>
      </c>
      <c r="G727" s="35">
        <v>16</v>
      </c>
      <c r="H727" s="35" t="s">
        <v>126</v>
      </c>
      <c r="I727" s="35" t="s">
        <v>147</v>
      </c>
    </row>
    <row r="728" spans="4:9" ht="12.75" x14ac:dyDescent="0.3">
      <c r="D728" s="50">
        <v>1694178</v>
      </c>
      <c r="E728" s="50" t="s">
        <v>111</v>
      </c>
      <c r="F728" s="51">
        <v>40742.160000000003</v>
      </c>
      <c r="G728" s="35">
        <v>22</v>
      </c>
      <c r="H728" s="35" t="s">
        <v>126</v>
      </c>
      <c r="I728" s="35" t="s">
        <v>147</v>
      </c>
    </row>
    <row r="729" spans="4:9" ht="12.75" x14ac:dyDescent="0.3">
      <c r="D729" s="50">
        <v>1694181</v>
      </c>
      <c r="E729" s="50" t="s">
        <v>99</v>
      </c>
      <c r="F729" s="51">
        <v>246195.65</v>
      </c>
      <c r="G729" s="35">
        <v>465</v>
      </c>
      <c r="H729" s="35" t="s">
        <v>125</v>
      </c>
      <c r="I729" s="35" t="s">
        <v>147</v>
      </c>
    </row>
    <row r="730" spans="4:9" ht="12.75" x14ac:dyDescent="0.3">
      <c r="D730" s="50">
        <v>1694184</v>
      </c>
      <c r="E730" s="50" t="s">
        <v>99</v>
      </c>
      <c r="F730" s="51">
        <v>8777.7999999999993</v>
      </c>
      <c r="G730" s="35">
        <v>122</v>
      </c>
      <c r="H730" s="35" t="s">
        <v>126</v>
      </c>
      <c r="I730" s="35" t="s">
        <v>147</v>
      </c>
    </row>
    <row r="731" spans="4:9" ht="12.75" x14ac:dyDescent="0.3">
      <c r="D731" s="50" t="s">
        <v>145</v>
      </c>
      <c r="E731" s="50" t="s">
        <v>99</v>
      </c>
      <c r="F731" s="51">
        <v>300000</v>
      </c>
      <c r="G731" s="35">
        <v>0</v>
      </c>
      <c r="H731" s="35" t="s">
        <v>124</v>
      </c>
      <c r="I731" s="35" t="s">
        <v>147</v>
      </c>
    </row>
    <row r="732" spans="4:9" ht="12.75" x14ac:dyDescent="0.3">
      <c r="D732" s="50">
        <v>54</v>
      </c>
      <c r="E732" s="50" t="s">
        <v>99</v>
      </c>
      <c r="F732" s="51">
        <v>1190.58</v>
      </c>
      <c r="G732" s="35">
        <v>61</v>
      </c>
      <c r="H732" s="35" t="s">
        <v>125</v>
      </c>
      <c r="I732" s="35" t="s">
        <v>148</v>
      </c>
    </row>
    <row r="733" spans="4:9" ht="12.75" x14ac:dyDescent="0.3">
      <c r="D733" s="50">
        <v>337</v>
      </c>
      <c r="E733" s="50" t="s">
        <v>99</v>
      </c>
      <c r="F733" s="51">
        <v>411.24</v>
      </c>
      <c r="G733" s="35">
        <v>61</v>
      </c>
      <c r="H733" s="35" t="s">
        <v>125</v>
      </c>
      <c r="I733" s="35" t="s">
        <v>148</v>
      </c>
    </row>
    <row r="734" spans="4:9" ht="12.75" x14ac:dyDescent="0.3">
      <c r="D734" s="50">
        <v>695</v>
      </c>
      <c r="E734" s="50" t="s">
        <v>99</v>
      </c>
      <c r="F734" s="51">
        <v>13092.97</v>
      </c>
      <c r="G734" s="35">
        <v>61</v>
      </c>
      <c r="H734" s="35" t="s">
        <v>126</v>
      </c>
      <c r="I734" s="35" t="s">
        <v>148</v>
      </c>
    </row>
    <row r="735" spans="4:9" ht="12.75" x14ac:dyDescent="0.3">
      <c r="D735" s="50">
        <v>1696784</v>
      </c>
      <c r="E735" s="50" t="s">
        <v>99</v>
      </c>
      <c r="F735" s="51">
        <v>11222.28</v>
      </c>
      <c r="G735" s="35">
        <v>463</v>
      </c>
      <c r="H735" s="35" t="s">
        <v>125</v>
      </c>
      <c r="I735" s="35" t="s">
        <v>147</v>
      </c>
    </row>
    <row r="736" spans="4:9" ht="12.75" x14ac:dyDescent="0.3">
      <c r="D736" s="50">
        <v>1696787</v>
      </c>
      <c r="E736" s="50" t="s">
        <v>99</v>
      </c>
      <c r="F736" s="51">
        <v>20351.849999999999</v>
      </c>
      <c r="G736" s="35">
        <v>223</v>
      </c>
      <c r="H736" s="35" t="s">
        <v>125</v>
      </c>
      <c r="I736" s="35" t="s">
        <v>147</v>
      </c>
    </row>
    <row r="737" spans="4:9" ht="12.75" x14ac:dyDescent="0.3">
      <c r="D737" s="50">
        <v>1696790</v>
      </c>
      <c r="E737" s="50" t="s">
        <v>99</v>
      </c>
      <c r="F737" s="51">
        <v>27150.2</v>
      </c>
      <c r="G737" s="35">
        <v>463</v>
      </c>
      <c r="H737" s="35" t="s">
        <v>125</v>
      </c>
      <c r="I737" s="35" t="s">
        <v>147</v>
      </c>
    </row>
    <row r="738" spans="4:9" ht="12.75" x14ac:dyDescent="0.3">
      <c r="D738" s="50">
        <v>1696793</v>
      </c>
      <c r="E738" s="50" t="s">
        <v>99</v>
      </c>
      <c r="F738" s="51">
        <v>9617.9</v>
      </c>
      <c r="G738" s="35">
        <v>197</v>
      </c>
      <c r="H738" s="35" t="s">
        <v>125</v>
      </c>
      <c r="I738" s="35" t="s">
        <v>147</v>
      </c>
    </row>
    <row r="739" spans="4:9" ht="12.75" x14ac:dyDescent="0.3">
      <c r="D739" s="50">
        <v>1696773</v>
      </c>
      <c r="E739" s="50" t="s">
        <v>99</v>
      </c>
      <c r="F739" s="51">
        <v>28733.59</v>
      </c>
      <c r="G739" s="35">
        <v>221</v>
      </c>
      <c r="H739" s="35" t="s">
        <v>125</v>
      </c>
      <c r="I739" s="35" t="s">
        <v>147</v>
      </c>
    </row>
    <row r="740" spans="4:9" ht="12.75" x14ac:dyDescent="0.3">
      <c r="D740" s="50">
        <v>1696779</v>
      </c>
      <c r="E740" s="50" t="s">
        <v>99</v>
      </c>
      <c r="F740" s="51">
        <v>54400.5</v>
      </c>
      <c r="G740" s="35">
        <v>155</v>
      </c>
      <c r="H740" s="35" t="s">
        <v>125</v>
      </c>
      <c r="I740" s="35" t="s">
        <v>147</v>
      </c>
    </row>
    <row r="741" spans="4:9" ht="12.75" x14ac:dyDescent="0.3">
      <c r="D741" s="50">
        <v>1696782</v>
      </c>
      <c r="E741" s="50" t="s">
        <v>99</v>
      </c>
      <c r="F741" s="51">
        <v>23795.93</v>
      </c>
      <c r="G741" s="35">
        <v>189</v>
      </c>
      <c r="H741" s="35" t="s">
        <v>125</v>
      </c>
      <c r="I741" s="35" t="s">
        <v>147</v>
      </c>
    </row>
    <row r="742" spans="4:9" ht="12.75" x14ac:dyDescent="0.3">
      <c r="D742" s="50">
        <v>1696791</v>
      </c>
      <c r="E742" s="50" t="s">
        <v>99</v>
      </c>
      <c r="F742" s="51">
        <v>1587.98</v>
      </c>
      <c r="G742" s="35">
        <v>103</v>
      </c>
      <c r="H742" s="35" t="s">
        <v>125</v>
      </c>
      <c r="I742" s="35" t="s">
        <v>147</v>
      </c>
    </row>
    <row r="743" spans="4:9" ht="12.75" x14ac:dyDescent="0.3">
      <c r="D743" s="50">
        <v>1696794</v>
      </c>
      <c r="E743" s="50" t="s">
        <v>99</v>
      </c>
      <c r="F743" s="51">
        <v>3564.72</v>
      </c>
      <c r="G743" s="35">
        <v>197</v>
      </c>
      <c r="H743" s="35" t="s">
        <v>125</v>
      </c>
      <c r="I743" s="35" t="s">
        <v>147</v>
      </c>
    </row>
    <row r="744" spans="4:9" ht="12.75" x14ac:dyDescent="0.3">
      <c r="D744" s="50">
        <v>1696786</v>
      </c>
      <c r="E744" s="50" t="s">
        <v>99</v>
      </c>
      <c r="F744" s="51">
        <v>6335.05</v>
      </c>
      <c r="G744" s="35">
        <v>103</v>
      </c>
      <c r="H744" s="35" t="s">
        <v>125</v>
      </c>
      <c r="I744" s="35" t="s">
        <v>147</v>
      </c>
    </row>
    <row r="745" spans="4:9" ht="12.75" x14ac:dyDescent="0.3">
      <c r="D745" s="50">
        <v>1696806</v>
      </c>
      <c r="E745" s="50" t="s">
        <v>99</v>
      </c>
      <c r="F745" s="51">
        <v>14735.87</v>
      </c>
      <c r="G745" s="35">
        <v>205</v>
      </c>
      <c r="H745" s="35" t="s">
        <v>125</v>
      </c>
      <c r="I745" s="35" t="s">
        <v>147</v>
      </c>
    </row>
    <row r="746" spans="4:9" ht="12.75" x14ac:dyDescent="0.3">
      <c r="D746" s="50">
        <v>1696798</v>
      </c>
      <c r="E746" s="50" t="s">
        <v>111</v>
      </c>
      <c r="F746" s="51">
        <v>0</v>
      </c>
      <c r="G746" s="35">
        <v>1</v>
      </c>
      <c r="H746" s="35" t="s">
        <v>126</v>
      </c>
      <c r="I746" s="35" t="s">
        <v>147</v>
      </c>
    </row>
    <row r="747" spans="4:9" ht="12.75" x14ac:dyDescent="0.3">
      <c r="D747" s="50">
        <v>1696801</v>
      </c>
      <c r="E747" s="50" t="s">
        <v>99</v>
      </c>
      <c r="F747" s="51">
        <v>40548.400000000001</v>
      </c>
      <c r="G747" s="35">
        <v>137</v>
      </c>
      <c r="H747" s="35" t="s">
        <v>125</v>
      </c>
      <c r="I747" s="35" t="s">
        <v>147</v>
      </c>
    </row>
    <row r="748" spans="4:9" ht="12.75" x14ac:dyDescent="0.3">
      <c r="D748" s="50">
        <v>1697909</v>
      </c>
      <c r="E748" s="50" t="s">
        <v>99</v>
      </c>
      <c r="F748" s="51">
        <v>1430.88</v>
      </c>
      <c r="G748" s="35">
        <v>40</v>
      </c>
      <c r="H748" s="35" t="s">
        <v>128</v>
      </c>
      <c r="I748" s="35" t="s">
        <v>147</v>
      </c>
    </row>
    <row r="749" spans="4:9" ht="12.75" x14ac:dyDescent="0.3">
      <c r="D749" s="50">
        <v>1697912</v>
      </c>
      <c r="E749" s="50" t="s">
        <v>111</v>
      </c>
      <c r="F749" s="51">
        <v>9939.4</v>
      </c>
      <c r="G749" s="35">
        <v>12</v>
      </c>
      <c r="H749" s="35" t="s">
        <v>126</v>
      </c>
      <c r="I749" s="35" t="s">
        <v>147</v>
      </c>
    </row>
    <row r="750" spans="4:9" ht="12.75" x14ac:dyDescent="0.3">
      <c r="D750" s="50">
        <v>1697915</v>
      </c>
      <c r="E750" s="50" t="s">
        <v>99</v>
      </c>
      <c r="F750" s="51">
        <v>24422.58</v>
      </c>
      <c r="G750" s="35">
        <v>87</v>
      </c>
      <c r="H750" s="35" t="s">
        <v>125</v>
      </c>
      <c r="I750" s="35" t="s">
        <v>147</v>
      </c>
    </row>
    <row r="751" spans="4:9" ht="12.75" x14ac:dyDescent="0.3">
      <c r="D751" s="50">
        <v>1697921</v>
      </c>
      <c r="E751" s="50" t="s">
        <v>99</v>
      </c>
      <c r="F751" s="51">
        <v>10750</v>
      </c>
      <c r="G751" s="35">
        <v>431</v>
      </c>
      <c r="H751" s="35" t="s">
        <v>125</v>
      </c>
      <c r="I751" s="35" t="s">
        <v>147</v>
      </c>
    </row>
    <row r="752" spans="4:9" ht="12.75" x14ac:dyDescent="0.3">
      <c r="D752" s="50">
        <v>1697919</v>
      </c>
      <c r="E752" s="50" t="s">
        <v>99</v>
      </c>
      <c r="F752" s="51">
        <v>119156.77</v>
      </c>
      <c r="G752" s="35">
        <v>155</v>
      </c>
      <c r="H752" s="35" t="s">
        <v>126</v>
      </c>
      <c r="I752" s="35" t="s">
        <v>147</v>
      </c>
    </row>
    <row r="753" spans="4:9" ht="12.75" x14ac:dyDescent="0.3">
      <c r="D753" s="50">
        <v>1697917</v>
      </c>
      <c r="E753" s="50" t="s">
        <v>111</v>
      </c>
      <c r="F753" s="51">
        <v>7692.93</v>
      </c>
      <c r="G753" s="35">
        <v>13</v>
      </c>
      <c r="H753" s="35" t="s">
        <v>126</v>
      </c>
      <c r="I753" s="35" t="s">
        <v>147</v>
      </c>
    </row>
    <row r="754" spans="4:9" ht="12.75" x14ac:dyDescent="0.3">
      <c r="D754" s="50">
        <v>1697920</v>
      </c>
      <c r="E754" s="50" t="s">
        <v>99</v>
      </c>
      <c r="F754" s="51">
        <v>36954.26</v>
      </c>
      <c r="G754" s="35">
        <v>155</v>
      </c>
      <c r="H754" s="35" t="s">
        <v>126</v>
      </c>
      <c r="I754" s="35" t="s">
        <v>147</v>
      </c>
    </row>
    <row r="755" spans="4:9" ht="12.75" x14ac:dyDescent="0.3">
      <c r="D755" s="50">
        <v>1698124</v>
      </c>
      <c r="E755" s="50" t="s">
        <v>99</v>
      </c>
      <c r="F755" s="51">
        <v>42468.17</v>
      </c>
      <c r="G755" s="35">
        <v>155</v>
      </c>
      <c r="H755" s="35" t="s">
        <v>126</v>
      </c>
      <c r="I755" s="35" t="s">
        <v>147</v>
      </c>
    </row>
    <row r="756" spans="4:9" ht="12.75" x14ac:dyDescent="0.3">
      <c r="D756" s="50">
        <v>1698127</v>
      </c>
      <c r="E756" s="50" t="s">
        <v>99</v>
      </c>
      <c r="F756" s="51">
        <v>2682.21</v>
      </c>
      <c r="G756" s="35">
        <v>78</v>
      </c>
      <c r="H756" s="35" t="s">
        <v>125</v>
      </c>
      <c r="I756" s="35" t="s">
        <v>147</v>
      </c>
    </row>
    <row r="757" spans="4:9" ht="12.75" x14ac:dyDescent="0.3">
      <c r="D757" s="50">
        <v>1698123</v>
      </c>
      <c r="E757" s="50" t="s">
        <v>99</v>
      </c>
      <c r="F757" s="51">
        <v>39109.919999999998</v>
      </c>
      <c r="G757" s="35">
        <v>155</v>
      </c>
      <c r="H757" s="35" t="s">
        <v>125</v>
      </c>
      <c r="I757" s="35" t="s">
        <v>147</v>
      </c>
    </row>
    <row r="758" spans="4:9" ht="12.75" x14ac:dyDescent="0.3">
      <c r="D758" s="50">
        <v>1698126</v>
      </c>
      <c r="E758" s="50" t="s">
        <v>99</v>
      </c>
      <c r="F758" s="51">
        <v>16152.05</v>
      </c>
      <c r="G758" s="35">
        <v>193</v>
      </c>
      <c r="H758" s="35" t="s">
        <v>125</v>
      </c>
      <c r="I758" s="35" t="s">
        <v>147</v>
      </c>
    </row>
    <row r="759" spans="4:9" ht="12.75" x14ac:dyDescent="0.3">
      <c r="D759" s="50">
        <v>1698176</v>
      </c>
      <c r="E759" s="50" t="s">
        <v>111</v>
      </c>
      <c r="F759" s="51">
        <v>0</v>
      </c>
      <c r="G759" s="35">
        <v>0</v>
      </c>
      <c r="H759" s="35" t="s">
        <v>126</v>
      </c>
      <c r="I759" s="35" t="s">
        <v>147</v>
      </c>
    </row>
    <row r="760" spans="4:9" ht="12.75" x14ac:dyDescent="0.3">
      <c r="D760" s="50">
        <v>1698230</v>
      </c>
      <c r="E760" s="50" t="s">
        <v>99</v>
      </c>
      <c r="F760" s="51">
        <v>37977.15</v>
      </c>
      <c r="G760" s="35">
        <v>103</v>
      </c>
      <c r="H760" s="35" t="s">
        <v>125</v>
      </c>
      <c r="I760" s="35" t="s">
        <v>147</v>
      </c>
    </row>
    <row r="761" spans="4:9" ht="12.75" x14ac:dyDescent="0.3">
      <c r="D761" s="50">
        <v>1698233</v>
      </c>
      <c r="E761" s="50" t="s">
        <v>99</v>
      </c>
      <c r="F761" s="51">
        <v>9145.24</v>
      </c>
      <c r="G761" s="35">
        <v>103</v>
      </c>
      <c r="H761" s="35" t="s">
        <v>125</v>
      </c>
      <c r="I761" s="35" t="s">
        <v>147</v>
      </c>
    </row>
    <row r="762" spans="4:9" ht="12.75" x14ac:dyDescent="0.3">
      <c r="D762" s="50">
        <v>1698236</v>
      </c>
      <c r="E762" s="50" t="s">
        <v>99</v>
      </c>
      <c r="F762" s="51">
        <v>61494.23</v>
      </c>
      <c r="G762" s="35">
        <v>463</v>
      </c>
      <c r="H762" s="35" t="s">
        <v>125</v>
      </c>
      <c r="I762" s="35" t="s">
        <v>147</v>
      </c>
    </row>
    <row r="763" spans="4:9" ht="12.75" x14ac:dyDescent="0.3">
      <c r="D763" s="50">
        <v>1698239</v>
      </c>
      <c r="E763" s="50" t="s">
        <v>99</v>
      </c>
      <c r="F763" s="51">
        <v>244783.47</v>
      </c>
      <c r="G763" s="35">
        <v>343</v>
      </c>
      <c r="H763" s="35" t="s">
        <v>125</v>
      </c>
      <c r="I763" s="35" t="s">
        <v>147</v>
      </c>
    </row>
    <row r="764" spans="4:9" ht="12.75" x14ac:dyDescent="0.3">
      <c r="D764" s="50">
        <v>1698248</v>
      </c>
      <c r="E764" s="50" t="s">
        <v>99</v>
      </c>
      <c r="F764" s="51">
        <v>8727.17</v>
      </c>
      <c r="G764" s="35">
        <v>197</v>
      </c>
      <c r="H764" s="35" t="s">
        <v>125</v>
      </c>
      <c r="I764" s="35" t="s">
        <v>147</v>
      </c>
    </row>
    <row r="765" spans="4:9" ht="12.75" x14ac:dyDescent="0.3">
      <c r="D765" s="50">
        <v>1698238</v>
      </c>
      <c r="E765" s="50" t="s">
        <v>99</v>
      </c>
      <c r="F765" s="51">
        <v>24491.26</v>
      </c>
      <c r="G765" s="35">
        <v>163</v>
      </c>
      <c r="H765" s="35" t="s">
        <v>125</v>
      </c>
      <c r="I765" s="35" t="s">
        <v>147</v>
      </c>
    </row>
    <row r="766" spans="4:9" ht="12.75" x14ac:dyDescent="0.3">
      <c r="D766" s="50">
        <v>1698241</v>
      </c>
      <c r="E766" s="50" t="s">
        <v>99</v>
      </c>
      <c r="F766" s="51">
        <v>63759.85</v>
      </c>
      <c r="G766" s="35">
        <v>43</v>
      </c>
      <c r="H766" s="35" t="s">
        <v>126</v>
      </c>
      <c r="I766" s="35" t="s">
        <v>147</v>
      </c>
    </row>
    <row r="767" spans="4:9" ht="12.75" x14ac:dyDescent="0.3">
      <c r="D767" s="50">
        <v>1698247</v>
      </c>
      <c r="E767" s="50" t="s">
        <v>99</v>
      </c>
      <c r="F767" s="51">
        <v>3976</v>
      </c>
      <c r="G767" s="35">
        <v>72</v>
      </c>
      <c r="H767" s="35" t="s">
        <v>125</v>
      </c>
      <c r="I767" s="35" t="s">
        <v>147</v>
      </c>
    </row>
    <row r="768" spans="4:9" ht="12.75" x14ac:dyDescent="0.3">
      <c r="D768" s="50">
        <v>1698250</v>
      </c>
      <c r="E768" s="50" t="s">
        <v>99</v>
      </c>
      <c r="F768" s="51">
        <v>7369.06</v>
      </c>
      <c r="G768" s="35">
        <v>84</v>
      </c>
      <c r="H768" s="35" t="s">
        <v>125</v>
      </c>
      <c r="I768" s="35" t="s">
        <v>147</v>
      </c>
    </row>
    <row r="769" spans="4:9" ht="12.75" x14ac:dyDescent="0.3">
      <c r="D769" s="50">
        <v>1698265</v>
      </c>
      <c r="E769" s="50" t="s">
        <v>111</v>
      </c>
      <c r="F769" s="51">
        <v>0</v>
      </c>
      <c r="G769" s="35">
        <v>0</v>
      </c>
      <c r="H769" s="35" t="s">
        <v>126</v>
      </c>
      <c r="I769" s="35" t="s">
        <v>147</v>
      </c>
    </row>
    <row r="770" spans="4:9" ht="12.75" x14ac:dyDescent="0.3">
      <c r="D770" s="50">
        <v>1698232</v>
      </c>
      <c r="E770" s="50" t="s">
        <v>99</v>
      </c>
      <c r="F770" s="51">
        <v>8613.0499999999993</v>
      </c>
      <c r="G770" s="35">
        <v>103</v>
      </c>
      <c r="H770" s="35" t="s">
        <v>125</v>
      </c>
      <c r="I770" s="35" t="s">
        <v>147</v>
      </c>
    </row>
    <row r="771" spans="4:9" ht="12.75" x14ac:dyDescent="0.3">
      <c r="D771" s="50">
        <v>1698235</v>
      </c>
      <c r="E771" s="50" t="s">
        <v>99</v>
      </c>
      <c r="F771" s="51">
        <v>157505.91</v>
      </c>
      <c r="G771" s="35">
        <v>463</v>
      </c>
      <c r="H771" s="35" t="s">
        <v>125</v>
      </c>
      <c r="I771" s="35" t="s">
        <v>147</v>
      </c>
    </row>
    <row r="772" spans="4:9" ht="12.75" x14ac:dyDescent="0.3">
      <c r="D772" s="50">
        <v>1698365</v>
      </c>
      <c r="E772" s="50" t="s">
        <v>99</v>
      </c>
      <c r="F772" s="51">
        <v>2969.9</v>
      </c>
      <c r="G772" s="35">
        <v>103</v>
      </c>
      <c r="H772" s="35" t="s">
        <v>125</v>
      </c>
      <c r="I772" s="35" t="s">
        <v>147</v>
      </c>
    </row>
    <row r="773" spans="4:9" ht="12.75" x14ac:dyDescent="0.3">
      <c r="D773" s="50">
        <v>1698368</v>
      </c>
      <c r="E773" s="50" t="s">
        <v>99</v>
      </c>
      <c r="F773" s="51">
        <v>9145.24</v>
      </c>
      <c r="G773" s="35">
        <v>103</v>
      </c>
      <c r="H773" s="35" t="s">
        <v>125</v>
      </c>
      <c r="I773" s="35" t="s">
        <v>147</v>
      </c>
    </row>
    <row r="774" spans="4:9" ht="12.75" x14ac:dyDescent="0.3">
      <c r="D774" s="50">
        <v>1698374</v>
      </c>
      <c r="E774" s="50" t="s">
        <v>99</v>
      </c>
      <c r="F774" s="51">
        <v>84764.4</v>
      </c>
      <c r="G774" s="35">
        <v>463</v>
      </c>
      <c r="H774" s="35" t="s">
        <v>125</v>
      </c>
      <c r="I774" s="35" t="s">
        <v>147</v>
      </c>
    </row>
    <row r="775" spans="4:9" ht="12.75" x14ac:dyDescent="0.3">
      <c r="D775" s="50">
        <v>1698383</v>
      </c>
      <c r="E775" s="50" t="s">
        <v>99</v>
      </c>
      <c r="F775" s="51">
        <v>45661.51</v>
      </c>
      <c r="G775" s="35">
        <v>163</v>
      </c>
      <c r="H775" s="35" t="s">
        <v>125</v>
      </c>
      <c r="I775" s="35" t="s">
        <v>147</v>
      </c>
    </row>
    <row r="776" spans="4:9" ht="12.75" x14ac:dyDescent="0.3">
      <c r="D776" s="50">
        <v>1698367</v>
      </c>
      <c r="E776" s="50" t="s">
        <v>99</v>
      </c>
      <c r="F776" s="51">
        <v>30310.400000000001</v>
      </c>
      <c r="G776" s="35">
        <v>223</v>
      </c>
      <c r="H776" s="35" t="s">
        <v>125</v>
      </c>
      <c r="I776" s="35" t="s">
        <v>147</v>
      </c>
    </row>
    <row r="777" spans="4:9" ht="12.75" x14ac:dyDescent="0.3">
      <c r="D777" s="50">
        <v>1698370</v>
      </c>
      <c r="E777" s="50" t="s">
        <v>99</v>
      </c>
      <c r="F777" s="51">
        <v>18041.25</v>
      </c>
      <c r="G777" s="35">
        <v>103</v>
      </c>
      <c r="H777" s="35" t="s">
        <v>125</v>
      </c>
      <c r="I777" s="35" t="s">
        <v>147</v>
      </c>
    </row>
    <row r="778" spans="4:9" ht="12.75" x14ac:dyDescent="0.3">
      <c r="D778" s="50">
        <v>1698376</v>
      </c>
      <c r="E778" s="50" t="s">
        <v>99</v>
      </c>
      <c r="F778" s="51">
        <v>12950.04</v>
      </c>
      <c r="G778" s="35">
        <v>103</v>
      </c>
      <c r="H778" s="35" t="s">
        <v>125</v>
      </c>
      <c r="I778" s="35" t="s">
        <v>147</v>
      </c>
    </row>
    <row r="779" spans="4:9" ht="12.75" x14ac:dyDescent="0.3">
      <c r="D779" s="50">
        <v>1698379</v>
      </c>
      <c r="E779" s="50" t="s">
        <v>99</v>
      </c>
      <c r="F779" s="51">
        <v>12906.91</v>
      </c>
      <c r="G779" s="35">
        <v>163</v>
      </c>
      <c r="H779" s="35" t="s">
        <v>125</v>
      </c>
      <c r="I779" s="35" t="s">
        <v>147</v>
      </c>
    </row>
    <row r="780" spans="4:9" ht="12.75" x14ac:dyDescent="0.3">
      <c r="D780" s="50">
        <v>1698385</v>
      </c>
      <c r="E780" s="50" t="s">
        <v>110</v>
      </c>
      <c r="F780" s="51">
        <v>124538.67</v>
      </c>
      <c r="G780" s="35">
        <v>10</v>
      </c>
      <c r="H780" s="35" t="s">
        <v>126</v>
      </c>
      <c r="I780" s="35" t="s">
        <v>147</v>
      </c>
    </row>
    <row r="781" spans="4:9" ht="12.75" x14ac:dyDescent="0.3">
      <c r="D781" s="50">
        <v>1698363</v>
      </c>
      <c r="E781" s="50" t="s">
        <v>99</v>
      </c>
      <c r="F781" s="51">
        <v>9375.5</v>
      </c>
      <c r="G781" s="35">
        <v>103</v>
      </c>
      <c r="H781" s="35" t="s">
        <v>125</v>
      </c>
      <c r="I781" s="35" t="s">
        <v>147</v>
      </c>
    </row>
    <row r="782" spans="4:9" ht="12.75" x14ac:dyDescent="0.3">
      <c r="D782" s="50">
        <v>1698372</v>
      </c>
      <c r="E782" s="50" t="s">
        <v>99</v>
      </c>
      <c r="F782" s="51">
        <v>2578.8000000000002</v>
      </c>
      <c r="G782" s="35">
        <v>43</v>
      </c>
      <c r="H782" s="35" t="s">
        <v>126</v>
      </c>
      <c r="I782" s="35" t="s">
        <v>147</v>
      </c>
    </row>
    <row r="783" spans="4:9" ht="12.75" x14ac:dyDescent="0.3">
      <c r="D783" s="50">
        <v>1698397</v>
      </c>
      <c r="E783" s="50" t="s">
        <v>99</v>
      </c>
      <c r="F783" s="51">
        <v>7291.24</v>
      </c>
      <c r="G783" s="35">
        <v>437</v>
      </c>
      <c r="H783" s="35" t="s">
        <v>125</v>
      </c>
      <c r="I783" s="35" t="s">
        <v>147</v>
      </c>
    </row>
    <row r="784" spans="4:9" ht="12.75" x14ac:dyDescent="0.3">
      <c r="D784" s="50">
        <v>1698378</v>
      </c>
      <c r="E784" s="50" t="s">
        <v>99</v>
      </c>
      <c r="F784" s="51">
        <v>75610.899999999994</v>
      </c>
      <c r="G784" s="35">
        <v>103</v>
      </c>
      <c r="H784" s="35" t="s">
        <v>125</v>
      </c>
      <c r="I784" s="35" t="s">
        <v>147</v>
      </c>
    </row>
    <row r="785" spans="4:9" ht="12.75" x14ac:dyDescent="0.3">
      <c r="D785" s="50">
        <v>1698381</v>
      </c>
      <c r="E785" s="50" t="s">
        <v>99</v>
      </c>
      <c r="F785" s="51">
        <v>72756.710000000006</v>
      </c>
      <c r="G785" s="35">
        <v>343</v>
      </c>
      <c r="H785" s="35" t="s">
        <v>125</v>
      </c>
      <c r="I785" s="35" t="s">
        <v>147</v>
      </c>
    </row>
    <row r="786" spans="4:9" ht="12.75" x14ac:dyDescent="0.3">
      <c r="D786" s="50">
        <v>1698403</v>
      </c>
      <c r="E786" s="50" t="s">
        <v>99</v>
      </c>
      <c r="F786" s="51">
        <v>8737.31</v>
      </c>
      <c r="G786" s="35">
        <v>84</v>
      </c>
      <c r="H786" s="35" t="s">
        <v>125</v>
      </c>
      <c r="I786" s="35" t="s">
        <v>147</v>
      </c>
    </row>
    <row r="787" spans="4:9" ht="12.75" x14ac:dyDescent="0.3">
      <c r="D787" s="50">
        <v>1698231</v>
      </c>
      <c r="E787" s="50" t="s">
        <v>99</v>
      </c>
      <c r="F787" s="51">
        <v>20836.2</v>
      </c>
      <c r="G787" s="35">
        <v>463</v>
      </c>
      <c r="H787" s="35" t="s">
        <v>125</v>
      </c>
      <c r="I787" s="35" t="s">
        <v>147</v>
      </c>
    </row>
    <row r="788" spans="4:9" ht="12.75" x14ac:dyDescent="0.3">
      <c r="D788" s="50">
        <v>1698234</v>
      </c>
      <c r="E788" s="50" t="s">
        <v>99</v>
      </c>
      <c r="F788" s="51">
        <v>27130.48</v>
      </c>
      <c r="G788" s="35">
        <v>463</v>
      </c>
      <c r="H788" s="35" t="s">
        <v>125</v>
      </c>
      <c r="I788" s="35" t="s">
        <v>147</v>
      </c>
    </row>
    <row r="789" spans="4:9" ht="12.75" x14ac:dyDescent="0.3">
      <c r="D789" s="50">
        <v>1698237</v>
      </c>
      <c r="E789" s="50" t="s">
        <v>99</v>
      </c>
      <c r="F789" s="51">
        <v>12950.04</v>
      </c>
      <c r="G789" s="35">
        <v>103</v>
      </c>
      <c r="H789" s="35" t="s">
        <v>125</v>
      </c>
      <c r="I789" s="35" t="s">
        <v>147</v>
      </c>
    </row>
    <row r="790" spans="4:9" ht="12.75" x14ac:dyDescent="0.3">
      <c r="D790" s="50">
        <v>1698240</v>
      </c>
      <c r="E790" s="50" t="s">
        <v>99</v>
      </c>
      <c r="F790" s="51">
        <v>19237.23</v>
      </c>
      <c r="G790" s="35">
        <v>223</v>
      </c>
      <c r="H790" s="35" t="s">
        <v>125</v>
      </c>
      <c r="I790" s="35" t="s">
        <v>147</v>
      </c>
    </row>
    <row r="791" spans="4:9" ht="12.75" x14ac:dyDescent="0.3">
      <c r="D791" s="50">
        <v>1698249</v>
      </c>
      <c r="E791" s="50" t="s">
        <v>99</v>
      </c>
      <c r="F791" s="51">
        <v>58514.34</v>
      </c>
      <c r="G791" s="35">
        <v>437</v>
      </c>
      <c r="H791" s="35" t="s">
        <v>125</v>
      </c>
      <c r="I791" s="35" t="s">
        <v>147</v>
      </c>
    </row>
    <row r="792" spans="4:9" ht="12.75" x14ac:dyDescent="0.3">
      <c r="D792" s="50">
        <v>1698264</v>
      </c>
      <c r="E792" s="50" t="s">
        <v>111</v>
      </c>
      <c r="F792" s="51">
        <v>0</v>
      </c>
      <c r="G792" s="35">
        <v>0</v>
      </c>
      <c r="H792" s="35" t="s">
        <v>126</v>
      </c>
      <c r="I792" s="35" t="s">
        <v>147</v>
      </c>
    </row>
    <row r="793" spans="4:9" ht="12.75" x14ac:dyDescent="0.3">
      <c r="D793" s="50">
        <v>1698267</v>
      </c>
      <c r="E793" s="50" t="s">
        <v>111</v>
      </c>
      <c r="F793" s="51">
        <v>0</v>
      </c>
      <c r="G793" s="35">
        <v>0</v>
      </c>
      <c r="H793" s="35" t="s">
        <v>126</v>
      </c>
      <c r="I793" s="35" t="s">
        <v>147</v>
      </c>
    </row>
    <row r="794" spans="4:9" ht="12.75" x14ac:dyDescent="0.3">
      <c r="D794" s="50">
        <v>1698177</v>
      </c>
      <c r="E794" s="50" t="s">
        <v>99</v>
      </c>
      <c r="F794" s="51">
        <v>14423.11</v>
      </c>
      <c r="G794" s="35">
        <v>21</v>
      </c>
      <c r="H794" s="35" t="s">
        <v>125</v>
      </c>
      <c r="I794" s="35" t="s">
        <v>147</v>
      </c>
    </row>
    <row r="795" spans="4:9" ht="12.75" x14ac:dyDescent="0.3">
      <c r="D795" s="50">
        <v>1698125</v>
      </c>
      <c r="E795" s="50" t="s">
        <v>99</v>
      </c>
      <c r="F795" s="51">
        <v>24980.65</v>
      </c>
      <c r="G795" s="35">
        <v>155</v>
      </c>
      <c r="H795" s="35" t="s">
        <v>126</v>
      </c>
      <c r="I795" s="35" t="s">
        <v>147</v>
      </c>
    </row>
    <row r="796" spans="4:9" ht="12.75" x14ac:dyDescent="0.3">
      <c r="D796" s="50">
        <v>1698396</v>
      </c>
      <c r="E796" s="50" t="s">
        <v>99</v>
      </c>
      <c r="F796" s="51">
        <v>9114.19</v>
      </c>
      <c r="G796" s="35">
        <v>137</v>
      </c>
      <c r="H796" s="35" t="s">
        <v>125</v>
      </c>
      <c r="I796" s="35" t="s">
        <v>147</v>
      </c>
    </row>
    <row r="797" spans="4:9" ht="12.75" x14ac:dyDescent="0.3">
      <c r="D797" s="50">
        <v>1698402</v>
      </c>
      <c r="E797" s="50" t="s">
        <v>99</v>
      </c>
      <c r="F797" s="51">
        <v>42597.31</v>
      </c>
      <c r="G797" s="35">
        <v>204</v>
      </c>
      <c r="H797" s="35" t="s">
        <v>125</v>
      </c>
      <c r="I797" s="35" t="s">
        <v>147</v>
      </c>
    </row>
    <row r="798" spans="4:9" ht="12.75" x14ac:dyDescent="0.3">
      <c r="D798" s="50">
        <v>1698405</v>
      </c>
      <c r="E798" s="50" t="s">
        <v>99</v>
      </c>
      <c r="F798" s="51">
        <v>3769.16</v>
      </c>
      <c r="G798" s="35">
        <v>84</v>
      </c>
      <c r="H798" s="35" t="s">
        <v>125</v>
      </c>
      <c r="I798" s="35" t="s">
        <v>147</v>
      </c>
    </row>
    <row r="799" spans="4:9" ht="12.75" x14ac:dyDescent="0.3">
      <c r="D799" s="50">
        <v>1698462</v>
      </c>
      <c r="E799" s="50" t="s">
        <v>110</v>
      </c>
      <c r="F799" s="51">
        <v>0</v>
      </c>
      <c r="G799" s="35">
        <v>0</v>
      </c>
      <c r="H799" s="35" t="s">
        <v>126</v>
      </c>
      <c r="I799" s="35" t="s">
        <v>147</v>
      </c>
    </row>
    <row r="800" spans="4:9" ht="12.75" x14ac:dyDescent="0.3">
      <c r="D800" s="50">
        <v>1698728</v>
      </c>
      <c r="E800" s="50" t="s">
        <v>110</v>
      </c>
      <c r="F800" s="51">
        <v>2937</v>
      </c>
      <c r="G800" s="35">
        <v>13</v>
      </c>
      <c r="H800" s="35" t="s">
        <v>126</v>
      </c>
      <c r="I800" s="35" t="s">
        <v>147</v>
      </c>
    </row>
    <row r="801" spans="4:9" ht="12.75" x14ac:dyDescent="0.3">
      <c r="D801" s="50">
        <v>1698731</v>
      </c>
      <c r="E801" s="50" t="s">
        <v>111</v>
      </c>
      <c r="F801" s="51">
        <v>10516.4</v>
      </c>
      <c r="G801" s="35">
        <v>18</v>
      </c>
      <c r="H801" s="35" t="s">
        <v>126</v>
      </c>
      <c r="I801" s="35" t="s">
        <v>147</v>
      </c>
    </row>
    <row r="802" spans="4:9" ht="12.75" x14ac:dyDescent="0.3">
      <c r="D802" s="50">
        <v>1698827</v>
      </c>
      <c r="E802" s="50" t="s">
        <v>99</v>
      </c>
      <c r="F802" s="51">
        <v>45945.77</v>
      </c>
      <c r="G802" s="35">
        <v>181</v>
      </c>
      <c r="H802" s="35" t="s">
        <v>125</v>
      </c>
      <c r="I802" s="35" t="s">
        <v>147</v>
      </c>
    </row>
    <row r="803" spans="4:9" ht="12.75" x14ac:dyDescent="0.3">
      <c r="D803" s="50">
        <v>1698833</v>
      </c>
      <c r="E803" s="50" t="s">
        <v>99</v>
      </c>
      <c r="F803" s="51">
        <v>36954.269999999997</v>
      </c>
      <c r="G803" s="35">
        <v>155</v>
      </c>
      <c r="H803" s="35" t="s">
        <v>126</v>
      </c>
      <c r="I803" s="35" t="s">
        <v>147</v>
      </c>
    </row>
    <row r="804" spans="4:9" ht="12.75" x14ac:dyDescent="0.3">
      <c r="D804" s="50">
        <v>1698836</v>
      </c>
      <c r="E804" s="50" t="s">
        <v>99</v>
      </c>
      <c r="F804" s="51">
        <v>4244.8999999999996</v>
      </c>
      <c r="G804" s="35">
        <v>130</v>
      </c>
      <c r="H804" s="35" t="s">
        <v>125</v>
      </c>
      <c r="I804" s="35" t="s">
        <v>147</v>
      </c>
    </row>
    <row r="805" spans="4:9" ht="12.75" x14ac:dyDescent="0.3">
      <c r="D805" s="50">
        <v>1698825</v>
      </c>
      <c r="E805" s="50" t="s">
        <v>99</v>
      </c>
      <c r="F805" s="51">
        <v>97926.77</v>
      </c>
      <c r="G805" s="35">
        <v>221</v>
      </c>
      <c r="H805" s="35" t="s">
        <v>125</v>
      </c>
      <c r="I805" s="35" t="s">
        <v>147</v>
      </c>
    </row>
    <row r="806" spans="4:9" ht="12.75" x14ac:dyDescent="0.3">
      <c r="D806" s="50">
        <v>1698831</v>
      </c>
      <c r="E806" s="50" t="s">
        <v>99</v>
      </c>
      <c r="F806" s="51">
        <v>28273</v>
      </c>
      <c r="G806" s="35">
        <v>155</v>
      </c>
      <c r="H806" s="35" t="s">
        <v>126</v>
      </c>
      <c r="I806" s="35" t="s">
        <v>147</v>
      </c>
    </row>
    <row r="807" spans="4:9" ht="12.75" x14ac:dyDescent="0.3">
      <c r="D807" s="50">
        <v>1698834</v>
      </c>
      <c r="E807" s="50" t="s">
        <v>99</v>
      </c>
      <c r="F807" s="51">
        <v>17235.7</v>
      </c>
      <c r="G807" s="35">
        <v>155</v>
      </c>
      <c r="H807" s="35" t="s">
        <v>126</v>
      </c>
      <c r="I807" s="35" t="s">
        <v>147</v>
      </c>
    </row>
    <row r="808" spans="4:9" ht="12.75" x14ac:dyDescent="0.3">
      <c r="D808" s="50">
        <v>1698829</v>
      </c>
      <c r="E808" s="50" t="s">
        <v>99</v>
      </c>
      <c r="F808" s="51">
        <v>31335.19</v>
      </c>
      <c r="G808" s="35">
        <v>100</v>
      </c>
      <c r="H808" s="35" t="s">
        <v>125</v>
      </c>
      <c r="I808" s="35" t="s">
        <v>147</v>
      </c>
    </row>
    <row r="809" spans="4:9" ht="12.75" x14ac:dyDescent="0.3">
      <c r="D809" s="50">
        <v>1698832</v>
      </c>
      <c r="E809" s="50" t="s">
        <v>99</v>
      </c>
      <c r="F809" s="51">
        <v>182691.42</v>
      </c>
      <c r="G809" s="35">
        <v>155</v>
      </c>
      <c r="H809" s="35" t="s">
        <v>126</v>
      </c>
      <c r="I809" s="35" t="s">
        <v>147</v>
      </c>
    </row>
    <row r="810" spans="4:9" ht="12.75" x14ac:dyDescent="0.3">
      <c r="D810" s="50">
        <v>1698835</v>
      </c>
      <c r="E810" s="50" t="s">
        <v>111</v>
      </c>
      <c r="F810" s="51">
        <v>0</v>
      </c>
      <c r="G810" s="35">
        <v>0</v>
      </c>
      <c r="H810" s="35" t="s">
        <v>126</v>
      </c>
      <c r="I810" s="35" t="s">
        <v>147</v>
      </c>
    </row>
    <row r="811" spans="4:9" ht="12.75" x14ac:dyDescent="0.3">
      <c r="D811" s="50">
        <v>1698936</v>
      </c>
      <c r="E811" s="50" t="s">
        <v>99</v>
      </c>
      <c r="F811" s="51">
        <v>20059.150000000001</v>
      </c>
      <c r="G811" s="35">
        <v>103</v>
      </c>
      <c r="H811" s="35" t="s">
        <v>125</v>
      </c>
      <c r="I811" s="35" t="s">
        <v>147</v>
      </c>
    </row>
    <row r="812" spans="4:9" ht="12.75" x14ac:dyDescent="0.3">
      <c r="D812" s="50">
        <v>1698939</v>
      </c>
      <c r="E812" s="50" t="s">
        <v>99</v>
      </c>
      <c r="F812" s="51">
        <v>12950.05</v>
      </c>
      <c r="G812" s="35">
        <v>103</v>
      </c>
      <c r="H812" s="35" t="s">
        <v>125</v>
      </c>
      <c r="I812" s="35" t="s">
        <v>147</v>
      </c>
    </row>
    <row r="813" spans="4:9" ht="12.75" x14ac:dyDescent="0.3">
      <c r="D813" s="50">
        <v>1698942</v>
      </c>
      <c r="E813" s="50" t="s">
        <v>99</v>
      </c>
      <c r="F813" s="51">
        <v>32190.35</v>
      </c>
      <c r="G813" s="35">
        <v>103</v>
      </c>
      <c r="H813" s="35" t="s">
        <v>125</v>
      </c>
      <c r="I813" s="35" t="s">
        <v>147</v>
      </c>
    </row>
    <row r="814" spans="4:9" ht="12.75" x14ac:dyDescent="0.3">
      <c r="D814" s="50">
        <v>1698951</v>
      </c>
      <c r="E814" s="50" t="s">
        <v>99</v>
      </c>
      <c r="F814" s="51">
        <v>22132.959999999999</v>
      </c>
      <c r="G814" s="35">
        <v>204</v>
      </c>
      <c r="H814" s="35" t="s">
        <v>125</v>
      </c>
      <c r="I814" s="35" t="s">
        <v>147</v>
      </c>
    </row>
    <row r="815" spans="4:9" ht="12.75" x14ac:dyDescent="0.3">
      <c r="D815" s="50">
        <v>1698935</v>
      </c>
      <c r="E815" s="50" t="s">
        <v>99</v>
      </c>
      <c r="F815" s="51">
        <v>41070.839999999997</v>
      </c>
      <c r="G815" s="35">
        <v>103</v>
      </c>
      <c r="H815" s="35" t="s">
        <v>125</v>
      </c>
      <c r="I815" s="35" t="s">
        <v>147</v>
      </c>
    </row>
    <row r="816" spans="4:9" ht="12.75" x14ac:dyDescent="0.3">
      <c r="D816" s="50">
        <v>1698938</v>
      </c>
      <c r="E816" s="50" t="s">
        <v>99</v>
      </c>
      <c r="F816" s="51">
        <v>13622.27</v>
      </c>
      <c r="G816" s="35">
        <v>463</v>
      </c>
      <c r="H816" s="35" t="s">
        <v>125</v>
      </c>
      <c r="I816" s="35" t="s">
        <v>147</v>
      </c>
    </row>
    <row r="817" spans="4:9" ht="12.75" x14ac:dyDescent="0.3">
      <c r="D817" s="50">
        <v>1698941</v>
      </c>
      <c r="E817" s="50" t="s">
        <v>99</v>
      </c>
      <c r="F817" s="51">
        <v>11390</v>
      </c>
      <c r="G817" s="35">
        <v>103</v>
      </c>
      <c r="H817" s="35" t="s">
        <v>125</v>
      </c>
      <c r="I817" s="35" t="s">
        <v>147</v>
      </c>
    </row>
    <row r="818" spans="4:9" ht="12.75" x14ac:dyDescent="0.3">
      <c r="D818" s="50">
        <v>1698944</v>
      </c>
      <c r="E818" s="50" t="s">
        <v>99</v>
      </c>
      <c r="F818" s="51">
        <v>73223.11</v>
      </c>
      <c r="G818" s="35">
        <v>163</v>
      </c>
      <c r="H818" s="35" t="s">
        <v>125</v>
      </c>
      <c r="I818" s="35" t="s">
        <v>147</v>
      </c>
    </row>
    <row r="819" spans="4:9" ht="12.75" x14ac:dyDescent="0.3">
      <c r="D819" s="50">
        <v>1698950</v>
      </c>
      <c r="E819" s="50" t="s">
        <v>99</v>
      </c>
      <c r="F819" s="51">
        <v>2792.58</v>
      </c>
      <c r="G819" s="35">
        <v>137</v>
      </c>
      <c r="H819" s="35" t="s">
        <v>125</v>
      </c>
      <c r="I819" s="35" t="s">
        <v>147</v>
      </c>
    </row>
    <row r="820" spans="4:9" ht="12.75" x14ac:dyDescent="0.3">
      <c r="D820" s="50">
        <v>1698953</v>
      </c>
      <c r="E820" s="50" t="s">
        <v>99</v>
      </c>
      <c r="F820" s="51">
        <v>16872.169999999998</v>
      </c>
      <c r="G820" s="35">
        <v>444</v>
      </c>
      <c r="H820" s="35" t="s">
        <v>125</v>
      </c>
      <c r="I820" s="35" t="s">
        <v>147</v>
      </c>
    </row>
    <row r="821" spans="4:9" ht="12.75" x14ac:dyDescent="0.3">
      <c r="D821" s="50">
        <v>1698934</v>
      </c>
      <c r="E821" s="50" t="s">
        <v>99</v>
      </c>
      <c r="F821" s="51">
        <v>14922.6</v>
      </c>
      <c r="G821" s="35">
        <v>103</v>
      </c>
      <c r="H821" s="35" t="s">
        <v>125</v>
      </c>
      <c r="I821" s="35" t="s">
        <v>147</v>
      </c>
    </row>
    <row r="822" spans="4:9" ht="12.75" x14ac:dyDescent="0.3">
      <c r="D822" s="50">
        <v>1698937</v>
      </c>
      <c r="E822" s="50" t="s">
        <v>99</v>
      </c>
      <c r="F822" s="51">
        <v>25777.360000000001</v>
      </c>
      <c r="G822" s="35">
        <v>163</v>
      </c>
      <c r="H822" s="35" t="s">
        <v>125</v>
      </c>
      <c r="I822" s="35" t="s">
        <v>147</v>
      </c>
    </row>
    <row r="823" spans="4:9" ht="12.75" x14ac:dyDescent="0.3">
      <c r="D823" s="50">
        <v>1698940</v>
      </c>
      <c r="E823" s="50" t="s">
        <v>99</v>
      </c>
      <c r="F823" s="51">
        <v>24491.26</v>
      </c>
      <c r="G823" s="35">
        <v>163</v>
      </c>
      <c r="H823" s="35" t="s">
        <v>125</v>
      </c>
      <c r="I823" s="35" t="s">
        <v>147</v>
      </c>
    </row>
    <row r="824" spans="4:9" ht="12.75" x14ac:dyDescent="0.3">
      <c r="D824" s="50">
        <v>1698943</v>
      </c>
      <c r="E824" s="50" t="s">
        <v>99</v>
      </c>
      <c r="F824" s="51">
        <v>31285.81</v>
      </c>
      <c r="G824" s="35">
        <v>163</v>
      </c>
      <c r="H824" s="35" t="s">
        <v>125</v>
      </c>
      <c r="I824" s="35" t="s">
        <v>147</v>
      </c>
    </row>
    <row r="825" spans="4:9" ht="12.75" x14ac:dyDescent="0.3">
      <c r="D825" s="50">
        <v>1698952</v>
      </c>
      <c r="E825" s="50" t="s">
        <v>99</v>
      </c>
      <c r="F825" s="51">
        <v>5062.2</v>
      </c>
      <c r="G825" s="35">
        <v>144</v>
      </c>
      <c r="H825" s="35" t="s">
        <v>125</v>
      </c>
      <c r="I825" s="35" t="s">
        <v>147</v>
      </c>
    </row>
    <row r="826" spans="4:9" ht="12.75" x14ac:dyDescent="0.3">
      <c r="D826" s="50">
        <v>1698968</v>
      </c>
      <c r="E826" s="50" t="s">
        <v>111</v>
      </c>
      <c r="F826" s="51">
        <v>8771.76</v>
      </c>
      <c r="G826" s="35">
        <v>5</v>
      </c>
      <c r="H826" s="35" t="s">
        <v>126</v>
      </c>
      <c r="I826" s="35" t="s">
        <v>147</v>
      </c>
    </row>
    <row r="827" spans="4:9" ht="12.75" x14ac:dyDescent="0.3">
      <c r="D827" s="50">
        <v>1695766</v>
      </c>
      <c r="E827" s="50" t="s">
        <v>111</v>
      </c>
      <c r="F827" s="51">
        <v>0</v>
      </c>
      <c r="G827" s="35">
        <v>0</v>
      </c>
      <c r="H827" s="35" t="s">
        <v>126</v>
      </c>
      <c r="I827" s="35" t="s">
        <v>147</v>
      </c>
    </row>
    <row r="828" spans="4:9" ht="12.75" x14ac:dyDescent="0.3">
      <c r="D828" s="50">
        <v>1</v>
      </c>
      <c r="E828" s="50" t="s">
        <v>99</v>
      </c>
      <c r="F828" s="51">
        <v>5214628.09</v>
      </c>
      <c r="G828" s="35">
        <v>133</v>
      </c>
      <c r="H828" s="35" t="s">
        <v>125</v>
      </c>
      <c r="I828" s="35" t="s">
        <v>148</v>
      </c>
    </row>
    <row r="829" spans="4:9" ht="12.75" x14ac:dyDescent="0.3">
      <c r="D829" s="50">
        <v>51</v>
      </c>
      <c r="E829" s="50" t="s">
        <v>99</v>
      </c>
      <c r="F829" s="51">
        <v>176008.16</v>
      </c>
      <c r="G829" s="35">
        <v>325</v>
      </c>
      <c r="H829" s="35" t="s">
        <v>125</v>
      </c>
      <c r="I829" s="35" t="s">
        <v>148</v>
      </c>
    </row>
    <row r="830" spans="4:9" ht="12.75" x14ac:dyDescent="0.3">
      <c r="D830" s="50">
        <v>1698120</v>
      </c>
      <c r="E830" s="50" t="s">
        <v>99</v>
      </c>
      <c r="F830" s="51">
        <v>135030.03</v>
      </c>
      <c r="G830" s="35">
        <v>460</v>
      </c>
      <c r="H830" s="35" t="s">
        <v>125</v>
      </c>
      <c r="I830" s="35" t="s">
        <v>147</v>
      </c>
    </row>
    <row r="831" spans="4:9" ht="12.75" x14ac:dyDescent="0.3">
      <c r="D831" s="50">
        <v>1689947</v>
      </c>
      <c r="E831" s="50" t="s">
        <v>111</v>
      </c>
      <c r="F831" s="51">
        <v>24243.35</v>
      </c>
      <c r="G831" s="35">
        <v>12</v>
      </c>
      <c r="H831" s="35" t="s">
        <v>126</v>
      </c>
      <c r="I831" s="35" t="s">
        <v>147</v>
      </c>
    </row>
    <row r="832" spans="4:9" ht="12.75" x14ac:dyDescent="0.3">
      <c r="D832" s="50">
        <v>1704869</v>
      </c>
      <c r="E832" s="50" t="s">
        <v>111</v>
      </c>
      <c r="F832" s="51">
        <v>24587.599999999999</v>
      </c>
      <c r="G832" s="35">
        <v>49</v>
      </c>
      <c r="H832" s="35" t="s">
        <v>126</v>
      </c>
      <c r="I832" s="35" t="s">
        <v>147</v>
      </c>
    </row>
    <row r="833" spans="4:9" ht="12.75" x14ac:dyDescent="0.3">
      <c r="D833" s="50">
        <v>1704873</v>
      </c>
      <c r="E833" s="50" t="s">
        <v>111</v>
      </c>
      <c r="F833" s="51">
        <v>7034.91</v>
      </c>
      <c r="G833" s="35">
        <v>49</v>
      </c>
      <c r="H833" s="35" t="s">
        <v>126</v>
      </c>
      <c r="I833" s="35" t="s">
        <v>147</v>
      </c>
    </row>
    <row r="834" spans="4:9" ht="12.75" x14ac:dyDescent="0.3">
      <c r="D834" s="50">
        <v>1704876</v>
      </c>
      <c r="E834" s="50" t="s">
        <v>111</v>
      </c>
      <c r="F834" s="51">
        <v>7034.91</v>
      </c>
      <c r="G834" s="35">
        <v>49</v>
      </c>
      <c r="H834" s="35" t="s">
        <v>126</v>
      </c>
      <c r="I834" s="35" t="s">
        <v>147</v>
      </c>
    </row>
    <row r="835" spans="4:9" ht="12.75" x14ac:dyDescent="0.3">
      <c r="D835" s="50">
        <v>1704872</v>
      </c>
      <c r="E835" s="50" t="s">
        <v>111</v>
      </c>
      <c r="F835" s="51">
        <v>7034.91</v>
      </c>
      <c r="G835" s="35">
        <v>49</v>
      </c>
      <c r="H835" s="35" t="s">
        <v>126</v>
      </c>
      <c r="I835" s="35" t="s">
        <v>147</v>
      </c>
    </row>
    <row r="836" spans="4:9" ht="12.75" x14ac:dyDescent="0.3">
      <c r="D836" s="50">
        <v>1704879</v>
      </c>
      <c r="E836" s="50" t="s">
        <v>111</v>
      </c>
      <c r="F836" s="51">
        <v>10909</v>
      </c>
      <c r="G836" s="35">
        <v>49</v>
      </c>
      <c r="H836" s="35" t="s">
        <v>126</v>
      </c>
      <c r="I836" s="35" t="s">
        <v>147</v>
      </c>
    </row>
    <row r="837" spans="4:9" ht="12.75" x14ac:dyDescent="0.3">
      <c r="D837" s="50">
        <v>1704875</v>
      </c>
      <c r="E837" s="50" t="s">
        <v>111</v>
      </c>
      <c r="F837" s="51">
        <v>6471.95</v>
      </c>
      <c r="G837" s="35">
        <v>49</v>
      </c>
      <c r="H837" s="35" t="s">
        <v>126</v>
      </c>
      <c r="I837" s="35" t="s">
        <v>147</v>
      </c>
    </row>
    <row r="838" spans="4:9" ht="12.75" x14ac:dyDescent="0.3">
      <c r="D838" s="50">
        <v>1704878</v>
      </c>
      <c r="E838" s="50" t="s">
        <v>111</v>
      </c>
      <c r="F838" s="51">
        <v>14746.07</v>
      </c>
      <c r="G838" s="35">
        <v>49</v>
      </c>
      <c r="H838" s="35" t="s">
        <v>126</v>
      </c>
      <c r="I838" s="35" t="s">
        <v>147</v>
      </c>
    </row>
    <row r="839" spans="4:9" ht="12.75" x14ac:dyDescent="0.3">
      <c r="D839" s="50">
        <v>1704881</v>
      </c>
      <c r="E839" s="50" t="s">
        <v>111</v>
      </c>
      <c r="F839" s="51">
        <v>10909</v>
      </c>
      <c r="G839" s="35">
        <v>49</v>
      </c>
      <c r="H839" s="35" t="s">
        <v>126</v>
      </c>
      <c r="I839" s="35" t="s">
        <v>147</v>
      </c>
    </row>
    <row r="840" spans="4:9" ht="12.75" x14ac:dyDescent="0.3">
      <c r="D840" s="50">
        <v>1704882</v>
      </c>
      <c r="E840" s="50" t="s">
        <v>111</v>
      </c>
      <c r="F840" s="51">
        <v>6471.95</v>
      </c>
      <c r="G840" s="35">
        <v>49</v>
      </c>
      <c r="H840" s="35" t="s">
        <v>126</v>
      </c>
      <c r="I840" s="35" t="s">
        <v>147</v>
      </c>
    </row>
    <row r="841" spans="4:9" ht="12.75" x14ac:dyDescent="0.3">
      <c r="D841" s="50">
        <v>1704884</v>
      </c>
      <c r="E841" s="50" t="s">
        <v>111</v>
      </c>
      <c r="F841" s="51">
        <v>14343.84</v>
      </c>
      <c r="G841" s="35">
        <v>49</v>
      </c>
      <c r="H841" s="35" t="s">
        <v>126</v>
      </c>
      <c r="I841" s="35" t="s">
        <v>147</v>
      </c>
    </row>
    <row r="842" spans="4:9" ht="12.75" x14ac:dyDescent="0.3">
      <c r="D842" s="50">
        <v>1704885</v>
      </c>
      <c r="E842" s="50" t="s">
        <v>111</v>
      </c>
      <c r="F842" s="51">
        <v>7034.91</v>
      </c>
      <c r="G842" s="35">
        <v>49</v>
      </c>
      <c r="H842" s="35" t="s">
        <v>126</v>
      </c>
      <c r="I842" s="35" t="s">
        <v>147</v>
      </c>
    </row>
    <row r="843" spans="4:9" ht="12.75" x14ac:dyDescent="0.3">
      <c r="D843" s="50">
        <v>1704888</v>
      </c>
      <c r="E843" s="50" t="s">
        <v>111</v>
      </c>
      <c r="F843" s="51">
        <v>14608.76</v>
      </c>
      <c r="G843" s="35">
        <v>49</v>
      </c>
      <c r="H843" s="35" t="s">
        <v>126</v>
      </c>
      <c r="I843" s="35" t="s">
        <v>147</v>
      </c>
    </row>
    <row r="844" spans="4:9" ht="12.75" x14ac:dyDescent="0.3">
      <c r="D844" s="50">
        <v>1704887</v>
      </c>
      <c r="E844" s="50" t="s">
        <v>111</v>
      </c>
      <c r="F844" s="51">
        <v>7034.91</v>
      </c>
      <c r="G844" s="35">
        <v>49</v>
      </c>
      <c r="H844" s="35" t="s">
        <v>126</v>
      </c>
      <c r="I844" s="35" t="s">
        <v>147</v>
      </c>
    </row>
    <row r="845" spans="4:9" ht="12.75" x14ac:dyDescent="0.3">
      <c r="D845" s="50">
        <v>1704890</v>
      </c>
      <c r="E845" s="50" t="s">
        <v>111</v>
      </c>
      <c r="F845" s="51">
        <v>7034.91</v>
      </c>
      <c r="G845" s="35">
        <v>49</v>
      </c>
      <c r="H845" s="35" t="s">
        <v>126</v>
      </c>
      <c r="I845" s="35" t="s">
        <v>147</v>
      </c>
    </row>
    <row r="846" spans="4:9" ht="12.75" x14ac:dyDescent="0.3">
      <c r="D846" s="50">
        <v>1704891</v>
      </c>
      <c r="E846" s="50" t="s">
        <v>111</v>
      </c>
      <c r="F846" s="51">
        <v>11306.44</v>
      </c>
      <c r="G846" s="35">
        <v>49</v>
      </c>
      <c r="H846" s="35" t="s">
        <v>126</v>
      </c>
      <c r="I846" s="35" t="s">
        <v>147</v>
      </c>
    </row>
    <row r="847" spans="4:9" ht="12.75" x14ac:dyDescent="0.3">
      <c r="D847" s="50">
        <v>1704894</v>
      </c>
      <c r="E847" s="50" t="s">
        <v>111</v>
      </c>
      <c r="F847" s="51">
        <v>10909</v>
      </c>
      <c r="G847" s="35">
        <v>49</v>
      </c>
      <c r="H847" s="35" t="s">
        <v>126</v>
      </c>
      <c r="I847" s="35" t="s">
        <v>147</v>
      </c>
    </row>
    <row r="848" spans="4:9" ht="12.75" x14ac:dyDescent="0.3">
      <c r="D848" s="50">
        <v>1704893</v>
      </c>
      <c r="E848" s="50" t="s">
        <v>111</v>
      </c>
      <c r="F848" s="51">
        <v>11648.13</v>
      </c>
      <c r="G848" s="35">
        <v>49</v>
      </c>
      <c r="H848" s="35" t="s">
        <v>126</v>
      </c>
      <c r="I848" s="35" t="s">
        <v>147</v>
      </c>
    </row>
    <row r="849" spans="4:9" ht="12.75" x14ac:dyDescent="0.3">
      <c r="D849" s="50">
        <v>1704897</v>
      </c>
      <c r="E849" s="50" t="s">
        <v>111</v>
      </c>
      <c r="F849" s="51">
        <v>4276.42</v>
      </c>
      <c r="G849" s="35">
        <v>49</v>
      </c>
      <c r="H849" s="35" t="s">
        <v>126</v>
      </c>
      <c r="I849" s="35" t="s">
        <v>147</v>
      </c>
    </row>
    <row r="850" spans="4:9" ht="12.75" x14ac:dyDescent="0.3">
      <c r="D850" s="50">
        <v>1704896</v>
      </c>
      <c r="E850" s="50" t="s">
        <v>111</v>
      </c>
      <c r="F850" s="51">
        <v>10909</v>
      </c>
      <c r="G850" s="35">
        <v>49</v>
      </c>
      <c r="H850" s="35" t="s">
        <v>126</v>
      </c>
      <c r="I850" s="35" t="s">
        <v>147</v>
      </c>
    </row>
    <row r="851" spans="4:9" ht="12.75" x14ac:dyDescent="0.3">
      <c r="D851" s="50">
        <v>1704900</v>
      </c>
      <c r="E851" s="50" t="s">
        <v>111</v>
      </c>
      <c r="F851" s="51">
        <v>12349.97</v>
      </c>
      <c r="G851" s="35">
        <v>49</v>
      </c>
      <c r="H851" s="35" t="s">
        <v>126</v>
      </c>
      <c r="I851" s="35" t="s">
        <v>147</v>
      </c>
    </row>
    <row r="852" spans="4:9" ht="12.75" x14ac:dyDescent="0.3">
      <c r="D852" s="50">
        <v>1704902</v>
      </c>
      <c r="E852" s="50" t="s">
        <v>111</v>
      </c>
      <c r="F852" s="51">
        <v>11648.13</v>
      </c>
      <c r="G852" s="35">
        <v>49</v>
      </c>
      <c r="H852" s="35" t="s">
        <v>126</v>
      </c>
      <c r="I852" s="35" t="s">
        <v>147</v>
      </c>
    </row>
    <row r="853" spans="4:9" ht="12.75" x14ac:dyDescent="0.3">
      <c r="D853" s="50">
        <v>1704808</v>
      </c>
      <c r="E853" s="50" t="s">
        <v>111</v>
      </c>
      <c r="F853" s="51">
        <v>8993.4</v>
      </c>
      <c r="G853" s="35">
        <v>49</v>
      </c>
      <c r="H853" s="35" t="s">
        <v>126</v>
      </c>
      <c r="I853" s="35" t="s">
        <v>147</v>
      </c>
    </row>
    <row r="854" spans="4:9" ht="12.75" x14ac:dyDescent="0.3">
      <c r="D854" s="50">
        <v>1704811</v>
      </c>
      <c r="E854" s="50" t="s">
        <v>111</v>
      </c>
      <c r="F854" s="51">
        <v>8993.39</v>
      </c>
      <c r="G854" s="35">
        <v>49</v>
      </c>
      <c r="H854" s="35" t="s">
        <v>126</v>
      </c>
      <c r="I854" s="35" t="s">
        <v>147</v>
      </c>
    </row>
    <row r="855" spans="4:9" ht="12.75" x14ac:dyDescent="0.3">
      <c r="D855" s="50">
        <v>1704814</v>
      </c>
      <c r="E855" s="50" t="s">
        <v>111</v>
      </c>
      <c r="F855" s="51">
        <v>7034.91</v>
      </c>
      <c r="G855" s="35">
        <v>49</v>
      </c>
      <c r="H855" s="35" t="s">
        <v>126</v>
      </c>
      <c r="I855" s="35" t="s">
        <v>147</v>
      </c>
    </row>
    <row r="856" spans="4:9" ht="12.75" x14ac:dyDescent="0.3">
      <c r="D856" s="50">
        <v>1704817</v>
      </c>
      <c r="E856" s="50" t="s">
        <v>111</v>
      </c>
      <c r="F856" s="51">
        <v>7034.91</v>
      </c>
      <c r="G856" s="35">
        <v>49</v>
      </c>
      <c r="H856" s="35" t="s">
        <v>126</v>
      </c>
      <c r="I856" s="35" t="s">
        <v>147</v>
      </c>
    </row>
    <row r="857" spans="4:9" ht="12.75" x14ac:dyDescent="0.3">
      <c r="D857" s="50">
        <v>1704820</v>
      </c>
      <c r="E857" s="50" t="s">
        <v>111</v>
      </c>
      <c r="F857" s="51">
        <v>7034.91</v>
      </c>
      <c r="G857" s="35">
        <v>49</v>
      </c>
      <c r="H857" s="35" t="s">
        <v>126</v>
      </c>
      <c r="I857" s="35" t="s">
        <v>147</v>
      </c>
    </row>
    <row r="858" spans="4:9" ht="12.75" x14ac:dyDescent="0.3">
      <c r="D858" s="50">
        <v>1704823</v>
      </c>
      <c r="E858" s="50" t="s">
        <v>111</v>
      </c>
      <c r="F858" s="51">
        <v>7034.91</v>
      </c>
      <c r="G858" s="35">
        <v>49</v>
      </c>
      <c r="H858" s="35" t="s">
        <v>126</v>
      </c>
      <c r="I858" s="35" t="s">
        <v>147</v>
      </c>
    </row>
    <row r="859" spans="4:9" ht="12.75" x14ac:dyDescent="0.3">
      <c r="D859" s="50">
        <v>1704826</v>
      </c>
      <c r="E859" s="50" t="s">
        <v>111</v>
      </c>
      <c r="F859" s="51">
        <v>10909</v>
      </c>
      <c r="G859" s="35">
        <v>49</v>
      </c>
      <c r="H859" s="35" t="s">
        <v>126</v>
      </c>
      <c r="I859" s="35" t="s">
        <v>147</v>
      </c>
    </row>
    <row r="860" spans="4:9" ht="12.75" x14ac:dyDescent="0.3">
      <c r="D860" s="50">
        <v>1704868</v>
      </c>
      <c r="E860" s="50" t="s">
        <v>111</v>
      </c>
      <c r="F860" s="51">
        <v>471370.07</v>
      </c>
      <c r="G860" s="35">
        <v>49</v>
      </c>
      <c r="H860" s="35" t="s">
        <v>126</v>
      </c>
      <c r="I860" s="35" t="s">
        <v>147</v>
      </c>
    </row>
    <row r="861" spans="4:9" ht="12.75" x14ac:dyDescent="0.3">
      <c r="D861" s="50">
        <v>1704871</v>
      </c>
      <c r="E861" s="50" t="s">
        <v>111</v>
      </c>
      <c r="F861" s="51">
        <v>48767.15</v>
      </c>
      <c r="G861" s="35">
        <v>49</v>
      </c>
      <c r="H861" s="35" t="s">
        <v>126</v>
      </c>
      <c r="I861" s="35" t="s">
        <v>147</v>
      </c>
    </row>
    <row r="862" spans="4:9" ht="12.75" x14ac:dyDescent="0.3">
      <c r="D862" s="50">
        <v>1704874</v>
      </c>
      <c r="E862" s="50" t="s">
        <v>111</v>
      </c>
      <c r="F862" s="51">
        <v>17761</v>
      </c>
      <c r="G862" s="35">
        <v>49</v>
      </c>
      <c r="H862" s="35" t="s">
        <v>126</v>
      </c>
      <c r="I862" s="35" t="s">
        <v>147</v>
      </c>
    </row>
    <row r="863" spans="4:9" ht="12.75" x14ac:dyDescent="0.3">
      <c r="D863" s="50">
        <v>1704877</v>
      </c>
      <c r="E863" s="50" t="s">
        <v>111</v>
      </c>
      <c r="F863" s="51">
        <v>4574.12</v>
      </c>
      <c r="G863" s="35">
        <v>49</v>
      </c>
      <c r="H863" s="35" t="s">
        <v>126</v>
      </c>
      <c r="I863" s="35" t="s">
        <v>147</v>
      </c>
    </row>
    <row r="864" spans="4:9" ht="12.75" x14ac:dyDescent="0.3">
      <c r="D864" s="50">
        <v>1704880</v>
      </c>
      <c r="E864" s="50" t="s">
        <v>111</v>
      </c>
      <c r="F864" s="51">
        <v>6471.95</v>
      </c>
      <c r="G864" s="35">
        <v>49</v>
      </c>
      <c r="H864" s="35" t="s">
        <v>126</v>
      </c>
      <c r="I864" s="35" t="s">
        <v>147</v>
      </c>
    </row>
    <row r="865" spans="4:9" ht="12.75" x14ac:dyDescent="0.3">
      <c r="D865" s="50">
        <v>1704883</v>
      </c>
      <c r="E865" s="50" t="s">
        <v>111</v>
      </c>
      <c r="F865" s="51">
        <v>7034.91</v>
      </c>
      <c r="G865" s="35">
        <v>49</v>
      </c>
      <c r="H865" s="35" t="s">
        <v>126</v>
      </c>
      <c r="I865" s="35" t="s">
        <v>147</v>
      </c>
    </row>
    <row r="866" spans="4:9" ht="12.75" x14ac:dyDescent="0.3">
      <c r="D866" s="50">
        <v>1704886</v>
      </c>
      <c r="E866" s="50" t="s">
        <v>111</v>
      </c>
      <c r="F866" s="51">
        <v>14343.84</v>
      </c>
      <c r="G866" s="35">
        <v>49</v>
      </c>
      <c r="H866" s="35" t="s">
        <v>126</v>
      </c>
      <c r="I866" s="35" t="s">
        <v>147</v>
      </c>
    </row>
    <row r="867" spans="4:9" ht="12.75" x14ac:dyDescent="0.3">
      <c r="D867" s="50">
        <v>1704889</v>
      </c>
      <c r="E867" s="50" t="s">
        <v>111</v>
      </c>
      <c r="F867" s="51">
        <v>12349.97</v>
      </c>
      <c r="G867" s="35">
        <v>49</v>
      </c>
      <c r="H867" s="35" t="s">
        <v>126</v>
      </c>
      <c r="I867" s="35" t="s">
        <v>147</v>
      </c>
    </row>
    <row r="868" spans="4:9" ht="12.75" x14ac:dyDescent="0.3">
      <c r="D868" s="50">
        <v>1704892</v>
      </c>
      <c r="E868" s="50" t="s">
        <v>111</v>
      </c>
      <c r="F868" s="51">
        <v>4574.12</v>
      </c>
      <c r="G868" s="35">
        <v>49</v>
      </c>
      <c r="H868" s="35" t="s">
        <v>126</v>
      </c>
      <c r="I868" s="35" t="s">
        <v>147</v>
      </c>
    </row>
    <row r="869" spans="4:9" ht="12.75" x14ac:dyDescent="0.3">
      <c r="D869" s="50">
        <v>1704898</v>
      </c>
      <c r="E869" s="50" t="s">
        <v>111</v>
      </c>
      <c r="F869" s="51">
        <v>16940.599999999999</v>
      </c>
      <c r="G869" s="35">
        <v>49</v>
      </c>
      <c r="H869" s="35" t="s">
        <v>126</v>
      </c>
      <c r="I869" s="35" t="s">
        <v>147</v>
      </c>
    </row>
    <row r="870" spans="4:9" ht="12.75" x14ac:dyDescent="0.3">
      <c r="D870" s="50">
        <v>1704901</v>
      </c>
      <c r="E870" s="50" t="s">
        <v>111</v>
      </c>
      <c r="F870" s="51">
        <v>11306.44</v>
      </c>
      <c r="G870" s="35">
        <v>49</v>
      </c>
      <c r="H870" s="35" t="s">
        <v>126</v>
      </c>
      <c r="I870" s="35" t="s">
        <v>147</v>
      </c>
    </row>
    <row r="871" spans="4:9" ht="12.75" x14ac:dyDescent="0.3">
      <c r="D871" s="50">
        <v>1704903</v>
      </c>
      <c r="E871" s="50" t="s">
        <v>111</v>
      </c>
      <c r="F871" s="51">
        <v>4937.42</v>
      </c>
      <c r="G871" s="35">
        <v>49</v>
      </c>
      <c r="H871" s="35" t="s">
        <v>126</v>
      </c>
      <c r="I871" s="35" t="s">
        <v>147</v>
      </c>
    </row>
    <row r="872" spans="4:9" ht="12.75" x14ac:dyDescent="0.3">
      <c r="D872" s="50">
        <v>1704801</v>
      </c>
      <c r="E872" s="50" t="s">
        <v>111</v>
      </c>
      <c r="F872" s="51">
        <v>48767.15</v>
      </c>
      <c r="G872" s="35">
        <v>49</v>
      </c>
      <c r="H872" s="35" t="s">
        <v>126</v>
      </c>
      <c r="I872" s="35" t="s">
        <v>147</v>
      </c>
    </row>
    <row r="873" spans="4:9" ht="12.75" x14ac:dyDescent="0.3">
      <c r="D873" s="50">
        <v>1704810</v>
      </c>
      <c r="E873" s="50" t="s">
        <v>111</v>
      </c>
      <c r="F873" s="51">
        <v>15242.39</v>
      </c>
      <c r="G873" s="35">
        <v>49</v>
      </c>
      <c r="H873" s="35" t="s">
        <v>126</v>
      </c>
      <c r="I873" s="35" t="s">
        <v>147</v>
      </c>
    </row>
    <row r="874" spans="4:9" ht="12.75" x14ac:dyDescent="0.3">
      <c r="D874" s="50">
        <v>1704812</v>
      </c>
      <c r="E874" s="50" t="s">
        <v>111</v>
      </c>
      <c r="F874" s="51">
        <v>6471.95</v>
      </c>
      <c r="G874" s="35">
        <v>49</v>
      </c>
      <c r="H874" s="35" t="s">
        <v>126</v>
      </c>
      <c r="I874" s="35" t="s">
        <v>147</v>
      </c>
    </row>
    <row r="875" spans="4:9" ht="12.75" x14ac:dyDescent="0.3">
      <c r="D875" s="50">
        <v>1704827</v>
      </c>
      <c r="E875" s="50" t="s">
        <v>111</v>
      </c>
      <c r="F875" s="51">
        <v>10909</v>
      </c>
      <c r="G875" s="35">
        <v>49</v>
      </c>
      <c r="H875" s="35" t="s">
        <v>126</v>
      </c>
      <c r="I875" s="35" t="s">
        <v>147</v>
      </c>
    </row>
    <row r="876" spans="4:9" ht="12.75" x14ac:dyDescent="0.3">
      <c r="D876" s="50">
        <v>1704836</v>
      </c>
      <c r="E876" s="50" t="s">
        <v>111</v>
      </c>
      <c r="F876" s="51">
        <v>14343.84</v>
      </c>
      <c r="G876" s="35">
        <v>49</v>
      </c>
      <c r="H876" s="35" t="s">
        <v>126</v>
      </c>
      <c r="I876" s="35" t="s">
        <v>147</v>
      </c>
    </row>
    <row r="877" spans="4:9" ht="12.75" x14ac:dyDescent="0.3">
      <c r="D877" s="50">
        <v>1704839</v>
      </c>
      <c r="E877" s="50" t="s">
        <v>111</v>
      </c>
      <c r="F877" s="51">
        <v>12349.97</v>
      </c>
      <c r="G877" s="35">
        <v>49</v>
      </c>
      <c r="H877" s="35" t="s">
        <v>126</v>
      </c>
      <c r="I877" s="35" t="s">
        <v>147</v>
      </c>
    </row>
    <row r="878" spans="4:9" ht="12.75" x14ac:dyDescent="0.3">
      <c r="D878" s="50">
        <v>1704842</v>
      </c>
      <c r="E878" s="50" t="s">
        <v>111</v>
      </c>
      <c r="F878" s="51">
        <v>12349.97</v>
      </c>
      <c r="G878" s="35">
        <v>49</v>
      </c>
      <c r="H878" s="35" t="s">
        <v>126</v>
      </c>
      <c r="I878" s="35" t="s">
        <v>147</v>
      </c>
    </row>
    <row r="879" spans="4:9" ht="12.75" x14ac:dyDescent="0.3">
      <c r="D879" s="50">
        <v>1704846</v>
      </c>
      <c r="E879" s="50" t="s">
        <v>111</v>
      </c>
      <c r="F879" s="51">
        <v>5030</v>
      </c>
      <c r="G879" s="35">
        <v>49</v>
      </c>
      <c r="H879" s="35" t="s">
        <v>126</v>
      </c>
      <c r="I879" s="35" t="s">
        <v>147</v>
      </c>
    </row>
    <row r="880" spans="4:9" ht="12.75" x14ac:dyDescent="0.3">
      <c r="D880" s="50">
        <v>1704848</v>
      </c>
      <c r="E880" s="50" t="s">
        <v>111</v>
      </c>
      <c r="F880" s="51">
        <v>43095.08</v>
      </c>
      <c r="G880" s="35">
        <v>49</v>
      </c>
      <c r="H880" s="35" t="s">
        <v>126</v>
      </c>
      <c r="I880" s="35" t="s">
        <v>147</v>
      </c>
    </row>
    <row r="881" spans="4:9" ht="12.75" x14ac:dyDescent="0.3">
      <c r="D881" s="50">
        <v>1704858</v>
      </c>
      <c r="E881" s="50" t="s">
        <v>111</v>
      </c>
      <c r="F881" s="51">
        <v>48767.15</v>
      </c>
      <c r="G881" s="35">
        <v>49</v>
      </c>
      <c r="H881" s="35" t="s">
        <v>126</v>
      </c>
      <c r="I881" s="35" t="s">
        <v>147</v>
      </c>
    </row>
    <row r="882" spans="4:9" ht="12.75" x14ac:dyDescent="0.3">
      <c r="D882" s="50">
        <v>1704861</v>
      </c>
      <c r="E882" s="50" t="s">
        <v>111</v>
      </c>
      <c r="F882" s="51">
        <v>48767.15</v>
      </c>
      <c r="G882" s="35">
        <v>49</v>
      </c>
      <c r="H882" s="35" t="s">
        <v>126</v>
      </c>
      <c r="I882" s="35" t="s">
        <v>147</v>
      </c>
    </row>
    <row r="883" spans="4:9" ht="12.75" x14ac:dyDescent="0.3">
      <c r="D883" s="50">
        <v>1704864</v>
      </c>
      <c r="E883" s="50" t="s">
        <v>111</v>
      </c>
      <c r="F883" s="51">
        <v>105903.64</v>
      </c>
      <c r="G883" s="35">
        <v>49</v>
      </c>
      <c r="H883" s="35" t="s">
        <v>126</v>
      </c>
      <c r="I883" s="35" t="s">
        <v>147</v>
      </c>
    </row>
    <row r="884" spans="4:9" ht="12.75" x14ac:dyDescent="0.3">
      <c r="D884" s="50">
        <v>1704867</v>
      </c>
      <c r="E884" s="50" t="s">
        <v>111</v>
      </c>
      <c r="F884" s="51">
        <v>8997.74</v>
      </c>
      <c r="G884" s="35">
        <v>49</v>
      </c>
      <c r="H884" s="35" t="s">
        <v>126</v>
      </c>
      <c r="I884" s="35" t="s">
        <v>147</v>
      </c>
    </row>
    <row r="885" spans="4:9" ht="12.75" x14ac:dyDescent="0.3">
      <c r="D885" s="50">
        <v>1704866</v>
      </c>
      <c r="E885" s="50" t="s">
        <v>111</v>
      </c>
      <c r="F885" s="51">
        <v>14746.07</v>
      </c>
      <c r="G885" s="35">
        <v>49</v>
      </c>
      <c r="H885" s="35" t="s">
        <v>126</v>
      </c>
      <c r="I885" s="35" t="s">
        <v>147</v>
      </c>
    </row>
    <row r="886" spans="4:9" ht="12.75" x14ac:dyDescent="0.3">
      <c r="D886" s="50">
        <v>1704870</v>
      </c>
      <c r="E886" s="50" t="s">
        <v>111</v>
      </c>
      <c r="F886" s="51">
        <v>7034.91</v>
      </c>
      <c r="G886" s="35">
        <v>49</v>
      </c>
      <c r="H886" s="35" t="s">
        <v>126</v>
      </c>
      <c r="I886" s="35" t="s">
        <v>147</v>
      </c>
    </row>
    <row r="887" spans="4:9" ht="12.75" x14ac:dyDescent="0.3">
      <c r="D887" s="50">
        <v>4</v>
      </c>
      <c r="E887" s="50" t="s">
        <v>99</v>
      </c>
      <c r="F887" s="51">
        <v>0</v>
      </c>
      <c r="G887" s="35">
        <v>0</v>
      </c>
      <c r="H887" s="35" t="s">
        <v>125</v>
      </c>
      <c r="I887" s="35" t="s">
        <v>148</v>
      </c>
    </row>
    <row r="888" spans="4:9" ht="12.75" x14ac:dyDescent="0.3">
      <c r="D888" s="50">
        <v>29</v>
      </c>
      <c r="E888" s="50" t="s">
        <v>99</v>
      </c>
      <c r="F888" s="51">
        <v>0</v>
      </c>
      <c r="G888" s="35">
        <v>0</v>
      </c>
      <c r="H888" s="35" t="s">
        <v>125</v>
      </c>
      <c r="I888" s="35" t="s">
        <v>148</v>
      </c>
    </row>
    <row r="889" spans="4:9" ht="12.75" x14ac:dyDescent="0.3">
      <c r="D889" s="50">
        <v>48</v>
      </c>
      <c r="E889" s="50" t="s">
        <v>99</v>
      </c>
      <c r="F889" s="51">
        <v>9999.9500000000007</v>
      </c>
      <c r="G889" s="35">
        <v>61</v>
      </c>
      <c r="H889" s="35" t="s">
        <v>125</v>
      </c>
      <c r="I889" s="35" t="s">
        <v>148</v>
      </c>
    </row>
    <row r="890" spans="4:9" ht="12.75" x14ac:dyDescent="0.3">
      <c r="D890" s="50">
        <v>53</v>
      </c>
      <c r="E890" s="50" t="s">
        <v>99</v>
      </c>
      <c r="F890" s="51">
        <v>500.11</v>
      </c>
      <c r="G890" s="35">
        <v>61</v>
      </c>
      <c r="H890" s="35" t="s">
        <v>125</v>
      </c>
      <c r="I890" s="35" t="s">
        <v>148</v>
      </c>
    </row>
    <row r="891" spans="4:9" ht="12.75" x14ac:dyDescent="0.3">
      <c r="D891" s="50">
        <v>67</v>
      </c>
      <c r="E891" s="50" t="s">
        <v>99</v>
      </c>
      <c r="F891" s="51">
        <v>115550.81</v>
      </c>
      <c r="G891" s="35">
        <v>342</v>
      </c>
      <c r="H891" s="35" t="s">
        <v>125</v>
      </c>
      <c r="I891" s="35" t="s">
        <v>148</v>
      </c>
    </row>
    <row r="892" spans="4:9" ht="12.75" x14ac:dyDescent="0.3">
      <c r="D892" s="50">
        <v>90</v>
      </c>
      <c r="E892" s="50" t="s">
        <v>99</v>
      </c>
      <c r="F892" s="51">
        <v>0</v>
      </c>
      <c r="G892" s="35">
        <v>0</v>
      </c>
      <c r="H892" s="35" t="s">
        <v>125</v>
      </c>
      <c r="I892" s="35" t="s">
        <v>148</v>
      </c>
    </row>
    <row r="893" spans="4:9" ht="12.75" x14ac:dyDescent="0.3">
      <c r="D893" s="50">
        <v>91</v>
      </c>
      <c r="E893" s="50" t="s">
        <v>99</v>
      </c>
      <c r="F893" s="51">
        <v>0</v>
      </c>
      <c r="G893" s="35">
        <v>0</v>
      </c>
      <c r="H893" s="35" t="s">
        <v>125</v>
      </c>
      <c r="I893" s="35" t="s">
        <v>148</v>
      </c>
    </row>
    <row r="894" spans="4:9" ht="12.75" x14ac:dyDescent="0.3">
      <c r="D894" s="50">
        <v>98</v>
      </c>
      <c r="E894" s="50" t="s">
        <v>99</v>
      </c>
      <c r="F894" s="51">
        <v>0</v>
      </c>
      <c r="G894" s="35">
        <v>0</v>
      </c>
      <c r="H894" s="35" t="s">
        <v>125</v>
      </c>
      <c r="I894" s="35" t="s">
        <v>148</v>
      </c>
    </row>
    <row r="895" spans="4:9" ht="12.75" x14ac:dyDescent="0.3">
      <c r="D895" s="50">
        <v>99</v>
      </c>
      <c r="E895" s="50" t="s">
        <v>99</v>
      </c>
      <c r="F895" s="51">
        <v>0</v>
      </c>
      <c r="G895" s="35">
        <v>0</v>
      </c>
      <c r="H895" s="35" t="s">
        <v>125</v>
      </c>
      <c r="I895" s="35" t="s">
        <v>148</v>
      </c>
    </row>
    <row r="896" spans="4:9" ht="12.75" x14ac:dyDescent="0.3">
      <c r="D896" s="50">
        <v>375</v>
      </c>
      <c r="E896" s="50" t="s">
        <v>99</v>
      </c>
      <c r="F896" s="51">
        <v>1584.64</v>
      </c>
      <c r="G896" s="35">
        <v>61</v>
      </c>
      <c r="H896" s="35" t="s">
        <v>125</v>
      </c>
      <c r="I896" s="35" t="s">
        <v>148</v>
      </c>
    </row>
    <row r="897" spans="4:9" ht="12.75" x14ac:dyDescent="0.3">
      <c r="D897" s="50">
        <v>377</v>
      </c>
      <c r="E897" s="50" t="s">
        <v>99</v>
      </c>
      <c r="F897" s="51">
        <v>1935.74</v>
      </c>
      <c r="G897" s="35">
        <v>61</v>
      </c>
      <c r="H897" s="35" t="s">
        <v>125</v>
      </c>
      <c r="I897" s="35" t="s">
        <v>148</v>
      </c>
    </row>
    <row r="898" spans="4:9" ht="12.75" x14ac:dyDescent="0.3">
      <c r="D898" s="50">
        <v>671</v>
      </c>
      <c r="E898" s="50" t="s">
        <v>110</v>
      </c>
      <c r="F898" s="51">
        <v>25685.02</v>
      </c>
      <c r="G898" s="35">
        <v>61</v>
      </c>
      <c r="H898" s="35" t="s">
        <v>126</v>
      </c>
      <c r="I898" s="35" t="s">
        <v>148</v>
      </c>
    </row>
    <row r="899" spans="4:9" ht="12.75" x14ac:dyDescent="0.3">
      <c r="D899" s="50">
        <v>1706045</v>
      </c>
      <c r="E899" s="50" t="s">
        <v>111</v>
      </c>
      <c r="F899" s="51">
        <v>0</v>
      </c>
      <c r="G899" s="35">
        <v>0</v>
      </c>
      <c r="H899" s="35" t="s">
        <v>126</v>
      </c>
      <c r="I899" s="35" t="s">
        <v>147</v>
      </c>
    </row>
    <row r="900" spans="4:9" ht="12.75" x14ac:dyDescent="0.3">
      <c r="D900" s="50">
        <v>1717350</v>
      </c>
      <c r="E900" s="50" t="s">
        <v>111</v>
      </c>
      <c r="F900" s="51">
        <v>0</v>
      </c>
      <c r="G900" s="35">
        <v>0</v>
      </c>
      <c r="H900" s="35" t="s">
        <v>126</v>
      </c>
      <c r="I900" s="35" t="s">
        <v>147</v>
      </c>
    </row>
    <row r="901" spans="4:9" ht="12.75" x14ac:dyDescent="0.3">
      <c r="D901" s="50">
        <v>1717115</v>
      </c>
      <c r="E901" s="50" t="s">
        <v>111</v>
      </c>
      <c r="F901" s="51">
        <v>0</v>
      </c>
      <c r="G901" s="35">
        <v>0</v>
      </c>
      <c r="H901" s="35" t="s">
        <v>126</v>
      </c>
      <c r="I901" s="35" t="s">
        <v>147</v>
      </c>
    </row>
    <row r="902" spans="4:9" ht="12.75" x14ac:dyDescent="0.3">
      <c r="D902" s="50">
        <v>1719312</v>
      </c>
      <c r="E902" s="50" t="s">
        <v>111</v>
      </c>
      <c r="F902" s="51">
        <v>0</v>
      </c>
      <c r="G902" s="35">
        <v>0</v>
      </c>
      <c r="H902" s="35" t="s">
        <v>126</v>
      </c>
      <c r="I902" s="35" t="s">
        <v>147</v>
      </c>
    </row>
    <row r="903" spans="4:9" ht="12.75" x14ac:dyDescent="0.3">
      <c r="D903" s="50">
        <v>1719437</v>
      </c>
      <c r="E903" s="50" t="s">
        <v>111</v>
      </c>
      <c r="F903" s="51">
        <v>6446.92</v>
      </c>
      <c r="G903" s="35">
        <v>3</v>
      </c>
      <c r="H903" s="35" t="s">
        <v>126</v>
      </c>
      <c r="I903" s="35" t="s">
        <v>147</v>
      </c>
    </row>
    <row r="904" spans="4:9" ht="12.75" x14ac:dyDescent="0.3">
      <c r="D904" s="50">
        <v>1719423</v>
      </c>
      <c r="E904" s="50" t="s">
        <v>111</v>
      </c>
      <c r="F904" s="51">
        <v>145387.04999999999</v>
      </c>
      <c r="G904" s="35">
        <v>25</v>
      </c>
      <c r="H904" s="35" t="s">
        <v>126</v>
      </c>
      <c r="I904" s="35" t="s">
        <v>147</v>
      </c>
    </row>
    <row r="905" spans="4:9" ht="12.75" x14ac:dyDescent="0.3">
      <c r="D905" s="50">
        <v>1719438</v>
      </c>
      <c r="E905" s="50" t="s">
        <v>111</v>
      </c>
      <c r="F905" s="51">
        <v>0</v>
      </c>
      <c r="G905" s="35">
        <v>0</v>
      </c>
      <c r="H905" s="35" t="s">
        <v>126</v>
      </c>
      <c r="I905" s="35" t="s">
        <v>147</v>
      </c>
    </row>
    <row r="906" spans="4:9" ht="12.75" x14ac:dyDescent="0.3">
      <c r="D906" s="50">
        <v>1719123</v>
      </c>
      <c r="E906" s="50" t="s">
        <v>99</v>
      </c>
      <c r="F906" s="51">
        <v>1148599.3899999999</v>
      </c>
      <c r="G906" s="35">
        <v>167</v>
      </c>
      <c r="H906" s="35" t="s">
        <v>125</v>
      </c>
      <c r="I906" s="35" t="s">
        <v>147</v>
      </c>
    </row>
    <row r="907" spans="4:9" ht="12.75" x14ac:dyDescent="0.3">
      <c r="D907" s="50">
        <v>1719092</v>
      </c>
      <c r="E907" s="50" t="s">
        <v>111</v>
      </c>
      <c r="F907" s="51">
        <v>167148.49</v>
      </c>
      <c r="G907" s="35">
        <v>34</v>
      </c>
      <c r="H907" s="35" t="s">
        <v>126</v>
      </c>
      <c r="I907" s="35" t="s">
        <v>147</v>
      </c>
    </row>
    <row r="908" spans="4:9" ht="12.75" x14ac:dyDescent="0.3">
      <c r="D908" s="50">
        <v>1719119</v>
      </c>
      <c r="E908" s="50" t="s">
        <v>111</v>
      </c>
      <c r="F908" s="51">
        <v>523610.36</v>
      </c>
      <c r="G908" s="35">
        <v>22</v>
      </c>
      <c r="H908" s="35" t="s">
        <v>126</v>
      </c>
      <c r="I908" s="35" t="s">
        <v>147</v>
      </c>
    </row>
    <row r="909" spans="4:9" ht="12.75" x14ac:dyDescent="0.3">
      <c r="D909" s="50">
        <v>1719228</v>
      </c>
      <c r="E909" s="50" t="s">
        <v>111</v>
      </c>
      <c r="F909" s="51">
        <v>0</v>
      </c>
      <c r="G909" s="35">
        <v>0</v>
      </c>
      <c r="H909" s="35" t="s">
        <v>126</v>
      </c>
      <c r="I909" s="35" t="s">
        <v>147</v>
      </c>
    </row>
    <row r="910" spans="4:9" ht="12.75" x14ac:dyDescent="0.3">
      <c r="D910" s="50">
        <v>1719124</v>
      </c>
      <c r="E910" s="50" t="s">
        <v>111</v>
      </c>
      <c r="F910" s="51">
        <v>2133.29</v>
      </c>
      <c r="G910" s="35">
        <v>7</v>
      </c>
      <c r="H910" s="35" t="s">
        <v>126</v>
      </c>
      <c r="I910" s="35" t="s">
        <v>147</v>
      </c>
    </row>
    <row r="911" spans="4:9" ht="12.75" x14ac:dyDescent="0.3">
      <c r="D911" s="50">
        <v>1719178</v>
      </c>
      <c r="E911" s="50" t="s">
        <v>111</v>
      </c>
      <c r="F911" s="51">
        <v>2057.14</v>
      </c>
      <c r="G911" s="35">
        <v>7</v>
      </c>
      <c r="H911" s="35" t="s">
        <v>126</v>
      </c>
      <c r="I911" s="35" t="s">
        <v>147</v>
      </c>
    </row>
    <row r="912" spans="4:9" ht="12.75" x14ac:dyDescent="0.3">
      <c r="D912" s="50">
        <v>1719229</v>
      </c>
      <c r="E912" s="50" t="s">
        <v>111</v>
      </c>
      <c r="F912" s="51">
        <v>63704.02</v>
      </c>
      <c r="G912" s="35">
        <v>12</v>
      </c>
      <c r="H912" s="35" t="s">
        <v>126</v>
      </c>
      <c r="I912" s="35" t="s">
        <v>147</v>
      </c>
    </row>
    <row r="913" spans="4:9" ht="12.75" x14ac:dyDescent="0.3">
      <c r="D913" s="50">
        <v>1720874</v>
      </c>
      <c r="E913" s="50" t="s">
        <v>111</v>
      </c>
      <c r="F913" s="51">
        <v>0</v>
      </c>
      <c r="G913" s="35">
        <v>0</v>
      </c>
      <c r="H913" s="35" t="s">
        <v>126</v>
      </c>
      <c r="I913" s="35" t="s">
        <v>147</v>
      </c>
    </row>
    <row r="914" spans="4:9" ht="12.75" x14ac:dyDescent="0.3">
      <c r="D914" s="50">
        <v>1720782</v>
      </c>
      <c r="E914" s="50" t="s">
        <v>99</v>
      </c>
      <c r="F914" s="51">
        <v>16230.87</v>
      </c>
      <c r="G914" s="35">
        <v>108</v>
      </c>
      <c r="H914" s="35" t="s">
        <v>126</v>
      </c>
      <c r="I914" s="35" t="s">
        <v>147</v>
      </c>
    </row>
    <row r="915" spans="4:9" ht="12.75" x14ac:dyDescent="0.3">
      <c r="D915" s="50">
        <v>1720797</v>
      </c>
      <c r="E915" s="50" t="s">
        <v>111</v>
      </c>
      <c r="F915" s="51">
        <v>0</v>
      </c>
      <c r="G915" s="35">
        <v>0</v>
      </c>
      <c r="H915" s="35" t="s">
        <v>126</v>
      </c>
      <c r="I915" s="35" t="s">
        <v>147</v>
      </c>
    </row>
    <row r="916" spans="4:9" ht="12.75" x14ac:dyDescent="0.3">
      <c r="D916" s="50">
        <v>1720780</v>
      </c>
      <c r="E916" s="50" t="s">
        <v>111</v>
      </c>
      <c r="F916" s="51">
        <v>0</v>
      </c>
      <c r="G916" s="35">
        <v>0</v>
      </c>
      <c r="H916" s="35" t="s">
        <v>126</v>
      </c>
      <c r="I916" s="35" t="s">
        <v>147</v>
      </c>
    </row>
    <row r="917" spans="4:9" ht="12.75" x14ac:dyDescent="0.3">
      <c r="D917" s="50">
        <v>1720789</v>
      </c>
      <c r="E917" s="50" t="s">
        <v>111</v>
      </c>
      <c r="F917" s="51">
        <v>0</v>
      </c>
      <c r="G917" s="35">
        <v>0</v>
      </c>
      <c r="H917" s="35" t="s">
        <v>126</v>
      </c>
      <c r="I917" s="35" t="s">
        <v>147</v>
      </c>
    </row>
    <row r="918" spans="4:9" ht="12.75" x14ac:dyDescent="0.3">
      <c r="D918" s="50">
        <v>1720795</v>
      </c>
      <c r="E918" s="50" t="s">
        <v>111</v>
      </c>
      <c r="F918" s="51">
        <v>0</v>
      </c>
      <c r="G918" s="35">
        <v>0</v>
      </c>
      <c r="H918" s="35" t="s">
        <v>126</v>
      </c>
      <c r="I918" s="35" t="s">
        <v>147</v>
      </c>
    </row>
    <row r="919" spans="4:9" ht="12.75" x14ac:dyDescent="0.3">
      <c r="D919" s="50">
        <v>1720806</v>
      </c>
      <c r="E919" s="50" t="s">
        <v>111</v>
      </c>
      <c r="F919" s="51">
        <v>100595.99</v>
      </c>
      <c r="G919" s="35">
        <v>23</v>
      </c>
      <c r="H919" s="35" t="s">
        <v>126</v>
      </c>
      <c r="I919" s="35" t="s">
        <v>147</v>
      </c>
    </row>
    <row r="920" spans="4:9" ht="12.75" x14ac:dyDescent="0.3">
      <c r="D920" s="50">
        <v>1720872</v>
      </c>
      <c r="E920" s="50" t="s">
        <v>111</v>
      </c>
      <c r="F920" s="51">
        <v>0</v>
      </c>
      <c r="G920" s="35">
        <v>0</v>
      </c>
      <c r="H920" s="35" t="s">
        <v>126</v>
      </c>
      <c r="I920" s="35" t="s">
        <v>147</v>
      </c>
    </row>
    <row r="921" spans="4:9" ht="12.75" x14ac:dyDescent="0.3">
      <c r="D921" s="50">
        <v>1720881</v>
      </c>
      <c r="E921" s="50" t="s">
        <v>113</v>
      </c>
      <c r="F921" s="51">
        <v>31664.400000000001</v>
      </c>
      <c r="G921" s="35">
        <v>37</v>
      </c>
      <c r="H921" s="35" t="s">
        <v>126</v>
      </c>
      <c r="I921" s="35" t="s">
        <v>147</v>
      </c>
    </row>
    <row r="922" spans="4:9" ht="12.75" x14ac:dyDescent="0.3">
      <c r="D922" s="50">
        <v>1720778</v>
      </c>
      <c r="E922" s="50" t="s">
        <v>111</v>
      </c>
      <c r="F922" s="51">
        <v>0</v>
      </c>
      <c r="G922" s="35">
        <v>0</v>
      </c>
      <c r="H922" s="35" t="s">
        <v>126</v>
      </c>
      <c r="I922" s="35" t="s">
        <v>147</v>
      </c>
    </row>
    <row r="923" spans="4:9" ht="12.75" x14ac:dyDescent="0.3">
      <c r="D923" s="50">
        <v>1720787</v>
      </c>
      <c r="E923" s="50" t="s">
        <v>113</v>
      </c>
      <c r="F923" s="51">
        <v>16969.72</v>
      </c>
      <c r="G923" s="35">
        <v>37</v>
      </c>
      <c r="H923" s="35" t="s">
        <v>126</v>
      </c>
      <c r="I923" s="35" t="s">
        <v>147</v>
      </c>
    </row>
    <row r="924" spans="4:9" ht="12.75" x14ac:dyDescent="0.3">
      <c r="D924" s="50">
        <v>1720799</v>
      </c>
      <c r="E924" s="50" t="s">
        <v>99</v>
      </c>
      <c r="F924" s="51">
        <v>156656.03</v>
      </c>
      <c r="G924" s="35">
        <v>348</v>
      </c>
      <c r="H924" s="35" t="s">
        <v>125</v>
      </c>
      <c r="I924" s="35" t="s">
        <v>147</v>
      </c>
    </row>
    <row r="925" spans="4:9" ht="12.75" x14ac:dyDescent="0.3">
      <c r="D925" s="50">
        <v>1725779</v>
      </c>
      <c r="E925" s="50" t="s">
        <v>99</v>
      </c>
      <c r="F925" s="51">
        <v>54985.71</v>
      </c>
      <c r="G925" s="35">
        <v>352</v>
      </c>
      <c r="H925" s="35" t="s">
        <v>125</v>
      </c>
      <c r="I925" s="35" t="s">
        <v>147</v>
      </c>
    </row>
    <row r="926" spans="4:9" ht="12.75" x14ac:dyDescent="0.3">
      <c r="D926" s="50">
        <v>1725803</v>
      </c>
      <c r="E926" s="50" t="s">
        <v>99</v>
      </c>
      <c r="F926" s="51">
        <v>94311.31</v>
      </c>
      <c r="G926" s="35">
        <v>341</v>
      </c>
      <c r="H926" s="35" t="s">
        <v>125</v>
      </c>
      <c r="I926" s="35" t="s">
        <v>147</v>
      </c>
    </row>
    <row r="927" spans="4:9" ht="12.75" x14ac:dyDescent="0.3">
      <c r="D927" s="50">
        <v>1725806</v>
      </c>
      <c r="E927" s="50" t="s">
        <v>99</v>
      </c>
      <c r="F927" s="51">
        <v>5420.12</v>
      </c>
      <c r="G927" s="35">
        <v>465</v>
      </c>
      <c r="H927" s="35" t="s">
        <v>125</v>
      </c>
      <c r="I927" s="35" t="s">
        <v>147</v>
      </c>
    </row>
    <row r="928" spans="4:9" ht="12.75" x14ac:dyDescent="0.3">
      <c r="D928" s="50">
        <v>1725851</v>
      </c>
      <c r="E928" s="50" t="s">
        <v>99</v>
      </c>
      <c r="F928" s="51">
        <v>216685.89</v>
      </c>
      <c r="G928" s="35">
        <v>352</v>
      </c>
      <c r="H928" s="35" t="s">
        <v>125</v>
      </c>
      <c r="I928" s="35" t="s">
        <v>147</v>
      </c>
    </row>
    <row r="929" spans="4:9" ht="12.75" x14ac:dyDescent="0.3">
      <c r="D929" s="50">
        <v>1725854</v>
      </c>
      <c r="E929" s="50" t="s">
        <v>99</v>
      </c>
      <c r="F929" s="51">
        <v>83515.05</v>
      </c>
      <c r="G929" s="35">
        <v>472</v>
      </c>
      <c r="H929" s="35" t="s">
        <v>125</v>
      </c>
      <c r="I929" s="35" t="s">
        <v>147</v>
      </c>
    </row>
    <row r="930" spans="4:9" ht="12.75" x14ac:dyDescent="0.3">
      <c r="D930" s="50">
        <v>1725872</v>
      </c>
      <c r="E930" s="50" t="s">
        <v>99</v>
      </c>
      <c r="F930" s="51">
        <v>1064.07</v>
      </c>
      <c r="G930" s="35">
        <v>408</v>
      </c>
      <c r="H930" s="35" t="s">
        <v>130</v>
      </c>
      <c r="I930" s="35" t="s">
        <v>147</v>
      </c>
    </row>
    <row r="931" spans="4:9" ht="12.75" x14ac:dyDescent="0.3">
      <c r="D931" s="50">
        <v>1725878</v>
      </c>
      <c r="E931" s="50" t="s">
        <v>99</v>
      </c>
      <c r="F931" s="51">
        <v>29295.15</v>
      </c>
      <c r="G931" s="35">
        <v>229</v>
      </c>
      <c r="H931" s="35" t="s">
        <v>125</v>
      </c>
      <c r="I931" s="35" t="s">
        <v>147</v>
      </c>
    </row>
    <row r="932" spans="4:9" ht="12.75" x14ac:dyDescent="0.3">
      <c r="D932" s="50">
        <v>1725881</v>
      </c>
      <c r="E932" s="50" t="s">
        <v>99</v>
      </c>
      <c r="F932" s="51">
        <v>30689.65</v>
      </c>
      <c r="G932" s="35">
        <v>468</v>
      </c>
      <c r="H932" s="35" t="s">
        <v>125</v>
      </c>
      <c r="I932" s="35" t="s">
        <v>147</v>
      </c>
    </row>
    <row r="933" spans="4:9" ht="12.75" x14ac:dyDescent="0.3">
      <c r="D933" s="50">
        <v>1725884</v>
      </c>
      <c r="E933" s="50" t="s">
        <v>99</v>
      </c>
      <c r="F933" s="51">
        <v>72787.460000000006</v>
      </c>
      <c r="G933" s="35">
        <v>228</v>
      </c>
      <c r="H933" s="35" t="s">
        <v>125</v>
      </c>
      <c r="I933" s="35" t="s">
        <v>147</v>
      </c>
    </row>
    <row r="934" spans="4:9" ht="12.75" x14ac:dyDescent="0.3">
      <c r="D934" s="50">
        <v>1725932</v>
      </c>
      <c r="E934" s="50" t="s">
        <v>99</v>
      </c>
      <c r="F934" s="51">
        <v>236326.24</v>
      </c>
      <c r="G934" s="35">
        <v>352</v>
      </c>
      <c r="H934" s="35" t="s">
        <v>125</v>
      </c>
      <c r="I934" s="35" t="s">
        <v>147</v>
      </c>
    </row>
    <row r="935" spans="4:9" ht="12.75" x14ac:dyDescent="0.3">
      <c r="D935" s="50">
        <v>1725778</v>
      </c>
      <c r="E935" s="50" t="s">
        <v>99</v>
      </c>
      <c r="F935" s="51">
        <v>79229.36</v>
      </c>
      <c r="G935" s="35">
        <v>352</v>
      </c>
      <c r="H935" s="35" t="s">
        <v>125</v>
      </c>
      <c r="I935" s="35" t="s">
        <v>147</v>
      </c>
    </row>
    <row r="936" spans="4:9" ht="12.75" x14ac:dyDescent="0.3">
      <c r="D936" s="50">
        <v>1725802</v>
      </c>
      <c r="E936" s="50" t="s">
        <v>99</v>
      </c>
      <c r="F936" s="51">
        <v>3972.5</v>
      </c>
      <c r="G936" s="35">
        <v>228</v>
      </c>
      <c r="H936" s="35" t="s">
        <v>125</v>
      </c>
      <c r="I936" s="35" t="s">
        <v>147</v>
      </c>
    </row>
    <row r="937" spans="4:9" ht="12.75" x14ac:dyDescent="0.3">
      <c r="D937" s="50">
        <v>1725805</v>
      </c>
      <c r="E937" s="50" t="s">
        <v>99</v>
      </c>
      <c r="F937" s="51">
        <v>16448.86</v>
      </c>
      <c r="G937" s="35">
        <v>102</v>
      </c>
      <c r="H937" s="35" t="s">
        <v>125</v>
      </c>
      <c r="I937" s="35" t="s">
        <v>147</v>
      </c>
    </row>
    <row r="938" spans="4:9" ht="12.75" x14ac:dyDescent="0.3">
      <c r="D938" s="50">
        <v>1725808</v>
      </c>
      <c r="E938" s="50" t="s">
        <v>99</v>
      </c>
      <c r="F938" s="51">
        <v>159845.63</v>
      </c>
      <c r="G938" s="35">
        <v>228</v>
      </c>
      <c r="H938" s="35" t="s">
        <v>125</v>
      </c>
      <c r="I938" s="35" t="s">
        <v>147</v>
      </c>
    </row>
    <row r="939" spans="4:9" ht="12.75" x14ac:dyDescent="0.3">
      <c r="D939" s="50">
        <v>1725850</v>
      </c>
      <c r="E939" s="50" t="s">
        <v>111</v>
      </c>
      <c r="F939" s="51">
        <v>503500.83</v>
      </c>
      <c r="G939" s="35">
        <v>32</v>
      </c>
      <c r="H939" s="35" t="s">
        <v>126</v>
      </c>
      <c r="I939" s="35" t="s">
        <v>147</v>
      </c>
    </row>
    <row r="940" spans="4:9" ht="12.75" x14ac:dyDescent="0.3">
      <c r="D940" s="50">
        <v>1725853</v>
      </c>
      <c r="E940" s="50" t="s">
        <v>99</v>
      </c>
      <c r="F940" s="51">
        <v>3985.9</v>
      </c>
      <c r="G940" s="35">
        <v>112</v>
      </c>
      <c r="H940" s="35" t="s">
        <v>125</v>
      </c>
      <c r="I940" s="35" t="s">
        <v>147</v>
      </c>
    </row>
    <row r="941" spans="4:9" ht="12.75" x14ac:dyDescent="0.3">
      <c r="D941" s="50">
        <v>1704895</v>
      </c>
      <c r="E941" s="50" t="s">
        <v>111</v>
      </c>
      <c r="F941" s="51">
        <v>51895.01</v>
      </c>
      <c r="G941" s="35">
        <v>49</v>
      </c>
      <c r="H941" s="35" t="s">
        <v>126</v>
      </c>
      <c r="I941" s="35" t="s">
        <v>147</v>
      </c>
    </row>
    <row r="942" spans="4:9" ht="12.75" x14ac:dyDescent="0.3">
      <c r="D942" s="50">
        <v>1725877</v>
      </c>
      <c r="E942" s="50" t="s">
        <v>99</v>
      </c>
      <c r="F942" s="51">
        <v>157166.48000000001</v>
      </c>
      <c r="G942" s="35">
        <v>468</v>
      </c>
      <c r="H942" s="35" t="s">
        <v>125</v>
      </c>
      <c r="I942" s="35" t="s">
        <v>147</v>
      </c>
    </row>
    <row r="943" spans="4:9" ht="12.75" x14ac:dyDescent="0.3">
      <c r="D943" s="50">
        <v>1725880</v>
      </c>
      <c r="E943" s="50" t="s">
        <v>99</v>
      </c>
      <c r="F943" s="51">
        <v>5443.07</v>
      </c>
      <c r="G943" s="35">
        <v>41</v>
      </c>
      <c r="H943" s="35" t="s">
        <v>125</v>
      </c>
      <c r="I943" s="35" t="s">
        <v>147</v>
      </c>
    </row>
    <row r="944" spans="4:9" ht="12.75" x14ac:dyDescent="0.3">
      <c r="D944" s="50">
        <v>1725883</v>
      </c>
      <c r="E944" s="50" t="s">
        <v>99</v>
      </c>
      <c r="F944" s="51">
        <v>6779.82</v>
      </c>
      <c r="G944" s="35">
        <v>462</v>
      </c>
      <c r="H944" s="35" t="s">
        <v>125</v>
      </c>
      <c r="I944" s="35" t="s">
        <v>147</v>
      </c>
    </row>
    <row r="945" spans="4:9" ht="12.75" x14ac:dyDescent="0.3">
      <c r="D945" s="50">
        <v>1725925</v>
      </c>
      <c r="E945" s="50" t="s">
        <v>113</v>
      </c>
      <c r="F945" s="51">
        <v>25787.88</v>
      </c>
      <c r="G945" s="35">
        <v>16</v>
      </c>
      <c r="H945" s="35" t="s">
        <v>126</v>
      </c>
      <c r="I945" s="35" t="s">
        <v>147</v>
      </c>
    </row>
    <row r="946" spans="4:9" ht="12.75" x14ac:dyDescent="0.3">
      <c r="D946" s="50">
        <v>1725928</v>
      </c>
      <c r="E946" s="50" t="s">
        <v>99</v>
      </c>
      <c r="F946" s="51">
        <v>21577.33</v>
      </c>
      <c r="G946" s="35">
        <v>130</v>
      </c>
      <c r="H946" s="35" t="s">
        <v>125</v>
      </c>
      <c r="I946" s="35" t="s">
        <v>147</v>
      </c>
    </row>
    <row r="947" spans="4:9" ht="12.75" x14ac:dyDescent="0.3">
      <c r="D947" s="50">
        <v>1725931</v>
      </c>
      <c r="E947" s="50" t="s">
        <v>111</v>
      </c>
      <c r="F947" s="51">
        <v>179813.3</v>
      </c>
      <c r="G947" s="35">
        <v>32</v>
      </c>
      <c r="H947" s="35" t="s">
        <v>126</v>
      </c>
      <c r="I947" s="35" t="s">
        <v>147</v>
      </c>
    </row>
    <row r="948" spans="4:9" ht="12.75" x14ac:dyDescent="0.3">
      <c r="D948" s="50">
        <v>1725934</v>
      </c>
      <c r="E948" s="50" t="s">
        <v>99</v>
      </c>
      <c r="F948" s="51">
        <v>105215.75</v>
      </c>
      <c r="G948" s="35">
        <v>352</v>
      </c>
      <c r="H948" s="35" t="s">
        <v>125</v>
      </c>
      <c r="I948" s="35" t="s">
        <v>147</v>
      </c>
    </row>
    <row r="949" spans="4:9" ht="12.75" x14ac:dyDescent="0.3">
      <c r="D949" s="50">
        <v>1725777</v>
      </c>
      <c r="E949" s="50" t="s">
        <v>99</v>
      </c>
      <c r="F949" s="51">
        <v>1247.5899999999999</v>
      </c>
      <c r="G949" s="35">
        <v>112</v>
      </c>
      <c r="H949" s="35" t="s">
        <v>125</v>
      </c>
      <c r="I949" s="35" t="s">
        <v>147</v>
      </c>
    </row>
    <row r="950" spans="4:9" ht="12.75" x14ac:dyDescent="0.3">
      <c r="D950" s="50">
        <v>1725780</v>
      </c>
      <c r="E950" s="50" t="s">
        <v>99</v>
      </c>
      <c r="F950" s="51">
        <v>103541.38</v>
      </c>
      <c r="G950" s="35">
        <v>472</v>
      </c>
      <c r="H950" s="35" t="s">
        <v>125</v>
      </c>
      <c r="I950" s="35" t="s">
        <v>147</v>
      </c>
    </row>
    <row r="951" spans="4:9" ht="12.75" x14ac:dyDescent="0.3">
      <c r="D951" s="50">
        <v>1704798</v>
      </c>
      <c r="E951" s="50" t="s">
        <v>111</v>
      </c>
      <c r="F951" s="51">
        <v>26535.55</v>
      </c>
      <c r="G951" s="35">
        <v>49</v>
      </c>
      <c r="H951" s="35" t="s">
        <v>126</v>
      </c>
      <c r="I951" s="35" t="s">
        <v>147</v>
      </c>
    </row>
    <row r="952" spans="4:9" ht="12.75" x14ac:dyDescent="0.3">
      <c r="D952" s="50">
        <v>1725801</v>
      </c>
      <c r="E952" s="50" t="s">
        <v>99</v>
      </c>
      <c r="F952" s="51">
        <v>49664.51</v>
      </c>
      <c r="G952" s="35">
        <v>468</v>
      </c>
      <c r="H952" s="35" t="s">
        <v>125</v>
      </c>
      <c r="I952" s="35" t="s">
        <v>147</v>
      </c>
    </row>
    <row r="953" spans="4:9" ht="12.75" x14ac:dyDescent="0.3">
      <c r="D953" s="50">
        <v>1725804</v>
      </c>
      <c r="E953" s="50" t="s">
        <v>99</v>
      </c>
      <c r="F953" s="51">
        <v>150424.17000000001</v>
      </c>
      <c r="G953" s="35">
        <v>471</v>
      </c>
      <c r="H953" s="35" t="s">
        <v>125</v>
      </c>
      <c r="I953" s="35" t="s">
        <v>147</v>
      </c>
    </row>
    <row r="954" spans="4:9" ht="12.75" x14ac:dyDescent="0.3">
      <c r="D954" s="50">
        <v>1725807</v>
      </c>
      <c r="E954" s="50" t="s">
        <v>99</v>
      </c>
      <c r="F954" s="51">
        <v>14826.67</v>
      </c>
      <c r="G954" s="35">
        <v>452</v>
      </c>
      <c r="H954" s="35" t="s">
        <v>125</v>
      </c>
      <c r="I954" s="35" t="s">
        <v>147</v>
      </c>
    </row>
    <row r="955" spans="4:9" ht="12.75" x14ac:dyDescent="0.3">
      <c r="D955" s="50">
        <v>1725961</v>
      </c>
      <c r="E955" s="50" t="s">
        <v>99</v>
      </c>
      <c r="F955" s="51">
        <v>23601.48</v>
      </c>
      <c r="G955" s="35">
        <v>221</v>
      </c>
      <c r="H955" s="35" t="s">
        <v>125</v>
      </c>
      <c r="I955" s="35" t="s">
        <v>147</v>
      </c>
    </row>
    <row r="956" spans="4:9" ht="12.75" x14ac:dyDescent="0.3">
      <c r="D956" s="50">
        <v>1725964</v>
      </c>
      <c r="E956" s="50" t="s">
        <v>99</v>
      </c>
      <c r="F956" s="51">
        <v>5659.81</v>
      </c>
      <c r="G956" s="35">
        <v>465</v>
      </c>
      <c r="H956" s="35" t="s">
        <v>125</v>
      </c>
      <c r="I956" s="35" t="s">
        <v>147</v>
      </c>
    </row>
    <row r="957" spans="4:9" ht="12.75" x14ac:dyDescent="0.3">
      <c r="D957" s="50">
        <v>1704803</v>
      </c>
      <c r="E957" s="50" t="s">
        <v>111</v>
      </c>
      <c r="F957" s="51">
        <v>108450.19</v>
      </c>
      <c r="G957" s="35">
        <v>49</v>
      </c>
      <c r="H957" s="35" t="s">
        <v>126</v>
      </c>
      <c r="I957" s="35" t="s">
        <v>147</v>
      </c>
    </row>
    <row r="958" spans="4:9" ht="12.75" x14ac:dyDescent="0.3">
      <c r="D958" s="50">
        <v>1704830</v>
      </c>
      <c r="E958" s="50" t="s">
        <v>111</v>
      </c>
      <c r="F958" s="51">
        <v>22737.73</v>
      </c>
      <c r="G958" s="35">
        <v>49</v>
      </c>
      <c r="H958" s="35" t="s">
        <v>126</v>
      </c>
      <c r="I958" s="35" t="s">
        <v>147</v>
      </c>
    </row>
    <row r="959" spans="4:9" ht="12.75" x14ac:dyDescent="0.3">
      <c r="D959" s="50">
        <v>1704833</v>
      </c>
      <c r="E959" s="50" t="s">
        <v>111</v>
      </c>
      <c r="F959" s="51">
        <v>22737.73</v>
      </c>
      <c r="G959" s="35">
        <v>49</v>
      </c>
      <c r="H959" s="35" t="s">
        <v>126</v>
      </c>
      <c r="I959" s="35" t="s">
        <v>147</v>
      </c>
    </row>
    <row r="960" spans="4:9" ht="12.75" x14ac:dyDescent="0.3">
      <c r="D960" s="50">
        <v>1704899</v>
      </c>
      <c r="E960" s="50" t="s">
        <v>111</v>
      </c>
      <c r="F960" s="51">
        <v>33751.15</v>
      </c>
      <c r="G960" s="35">
        <v>49</v>
      </c>
      <c r="H960" s="35" t="s">
        <v>126</v>
      </c>
      <c r="I960" s="35" t="s">
        <v>147</v>
      </c>
    </row>
    <row r="961" spans="4:9" ht="12.75" x14ac:dyDescent="0.3">
      <c r="D961" s="50">
        <v>1725959</v>
      </c>
      <c r="E961" s="50" t="s">
        <v>99</v>
      </c>
      <c r="F961" s="51">
        <v>3227.8</v>
      </c>
      <c r="G961" s="35">
        <v>108</v>
      </c>
      <c r="H961" s="35" t="s">
        <v>125</v>
      </c>
      <c r="I961" s="35" t="s">
        <v>147</v>
      </c>
    </row>
    <row r="962" spans="4:9" ht="12.75" x14ac:dyDescent="0.3">
      <c r="D962" s="50">
        <v>1725962</v>
      </c>
      <c r="E962" s="50" t="s">
        <v>99</v>
      </c>
      <c r="F962" s="51">
        <v>24287.05</v>
      </c>
      <c r="G962" s="35">
        <v>231</v>
      </c>
      <c r="H962" s="35" t="s">
        <v>125</v>
      </c>
      <c r="I962" s="35" t="s">
        <v>147</v>
      </c>
    </row>
    <row r="963" spans="4:9" ht="12.75" x14ac:dyDescent="0.3">
      <c r="D963" s="50">
        <v>1725965</v>
      </c>
      <c r="E963" s="50" t="s">
        <v>99</v>
      </c>
      <c r="F963" s="51">
        <v>15102.28</v>
      </c>
      <c r="G963" s="35">
        <v>225</v>
      </c>
      <c r="H963" s="35" t="s">
        <v>125</v>
      </c>
      <c r="I963" s="35" t="s">
        <v>147</v>
      </c>
    </row>
    <row r="964" spans="4:9" ht="12.75" x14ac:dyDescent="0.3">
      <c r="D964" s="50">
        <v>1725852</v>
      </c>
      <c r="E964" s="50" t="s">
        <v>99</v>
      </c>
      <c r="F964" s="51">
        <v>1247.5899999999999</v>
      </c>
      <c r="G964" s="35">
        <v>112</v>
      </c>
      <c r="H964" s="35" t="s">
        <v>125</v>
      </c>
      <c r="I964" s="35" t="s">
        <v>147</v>
      </c>
    </row>
    <row r="965" spans="4:9" ht="12.75" x14ac:dyDescent="0.3">
      <c r="D965" s="50">
        <v>1725879</v>
      </c>
      <c r="E965" s="50" t="s">
        <v>99</v>
      </c>
      <c r="F965" s="51">
        <v>5285.38</v>
      </c>
      <c r="G965" s="35">
        <v>161</v>
      </c>
      <c r="H965" s="35" t="s">
        <v>125</v>
      </c>
      <c r="I965" s="35" t="s">
        <v>147</v>
      </c>
    </row>
    <row r="966" spans="4:9" ht="12.75" x14ac:dyDescent="0.3">
      <c r="D966" s="50">
        <v>1725882</v>
      </c>
      <c r="E966" s="50" t="s">
        <v>99</v>
      </c>
      <c r="F966" s="51">
        <v>11851.36</v>
      </c>
      <c r="G966" s="35">
        <v>465</v>
      </c>
      <c r="H966" s="35" t="s">
        <v>125</v>
      </c>
      <c r="I966" s="35" t="s">
        <v>147</v>
      </c>
    </row>
    <row r="967" spans="4:9" ht="12.75" x14ac:dyDescent="0.3">
      <c r="D967" s="50">
        <v>1725885</v>
      </c>
      <c r="E967" s="50" t="s">
        <v>99</v>
      </c>
      <c r="F967" s="51">
        <v>30991.99</v>
      </c>
      <c r="G967" s="35">
        <v>468</v>
      </c>
      <c r="H967" s="35" t="s">
        <v>125</v>
      </c>
      <c r="I967" s="35" t="s">
        <v>147</v>
      </c>
    </row>
    <row r="968" spans="4:9" ht="12.75" x14ac:dyDescent="0.3">
      <c r="D968" s="50">
        <v>1725933</v>
      </c>
      <c r="E968" s="50" t="s">
        <v>99</v>
      </c>
      <c r="F968" s="51">
        <v>82111.820000000007</v>
      </c>
      <c r="G968" s="35">
        <v>352</v>
      </c>
      <c r="H968" s="35" t="s">
        <v>125</v>
      </c>
      <c r="I968" s="35" t="s">
        <v>147</v>
      </c>
    </row>
    <row r="969" spans="4:9" ht="12.75" x14ac:dyDescent="0.3">
      <c r="D969" s="50">
        <v>1725954</v>
      </c>
      <c r="E969" s="50" t="s">
        <v>113</v>
      </c>
      <c r="F969" s="51">
        <v>6732.78</v>
      </c>
      <c r="G969" s="35">
        <v>47</v>
      </c>
      <c r="H969" s="35" t="s">
        <v>125</v>
      </c>
      <c r="I969" s="35" t="s">
        <v>147</v>
      </c>
    </row>
    <row r="970" spans="4:9" ht="12.75" x14ac:dyDescent="0.3">
      <c r="D970" s="50">
        <v>1725960</v>
      </c>
      <c r="E970" s="50" t="s">
        <v>99</v>
      </c>
      <c r="F970" s="51">
        <v>27125.48</v>
      </c>
      <c r="G970" s="35">
        <v>465</v>
      </c>
      <c r="H970" s="35" t="s">
        <v>125</v>
      </c>
      <c r="I970" s="35" t="s">
        <v>147</v>
      </c>
    </row>
    <row r="971" spans="4:9" ht="12.75" x14ac:dyDescent="0.3">
      <c r="D971" s="50">
        <v>1725963</v>
      </c>
      <c r="E971" s="50" t="s">
        <v>99</v>
      </c>
      <c r="F971" s="51">
        <v>9639.9500000000007</v>
      </c>
      <c r="G971" s="35">
        <v>101</v>
      </c>
      <c r="H971" s="35" t="s">
        <v>125</v>
      </c>
      <c r="I971" s="35" t="s">
        <v>147</v>
      </c>
    </row>
    <row r="972" spans="4:9" ht="12.75" x14ac:dyDescent="0.3">
      <c r="D972" s="50">
        <v>1725966</v>
      </c>
      <c r="E972" s="50" t="s">
        <v>99</v>
      </c>
      <c r="F972" s="51">
        <v>6786.04</v>
      </c>
      <c r="G972" s="35">
        <v>465</v>
      </c>
      <c r="H972" s="35" t="s">
        <v>125</v>
      </c>
      <c r="I972" s="35" t="s">
        <v>147</v>
      </c>
    </row>
    <row r="973" spans="4:9" ht="12.75" x14ac:dyDescent="0.3">
      <c r="D973" s="50">
        <v>1727910</v>
      </c>
      <c r="E973" s="50" t="s">
        <v>99</v>
      </c>
      <c r="F973" s="51">
        <v>11825.53</v>
      </c>
      <c r="G973" s="35">
        <v>479</v>
      </c>
      <c r="H973" s="35" t="s">
        <v>125</v>
      </c>
      <c r="I973" s="35" t="s">
        <v>147</v>
      </c>
    </row>
    <row r="974" spans="4:9" ht="12.75" x14ac:dyDescent="0.3">
      <c r="D974" s="50">
        <v>1727909</v>
      </c>
      <c r="E974" s="50" t="s">
        <v>99</v>
      </c>
      <c r="F974" s="51">
        <v>117257.65</v>
      </c>
      <c r="G974" s="35">
        <v>239</v>
      </c>
      <c r="H974" s="35" t="s">
        <v>125</v>
      </c>
      <c r="I974" s="35" t="s">
        <v>147</v>
      </c>
    </row>
    <row r="975" spans="4:9" ht="12.75" x14ac:dyDescent="0.3">
      <c r="D975" s="50">
        <v>1728211</v>
      </c>
      <c r="E975" s="50" t="s">
        <v>99</v>
      </c>
      <c r="F975" s="51">
        <v>69133.740000000005</v>
      </c>
      <c r="G975" s="35">
        <v>479</v>
      </c>
      <c r="H975" s="35" t="s">
        <v>125</v>
      </c>
      <c r="I975" s="35" t="s">
        <v>147</v>
      </c>
    </row>
    <row r="976" spans="4:9" ht="12.75" x14ac:dyDescent="0.3">
      <c r="D976" s="50">
        <v>1728214</v>
      </c>
      <c r="E976" s="50" t="s">
        <v>99</v>
      </c>
      <c r="F976" s="51">
        <v>84744.57</v>
      </c>
      <c r="G976" s="35">
        <v>359</v>
      </c>
      <c r="H976" s="35" t="s">
        <v>125</v>
      </c>
      <c r="I976" s="35" t="s">
        <v>147</v>
      </c>
    </row>
    <row r="977" spans="3:9" ht="12.75" x14ac:dyDescent="0.3">
      <c r="D977" s="50">
        <v>1728210</v>
      </c>
      <c r="E977" s="50" t="s">
        <v>99</v>
      </c>
      <c r="F977" s="51">
        <v>255890.73</v>
      </c>
      <c r="G977" s="35">
        <v>479</v>
      </c>
      <c r="H977" s="35" t="s">
        <v>125</v>
      </c>
      <c r="I977" s="35" t="s">
        <v>147</v>
      </c>
    </row>
    <row r="978" spans="3:9" ht="12.75" x14ac:dyDescent="0.3">
      <c r="D978" s="50">
        <v>64</v>
      </c>
      <c r="E978" s="50" t="s">
        <v>99</v>
      </c>
      <c r="F978" s="51">
        <v>0</v>
      </c>
      <c r="G978" s="35">
        <v>0</v>
      </c>
      <c r="H978" s="35" t="s">
        <v>125</v>
      </c>
      <c r="I978" s="35" t="s">
        <v>148</v>
      </c>
    </row>
    <row r="979" spans="3:9" ht="12.75" x14ac:dyDescent="0.3">
      <c r="D979" s="50">
        <v>59</v>
      </c>
      <c r="E979" s="50" t="s">
        <v>99</v>
      </c>
      <c r="F979" s="51">
        <v>0</v>
      </c>
      <c r="G979" s="35">
        <v>0</v>
      </c>
      <c r="H979" s="35" t="s">
        <v>125</v>
      </c>
      <c r="I979" s="35" t="s">
        <v>148</v>
      </c>
    </row>
    <row r="980" spans="3:9" ht="12.75" x14ac:dyDescent="0.3">
      <c r="D980" s="50">
        <v>1728209</v>
      </c>
      <c r="E980" s="50" t="s">
        <v>99</v>
      </c>
      <c r="F980" s="51">
        <v>48498.080000000002</v>
      </c>
      <c r="G980" s="35">
        <v>479</v>
      </c>
      <c r="H980" s="35" t="s">
        <v>125</v>
      </c>
      <c r="I980" s="35" t="s">
        <v>147</v>
      </c>
    </row>
    <row r="981" spans="3:9" ht="12.75" x14ac:dyDescent="0.3">
      <c r="D981" s="50">
        <v>1728212</v>
      </c>
      <c r="E981" s="50" t="s">
        <v>99</v>
      </c>
      <c r="F981" s="51">
        <v>25711.119999999999</v>
      </c>
      <c r="G981" s="35">
        <v>179</v>
      </c>
      <c r="H981" s="35" t="s">
        <v>125</v>
      </c>
      <c r="I981" s="35" t="s">
        <v>147</v>
      </c>
    </row>
    <row r="982" spans="3:9" ht="12.75" x14ac:dyDescent="0.3">
      <c r="D982" s="50">
        <v>1729767</v>
      </c>
      <c r="E982" s="50" t="s">
        <v>99</v>
      </c>
      <c r="F982" s="51">
        <v>0.27</v>
      </c>
      <c r="G982" s="35">
        <v>25</v>
      </c>
      <c r="H982" s="35" t="s">
        <v>125</v>
      </c>
      <c r="I982" s="35" t="s">
        <v>147</v>
      </c>
    </row>
    <row r="983" spans="3:9" ht="12.75" x14ac:dyDescent="0.3">
      <c r="D983" s="50">
        <v>1729766</v>
      </c>
      <c r="E983" s="50" t="s">
        <v>99</v>
      </c>
      <c r="F983" s="51">
        <v>0.27</v>
      </c>
      <c r="G983" s="35">
        <v>25</v>
      </c>
      <c r="H983" s="35" t="s">
        <v>125</v>
      </c>
      <c r="I983" s="35" t="s">
        <v>147</v>
      </c>
    </row>
    <row r="984" spans="3:9" ht="12.75" x14ac:dyDescent="0.3">
      <c r="D984" s="50">
        <v>1729768</v>
      </c>
      <c r="E984" s="50" t="s">
        <v>99</v>
      </c>
      <c r="F984" s="51">
        <v>0.27</v>
      </c>
      <c r="G984" s="35">
        <v>25</v>
      </c>
      <c r="H984" s="35" t="s">
        <v>125</v>
      </c>
      <c r="I984" s="35" t="s">
        <v>147</v>
      </c>
    </row>
    <row r="985" spans="3:9" ht="12.75" x14ac:dyDescent="0.3">
      <c r="D985" s="50">
        <v>20</v>
      </c>
      <c r="E985" s="50" t="s">
        <v>99</v>
      </c>
      <c r="F985" s="51">
        <v>788055.1</v>
      </c>
      <c r="G985" s="35">
        <v>325</v>
      </c>
      <c r="H985" s="35" t="s">
        <v>125</v>
      </c>
      <c r="I985" s="35" t="s">
        <v>148</v>
      </c>
    </row>
    <row r="986" spans="3:9" ht="12.75" x14ac:dyDescent="0.3">
      <c r="D986" s="50">
        <v>1725772</v>
      </c>
      <c r="E986" s="50" t="s">
        <v>110</v>
      </c>
      <c r="F986" s="51">
        <v>13276.01</v>
      </c>
      <c r="G986" s="35">
        <v>36</v>
      </c>
      <c r="H986" s="35" t="s">
        <v>126</v>
      </c>
      <c r="I986" s="35" t="s">
        <v>147</v>
      </c>
    </row>
    <row r="987" spans="3:9" ht="13.15" x14ac:dyDescent="0.3">
      <c r="F987" s="52">
        <f>SUM(F11:F986)</f>
        <v>53919074.86999993</v>
      </c>
    </row>
    <row r="988" spans="3:9" ht="11.25" customHeight="1" x14ac:dyDescent="0.3"/>
    <row r="989" spans="3:9" s="6" customFormat="1" ht="13.9" x14ac:dyDescent="0.3">
      <c r="C989" s="6" t="s">
        <v>134</v>
      </c>
    </row>
    <row r="991" spans="3:9" ht="13.15" x14ac:dyDescent="0.3">
      <c r="D991" s="7" t="s">
        <v>97</v>
      </c>
      <c r="E991" s="7" t="s">
        <v>135</v>
      </c>
    </row>
    <row r="993" spans="2:5" ht="12.75" x14ac:dyDescent="0.3">
      <c r="D993" s="50" t="s">
        <v>99</v>
      </c>
      <c r="E993" s="45">
        <v>0.48700000182628767</v>
      </c>
    </row>
    <row r="994" spans="2:5" ht="12.75" x14ac:dyDescent="0.3">
      <c r="D994" s="50" t="s">
        <v>110</v>
      </c>
      <c r="E994" s="45">
        <v>0.16899999950892305</v>
      </c>
    </row>
    <row r="995" spans="2:5" ht="12.75" x14ac:dyDescent="0.3">
      <c r="D995" s="50" t="s">
        <v>111</v>
      </c>
      <c r="E995" s="45">
        <v>0.53339999296323626</v>
      </c>
    </row>
    <row r="996" spans="2:5" ht="12.75" x14ac:dyDescent="0.3">
      <c r="D996" s="50" t="s">
        <v>112</v>
      </c>
      <c r="E996" s="45">
        <v>0.53339999027210816</v>
      </c>
    </row>
    <row r="997" spans="2:5" ht="12.75" x14ac:dyDescent="0.3">
      <c r="D997" s="50" t="s">
        <v>113</v>
      </c>
      <c r="E997" s="45">
        <v>0.16899999726869502</v>
      </c>
    </row>
    <row r="998" spans="2:5" ht="12.75" x14ac:dyDescent="0.3">
      <c r="D998" s="50" t="s">
        <v>114</v>
      </c>
      <c r="E998" s="45">
        <v>0.16899999930756782</v>
      </c>
    </row>
    <row r="1000" spans="2:5" s="1" customFormat="1" ht="15" x14ac:dyDescent="0.3">
      <c r="B1000" s="1" t="s">
        <v>32</v>
      </c>
    </row>
  </sheetData>
  <conditionalFormatting sqref="B2">
    <cfRule type="cellIs" dxfId="5" priority="1" operator="notEqual">
      <formula>"No Errors Found"</formula>
    </cfRule>
  </conditionalFormatting>
  <dataValidations count="2">
    <dataValidation type="list" allowBlank="1" showInputMessage="1" showErrorMessage="1" sqref="H11:H986" xr:uid="{CEA30AE9-BD52-4A4D-ACE4-9C195D89F113}">
      <formula1>LU_RAB_Asset_Alloc</formula1>
    </dataValidation>
    <dataValidation type="list" allowBlank="1" showInputMessage="1" showErrorMessage="1" sqref="I11:I986" xr:uid="{AAEBD2E9-6723-4AA9-86DE-4D7412C79488}">
      <formula1>LU_Asset_Status</formula1>
    </dataValidation>
  </dataValidations>
  <hyperlinks>
    <hyperlink ref="B3:C3" location="TOC!A1" display="TOC!A1" xr:uid="{48AB2372-2C99-4C9E-B438-5BDA87DB3CD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6F5B-C975-4944-964B-5950A991443A}">
  <sheetPr>
    <tabColor theme="4" tint="0.59999389629810485"/>
  </sheetPr>
  <dimension ref="A1:K43"/>
  <sheetViews>
    <sheetView showGridLines="0" zoomScaleNormal="100" workbookViewId="0">
      <pane xSplit="1" ySplit="4" topLeftCell="B5" activePane="bottomRight" state="frozen"/>
      <selection activeCell="G22" sqref="G22"/>
      <selection pane="topRight" activeCell="G22" sqref="G22"/>
      <selection pane="bottomLeft" activeCell="G22" sqref="G22"/>
      <selection pane="bottomRight" activeCell="B5" sqref="B5"/>
    </sheetView>
  </sheetViews>
  <sheetFormatPr defaultColWidth="9.33203125" defaultRowHeight="10.15" x14ac:dyDescent="0.3"/>
  <cols>
    <col min="1" max="1" width="3.6640625" customWidth="1"/>
    <col min="2" max="3" width="2.83203125" customWidth="1"/>
    <col min="4" max="4" width="46.6640625" customWidth="1"/>
    <col min="5" max="5" width="5.83203125" customWidth="1"/>
    <col min="6" max="11" width="21.6640625" customWidth="1"/>
  </cols>
  <sheetData>
    <row r="1" spans="1:6" ht="18.75" x14ac:dyDescent="0.3">
      <c r="A1" s="47">
        <f>IF(SUM($A6:$A43)=0,0,1)</f>
        <v>0</v>
      </c>
      <c r="B1" s="2" t="s">
        <v>188</v>
      </c>
    </row>
    <row r="2" spans="1:6" x14ac:dyDescent="0.3">
      <c r="B2" s="11" t="str">
        <f>Title_Msg</f>
        <v>No Errors Found</v>
      </c>
    </row>
    <row r="3" spans="1:6" x14ac:dyDescent="0.3">
      <c r="B3" s="44" t="str">
        <f>TOC!B1</f>
        <v>Table of Contents</v>
      </c>
      <c r="C3" s="39"/>
      <c r="D3" s="39"/>
      <c r="E3" s="39"/>
    </row>
    <row r="4" spans="1:6" ht="13.15" x14ac:dyDescent="0.3">
      <c r="B4" s="37" t="str">
        <f>Model_Name</f>
        <v>Power and Water Corporation (PWC) - Corporate Asset Valuation</v>
      </c>
    </row>
    <row r="6" spans="1:6" s="1" customFormat="1" ht="15" x14ac:dyDescent="0.3">
      <c r="B6" s="1" t="s">
        <v>189</v>
      </c>
    </row>
    <row r="7" spans="1:6" ht="4.5" customHeight="1" x14ac:dyDescent="0.3"/>
    <row r="8" spans="1:6" s="6" customFormat="1" ht="13.9" x14ac:dyDescent="0.3">
      <c r="C8" s="6" t="s">
        <v>190</v>
      </c>
    </row>
    <row r="9" spans="1:6" ht="11.25" customHeight="1" x14ac:dyDescent="0.3"/>
    <row r="10" spans="1:6" ht="52.5" x14ac:dyDescent="0.4">
      <c r="D10" s="82" t="s">
        <v>192</v>
      </c>
      <c r="F10" s="83" t="s">
        <v>191</v>
      </c>
    </row>
    <row r="11" spans="1:6" ht="12.75" x14ac:dyDescent="0.3">
      <c r="D11" s="8" t="str">
        <f>Lookup!D55</f>
        <v>Substations</v>
      </c>
      <c r="F11" s="51">
        <v>0</v>
      </c>
    </row>
    <row r="12" spans="1:6" ht="12.75" x14ac:dyDescent="0.3">
      <c r="D12" s="8" t="str">
        <f>Lookup!D56</f>
        <v>Distribution Lines</v>
      </c>
      <c r="F12" s="51">
        <v>0</v>
      </c>
    </row>
    <row r="13" spans="1:6" ht="12.75" x14ac:dyDescent="0.3">
      <c r="D13" s="8" t="str">
        <f>Lookup!D57</f>
        <v>Transmission Lines</v>
      </c>
      <c r="F13" s="51">
        <v>0</v>
      </c>
    </row>
    <row r="14" spans="1:6" ht="12.75" x14ac:dyDescent="0.3">
      <c r="D14" s="8" t="str">
        <f>Lookup!D58</f>
        <v>LV Services</v>
      </c>
      <c r="F14" s="51">
        <v>0</v>
      </c>
    </row>
    <row r="15" spans="1:6" ht="12.75" x14ac:dyDescent="0.3">
      <c r="D15" s="8" t="str">
        <f>Lookup!D59</f>
        <v>Distribution Substations</v>
      </c>
      <c r="F15" s="51">
        <v>0</v>
      </c>
    </row>
    <row r="16" spans="1:6" ht="12.75" x14ac:dyDescent="0.3">
      <c r="D16" s="8" t="str">
        <f>Lookup!D60</f>
        <v>Distribution Switchgear</v>
      </c>
      <c r="F16" s="51">
        <v>0</v>
      </c>
    </row>
    <row r="17" spans="4:6" ht="12.75" x14ac:dyDescent="0.3">
      <c r="D17" s="8" t="str">
        <f>Lookup!D61</f>
        <v>Protection</v>
      </c>
      <c r="F17" s="51">
        <v>0</v>
      </c>
    </row>
    <row r="18" spans="4:6" ht="12.75" x14ac:dyDescent="0.3">
      <c r="D18" s="8" t="str">
        <f>Lookup!D62</f>
        <v>SCADA</v>
      </c>
      <c r="F18" s="51">
        <v>0</v>
      </c>
    </row>
    <row r="19" spans="4:6" ht="12.75" x14ac:dyDescent="0.3">
      <c r="D19" s="8" t="str">
        <f>Lookup!D63</f>
        <v>Communications</v>
      </c>
      <c r="F19" s="51">
        <v>0</v>
      </c>
    </row>
    <row r="20" spans="4:6" ht="12.75" x14ac:dyDescent="0.3">
      <c r="D20" s="8" t="str">
        <f>Lookup!D64</f>
        <v>Land and Easements</v>
      </c>
      <c r="F20" s="51">
        <v>9.1348125025662537</v>
      </c>
    </row>
    <row r="21" spans="4:6" ht="12.75" x14ac:dyDescent="0.3">
      <c r="D21" s="8" t="str">
        <f>Lookup!D65</f>
        <v>Property</v>
      </c>
      <c r="F21" s="51">
        <v>10.224553133915512</v>
      </c>
    </row>
    <row r="22" spans="4:6" ht="12.75" x14ac:dyDescent="0.3">
      <c r="D22" s="8" t="str">
        <f>Lookup!D66</f>
        <v>IT and Communications</v>
      </c>
      <c r="F22" s="51">
        <v>0.16183439327856242</v>
      </c>
    </row>
    <row r="23" spans="4:6" ht="12.75" x14ac:dyDescent="0.3">
      <c r="D23" s="8" t="str">
        <f>Lookup!D67</f>
        <v>Motor Vehicles</v>
      </c>
      <c r="F23" s="51">
        <v>0</v>
      </c>
    </row>
    <row r="24" spans="4:6" ht="12.75" x14ac:dyDescent="0.3">
      <c r="D24" s="8" t="str">
        <f>Lookup!D68</f>
        <v>Plant and Equipment</v>
      </c>
      <c r="F24" s="51">
        <v>3.3212635901010278E-2</v>
      </c>
    </row>
    <row r="25" spans="4:6" ht="12.75" x14ac:dyDescent="0.3">
      <c r="D25" s="8" t="str">
        <f>Lookup!D69</f>
        <v>Mechanical Meters</v>
      </c>
      <c r="F25" s="51">
        <v>0</v>
      </c>
    </row>
    <row r="26" spans="4:6" ht="12.75" x14ac:dyDescent="0.3">
      <c r="D26" s="8" t="str">
        <f>Lookup!D70</f>
        <v>Electronic Meters</v>
      </c>
      <c r="F26" s="51">
        <v>0</v>
      </c>
    </row>
    <row r="27" spans="4:6" ht="12.75" x14ac:dyDescent="0.3">
      <c r="D27" s="8" t="str">
        <f>Lookup!D71</f>
        <v>Metering Communications</v>
      </c>
      <c r="F27" s="81"/>
    </row>
    <row r="28" spans="4:6" ht="12.75" x14ac:dyDescent="0.3">
      <c r="D28" s="8" t="str">
        <f>Lookup!D72</f>
        <v>Metering Dedicated CTs and VTs</v>
      </c>
      <c r="F28" s="81"/>
    </row>
    <row r="29" spans="4:6" ht="12.75" x14ac:dyDescent="0.3">
      <c r="D29" s="8" t="str">
        <f>Lookup!D73</f>
        <v>Metering Non Network Other</v>
      </c>
      <c r="F29" s="81"/>
    </row>
    <row r="30" spans="4:6" ht="12.75" x14ac:dyDescent="0.3">
      <c r="D30" s="8" t="str">
        <f>Lookup!D74</f>
        <v>Metering Non Network IT and Communications</v>
      </c>
      <c r="F30" s="81"/>
    </row>
    <row r="31" spans="4:6" ht="12.75" x14ac:dyDescent="0.3">
      <c r="D31" s="8" t="str">
        <f>Lookup!D75</f>
        <v>Streetlights</v>
      </c>
      <c r="F31" s="81"/>
    </row>
    <row r="32" spans="4:6" ht="12.75" x14ac:dyDescent="0.3">
      <c r="D32" s="8" t="str">
        <f>Lookup!D76</f>
        <v>Exclude</v>
      </c>
      <c r="F32" s="81"/>
    </row>
    <row r="33" spans="1:11" ht="13.15" x14ac:dyDescent="0.3">
      <c r="D33" s="7" t="s">
        <v>88</v>
      </c>
      <c r="F33" s="60">
        <f>SUM(F11:F32)</f>
        <v>19.554412665661339</v>
      </c>
    </row>
    <row r="34" spans="1:11" ht="11.25" customHeight="1" x14ac:dyDescent="0.3"/>
    <row r="35" spans="1:11" ht="11.25" customHeight="1" x14ac:dyDescent="0.3">
      <c r="A35" s="47">
        <f>IF(SUM(F35:G35)=0,0,1)</f>
        <v>0</v>
      </c>
      <c r="D35" s="9" t="s">
        <v>16</v>
      </c>
      <c r="F35" s="47">
        <v>0</v>
      </c>
    </row>
    <row r="36" spans="1:11" ht="11.25" customHeight="1" x14ac:dyDescent="0.3"/>
    <row r="37" spans="1:11" s="6" customFormat="1" ht="13.9" x14ac:dyDescent="0.3">
      <c r="C37" s="6" t="s">
        <v>166</v>
      </c>
    </row>
    <row r="38" spans="1:11" ht="11.25" customHeight="1" x14ac:dyDescent="0.3"/>
    <row r="39" spans="1:11" ht="11.25" customHeight="1" x14ac:dyDescent="0.3">
      <c r="F39" s="69" t="s">
        <v>167</v>
      </c>
      <c r="G39" s="69" t="s">
        <v>168</v>
      </c>
      <c r="H39" s="69" t="s">
        <v>169</v>
      </c>
      <c r="I39" s="69" t="s">
        <v>170</v>
      </c>
      <c r="J39" s="69" t="s">
        <v>171</v>
      </c>
      <c r="K39" s="69" t="s">
        <v>172</v>
      </c>
    </row>
    <row r="40" spans="1:11" ht="12.75" x14ac:dyDescent="0.3">
      <c r="D40" s="9" t="s">
        <v>194</v>
      </c>
      <c r="G40" s="70">
        <v>1.8404907975460238E-2</v>
      </c>
      <c r="H40" s="70">
        <v>8.6058519793459354E-3</v>
      </c>
      <c r="I40" s="70">
        <v>3.4982935153583528E-2</v>
      </c>
      <c r="J40" s="70">
        <v>0.08</v>
      </c>
      <c r="K40" s="70">
        <v>4.7E-2</v>
      </c>
    </row>
    <row r="41" spans="1:11" ht="12.75" x14ac:dyDescent="0.3">
      <c r="D41" s="9" t="s">
        <v>193</v>
      </c>
      <c r="F41" s="67">
        <v>1</v>
      </c>
      <c r="G41" s="68">
        <f>F41*(1+G40)</f>
        <v>1.0184049079754602</v>
      </c>
      <c r="H41" s="68">
        <f t="shared" ref="H41:K41" si="0">G41*(1+H40)</f>
        <v>1.0271691498685365</v>
      </c>
      <c r="I41" s="68">
        <f t="shared" si="0"/>
        <v>1.0631025416301489</v>
      </c>
      <c r="J41" s="68">
        <f t="shared" si="0"/>
        <v>1.148150744960561</v>
      </c>
      <c r="K41" s="68">
        <f t="shared" si="0"/>
        <v>1.2021138299737073</v>
      </c>
    </row>
    <row r="42" spans="1:11" ht="11.25" customHeight="1" x14ac:dyDescent="0.3"/>
    <row r="43" spans="1:11" s="1" customFormat="1" ht="15" x14ac:dyDescent="0.3">
      <c r="B43" s="1" t="s">
        <v>32</v>
      </c>
    </row>
  </sheetData>
  <conditionalFormatting sqref="B2">
    <cfRule type="cellIs" dxfId="4" priority="1" operator="notEqual">
      <formula>"No Errors Found"</formula>
    </cfRule>
  </conditionalFormatting>
  <hyperlinks>
    <hyperlink ref="B3:E3" location="TOC!A1" display="TOC!A1" xr:uid="{FF1F7B74-F4BB-4470-ABE4-9AD382D2184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M988"/>
  <sheetViews>
    <sheetView showGridLines="0" zoomScaleNormal="100" workbookViewId="0">
      <pane xSplit="1" ySplit="4" topLeftCell="B5" activePane="bottomRight" state="frozen"/>
      <selection activeCell="G22" sqref="G22"/>
      <selection pane="topRight" activeCell="G22" sqref="G22"/>
      <selection pane="bottomLeft" activeCell="G22" sqref="G22"/>
      <selection pane="bottomRight" activeCell="B5" sqref="B5"/>
    </sheetView>
  </sheetViews>
  <sheetFormatPr defaultColWidth="9.33203125" defaultRowHeight="10.15" x14ac:dyDescent="0.3"/>
  <cols>
    <col min="1" max="1" width="3.6640625" customWidth="1"/>
    <col min="2" max="3" width="2.83203125" customWidth="1"/>
    <col min="4" max="4" width="18.6640625" bestFit="1" customWidth="1"/>
    <col min="5" max="5" width="16.33203125" bestFit="1" customWidth="1"/>
    <col min="6" max="6" width="28.33203125" customWidth="1"/>
    <col min="7" max="7" width="44.1640625" customWidth="1"/>
    <col min="8" max="8" width="17.83203125" customWidth="1"/>
    <col min="10" max="11" width="20.83203125" customWidth="1"/>
    <col min="13" max="13" width="19.6640625" customWidth="1"/>
    <col min="14" max="14" width="12.6640625" customWidth="1"/>
  </cols>
  <sheetData>
    <row r="1" spans="1:13" ht="18.75" x14ac:dyDescent="0.3">
      <c r="A1" s="47">
        <f>IF(SUM($A6:$A988)=0,0,1)</f>
        <v>0</v>
      </c>
      <c r="B1" s="2" t="s">
        <v>186</v>
      </c>
    </row>
    <row r="2" spans="1:13" x14ac:dyDescent="0.3">
      <c r="B2" s="11" t="str">
        <f>Title_Msg</f>
        <v>No Errors Found</v>
      </c>
    </row>
    <row r="3" spans="1:13" x14ac:dyDescent="0.3">
      <c r="B3" s="44" t="str">
        <f>TOC!B1</f>
        <v>Table of Contents</v>
      </c>
      <c r="C3" s="39"/>
    </row>
    <row r="4" spans="1:13" ht="13.15" x14ac:dyDescent="0.3">
      <c r="B4" s="37" t="str">
        <f>Model_Name</f>
        <v>Power and Water Corporation (PWC) - Corporate Asset Valuation</v>
      </c>
    </row>
    <row r="6" spans="1:13" s="1" customFormat="1" ht="15" x14ac:dyDescent="0.3">
      <c r="B6" s="1" t="s">
        <v>187</v>
      </c>
    </row>
    <row r="7" spans="1:13" ht="4.5" customHeight="1" x14ac:dyDescent="0.3"/>
    <row r="8" spans="1:13" ht="15" customHeight="1" x14ac:dyDescent="0.3">
      <c r="D8" s="56"/>
      <c r="E8" s="56"/>
      <c r="F8" s="56"/>
      <c r="G8" s="56"/>
      <c r="H8" s="56"/>
      <c r="J8" s="56" t="s">
        <v>133</v>
      </c>
      <c r="K8" s="56"/>
      <c r="M8" s="56" t="s">
        <v>159</v>
      </c>
    </row>
    <row r="9" spans="1:13" ht="13.15" x14ac:dyDescent="0.3">
      <c r="D9" s="49" t="s">
        <v>153</v>
      </c>
      <c r="E9" s="55" t="s">
        <v>154</v>
      </c>
      <c r="F9" s="55" t="s">
        <v>158</v>
      </c>
      <c r="G9" s="55" t="s">
        <v>155</v>
      </c>
      <c r="H9" s="55" t="s">
        <v>151</v>
      </c>
      <c r="J9" s="57" t="s">
        <v>132</v>
      </c>
      <c r="K9" s="57" t="s">
        <v>154</v>
      </c>
      <c r="M9" s="57" t="s">
        <v>160</v>
      </c>
    </row>
    <row r="10" spans="1:13" ht="12.75" x14ac:dyDescent="0.3">
      <c r="D10" s="8" t="str">
        <f>Input_Fixed_Assets!E11</f>
        <v>FAC</v>
      </c>
      <c r="E10" s="61">
        <f>Input_Fixed_Assets!F11</f>
        <v>900000</v>
      </c>
      <c r="F10" s="66">
        <f>Input_Fixed_Assets!G11</f>
        <v>0</v>
      </c>
      <c r="G10" s="62" t="str">
        <f>Input_Fixed_Assets!H11</f>
        <v>Land and Easements</v>
      </c>
      <c r="H10" s="62" t="str">
        <f>Input_Fixed_Assets!I11</f>
        <v>Existing</v>
      </c>
      <c r="I10" s="63"/>
      <c r="J10" s="64">
        <f>INDEX(Input_Fixed_Assets!$E$993:$E$998,MATCH(D10,Input_Fixed_Assets!$D$993:$D$998,0))</f>
        <v>0.48700000182628767</v>
      </c>
      <c r="K10" s="61">
        <f t="shared" ref="K10:K73" si="0">E10*J10</f>
        <v>438300.00164365891</v>
      </c>
      <c r="M10" s="66">
        <f>F10/12</f>
        <v>0</v>
      </c>
    </row>
    <row r="11" spans="1:13" ht="12.75" x14ac:dyDescent="0.3">
      <c r="D11" s="8" t="str">
        <f>Input_Fixed_Assets!E12</f>
        <v>FAC</v>
      </c>
      <c r="E11" s="61">
        <f>Input_Fixed_Assets!F12</f>
        <v>160000</v>
      </c>
      <c r="F11" s="66">
        <f>Input_Fixed_Assets!G12</f>
        <v>0</v>
      </c>
      <c r="G11" s="62" t="str">
        <f>Input_Fixed_Assets!H12</f>
        <v>Land and Easements</v>
      </c>
      <c r="H11" s="62" t="str">
        <f>Input_Fixed_Assets!I12</f>
        <v>Existing</v>
      </c>
      <c r="I11" s="63"/>
      <c r="J11" s="64">
        <f>INDEX(Input_Fixed_Assets!$E$993:$E$998,MATCH(D11,Input_Fixed_Assets!$D$993:$D$998,0))</f>
        <v>0.48700000182628767</v>
      </c>
      <c r="K11" s="61">
        <f t="shared" si="0"/>
        <v>77920.000292206023</v>
      </c>
      <c r="M11" s="66">
        <f t="shared" ref="M11:M74" si="1">F11/12</f>
        <v>0</v>
      </c>
    </row>
    <row r="12" spans="1:13" ht="12.75" x14ac:dyDescent="0.3">
      <c r="D12" s="8" t="str">
        <f>Input_Fixed_Assets!E13</f>
        <v>FAC</v>
      </c>
      <c r="E12" s="61">
        <f>Input_Fixed_Assets!F13</f>
        <v>372666.66</v>
      </c>
      <c r="F12" s="66">
        <f>Input_Fixed_Assets!G13</f>
        <v>0</v>
      </c>
      <c r="G12" s="62" t="str">
        <f>Input_Fixed_Assets!H13</f>
        <v>Land and Easements</v>
      </c>
      <c r="H12" s="62" t="str">
        <f>Input_Fixed_Assets!I13</f>
        <v>Existing</v>
      </c>
      <c r="I12" s="63"/>
      <c r="J12" s="64">
        <f>INDEX(Input_Fixed_Assets!$E$993:$E$998,MATCH(D12,Input_Fixed_Assets!$D$993:$D$998,0))</f>
        <v>0.48700000182628767</v>
      </c>
      <c r="K12" s="61">
        <f t="shared" si="0"/>
        <v>181488.66410059651</v>
      </c>
      <c r="M12" s="66">
        <f t="shared" si="1"/>
        <v>0</v>
      </c>
    </row>
    <row r="13" spans="1:13" ht="12.75" x14ac:dyDescent="0.3">
      <c r="D13" s="8" t="str">
        <f>Input_Fixed_Assets!E14</f>
        <v>FAC</v>
      </c>
      <c r="E13" s="61">
        <f>Input_Fixed_Assets!F14</f>
        <v>229333.33</v>
      </c>
      <c r="F13" s="66">
        <f>Input_Fixed_Assets!G14</f>
        <v>0</v>
      </c>
      <c r="G13" s="62" t="str">
        <f>Input_Fixed_Assets!H14</f>
        <v>Land and Easements</v>
      </c>
      <c r="H13" s="62" t="str">
        <f>Input_Fixed_Assets!I14</f>
        <v>Existing</v>
      </c>
      <c r="I13" s="63"/>
      <c r="J13" s="64">
        <f>INDEX(Input_Fixed_Assets!$E$993:$E$998,MATCH(D13,Input_Fixed_Assets!$D$993:$D$998,0))</f>
        <v>0.48700000182628767</v>
      </c>
      <c r="K13" s="61">
        <f t="shared" si="0"/>
        <v>111685.33212882862</v>
      </c>
      <c r="M13" s="66">
        <f t="shared" si="1"/>
        <v>0</v>
      </c>
    </row>
    <row r="14" spans="1:13" ht="12.75" x14ac:dyDescent="0.3">
      <c r="D14" s="8" t="str">
        <f>Input_Fixed_Assets!E15</f>
        <v>FAC</v>
      </c>
      <c r="E14" s="61">
        <f>Input_Fixed_Assets!F15</f>
        <v>3200000</v>
      </c>
      <c r="F14" s="66">
        <f>Input_Fixed_Assets!G15</f>
        <v>0</v>
      </c>
      <c r="G14" s="62" t="str">
        <f>Input_Fixed_Assets!H15</f>
        <v>Land and Easements</v>
      </c>
      <c r="H14" s="62" t="str">
        <f>Input_Fixed_Assets!I15</f>
        <v>Existing</v>
      </c>
      <c r="I14" s="63"/>
      <c r="J14" s="64">
        <f>INDEX(Input_Fixed_Assets!$E$993:$E$998,MATCH(D14,Input_Fixed_Assets!$D$993:$D$998,0))</f>
        <v>0.48700000182628767</v>
      </c>
      <c r="K14" s="61">
        <f t="shared" si="0"/>
        <v>1558400.0058441206</v>
      </c>
      <c r="M14" s="66">
        <f t="shared" si="1"/>
        <v>0</v>
      </c>
    </row>
    <row r="15" spans="1:13" ht="12.75" x14ac:dyDescent="0.3">
      <c r="D15" s="8" t="str">
        <f>Input_Fixed_Assets!E16</f>
        <v>FAC</v>
      </c>
      <c r="E15" s="61">
        <f>Input_Fixed_Assets!F16</f>
        <v>0</v>
      </c>
      <c r="F15" s="66">
        <f>Input_Fixed_Assets!G16</f>
        <v>109</v>
      </c>
      <c r="G15" s="62" t="str">
        <f>Input_Fixed_Assets!H16</f>
        <v>Exclude</v>
      </c>
      <c r="H15" s="62" t="str">
        <f>Input_Fixed_Assets!I16</f>
        <v>Existing</v>
      </c>
      <c r="I15" s="63"/>
      <c r="J15" s="64">
        <f>INDEX(Input_Fixed_Assets!$E$993:$E$998,MATCH(D15,Input_Fixed_Assets!$D$993:$D$998,0))</f>
        <v>0.48700000182628767</v>
      </c>
      <c r="K15" s="61">
        <f t="shared" si="0"/>
        <v>0</v>
      </c>
      <c r="M15" s="66">
        <f t="shared" si="1"/>
        <v>9.0833333333333339</v>
      </c>
    </row>
    <row r="16" spans="1:13" ht="12.75" x14ac:dyDescent="0.3">
      <c r="D16" s="8" t="str">
        <f>Input_Fixed_Assets!E17</f>
        <v>FAC</v>
      </c>
      <c r="E16" s="61">
        <f>Input_Fixed_Assets!F17</f>
        <v>300000</v>
      </c>
      <c r="F16" s="66">
        <f>Input_Fixed_Assets!G17</f>
        <v>0</v>
      </c>
      <c r="G16" s="62" t="str">
        <f>Input_Fixed_Assets!H17</f>
        <v>Land and Easements</v>
      </c>
      <c r="H16" s="62" t="str">
        <f>Input_Fixed_Assets!I17</f>
        <v>Existing</v>
      </c>
      <c r="I16" s="63"/>
      <c r="J16" s="64">
        <f>INDEX(Input_Fixed_Assets!$E$993:$E$998,MATCH(D16,Input_Fixed_Assets!$D$993:$D$998,0))</f>
        <v>0.48700000182628767</v>
      </c>
      <c r="K16" s="61">
        <f t="shared" si="0"/>
        <v>146100.0005478863</v>
      </c>
      <c r="M16" s="66">
        <f t="shared" si="1"/>
        <v>0</v>
      </c>
    </row>
    <row r="17" spans="4:13" ht="12.75" x14ac:dyDescent="0.3">
      <c r="D17" s="8" t="str">
        <f>Input_Fixed_Assets!E18</f>
        <v>FAC</v>
      </c>
      <c r="E17" s="61">
        <f>Input_Fixed_Assets!F18</f>
        <v>13000000</v>
      </c>
      <c r="F17" s="66">
        <f>Input_Fixed_Assets!G18</f>
        <v>0</v>
      </c>
      <c r="G17" s="62" t="str">
        <f>Input_Fixed_Assets!H18</f>
        <v>Land and Easements</v>
      </c>
      <c r="H17" s="62" t="str">
        <f>Input_Fixed_Assets!I18</f>
        <v>Existing</v>
      </c>
      <c r="I17" s="63"/>
      <c r="J17" s="64">
        <f>INDEX(Input_Fixed_Assets!$E$993:$E$998,MATCH(D17,Input_Fixed_Assets!$D$993:$D$998,0))</f>
        <v>0.48700000182628767</v>
      </c>
      <c r="K17" s="61">
        <f t="shared" si="0"/>
        <v>6331000.0237417398</v>
      </c>
      <c r="M17" s="66">
        <f t="shared" si="1"/>
        <v>0</v>
      </c>
    </row>
    <row r="18" spans="4:13" ht="12.75" x14ac:dyDescent="0.3">
      <c r="D18" s="8" t="str">
        <f>Input_Fixed_Assets!E19</f>
        <v>FAC</v>
      </c>
      <c r="E18" s="61">
        <f>Input_Fixed_Assets!F19</f>
        <v>16571.45</v>
      </c>
      <c r="F18" s="66">
        <f>Input_Fixed_Assets!G19</f>
        <v>349</v>
      </c>
      <c r="G18" s="62" t="str">
        <f>Input_Fixed_Assets!H19</f>
        <v>Property</v>
      </c>
      <c r="H18" s="62" t="str">
        <f>Input_Fixed_Assets!I19</f>
        <v>Existing</v>
      </c>
      <c r="I18" s="63"/>
      <c r="J18" s="64">
        <f>INDEX(Input_Fixed_Assets!$E$993:$E$998,MATCH(D18,Input_Fixed_Assets!$D$993:$D$998,0))</f>
        <v>0.48700000182628767</v>
      </c>
      <c r="K18" s="61">
        <f t="shared" si="0"/>
        <v>8070.2961802642349</v>
      </c>
      <c r="M18" s="66">
        <f t="shared" si="1"/>
        <v>29.083333333333332</v>
      </c>
    </row>
    <row r="19" spans="4:13" ht="12.75" x14ac:dyDescent="0.3">
      <c r="D19" s="8" t="str">
        <f>Input_Fixed_Assets!E20</f>
        <v>FAC</v>
      </c>
      <c r="E19" s="61">
        <f>Input_Fixed_Assets!F20</f>
        <v>0</v>
      </c>
      <c r="F19" s="66">
        <f>Input_Fixed_Assets!G20</f>
        <v>0</v>
      </c>
      <c r="G19" s="62" t="str">
        <f>Input_Fixed_Assets!H20</f>
        <v>Property</v>
      </c>
      <c r="H19" s="62" t="str">
        <f>Input_Fixed_Assets!I20</f>
        <v>Existing</v>
      </c>
      <c r="I19" s="63"/>
      <c r="J19" s="64">
        <f>INDEX(Input_Fixed_Assets!$E$993:$E$998,MATCH(D19,Input_Fixed_Assets!$D$993:$D$998,0))</f>
        <v>0.48700000182628767</v>
      </c>
      <c r="K19" s="61">
        <f t="shared" si="0"/>
        <v>0</v>
      </c>
      <c r="M19" s="66">
        <f t="shared" si="1"/>
        <v>0</v>
      </c>
    </row>
    <row r="20" spans="4:13" ht="12.75" x14ac:dyDescent="0.3">
      <c r="D20" s="8" t="str">
        <f>Input_Fixed_Assets!E21</f>
        <v>FAC</v>
      </c>
      <c r="E20" s="61">
        <f>Input_Fixed_Assets!F21</f>
        <v>56854.41</v>
      </c>
      <c r="F20" s="66">
        <f>Input_Fixed_Assets!G21</f>
        <v>147</v>
      </c>
      <c r="G20" s="62" t="str">
        <f>Input_Fixed_Assets!H21</f>
        <v>Property</v>
      </c>
      <c r="H20" s="62" t="str">
        <f>Input_Fixed_Assets!I21</f>
        <v>Existing</v>
      </c>
      <c r="I20" s="63"/>
      <c r="J20" s="64">
        <f>INDEX(Input_Fixed_Assets!$E$993:$E$998,MATCH(D20,Input_Fixed_Assets!$D$993:$D$998,0))</f>
        <v>0.48700000182628767</v>
      </c>
      <c r="K20" s="61">
        <f t="shared" si="0"/>
        <v>27688.097773832509</v>
      </c>
      <c r="M20" s="66">
        <f t="shared" si="1"/>
        <v>12.25</v>
      </c>
    </row>
    <row r="21" spans="4:13" ht="12.75" x14ac:dyDescent="0.3">
      <c r="D21" s="8" t="str">
        <f>Input_Fixed_Assets!E22</f>
        <v>FAC</v>
      </c>
      <c r="E21" s="61">
        <f>Input_Fixed_Assets!F22</f>
        <v>3079.46</v>
      </c>
      <c r="F21" s="66">
        <f>Input_Fixed_Assets!G22</f>
        <v>39</v>
      </c>
      <c r="G21" s="62" t="str">
        <f>Input_Fixed_Assets!H22</f>
        <v>Property</v>
      </c>
      <c r="H21" s="62" t="str">
        <f>Input_Fixed_Assets!I22</f>
        <v>Existing</v>
      </c>
      <c r="I21" s="63"/>
      <c r="J21" s="64">
        <f>INDEX(Input_Fixed_Assets!$E$993:$E$998,MATCH(D21,Input_Fixed_Assets!$D$993:$D$998,0))</f>
        <v>0.48700000182628767</v>
      </c>
      <c r="K21" s="61">
        <f t="shared" si="0"/>
        <v>1499.6970256239799</v>
      </c>
      <c r="M21" s="66">
        <f t="shared" si="1"/>
        <v>3.25</v>
      </c>
    </row>
    <row r="22" spans="4:13" ht="12.75" x14ac:dyDescent="0.3">
      <c r="D22" s="8" t="str">
        <f>Input_Fixed_Assets!E23</f>
        <v>FAC</v>
      </c>
      <c r="E22" s="61">
        <f>Input_Fixed_Assets!F23</f>
        <v>1999.99</v>
      </c>
      <c r="F22" s="66">
        <f>Input_Fixed_Assets!G23</f>
        <v>73</v>
      </c>
      <c r="G22" s="62" t="str">
        <f>Input_Fixed_Assets!H23</f>
        <v>Property</v>
      </c>
      <c r="H22" s="62" t="str">
        <f>Input_Fixed_Assets!I23</f>
        <v>Existing</v>
      </c>
      <c r="I22" s="63"/>
      <c r="J22" s="64">
        <f>INDEX(Input_Fixed_Assets!$E$993:$E$998,MATCH(D22,Input_Fixed_Assets!$D$993:$D$998,0))</f>
        <v>0.48700000182628767</v>
      </c>
      <c r="K22" s="61">
        <f t="shared" si="0"/>
        <v>973.99513365255712</v>
      </c>
      <c r="M22" s="66">
        <f t="shared" si="1"/>
        <v>6.083333333333333</v>
      </c>
    </row>
    <row r="23" spans="4:13" ht="12.75" x14ac:dyDescent="0.3">
      <c r="D23" s="8" t="str">
        <f>Input_Fixed_Assets!E24</f>
        <v>FAC</v>
      </c>
      <c r="E23" s="61">
        <f>Input_Fixed_Assets!F24</f>
        <v>130000.02</v>
      </c>
      <c r="F23" s="66">
        <f>Input_Fixed_Assets!G24</f>
        <v>361</v>
      </c>
      <c r="G23" s="62" t="str">
        <f>Input_Fixed_Assets!H24</f>
        <v>Property</v>
      </c>
      <c r="H23" s="62" t="str">
        <f>Input_Fixed_Assets!I24</f>
        <v>Existing</v>
      </c>
      <c r="I23" s="63"/>
      <c r="J23" s="64">
        <f>INDEX(Input_Fixed_Assets!$E$993:$E$998,MATCH(D23,Input_Fixed_Assets!$D$993:$D$998,0))</f>
        <v>0.48700000182628767</v>
      </c>
      <c r="K23" s="61">
        <f t="shared" si="0"/>
        <v>63310.009977417438</v>
      </c>
      <c r="M23" s="66">
        <f t="shared" si="1"/>
        <v>30.083333333333332</v>
      </c>
    </row>
    <row r="24" spans="4:13" ht="12.75" x14ac:dyDescent="0.3">
      <c r="D24" s="8" t="str">
        <f>Input_Fixed_Assets!E25</f>
        <v>FAC</v>
      </c>
      <c r="E24" s="61">
        <f>Input_Fixed_Assets!F25</f>
        <v>82526.37</v>
      </c>
      <c r="F24" s="66">
        <f>Input_Fixed_Assets!G25</f>
        <v>385</v>
      </c>
      <c r="G24" s="62" t="str">
        <f>Input_Fixed_Assets!H25</f>
        <v>Property</v>
      </c>
      <c r="H24" s="62" t="str">
        <f>Input_Fixed_Assets!I25</f>
        <v>Existing</v>
      </c>
      <c r="I24" s="63"/>
      <c r="J24" s="64">
        <f>INDEX(Input_Fixed_Assets!$E$993:$E$998,MATCH(D24,Input_Fixed_Assets!$D$993:$D$998,0))</f>
        <v>0.48700000182628767</v>
      </c>
      <c r="K24" s="61">
        <f t="shared" si="0"/>
        <v>40190.342340716888</v>
      </c>
      <c r="M24" s="66">
        <f t="shared" si="1"/>
        <v>32.083333333333336</v>
      </c>
    </row>
    <row r="25" spans="4:13" ht="12.75" x14ac:dyDescent="0.3">
      <c r="D25" s="8" t="str">
        <f>Input_Fixed_Assets!E26</f>
        <v>FAC</v>
      </c>
      <c r="E25" s="61">
        <f>Input_Fixed_Assets!F26</f>
        <v>480000.1</v>
      </c>
      <c r="F25" s="66">
        <f>Input_Fixed_Assets!G26</f>
        <v>109</v>
      </c>
      <c r="G25" s="62" t="str">
        <f>Input_Fixed_Assets!H26</f>
        <v>Property</v>
      </c>
      <c r="H25" s="62" t="str">
        <f>Input_Fixed_Assets!I26</f>
        <v>Existing</v>
      </c>
      <c r="I25" s="63"/>
      <c r="J25" s="64">
        <f>INDEX(Input_Fixed_Assets!$E$993:$E$998,MATCH(D25,Input_Fixed_Assets!$D$993:$D$998,0))</f>
        <v>0.48700000182628767</v>
      </c>
      <c r="K25" s="61">
        <f t="shared" si="0"/>
        <v>233760.04957661824</v>
      </c>
      <c r="M25" s="66">
        <f t="shared" si="1"/>
        <v>9.0833333333333339</v>
      </c>
    </row>
    <row r="26" spans="4:13" ht="12.75" x14ac:dyDescent="0.3">
      <c r="D26" s="8" t="str">
        <f>Input_Fixed_Assets!E27</f>
        <v>FAC</v>
      </c>
      <c r="E26" s="61">
        <f>Input_Fixed_Assets!F27</f>
        <v>2681.07</v>
      </c>
      <c r="F26" s="66">
        <f>Input_Fixed_Assets!G27</f>
        <v>373</v>
      </c>
      <c r="G26" s="62" t="str">
        <f>Input_Fixed_Assets!H27</f>
        <v>Property</v>
      </c>
      <c r="H26" s="62" t="str">
        <f>Input_Fixed_Assets!I27</f>
        <v>Existing</v>
      </c>
      <c r="I26" s="63"/>
      <c r="J26" s="64">
        <f>INDEX(Input_Fixed_Assets!$E$993:$E$998,MATCH(D26,Input_Fixed_Assets!$D$993:$D$998,0))</f>
        <v>0.48700000182628767</v>
      </c>
      <c r="K26" s="61">
        <f t="shared" si="0"/>
        <v>1305.6810948964051</v>
      </c>
      <c r="M26" s="66">
        <f t="shared" si="1"/>
        <v>31.083333333333332</v>
      </c>
    </row>
    <row r="27" spans="4:13" ht="12.75" x14ac:dyDescent="0.3">
      <c r="D27" s="8" t="str">
        <f>Input_Fixed_Assets!E28</f>
        <v>FAC</v>
      </c>
      <c r="E27" s="61">
        <f>Input_Fixed_Assets!F28</f>
        <v>828.59</v>
      </c>
      <c r="F27" s="66">
        <f>Input_Fixed_Assets!G28</f>
        <v>349</v>
      </c>
      <c r="G27" s="62" t="str">
        <f>Input_Fixed_Assets!H28</f>
        <v>Property</v>
      </c>
      <c r="H27" s="62" t="str">
        <f>Input_Fixed_Assets!I28</f>
        <v>Existing</v>
      </c>
      <c r="I27" s="63"/>
      <c r="J27" s="64">
        <f>INDEX(Input_Fixed_Assets!$E$993:$E$998,MATCH(D27,Input_Fixed_Assets!$D$993:$D$998,0))</f>
        <v>0.48700000182628767</v>
      </c>
      <c r="K27" s="61">
        <f t="shared" si="0"/>
        <v>403.5233315132437</v>
      </c>
      <c r="M27" s="66">
        <f t="shared" si="1"/>
        <v>29.083333333333332</v>
      </c>
    </row>
    <row r="28" spans="4:13" ht="12.75" x14ac:dyDescent="0.3">
      <c r="D28" s="8" t="str">
        <f>Input_Fixed_Assets!E29</f>
        <v>FAC</v>
      </c>
      <c r="E28" s="61">
        <f>Input_Fixed_Assets!F29</f>
        <v>31753.33</v>
      </c>
      <c r="F28" s="66">
        <f>Input_Fixed_Assets!G29</f>
        <v>84</v>
      </c>
      <c r="G28" s="62" t="str">
        <f>Input_Fixed_Assets!H29</f>
        <v>Property</v>
      </c>
      <c r="H28" s="62" t="str">
        <f>Input_Fixed_Assets!I29</f>
        <v>Existing</v>
      </c>
      <c r="I28" s="63"/>
      <c r="J28" s="64">
        <f>INDEX(Input_Fixed_Assets!$E$993:$E$998,MATCH(D28,Input_Fixed_Assets!$D$993:$D$998,0))</f>
        <v>0.48700000182628767</v>
      </c>
      <c r="K28" s="61">
        <f t="shared" si="0"/>
        <v>15463.871767990715</v>
      </c>
      <c r="M28" s="66">
        <f t="shared" si="1"/>
        <v>7</v>
      </c>
    </row>
    <row r="29" spans="4:13" ht="12.75" x14ac:dyDescent="0.3">
      <c r="D29" s="8" t="str">
        <f>Input_Fixed_Assets!E30</f>
        <v>FAC</v>
      </c>
      <c r="E29" s="61">
        <f>Input_Fixed_Assets!F30</f>
        <v>0</v>
      </c>
      <c r="F29" s="66">
        <f>Input_Fixed_Assets!G30</f>
        <v>0</v>
      </c>
      <c r="G29" s="62" t="str">
        <f>Input_Fixed_Assets!H30</f>
        <v>Property</v>
      </c>
      <c r="H29" s="62" t="str">
        <f>Input_Fixed_Assets!I30</f>
        <v>Existing</v>
      </c>
      <c r="I29" s="63"/>
      <c r="J29" s="64">
        <f>INDEX(Input_Fixed_Assets!$E$993:$E$998,MATCH(D29,Input_Fixed_Assets!$D$993:$D$998,0))</f>
        <v>0.48700000182628767</v>
      </c>
      <c r="K29" s="61">
        <f t="shared" si="0"/>
        <v>0</v>
      </c>
      <c r="M29" s="66">
        <f t="shared" si="1"/>
        <v>0</v>
      </c>
    </row>
    <row r="30" spans="4:13" ht="12.75" x14ac:dyDescent="0.3">
      <c r="D30" s="8" t="str">
        <f>Input_Fixed_Assets!E31</f>
        <v>FAC</v>
      </c>
      <c r="E30" s="61">
        <f>Input_Fixed_Assets!F31</f>
        <v>828.59</v>
      </c>
      <c r="F30" s="66">
        <f>Input_Fixed_Assets!G31</f>
        <v>349</v>
      </c>
      <c r="G30" s="62" t="str">
        <f>Input_Fixed_Assets!H31</f>
        <v>Property</v>
      </c>
      <c r="H30" s="62" t="str">
        <f>Input_Fixed_Assets!I31</f>
        <v>Existing</v>
      </c>
      <c r="I30" s="63"/>
      <c r="J30" s="64">
        <f>INDEX(Input_Fixed_Assets!$E$993:$E$998,MATCH(D30,Input_Fixed_Assets!$D$993:$D$998,0))</f>
        <v>0.48700000182628767</v>
      </c>
      <c r="K30" s="61">
        <f t="shared" si="0"/>
        <v>403.5233315132437</v>
      </c>
      <c r="M30" s="66">
        <f t="shared" si="1"/>
        <v>29.083333333333332</v>
      </c>
    </row>
    <row r="31" spans="4:13" ht="12.75" x14ac:dyDescent="0.3">
      <c r="D31" s="8" t="str">
        <f>Input_Fixed_Assets!E32</f>
        <v>FAC</v>
      </c>
      <c r="E31" s="61">
        <f>Input_Fixed_Assets!F32</f>
        <v>0</v>
      </c>
      <c r="F31" s="66">
        <f>Input_Fixed_Assets!G32</f>
        <v>1</v>
      </c>
      <c r="G31" s="62" t="str">
        <f>Input_Fixed_Assets!H32</f>
        <v>Property</v>
      </c>
      <c r="H31" s="62" t="str">
        <f>Input_Fixed_Assets!I32</f>
        <v>Existing</v>
      </c>
      <c r="I31" s="63"/>
      <c r="J31" s="64">
        <f>INDEX(Input_Fixed_Assets!$E$993:$E$998,MATCH(D31,Input_Fixed_Assets!$D$993:$D$998,0))</f>
        <v>0.48700000182628767</v>
      </c>
      <c r="K31" s="61">
        <f t="shared" si="0"/>
        <v>0</v>
      </c>
      <c r="M31" s="66">
        <f t="shared" si="1"/>
        <v>8.3333333333333329E-2</v>
      </c>
    </row>
    <row r="32" spans="4:13" ht="12.75" x14ac:dyDescent="0.3">
      <c r="D32" s="8" t="str">
        <f>Input_Fixed_Assets!E33</f>
        <v>FAC</v>
      </c>
      <c r="E32" s="61">
        <f>Input_Fixed_Assets!F33</f>
        <v>91.48</v>
      </c>
      <c r="F32" s="66">
        <f>Input_Fixed_Assets!G33</f>
        <v>2</v>
      </c>
      <c r="G32" s="62" t="str">
        <f>Input_Fixed_Assets!H33</f>
        <v>Property</v>
      </c>
      <c r="H32" s="62" t="str">
        <f>Input_Fixed_Assets!I33</f>
        <v>Existing</v>
      </c>
      <c r="I32" s="63"/>
      <c r="J32" s="64">
        <f>INDEX(Input_Fixed_Assets!$E$993:$E$998,MATCH(D32,Input_Fixed_Assets!$D$993:$D$998,0))</f>
        <v>0.48700000182628767</v>
      </c>
      <c r="K32" s="61">
        <f t="shared" si="0"/>
        <v>44.550760167068795</v>
      </c>
      <c r="M32" s="66">
        <f t="shared" si="1"/>
        <v>0.16666666666666666</v>
      </c>
    </row>
    <row r="33" spans="4:13" ht="12.75" x14ac:dyDescent="0.3">
      <c r="D33" s="8" t="str">
        <f>Input_Fixed_Assets!E34</f>
        <v>FAC</v>
      </c>
      <c r="E33" s="61">
        <f>Input_Fixed_Assets!F34</f>
        <v>1250.08</v>
      </c>
      <c r="F33" s="66">
        <f>Input_Fixed_Assets!G34</f>
        <v>25</v>
      </c>
      <c r="G33" s="62" t="str">
        <f>Input_Fixed_Assets!H34</f>
        <v>Property</v>
      </c>
      <c r="H33" s="62" t="str">
        <f>Input_Fixed_Assets!I34</f>
        <v>Existing</v>
      </c>
      <c r="I33" s="63"/>
      <c r="J33" s="64">
        <f>INDEX(Input_Fixed_Assets!$E$993:$E$998,MATCH(D33,Input_Fixed_Assets!$D$993:$D$998,0))</f>
        <v>0.48700000182628767</v>
      </c>
      <c r="K33" s="61">
        <f t="shared" si="0"/>
        <v>608.78896228300562</v>
      </c>
      <c r="M33" s="66">
        <f t="shared" si="1"/>
        <v>2.0833333333333335</v>
      </c>
    </row>
    <row r="34" spans="4:13" ht="12.75" x14ac:dyDescent="0.3">
      <c r="D34" s="8" t="str">
        <f>Input_Fixed_Assets!E35</f>
        <v>FAC</v>
      </c>
      <c r="E34" s="61">
        <f>Input_Fixed_Assets!F35</f>
        <v>828.59</v>
      </c>
      <c r="F34" s="66">
        <f>Input_Fixed_Assets!G35</f>
        <v>349</v>
      </c>
      <c r="G34" s="62" t="str">
        <f>Input_Fixed_Assets!H35</f>
        <v>Property</v>
      </c>
      <c r="H34" s="62" t="str">
        <f>Input_Fixed_Assets!I35</f>
        <v>Existing</v>
      </c>
      <c r="I34" s="63"/>
      <c r="J34" s="64">
        <f>INDEX(Input_Fixed_Assets!$E$993:$E$998,MATCH(D34,Input_Fixed_Assets!$D$993:$D$998,0))</f>
        <v>0.48700000182628767</v>
      </c>
      <c r="K34" s="61">
        <f t="shared" si="0"/>
        <v>403.5233315132437</v>
      </c>
      <c r="M34" s="66">
        <f t="shared" si="1"/>
        <v>29.083333333333332</v>
      </c>
    </row>
    <row r="35" spans="4:13" ht="12.75" x14ac:dyDescent="0.3">
      <c r="D35" s="8" t="str">
        <f>Input_Fixed_Assets!E36</f>
        <v>FAC</v>
      </c>
      <c r="E35" s="61">
        <f>Input_Fixed_Assets!F36</f>
        <v>62142.91</v>
      </c>
      <c r="F35" s="66">
        <f>Input_Fixed_Assets!G36</f>
        <v>349</v>
      </c>
      <c r="G35" s="62" t="str">
        <f>Input_Fixed_Assets!H36</f>
        <v>Property</v>
      </c>
      <c r="H35" s="62" t="str">
        <f>Input_Fixed_Assets!I36</f>
        <v>Existing</v>
      </c>
      <c r="I35" s="63"/>
      <c r="J35" s="64">
        <f>INDEX(Input_Fixed_Assets!$E$993:$E$998,MATCH(D35,Input_Fixed_Assets!$D$993:$D$998,0))</f>
        <v>0.48700000182628767</v>
      </c>
      <c r="K35" s="61">
        <f t="shared" si="0"/>
        <v>30263.597283490832</v>
      </c>
      <c r="M35" s="66">
        <f t="shared" si="1"/>
        <v>29.083333333333332</v>
      </c>
    </row>
    <row r="36" spans="4:13" ht="12.75" x14ac:dyDescent="0.3">
      <c r="D36" s="8" t="str">
        <f>Input_Fixed_Assets!E37</f>
        <v>FAC</v>
      </c>
      <c r="E36" s="61">
        <f>Input_Fixed_Assets!F37</f>
        <v>9999.9599999999991</v>
      </c>
      <c r="F36" s="66">
        <f>Input_Fixed_Assets!G37</f>
        <v>25</v>
      </c>
      <c r="G36" s="62" t="str">
        <f>Input_Fixed_Assets!H37</f>
        <v>Property</v>
      </c>
      <c r="H36" s="62" t="str">
        <f>Input_Fixed_Assets!I37</f>
        <v>Existing</v>
      </c>
      <c r="I36" s="63"/>
      <c r="J36" s="64">
        <f>INDEX(Input_Fixed_Assets!$E$993:$E$998,MATCH(D36,Input_Fixed_Assets!$D$993:$D$998,0))</f>
        <v>0.48700000182628767</v>
      </c>
      <c r="K36" s="61">
        <f t="shared" si="0"/>
        <v>4869.9805382628028</v>
      </c>
      <c r="M36" s="66">
        <f t="shared" si="1"/>
        <v>2.0833333333333335</v>
      </c>
    </row>
    <row r="37" spans="4:13" ht="12.75" x14ac:dyDescent="0.3">
      <c r="D37" s="8" t="str">
        <f>Input_Fixed_Assets!E38</f>
        <v>FAC</v>
      </c>
      <c r="E37" s="61">
        <f>Input_Fixed_Assets!F38</f>
        <v>2499.96</v>
      </c>
      <c r="F37" s="66">
        <f>Input_Fixed_Assets!G38</f>
        <v>25</v>
      </c>
      <c r="G37" s="62" t="str">
        <f>Input_Fixed_Assets!H38</f>
        <v>Property</v>
      </c>
      <c r="H37" s="62" t="str">
        <f>Input_Fixed_Assets!I38</f>
        <v>Existing</v>
      </c>
      <c r="I37" s="63"/>
      <c r="J37" s="64">
        <f>INDEX(Input_Fixed_Assets!$E$993:$E$998,MATCH(D37,Input_Fixed_Assets!$D$993:$D$998,0))</f>
        <v>0.48700000182628767</v>
      </c>
      <c r="K37" s="61">
        <f t="shared" si="0"/>
        <v>1217.4805245656462</v>
      </c>
      <c r="M37" s="66">
        <f t="shared" si="1"/>
        <v>2.0833333333333335</v>
      </c>
    </row>
    <row r="38" spans="4:13" ht="12.75" x14ac:dyDescent="0.3">
      <c r="D38" s="8" t="str">
        <f>Input_Fixed_Assets!E39</f>
        <v>FAC</v>
      </c>
      <c r="E38" s="61">
        <f>Input_Fixed_Assets!F39</f>
        <v>10828.43</v>
      </c>
      <c r="F38" s="66">
        <f>Input_Fixed_Assets!G39</f>
        <v>37</v>
      </c>
      <c r="G38" s="62" t="str">
        <f>Input_Fixed_Assets!H39</f>
        <v>Property</v>
      </c>
      <c r="H38" s="62" t="str">
        <f>Input_Fixed_Assets!I39</f>
        <v>Existing</v>
      </c>
      <c r="I38" s="63"/>
      <c r="J38" s="64">
        <f>INDEX(Input_Fixed_Assets!$E$993:$E$998,MATCH(D38,Input_Fixed_Assets!$D$993:$D$998,0))</f>
        <v>0.48700000182628767</v>
      </c>
      <c r="K38" s="61">
        <f t="shared" si="0"/>
        <v>5273.4454297758284</v>
      </c>
      <c r="M38" s="66">
        <f t="shared" si="1"/>
        <v>3.0833333333333335</v>
      </c>
    </row>
    <row r="39" spans="4:13" ht="12.75" x14ac:dyDescent="0.3">
      <c r="D39" s="8" t="str">
        <f>Input_Fixed_Assets!E40</f>
        <v>FAC</v>
      </c>
      <c r="E39" s="61">
        <f>Input_Fixed_Assets!F40</f>
        <v>0</v>
      </c>
      <c r="F39" s="66">
        <f>Input_Fixed_Assets!G40</f>
        <v>0</v>
      </c>
      <c r="G39" s="62" t="str">
        <f>Input_Fixed_Assets!H40</f>
        <v>Property</v>
      </c>
      <c r="H39" s="62" t="str">
        <f>Input_Fixed_Assets!I40</f>
        <v>Existing</v>
      </c>
      <c r="I39" s="63"/>
      <c r="J39" s="64">
        <f>INDEX(Input_Fixed_Assets!$E$993:$E$998,MATCH(D39,Input_Fixed_Assets!$D$993:$D$998,0))</f>
        <v>0.48700000182628767</v>
      </c>
      <c r="K39" s="61">
        <f t="shared" si="0"/>
        <v>0</v>
      </c>
      <c r="M39" s="66">
        <f t="shared" si="1"/>
        <v>0</v>
      </c>
    </row>
    <row r="40" spans="4:13" ht="12.75" x14ac:dyDescent="0.3">
      <c r="D40" s="8" t="str">
        <f>Input_Fixed_Assets!E41</f>
        <v>FAC</v>
      </c>
      <c r="E40" s="61">
        <f>Input_Fixed_Assets!F41</f>
        <v>38342.85</v>
      </c>
      <c r="F40" s="66">
        <f>Input_Fixed_Assets!G41</f>
        <v>86</v>
      </c>
      <c r="G40" s="62" t="str">
        <f>Input_Fixed_Assets!H41</f>
        <v>Property</v>
      </c>
      <c r="H40" s="62" t="str">
        <f>Input_Fixed_Assets!I41</f>
        <v>Existing</v>
      </c>
      <c r="I40" s="63"/>
      <c r="J40" s="64">
        <f>INDEX(Input_Fixed_Assets!$E$993:$E$998,MATCH(D40,Input_Fixed_Assets!$D$993:$D$998,0))</f>
        <v>0.48700000182628767</v>
      </c>
      <c r="K40" s="61">
        <f t="shared" si="0"/>
        <v>18672.968020025073</v>
      </c>
      <c r="M40" s="66">
        <f t="shared" si="1"/>
        <v>7.166666666666667</v>
      </c>
    </row>
    <row r="41" spans="4:13" ht="12.75" x14ac:dyDescent="0.3">
      <c r="D41" s="8" t="str">
        <f>Input_Fixed_Assets!E42</f>
        <v>FAC</v>
      </c>
      <c r="E41" s="61">
        <f>Input_Fixed_Assets!F42</f>
        <v>159545.54999999999</v>
      </c>
      <c r="F41" s="66">
        <f>Input_Fixed_Assets!G42</f>
        <v>325</v>
      </c>
      <c r="G41" s="62" t="str">
        <f>Input_Fixed_Assets!H42</f>
        <v>Property</v>
      </c>
      <c r="H41" s="62" t="str">
        <f>Input_Fixed_Assets!I42</f>
        <v>Existing</v>
      </c>
      <c r="I41" s="63"/>
      <c r="J41" s="64">
        <f>INDEX(Input_Fixed_Assets!$E$993:$E$998,MATCH(D41,Input_Fixed_Assets!$D$993:$D$998,0))</f>
        <v>0.48700000182628767</v>
      </c>
      <c r="K41" s="61">
        <f t="shared" si="0"/>
        <v>77698.683141376066</v>
      </c>
      <c r="M41" s="66">
        <f t="shared" si="1"/>
        <v>27.083333333333332</v>
      </c>
    </row>
    <row r="42" spans="4:13" ht="12.75" x14ac:dyDescent="0.3">
      <c r="D42" s="8" t="str">
        <f>Input_Fixed_Assets!E43</f>
        <v>FAC</v>
      </c>
      <c r="E42" s="61">
        <f>Input_Fixed_Assets!F43</f>
        <v>1250.08</v>
      </c>
      <c r="F42" s="66">
        <f>Input_Fixed_Assets!G43</f>
        <v>25</v>
      </c>
      <c r="G42" s="62" t="str">
        <f>Input_Fixed_Assets!H43</f>
        <v>Property</v>
      </c>
      <c r="H42" s="62" t="str">
        <f>Input_Fixed_Assets!I43</f>
        <v>Existing</v>
      </c>
      <c r="I42" s="63"/>
      <c r="J42" s="64">
        <f>INDEX(Input_Fixed_Assets!$E$993:$E$998,MATCH(D42,Input_Fixed_Assets!$D$993:$D$998,0))</f>
        <v>0.48700000182628767</v>
      </c>
      <c r="K42" s="61">
        <f t="shared" si="0"/>
        <v>608.78896228300562</v>
      </c>
      <c r="M42" s="66">
        <f t="shared" si="1"/>
        <v>2.0833333333333335</v>
      </c>
    </row>
    <row r="43" spans="4:13" ht="12.75" x14ac:dyDescent="0.3">
      <c r="D43" s="8" t="str">
        <f>Input_Fixed_Assets!E44</f>
        <v>FAC</v>
      </c>
      <c r="E43" s="61">
        <f>Input_Fixed_Assets!F44</f>
        <v>0</v>
      </c>
      <c r="F43" s="66">
        <f>Input_Fixed_Assets!G44</f>
        <v>0</v>
      </c>
      <c r="G43" s="62" t="str">
        <f>Input_Fixed_Assets!H44</f>
        <v>Property</v>
      </c>
      <c r="H43" s="62" t="str">
        <f>Input_Fixed_Assets!I44</f>
        <v>Existing</v>
      </c>
      <c r="I43" s="63"/>
      <c r="J43" s="64">
        <f>INDEX(Input_Fixed_Assets!$E$993:$E$998,MATCH(D43,Input_Fixed_Assets!$D$993:$D$998,0))</f>
        <v>0.48700000182628767</v>
      </c>
      <c r="K43" s="61">
        <f t="shared" si="0"/>
        <v>0</v>
      </c>
      <c r="M43" s="66">
        <f t="shared" si="1"/>
        <v>0</v>
      </c>
    </row>
    <row r="44" spans="4:13" ht="12.75" x14ac:dyDescent="0.3">
      <c r="D44" s="8" t="str">
        <f>Input_Fixed_Assets!E45</f>
        <v>FAC</v>
      </c>
      <c r="E44" s="61">
        <f>Input_Fixed_Assets!F45</f>
        <v>0</v>
      </c>
      <c r="F44" s="66">
        <f>Input_Fixed_Assets!G45</f>
        <v>0</v>
      </c>
      <c r="G44" s="62" t="str">
        <f>Input_Fixed_Assets!H45</f>
        <v>Property</v>
      </c>
      <c r="H44" s="62" t="str">
        <f>Input_Fixed_Assets!I45</f>
        <v>Existing</v>
      </c>
      <c r="I44" s="63"/>
      <c r="J44" s="64">
        <f>INDEX(Input_Fixed_Assets!$E$993:$E$998,MATCH(D44,Input_Fixed_Assets!$D$993:$D$998,0))</f>
        <v>0.48700000182628767</v>
      </c>
      <c r="K44" s="61">
        <f t="shared" si="0"/>
        <v>0</v>
      </c>
      <c r="M44" s="66">
        <f t="shared" si="1"/>
        <v>0</v>
      </c>
    </row>
    <row r="45" spans="4:13" ht="12.75" x14ac:dyDescent="0.3">
      <c r="D45" s="8" t="str">
        <f>Input_Fixed_Assets!E46</f>
        <v>FAC</v>
      </c>
      <c r="E45" s="61">
        <f>Input_Fixed_Assets!F46</f>
        <v>0</v>
      </c>
      <c r="F45" s="66">
        <f>Input_Fixed_Assets!G46</f>
        <v>0</v>
      </c>
      <c r="G45" s="62" t="str">
        <f>Input_Fixed_Assets!H46</f>
        <v>Property</v>
      </c>
      <c r="H45" s="62" t="str">
        <f>Input_Fixed_Assets!I46</f>
        <v>Existing</v>
      </c>
      <c r="I45" s="63"/>
      <c r="J45" s="64">
        <f>INDEX(Input_Fixed_Assets!$E$993:$E$998,MATCH(D45,Input_Fixed_Assets!$D$993:$D$998,0))</f>
        <v>0.48700000182628767</v>
      </c>
      <c r="K45" s="61">
        <f t="shared" si="0"/>
        <v>0</v>
      </c>
      <c r="M45" s="66">
        <f t="shared" si="1"/>
        <v>0</v>
      </c>
    </row>
    <row r="46" spans="4:13" ht="12.75" x14ac:dyDescent="0.3">
      <c r="D46" s="8" t="str">
        <f>Input_Fixed_Assets!E47</f>
        <v>FAC</v>
      </c>
      <c r="E46" s="61">
        <f>Input_Fixed_Assets!F47</f>
        <v>828.59</v>
      </c>
      <c r="F46" s="66">
        <f>Input_Fixed_Assets!G47</f>
        <v>349</v>
      </c>
      <c r="G46" s="62" t="str">
        <f>Input_Fixed_Assets!H47</f>
        <v>Property</v>
      </c>
      <c r="H46" s="62" t="str">
        <f>Input_Fixed_Assets!I47</f>
        <v>Existing</v>
      </c>
      <c r="I46" s="63"/>
      <c r="J46" s="64">
        <f>INDEX(Input_Fixed_Assets!$E$993:$E$998,MATCH(D46,Input_Fixed_Assets!$D$993:$D$998,0))</f>
        <v>0.48700000182628767</v>
      </c>
      <c r="K46" s="61">
        <f t="shared" si="0"/>
        <v>403.5233315132437</v>
      </c>
      <c r="M46" s="66">
        <f t="shared" si="1"/>
        <v>29.083333333333332</v>
      </c>
    </row>
    <row r="47" spans="4:13" ht="12.75" x14ac:dyDescent="0.3">
      <c r="D47" s="8" t="str">
        <f>Input_Fixed_Assets!E48</f>
        <v>FAC</v>
      </c>
      <c r="E47" s="61">
        <f>Input_Fixed_Assets!F48</f>
        <v>0</v>
      </c>
      <c r="F47" s="66">
        <f>Input_Fixed_Assets!G48</f>
        <v>253</v>
      </c>
      <c r="G47" s="62" t="str">
        <f>Input_Fixed_Assets!H48</f>
        <v>IT and Communications</v>
      </c>
      <c r="H47" s="62" t="str">
        <f>Input_Fixed_Assets!I48</f>
        <v>Existing</v>
      </c>
      <c r="I47" s="63"/>
      <c r="J47" s="64">
        <f>INDEX(Input_Fixed_Assets!$E$993:$E$998,MATCH(D47,Input_Fixed_Assets!$D$993:$D$998,0))</f>
        <v>0.48700000182628767</v>
      </c>
      <c r="K47" s="61">
        <f t="shared" si="0"/>
        <v>0</v>
      </c>
      <c r="M47" s="66">
        <f t="shared" si="1"/>
        <v>21.083333333333332</v>
      </c>
    </row>
    <row r="48" spans="4:13" ht="12.75" x14ac:dyDescent="0.3">
      <c r="D48" s="8" t="str">
        <f>Input_Fixed_Assets!E49</f>
        <v>FAC</v>
      </c>
      <c r="E48" s="61">
        <f>Input_Fixed_Assets!F49</f>
        <v>13181.79</v>
      </c>
      <c r="F48" s="66">
        <f>Input_Fixed_Assets!G49</f>
        <v>61</v>
      </c>
      <c r="G48" s="62" t="str">
        <f>Input_Fixed_Assets!H49</f>
        <v>Property</v>
      </c>
      <c r="H48" s="62" t="str">
        <f>Input_Fixed_Assets!I49</f>
        <v>Existing</v>
      </c>
      <c r="I48" s="63"/>
      <c r="J48" s="64">
        <f>INDEX(Input_Fixed_Assets!$E$993:$E$998,MATCH(D48,Input_Fixed_Assets!$D$993:$D$998,0))</f>
        <v>0.48700000182628767</v>
      </c>
      <c r="K48" s="61">
        <f t="shared" si="0"/>
        <v>6419.5317540737406</v>
      </c>
      <c r="M48" s="66">
        <f t="shared" si="1"/>
        <v>5.083333333333333</v>
      </c>
    </row>
    <row r="49" spans="4:13" ht="12.75" x14ac:dyDescent="0.3">
      <c r="D49" s="8" t="str">
        <f>Input_Fixed_Assets!E50</f>
        <v>FAC</v>
      </c>
      <c r="E49" s="61">
        <f>Input_Fixed_Assets!F50</f>
        <v>351035.9</v>
      </c>
      <c r="F49" s="66">
        <f>Input_Fixed_Assets!G50</f>
        <v>108</v>
      </c>
      <c r="G49" s="62" t="str">
        <f>Input_Fixed_Assets!H50</f>
        <v>Property</v>
      </c>
      <c r="H49" s="62" t="str">
        <f>Input_Fixed_Assets!I50</f>
        <v>Existing</v>
      </c>
      <c r="I49" s="63"/>
      <c r="J49" s="64">
        <f>INDEX(Input_Fixed_Assets!$E$993:$E$998,MATCH(D49,Input_Fixed_Assets!$D$993:$D$998,0))</f>
        <v>0.48700000182628767</v>
      </c>
      <c r="K49" s="61">
        <f t="shared" si="0"/>
        <v>170954.48394109253</v>
      </c>
      <c r="M49" s="66">
        <f t="shared" si="1"/>
        <v>9</v>
      </c>
    </row>
    <row r="50" spans="4:13" ht="12.75" x14ac:dyDescent="0.3">
      <c r="D50" s="8" t="str">
        <f>Input_Fixed_Assets!E51</f>
        <v>FAC</v>
      </c>
      <c r="E50" s="61">
        <f>Input_Fixed_Assets!F51</f>
        <v>212746.11</v>
      </c>
      <c r="F50" s="66">
        <f>Input_Fixed_Assets!G51</f>
        <v>270</v>
      </c>
      <c r="G50" s="62" t="str">
        <f>Input_Fixed_Assets!H51</f>
        <v>Property</v>
      </c>
      <c r="H50" s="62" t="str">
        <f>Input_Fixed_Assets!I51</f>
        <v>Existing</v>
      </c>
      <c r="I50" s="63"/>
      <c r="J50" s="64">
        <f>INDEX(Input_Fixed_Assets!$E$993:$E$998,MATCH(D50,Input_Fixed_Assets!$D$993:$D$998,0))</f>
        <v>0.48700000182628767</v>
      </c>
      <c r="K50" s="61">
        <f t="shared" si="0"/>
        <v>103607.35595853558</v>
      </c>
      <c r="M50" s="66">
        <f t="shared" si="1"/>
        <v>22.5</v>
      </c>
    </row>
    <row r="51" spans="4:13" ht="12.75" x14ac:dyDescent="0.3">
      <c r="D51" s="8" t="str">
        <f>Input_Fixed_Assets!E52</f>
        <v>FAC</v>
      </c>
      <c r="E51" s="61">
        <f>Input_Fixed_Assets!F52</f>
        <v>0</v>
      </c>
      <c r="F51" s="66">
        <f>Input_Fixed_Assets!G52</f>
        <v>0</v>
      </c>
      <c r="G51" s="62" t="str">
        <f>Input_Fixed_Assets!H52</f>
        <v>Property</v>
      </c>
      <c r="H51" s="62" t="str">
        <f>Input_Fixed_Assets!I52</f>
        <v>Existing</v>
      </c>
      <c r="I51" s="63"/>
      <c r="J51" s="64">
        <f>INDEX(Input_Fixed_Assets!$E$993:$E$998,MATCH(D51,Input_Fixed_Assets!$D$993:$D$998,0))</f>
        <v>0.48700000182628767</v>
      </c>
      <c r="K51" s="61">
        <f t="shared" si="0"/>
        <v>0</v>
      </c>
      <c r="M51" s="66">
        <f t="shared" si="1"/>
        <v>0</v>
      </c>
    </row>
    <row r="52" spans="4:13" ht="12.75" x14ac:dyDescent="0.3">
      <c r="D52" s="8" t="str">
        <f>Input_Fixed_Assets!E53</f>
        <v>FAC</v>
      </c>
      <c r="E52" s="61">
        <f>Input_Fixed_Assets!F53</f>
        <v>11935.2</v>
      </c>
      <c r="F52" s="66">
        <f>Input_Fixed_Assets!G53</f>
        <v>337</v>
      </c>
      <c r="G52" s="62" t="str">
        <f>Input_Fixed_Assets!H53</f>
        <v>Property</v>
      </c>
      <c r="H52" s="62" t="str">
        <f>Input_Fixed_Assets!I53</f>
        <v>Existing</v>
      </c>
      <c r="I52" s="63"/>
      <c r="J52" s="64">
        <f>INDEX(Input_Fixed_Assets!$E$993:$E$998,MATCH(D52,Input_Fixed_Assets!$D$993:$D$998,0))</f>
        <v>0.48700000182628767</v>
      </c>
      <c r="K52" s="61">
        <f t="shared" si="0"/>
        <v>5812.4424217971091</v>
      </c>
      <c r="M52" s="66">
        <f t="shared" si="1"/>
        <v>28.083333333333332</v>
      </c>
    </row>
    <row r="53" spans="4:13" ht="12.75" x14ac:dyDescent="0.3">
      <c r="D53" s="8" t="str">
        <f>Input_Fixed_Assets!E54</f>
        <v>FAC</v>
      </c>
      <c r="E53" s="61">
        <f>Input_Fixed_Assets!F54</f>
        <v>20529.650000000001</v>
      </c>
      <c r="F53" s="66">
        <f>Input_Fixed_Assets!G54</f>
        <v>29</v>
      </c>
      <c r="G53" s="62" t="str">
        <f>Input_Fixed_Assets!H54</f>
        <v>Property</v>
      </c>
      <c r="H53" s="62" t="str">
        <f>Input_Fixed_Assets!I54</f>
        <v>Existing</v>
      </c>
      <c r="I53" s="63"/>
      <c r="J53" s="64">
        <f>INDEX(Input_Fixed_Assets!$E$993:$E$998,MATCH(D53,Input_Fixed_Assets!$D$993:$D$998,0))</f>
        <v>0.48700000182628767</v>
      </c>
      <c r="K53" s="61">
        <f t="shared" si="0"/>
        <v>9997.9395874930469</v>
      </c>
      <c r="M53" s="66">
        <f t="shared" si="1"/>
        <v>2.4166666666666665</v>
      </c>
    </row>
    <row r="54" spans="4:13" ht="12.75" x14ac:dyDescent="0.3">
      <c r="D54" s="8" t="str">
        <f>Input_Fixed_Assets!E55</f>
        <v>FAC</v>
      </c>
      <c r="E54" s="61">
        <f>Input_Fixed_Assets!F55</f>
        <v>0</v>
      </c>
      <c r="F54" s="66">
        <f>Input_Fixed_Assets!G55</f>
        <v>0</v>
      </c>
      <c r="G54" s="62" t="str">
        <f>Input_Fixed_Assets!H55</f>
        <v>Property</v>
      </c>
      <c r="H54" s="62" t="str">
        <f>Input_Fixed_Assets!I55</f>
        <v>Existing</v>
      </c>
      <c r="I54" s="63"/>
      <c r="J54" s="64">
        <f>INDEX(Input_Fixed_Assets!$E$993:$E$998,MATCH(D54,Input_Fixed_Assets!$D$993:$D$998,0))</f>
        <v>0.48700000182628767</v>
      </c>
      <c r="K54" s="61">
        <f t="shared" si="0"/>
        <v>0</v>
      </c>
      <c r="M54" s="66">
        <f t="shared" si="1"/>
        <v>0</v>
      </c>
    </row>
    <row r="55" spans="4:13" ht="12.75" x14ac:dyDescent="0.3">
      <c r="D55" s="8" t="str">
        <f>Input_Fixed_Assets!E56</f>
        <v>FAC</v>
      </c>
      <c r="E55" s="61">
        <f>Input_Fixed_Assets!F56</f>
        <v>8952.3700000000008</v>
      </c>
      <c r="F55" s="66">
        <f>Input_Fixed_Assets!G56</f>
        <v>58</v>
      </c>
      <c r="G55" s="62" t="str">
        <f>Input_Fixed_Assets!H56</f>
        <v>Property</v>
      </c>
      <c r="H55" s="62" t="str">
        <f>Input_Fixed_Assets!I56</f>
        <v>Existing</v>
      </c>
      <c r="I55" s="63"/>
      <c r="J55" s="64">
        <f>INDEX(Input_Fixed_Assets!$E$993:$E$998,MATCH(D55,Input_Fixed_Assets!$D$993:$D$998,0))</f>
        <v>0.48700000182628767</v>
      </c>
      <c r="K55" s="61">
        <f t="shared" si="0"/>
        <v>4359.8042063496032</v>
      </c>
      <c r="M55" s="66">
        <f t="shared" si="1"/>
        <v>4.833333333333333</v>
      </c>
    </row>
    <row r="56" spans="4:13" ht="12.75" x14ac:dyDescent="0.3">
      <c r="D56" s="8" t="str">
        <f>Input_Fixed_Assets!E57</f>
        <v>FAC</v>
      </c>
      <c r="E56" s="61">
        <f>Input_Fixed_Assets!F57</f>
        <v>0</v>
      </c>
      <c r="F56" s="66">
        <f>Input_Fixed_Assets!G57</f>
        <v>0</v>
      </c>
      <c r="G56" s="62" t="str">
        <f>Input_Fixed_Assets!H57</f>
        <v>Property</v>
      </c>
      <c r="H56" s="62" t="str">
        <f>Input_Fixed_Assets!I57</f>
        <v>Existing</v>
      </c>
      <c r="I56" s="63"/>
      <c r="J56" s="64">
        <f>INDEX(Input_Fixed_Assets!$E$993:$E$998,MATCH(D56,Input_Fixed_Assets!$D$993:$D$998,0))</f>
        <v>0.48700000182628767</v>
      </c>
      <c r="K56" s="61">
        <f t="shared" si="0"/>
        <v>0</v>
      </c>
      <c r="M56" s="66">
        <f t="shared" si="1"/>
        <v>0</v>
      </c>
    </row>
    <row r="57" spans="4:13" ht="12.75" x14ac:dyDescent="0.3">
      <c r="D57" s="8" t="str">
        <f>Input_Fixed_Assets!E58</f>
        <v>FAC</v>
      </c>
      <c r="E57" s="61">
        <f>Input_Fixed_Assets!F58</f>
        <v>28500.080000000002</v>
      </c>
      <c r="F57" s="66">
        <f>Input_Fixed_Assets!G58</f>
        <v>73</v>
      </c>
      <c r="G57" s="62" t="str">
        <f>Input_Fixed_Assets!H58</f>
        <v>Property</v>
      </c>
      <c r="H57" s="62" t="str">
        <f>Input_Fixed_Assets!I58</f>
        <v>Existing</v>
      </c>
      <c r="I57" s="63"/>
      <c r="J57" s="64">
        <f>INDEX(Input_Fixed_Assets!$E$993:$E$998,MATCH(D57,Input_Fixed_Assets!$D$993:$D$998,0))</f>
        <v>0.48700000182628767</v>
      </c>
      <c r="K57" s="61">
        <f t="shared" si="0"/>
        <v>13879.539012049345</v>
      </c>
      <c r="M57" s="66">
        <f t="shared" si="1"/>
        <v>6.083333333333333</v>
      </c>
    </row>
    <row r="58" spans="4:13" ht="12.75" x14ac:dyDescent="0.3">
      <c r="D58" s="8" t="str">
        <f>Input_Fixed_Assets!E59</f>
        <v>FAC</v>
      </c>
      <c r="E58" s="61">
        <f>Input_Fixed_Assets!F59</f>
        <v>89833.31</v>
      </c>
      <c r="F58" s="66">
        <f>Input_Fixed_Assets!G59</f>
        <v>295</v>
      </c>
      <c r="G58" s="62" t="str">
        <f>Input_Fixed_Assets!H59</f>
        <v>Property</v>
      </c>
      <c r="H58" s="62" t="str">
        <f>Input_Fixed_Assets!I59</f>
        <v>Existing</v>
      </c>
      <c r="I58" s="63"/>
      <c r="J58" s="64">
        <f>INDEX(Input_Fixed_Assets!$E$993:$E$998,MATCH(D58,Input_Fixed_Assets!$D$993:$D$998,0))</f>
        <v>0.48700000182628767</v>
      </c>
      <c r="K58" s="61">
        <f t="shared" si="0"/>
        <v>43748.822134061462</v>
      </c>
      <c r="M58" s="66">
        <f t="shared" si="1"/>
        <v>24.583333333333332</v>
      </c>
    </row>
    <row r="59" spans="4:13" ht="12.75" x14ac:dyDescent="0.3">
      <c r="D59" s="8" t="str">
        <f>Input_Fixed_Assets!E60</f>
        <v>SYS</v>
      </c>
      <c r="E59" s="61">
        <f>Input_Fixed_Assets!F60</f>
        <v>0</v>
      </c>
      <c r="F59" s="66">
        <f>Input_Fixed_Assets!G60</f>
        <v>0</v>
      </c>
      <c r="G59" s="62" t="str">
        <f>Input_Fixed_Assets!H60</f>
        <v>IT and Communications</v>
      </c>
      <c r="H59" s="62" t="str">
        <f>Input_Fixed_Assets!I60</f>
        <v>Existing</v>
      </c>
      <c r="I59" s="63"/>
      <c r="J59" s="64">
        <f>INDEX(Input_Fixed_Assets!$E$993:$E$998,MATCH(D59,Input_Fixed_Assets!$D$993:$D$998,0))</f>
        <v>0.16899999950892305</v>
      </c>
      <c r="K59" s="61">
        <f t="shared" si="0"/>
        <v>0</v>
      </c>
      <c r="M59" s="66">
        <f t="shared" si="1"/>
        <v>0</v>
      </c>
    </row>
    <row r="60" spans="4:13" ht="12.75" x14ac:dyDescent="0.3">
      <c r="D60" s="8" t="str">
        <f>Input_Fixed_Assets!E61</f>
        <v>SYS</v>
      </c>
      <c r="E60" s="61">
        <f>Input_Fixed_Assets!F61</f>
        <v>0</v>
      </c>
      <c r="F60" s="66">
        <f>Input_Fixed_Assets!G61</f>
        <v>0</v>
      </c>
      <c r="G60" s="62" t="str">
        <f>Input_Fixed_Assets!H61</f>
        <v>IT and Communications</v>
      </c>
      <c r="H60" s="62" t="str">
        <f>Input_Fixed_Assets!I61</f>
        <v>Existing</v>
      </c>
      <c r="I60" s="63"/>
      <c r="J60" s="64">
        <f>INDEX(Input_Fixed_Assets!$E$993:$E$998,MATCH(D60,Input_Fixed_Assets!$D$993:$D$998,0))</f>
        <v>0.16899999950892305</v>
      </c>
      <c r="K60" s="61">
        <f t="shared" si="0"/>
        <v>0</v>
      </c>
      <c r="M60" s="66">
        <f t="shared" si="1"/>
        <v>0</v>
      </c>
    </row>
    <row r="61" spans="4:13" ht="12.75" x14ac:dyDescent="0.3">
      <c r="D61" s="8" t="str">
        <f>Input_Fixed_Assets!E62</f>
        <v>SYS</v>
      </c>
      <c r="E61" s="61">
        <f>Input_Fixed_Assets!F62</f>
        <v>0</v>
      </c>
      <c r="F61" s="66">
        <f>Input_Fixed_Assets!G62</f>
        <v>0</v>
      </c>
      <c r="G61" s="62" t="str">
        <f>Input_Fixed_Assets!H62</f>
        <v>IT and Communications</v>
      </c>
      <c r="H61" s="62" t="str">
        <f>Input_Fixed_Assets!I62</f>
        <v>Existing</v>
      </c>
      <c r="I61" s="63"/>
      <c r="J61" s="64">
        <f>INDEX(Input_Fixed_Assets!$E$993:$E$998,MATCH(D61,Input_Fixed_Assets!$D$993:$D$998,0))</f>
        <v>0.16899999950892305</v>
      </c>
      <c r="K61" s="61">
        <f t="shared" si="0"/>
        <v>0</v>
      </c>
      <c r="M61" s="66">
        <f t="shared" si="1"/>
        <v>0</v>
      </c>
    </row>
    <row r="62" spans="4:13" ht="12.75" x14ac:dyDescent="0.3">
      <c r="D62" s="8" t="str">
        <f>Input_Fixed_Assets!E63</f>
        <v>SYS</v>
      </c>
      <c r="E62" s="61">
        <f>Input_Fixed_Assets!F63</f>
        <v>0</v>
      </c>
      <c r="F62" s="66">
        <f>Input_Fixed_Assets!G63</f>
        <v>0</v>
      </c>
      <c r="G62" s="62" t="str">
        <f>Input_Fixed_Assets!H63</f>
        <v>IT and Communications</v>
      </c>
      <c r="H62" s="62" t="str">
        <f>Input_Fixed_Assets!I63</f>
        <v>Existing</v>
      </c>
      <c r="I62" s="63"/>
      <c r="J62" s="64">
        <f>INDEX(Input_Fixed_Assets!$E$993:$E$998,MATCH(D62,Input_Fixed_Assets!$D$993:$D$998,0))</f>
        <v>0.16899999950892305</v>
      </c>
      <c r="K62" s="61">
        <f t="shared" si="0"/>
        <v>0</v>
      </c>
      <c r="M62" s="66">
        <f t="shared" si="1"/>
        <v>0</v>
      </c>
    </row>
    <row r="63" spans="4:13" ht="12.75" x14ac:dyDescent="0.3">
      <c r="D63" s="8" t="str">
        <f>Input_Fixed_Assets!E64</f>
        <v>SYS</v>
      </c>
      <c r="E63" s="61">
        <f>Input_Fixed_Assets!F64</f>
        <v>0</v>
      </c>
      <c r="F63" s="66">
        <f>Input_Fixed_Assets!G64</f>
        <v>0</v>
      </c>
      <c r="G63" s="62" t="str">
        <f>Input_Fixed_Assets!H64</f>
        <v>IT and Communications</v>
      </c>
      <c r="H63" s="62" t="str">
        <f>Input_Fixed_Assets!I64</f>
        <v>Existing</v>
      </c>
      <c r="I63" s="63"/>
      <c r="J63" s="64">
        <f>INDEX(Input_Fixed_Assets!$E$993:$E$998,MATCH(D63,Input_Fixed_Assets!$D$993:$D$998,0))</f>
        <v>0.16899999950892305</v>
      </c>
      <c r="K63" s="61">
        <f t="shared" si="0"/>
        <v>0</v>
      </c>
      <c r="M63" s="66">
        <f t="shared" si="1"/>
        <v>0</v>
      </c>
    </row>
    <row r="64" spans="4:13" ht="12.75" x14ac:dyDescent="0.3">
      <c r="D64" s="8" t="str">
        <f>Input_Fixed_Assets!E65</f>
        <v>SYS</v>
      </c>
      <c r="E64" s="61">
        <f>Input_Fixed_Assets!F65</f>
        <v>0</v>
      </c>
      <c r="F64" s="66">
        <f>Input_Fixed_Assets!G65</f>
        <v>0</v>
      </c>
      <c r="G64" s="62" t="str">
        <f>Input_Fixed_Assets!H65</f>
        <v>IT and Communications</v>
      </c>
      <c r="H64" s="62" t="str">
        <f>Input_Fixed_Assets!I65</f>
        <v>Existing</v>
      </c>
      <c r="I64" s="63"/>
      <c r="J64" s="64">
        <f>INDEX(Input_Fixed_Assets!$E$993:$E$998,MATCH(D64,Input_Fixed_Assets!$D$993:$D$998,0))</f>
        <v>0.16899999950892305</v>
      </c>
      <c r="K64" s="61">
        <f t="shared" si="0"/>
        <v>0</v>
      </c>
      <c r="M64" s="66">
        <f t="shared" si="1"/>
        <v>0</v>
      </c>
    </row>
    <row r="65" spans="4:13" ht="12.75" x14ac:dyDescent="0.3">
      <c r="D65" s="8" t="str">
        <f>Input_Fixed_Assets!E66</f>
        <v>SYS</v>
      </c>
      <c r="E65" s="61">
        <f>Input_Fixed_Assets!F66</f>
        <v>0</v>
      </c>
      <c r="F65" s="66">
        <f>Input_Fixed_Assets!G66</f>
        <v>0</v>
      </c>
      <c r="G65" s="62" t="str">
        <f>Input_Fixed_Assets!H66</f>
        <v>IT and Communications</v>
      </c>
      <c r="H65" s="62" t="str">
        <f>Input_Fixed_Assets!I66</f>
        <v>Existing</v>
      </c>
      <c r="I65" s="63"/>
      <c r="J65" s="64">
        <f>INDEX(Input_Fixed_Assets!$E$993:$E$998,MATCH(D65,Input_Fixed_Assets!$D$993:$D$998,0))</f>
        <v>0.16899999950892305</v>
      </c>
      <c r="K65" s="61">
        <f t="shared" si="0"/>
        <v>0</v>
      </c>
      <c r="M65" s="66">
        <f t="shared" si="1"/>
        <v>0</v>
      </c>
    </row>
    <row r="66" spans="4:13" ht="12.75" x14ac:dyDescent="0.3">
      <c r="D66" s="8" t="str">
        <f>Input_Fixed_Assets!E67</f>
        <v>SYS</v>
      </c>
      <c r="E66" s="61">
        <f>Input_Fixed_Assets!F67</f>
        <v>0</v>
      </c>
      <c r="F66" s="66">
        <f>Input_Fixed_Assets!G67</f>
        <v>0</v>
      </c>
      <c r="G66" s="62" t="str">
        <f>Input_Fixed_Assets!H67</f>
        <v>IT and Communications</v>
      </c>
      <c r="H66" s="62" t="str">
        <f>Input_Fixed_Assets!I67</f>
        <v>Existing</v>
      </c>
      <c r="I66" s="63"/>
      <c r="J66" s="64">
        <f>INDEX(Input_Fixed_Assets!$E$993:$E$998,MATCH(D66,Input_Fixed_Assets!$D$993:$D$998,0))</f>
        <v>0.16899999950892305</v>
      </c>
      <c r="K66" s="61">
        <f t="shared" si="0"/>
        <v>0</v>
      </c>
      <c r="M66" s="66">
        <f t="shared" si="1"/>
        <v>0</v>
      </c>
    </row>
    <row r="67" spans="4:13" ht="12.75" x14ac:dyDescent="0.3">
      <c r="D67" s="8" t="str">
        <f>Input_Fixed_Assets!E68</f>
        <v>SYS</v>
      </c>
      <c r="E67" s="61">
        <f>Input_Fixed_Assets!F68</f>
        <v>0</v>
      </c>
      <c r="F67" s="66">
        <f>Input_Fixed_Assets!G68</f>
        <v>0</v>
      </c>
      <c r="G67" s="62" t="str">
        <f>Input_Fixed_Assets!H68</f>
        <v>IT and Communications</v>
      </c>
      <c r="H67" s="62" t="str">
        <f>Input_Fixed_Assets!I68</f>
        <v>Existing</v>
      </c>
      <c r="I67" s="63"/>
      <c r="J67" s="64">
        <f>INDEX(Input_Fixed_Assets!$E$993:$E$998,MATCH(D67,Input_Fixed_Assets!$D$993:$D$998,0))</f>
        <v>0.16899999950892305</v>
      </c>
      <c r="K67" s="61">
        <f t="shared" si="0"/>
        <v>0</v>
      </c>
      <c r="M67" s="66">
        <f t="shared" si="1"/>
        <v>0</v>
      </c>
    </row>
    <row r="68" spans="4:13" ht="12.75" x14ac:dyDescent="0.3">
      <c r="D68" s="8" t="str">
        <f>Input_Fixed_Assets!E69</f>
        <v>SYS</v>
      </c>
      <c r="E68" s="61">
        <f>Input_Fixed_Assets!F69</f>
        <v>0</v>
      </c>
      <c r="F68" s="66">
        <f>Input_Fixed_Assets!G69</f>
        <v>0</v>
      </c>
      <c r="G68" s="62" t="str">
        <f>Input_Fixed_Assets!H69</f>
        <v>IT and Communications</v>
      </c>
      <c r="H68" s="62" t="str">
        <f>Input_Fixed_Assets!I69</f>
        <v>Existing</v>
      </c>
      <c r="I68" s="63"/>
      <c r="J68" s="64">
        <f>INDEX(Input_Fixed_Assets!$E$993:$E$998,MATCH(D68,Input_Fixed_Assets!$D$993:$D$998,0))</f>
        <v>0.16899999950892305</v>
      </c>
      <c r="K68" s="61">
        <f t="shared" si="0"/>
        <v>0</v>
      </c>
      <c r="M68" s="66">
        <f t="shared" si="1"/>
        <v>0</v>
      </c>
    </row>
    <row r="69" spans="4:13" ht="12.75" x14ac:dyDescent="0.3">
      <c r="D69" s="8" t="str">
        <f>Input_Fixed_Assets!E70</f>
        <v>SYS</v>
      </c>
      <c r="E69" s="61">
        <f>Input_Fixed_Assets!F70</f>
        <v>0</v>
      </c>
      <c r="F69" s="66">
        <f>Input_Fixed_Assets!G70</f>
        <v>0</v>
      </c>
      <c r="G69" s="62" t="str">
        <f>Input_Fixed_Assets!H70</f>
        <v>IT and Communications</v>
      </c>
      <c r="H69" s="62" t="str">
        <f>Input_Fixed_Assets!I70</f>
        <v>Existing</v>
      </c>
      <c r="I69" s="63"/>
      <c r="J69" s="64">
        <f>INDEX(Input_Fixed_Assets!$E$993:$E$998,MATCH(D69,Input_Fixed_Assets!$D$993:$D$998,0))</f>
        <v>0.16899999950892305</v>
      </c>
      <c r="K69" s="61">
        <f t="shared" si="0"/>
        <v>0</v>
      </c>
      <c r="M69" s="66">
        <f t="shared" si="1"/>
        <v>0</v>
      </c>
    </row>
    <row r="70" spans="4:13" ht="12.75" x14ac:dyDescent="0.3">
      <c r="D70" s="8" t="str">
        <f>Input_Fixed_Assets!E71</f>
        <v>SYS</v>
      </c>
      <c r="E70" s="61">
        <f>Input_Fixed_Assets!F71</f>
        <v>0</v>
      </c>
      <c r="F70" s="66">
        <f>Input_Fixed_Assets!G71</f>
        <v>0</v>
      </c>
      <c r="G70" s="62" t="str">
        <f>Input_Fixed_Assets!H71</f>
        <v>IT and Communications</v>
      </c>
      <c r="H70" s="62" t="str">
        <f>Input_Fixed_Assets!I71</f>
        <v>Existing</v>
      </c>
      <c r="I70" s="63"/>
      <c r="J70" s="64">
        <f>INDEX(Input_Fixed_Assets!$E$993:$E$998,MATCH(D70,Input_Fixed_Assets!$D$993:$D$998,0))</f>
        <v>0.16899999950892305</v>
      </c>
      <c r="K70" s="61">
        <f t="shared" si="0"/>
        <v>0</v>
      </c>
      <c r="M70" s="66">
        <f t="shared" si="1"/>
        <v>0</v>
      </c>
    </row>
    <row r="71" spans="4:13" ht="12.75" x14ac:dyDescent="0.3">
      <c r="D71" s="8" t="str">
        <f>Input_Fixed_Assets!E72</f>
        <v>SYS</v>
      </c>
      <c r="E71" s="61">
        <f>Input_Fixed_Assets!F72</f>
        <v>0</v>
      </c>
      <c r="F71" s="66">
        <f>Input_Fixed_Assets!G72</f>
        <v>0</v>
      </c>
      <c r="G71" s="62" t="str">
        <f>Input_Fixed_Assets!H72</f>
        <v>IT and Communications</v>
      </c>
      <c r="H71" s="62" t="str">
        <f>Input_Fixed_Assets!I72</f>
        <v>Existing</v>
      </c>
      <c r="I71" s="63"/>
      <c r="J71" s="64">
        <f>INDEX(Input_Fixed_Assets!$E$993:$E$998,MATCH(D71,Input_Fixed_Assets!$D$993:$D$998,0))</f>
        <v>0.16899999950892305</v>
      </c>
      <c r="K71" s="61">
        <f t="shared" si="0"/>
        <v>0</v>
      </c>
      <c r="M71" s="66">
        <f t="shared" si="1"/>
        <v>0</v>
      </c>
    </row>
    <row r="72" spans="4:13" ht="12.75" x14ac:dyDescent="0.3">
      <c r="D72" s="8" t="str">
        <f>Input_Fixed_Assets!E73</f>
        <v>SYS</v>
      </c>
      <c r="E72" s="61">
        <f>Input_Fixed_Assets!F73</f>
        <v>0</v>
      </c>
      <c r="F72" s="66">
        <f>Input_Fixed_Assets!G73</f>
        <v>0</v>
      </c>
      <c r="G72" s="62" t="str">
        <f>Input_Fixed_Assets!H73</f>
        <v>IT and Communications</v>
      </c>
      <c r="H72" s="62" t="str">
        <f>Input_Fixed_Assets!I73</f>
        <v>Existing</v>
      </c>
      <c r="I72" s="63"/>
      <c r="J72" s="64">
        <f>INDEX(Input_Fixed_Assets!$E$993:$E$998,MATCH(D72,Input_Fixed_Assets!$D$993:$D$998,0))</f>
        <v>0.16899999950892305</v>
      </c>
      <c r="K72" s="61">
        <f t="shared" si="0"/>
        <v>0</v>
      </c>
      <c r="M72" s="66">
        <f t="shared" si="1"/>
        <v>0</v>
      </c>
    </row>
    <row r="73" spans="4:13" ht="12.75" x14ac:dyDescent="0.3">
      <c r="D73" s="8" t="str">
        <f>Input_Fixed_Assets!E74</f>
        <v>SYS</v>
      </c>
      <c r="E73" s="61">
        <f>Input_Fixed_Assets!F74</f>
        <v>0</v>
      </c>
      <c r="F73" s="66">
        <f>Input_Fixed_Assets!G74</f>
        <v>0</v>
      </c>
      <c r="G73" s="62" t="str">
        <f>Input_Fixed_Assets!H74</f>
        <v>IT and Communications</v>
      </c>
      <c r="H73" s="62" t="str">
        <f>Input_Fixed_Assets!I74</f>
        <v>Existing</v>
      </c>
      <c r="I73" s="63"/>
      <c r="J73" s="64">
        <f>INDEX(Input_Fixed_Assets!$E$993:$E$998,MATCH(D73,Input_Fixed_Assets!$D$993:$D$998,0))</f>
        <v>0.16899999950892305</v>
      </c>
      <c r="K73" s="61">
        <f t="shared" si="0"/>
        <v>0</v>
      </c>
      <c r="M73" s="66">
        <f t="shared" si="1"/>
        <v>0</v>
      </c>
    </row>
    <row r="74" spans="4:13" ht="12.75" x14ac:dyDescent="0.3">
      <c r="D74" s="8" t="str">
        <f>Input_Fixed_Assets!E75</f>
        <v>SYS</v>
      </c>
      <c r="E74" s="61">
        <f>Input_Fixed_Assets!F75</f>
        <v>0</v>
      </c>
      <c r="F74" s="66">
        <f>Input_Fixed_Assets!G75</f>
        <v>0</v>
      </c>
      <c r="G74" s="62" t="str">
        <f>Input_Fixed_Assets!H75</f>
        <v>IT and Communications</v>
      </c>
      <c r="H74" s="62" t="str">
        <f>Input_Fixed_Assets!I75</f>
        <v>Existing</v>
      </c>
      <c r="I74" s="63"/>
      <c r="J74" s="64">
        <f>INDEX(Input_Fixed_Assets!$E$993:$E$998,MATCH(D74,Input_Fixed_Assets!$D$993:$D$998,0))</f>
        <v>0.16899999950892305</v>
      </c>
      <c r="K74" s="61">
        <f t="shared" ref="K74:K137" si="2">E74*J74</f>
        <v>0</v>
      </c>
      <c r="M74" s="66">
        <f t="shared" si="1"/>
        <v>0</v>
      </c>
    </row>
    <row r="75" spans="4:13" ht="12.75" x14ac:dyDescent="0.3">
      <c r="D75" s="8" t="str">
        <f>Input_Fixed_Assets!E76</f>
        <v>SYS</v>
      </c>
      <c r="E75" s="61">
        <f>Input_Fixed_Assets!F76</f>
        <v>0</v>
      </c>
      <c r="F75" s="66">
        <f>Input_Fixed_Assets!G76</f>
        <v>0</v>
      </c>
      <c r="G75" s="62" t="str">
        <f>Input_Fixed_Assets!H76</f>
        <v>IT and Communications</v>
      </c>
      <c r="H75" s="62" t="str">
        <f>Input_Fixed_Assets!I76</f>
        <v>Existing</v>
      </c>
      <c r="I75" s="63"/>
      <c r="J75" s="64">
        <f>INDEX(Input_Fixed_Assets!$E$993:$E$998,MATCH(D75,Input_Fixed_Assets!$D$993:$D$998,0))</f>
        <v>0.16899999950892305</v>
      </c>
      <c r="K75" s="61">
        <f t="shared" si="2"/>
        <v>0</v>
      </c>
      <c r="M75" s="66">
        <f t="shared" ref="M75:M138" si="3">F75/12</f>
        <v>0</v>
      </c>
    </row>
    <row r="76" spans="4:13" ht="12.75" x14ac:dyDescent="0.3">
      <c r="D76" s="8" t="str">
        <f>Input_Fixed_Assets!E77</f>
        <v>SYS</v>
      </c>
      <c r="E76" s="61">
        <f>Input_Fixed_Assets!F77</f>
        <v>0</v>
      </c>
      <c r="F76" s="66">
        <f>Input_Fixed_Assets!G77</f>
        <v>0</v>
      </c>
      <c r="G76" s="62" t="str">
        <f>Input_Fixed_Assets!H77</f>
        <v>IT and Communications</v>
      </c>
      <c r="H76" s="62" t="str">
        <f>Input_Fixed_Assets!I77</f>
        <v>Existing</v>
      </c>
      <c r="I76" s="63"/>
      <c r="J76" s="64">
        <f>INDEX(Input_Fixed_Assets!$E$993:$E$998,MATCH(D76,Input_Fixed_Assets!$D$993:$D$998,0))</f>
        <v>0.16899999950892305</v>
      </c>
      <c r="K76" s="61">
        <f t="shared" si="2"/>
        <v>0</v>
      </c>
      <c r="M76" s="66">
        <f t="shared" si="3"/>
        <v>0</v>
      </c>
    </row>
    <row r="77" spans="4:13" ht="12.75" x14ac:dyDescent="0.3">
      <c r="D77" s="8" t="str">
        <f>Input_Fixed_Assets!E78</f>
        <v>SYS</v>
      </c>
      <c r="E77" s="61">
        <f>Input_Fixed_Assets!F78</f>
        <v>0</v>
      </c>
      <c r="F77" s="66">
        <f>Input_Fixed_Assets!G78</f>
        <v>0</v>
      </c>
      <c r="G77" s="62" t="str">
        <f>Input_Fixed_Assets!H78</f>
        <v>IT and Communications</v>
      </c>
      <c r="H77" s="62" t="str">
        <f>Input_Fixed_Assets!I78</f>
        <v>Existing</v>
      </c>
      <c r="I77" s="63"/>
      <c r="J77" s="64">
        <f>INDEX(Input_Fixed_Assets!$E$993:$E$998,MATCH(D77,Input_Fixed_Assets!$D$993:$D$998,0))</f>
        <v>0.16899999950892305</v>
      </c>
      <c r="K77" s="61">
        <f t="shared" si="2"/>
        <v>0</v>
      </c>
      <c r="M77" s="66">
        <f t="shared" si="3"/>
        <v>0</v>
      </c>
    </row>
    <row r="78" spans="4:13" ht="12.75" x14ac:dyDescent="0.3">
      <c r="D78" s="8" t="str">
        <f>Input_Fixed_Assets!E79</f>
        <v>SYS</v>
      </c>
      <c r="E78" s="61">
        <f>Input_Fixed_Assets!F79</f>
        <v>0</v>
      </c>
      <c r="F78" s="66">
        <f>Input_Fixed_Assets!G79</f>
        <v>0</v>
      </c>
      <c r="G78" s="62" t="str">
        <f>Input_Fixed_Assets!H79</f>
        <v>IT and Communications</v>
      </c>
      <c r="H78" s="62" t="str">
        <f>Input_Fixed_Assets!I79</f>
        <v>Existing</v>
      </c>
      <c r="I78" s="63"/>
      <c r="J78" s="64">
        <f>INDEX(Input_Fixed_Assets!$E$993:$E$998,MATCH(D78,Input_Fixed_Assets!$D$993:$D$998,0))</f>
        <v>0.16899999950892305</v>
      </c>
      <c r="K78" s="61">
        <f t="shared" si="2"/>
        <v>0</v>
      </c>
      <c r="M78" s="66">
        <f t="shared" si="3"/>
        <v>0</v>
      </c>
    </row>
    <row r="79" spans="4:13" ht="12.75" x14ac:dyDescent="0.3">
      <c r="D79" s="8" t="str">
        <f>Input_Fixed_Assets!E80</f>
        <v>SYS</v>
      </c>
      <c r="E79" s="61">
        <f>Input_Fixed_Assets!F80</f>
        <v>0</v>
      </c>
      <c r="F79" s="66">
        <f>Input_Fixed_Assets!G80</f>
        <v>0</v>
      </c>
      <c r="G79" s="62" t="str">
        <f>Input_Fixed_Assets!H80</f>
        <v>IT and Communications</v>
      </c>
      <c r="H79" s="62" t="str">
        <f>Input_Fixed_Assets!I80</f>
        <v>Existing</v>
      </c>
      <c r="I79" s="63"/>
      <c r="J79" s="64">
        <f>INDEX(Input_Fixed_Assets!$E$993:$E$998,MATCH(D79,Input_Fixed_Assets!$D$993:$D$998,0))</f>
        <v>0.16899999950892305</v>
      </c>
      <c r="K79" s="61">
        <f t="shared" si="2"/>
        <v>0</v>
      </c>
      <c r="M79" s="66">
        <f t="shared" si="3"/>
        <v>0</v>
      </c>
    </row>
    <row r="80" spans="4:13" ht="12.75" x14ac:dyDescent="0.3">
      <c r="D80" s="8" t="str">
        <f>Input_Fixed_Assets!E81</f>
        <v>SYS</v>
      </c>
      <c r="E80" s="61">
        <f>Input_Fixed_Assets!F81</f>
        <v>0</v>
      </c>
      <c r="F80" s="66">
        <f>Input_Fixed_Assets!G81</f>
        <v>0</v>
      </c>
      <c r="G80" s="62" t="str">
        <f>Input_Fixed_Assets!H81</f>
        <v>IT and Communications</v>
      </c>
      <c r="H80" s="62" t="str">
        <f>Input_Fixed_Assets!I81</f>
        <v>Existing</v>
      </c>
      <c r="I80" s="63"/>
      <c r="J80" s="64">
        <f>INDEX(Input_Fixed_Assets!$E$993:$E$998,MATCH(D80,Input_Fixed_Assets!$D$993:$D$998,0))</f>
        <v>0.16899999950892305</v>
      </c>
      <c r="K80" s="61">
        <f t="shared" si="2"/>
        <v>0</v>
      </c>
      <c r="M80" s="66">
        <f t="shared" si="3"/>
        <v>0</v>
      </c>
    </row>
    <row r="81" spans="4:13" ht="12.75" x14ac:dyDescent="0.3">
      <c r="D81" s="8" t="str">
        <f>Input_Fixed_Assets!E82</f>
        <v>SYS</v>
      </c>
      <c r="E81" s="61">
        <f>Input_Fixed_Assets!F82</f>
        <v>0</v>
      </c>
      <c r="F81" s="66">
        <f>Input_Fixed_Assets!G82</f>
        <v>0</v>
      </c>
      <c r="G81" s="62" t="str">
        <f>Input_Fixed_Assets!H82</f>
        <v>IT and Communications</v>
      </c>
      <c r="H81" s="62" t="str">
        <f>Input_Fixed_Assets!I82</f>
        <v>Existing</v>
      </c>
      <c r="I81" s="63"/>
      <c r="J81" s="64">
        <f>INDEX(Input_Fixed_Assets!$E$993:$E$998,MATCH(D81,Input_Fixed_Assets!$D$993:$D$998,0))</f>
        <v>0.16899999950892305</v>
      </c>
      <c r="K81" s="61">
        <f t="shared" si="2"/>
        <v>0</v>
      </c>
      <c r="M81" s="66">
        <f t="shared" si="3"/>
        <v>0</v>
      </c>
    </row>
    <row r="82" spans="4:13" ht="12.75" x14ac:dyDescent="0.3">
      <c r="D82" s="8" t="str">
        <f>Input_Fixed_Assets!E83</f>
        <v>SYS</v>
      </c>
      <c r="E82" s="61">
        <f>Input_Fixed_Assets!F83</f>
        <v>0</v>
      </c>
      <c r="F82" s="66">
        <f>Input_Fixed_Assets!G83</f>
        <v>0</v>
      </c>
      <c r="G82" s="62" t="str">
        <f>Input_Fixed_Assets!H83</f>
        <v>IT and Communications</v>
      </c>
      <c r="H82" s="62" t="str">
        <f>Input_Fixed_Assets!I83</f>
        <v>Existing</v>
      </c>
      <c r="I82" s="63"/>
      <c r="J82" s="64">
        <f>INDEX(Input_Fixed_Assets!$E$993:$E$998,MATCH(D82,Input_Fixed_Assets!$D$993:$D$998,0))</f>
        <v>0.16899999950892305</v>
      </c>
      <c r="K82" s="61">
        <f t="shared" si="2"/>
        <v>0</v>
      </c>
      <c r="M82" s="66">
        <f t="shared" si="3"/>
        <v>0</v>
      </c>
    </row>
    <row r="83" spans="4:13" ht="12.75" x14ac:dyDescent="0.3">
      <c r="D83" s="8" t="str">
        <f>Input_Fixed_Assets!E84</f>
        <v>SYS</v>
      </c>
      <c r="E83" s="61">
        <f>Input_Fixed_Assets!F84</f>
        <v>0</v>
      </c>
      <c r="F83" s="66">
        <f>Input_Fixed_Assets!G84</f>
        <v>0</v>
      </c>
      <c r="G83" s="62" t="str">
        <f>Input_Fixed_Assets!H84</f>
        <v>IT and Communications</v>
      </c>
      <c r="H83" s="62" t="str">
        <f>Input_Fixed_Assets!I84</f>
        <v>Existing</v>
      </c>
      <c r="I83" s="63"/>
      <c r="J83" s="64">
        <f>INDEX(Input_Fixed_Assets!$E$993:$E$998,MATCH(D83,Input_Fixed_Assets!$D$993:$D$998,0))</f>
        <v>0.16899999950892305</v>
      </c>
      <c r="K83" s="61">
        <f t="shared" si="2"/>
        <v>0</v>
      </c>
      <c r="M83" s="66">
        <f t="shared" si="3"/>
        <v>0</v>
      </c>
    </row>
    <row r="84" spans="4:13" ht="12.75" x14ac:dyDescent="0.3">
      <c r="D84" s="8" t="str">
        <f>Input_Fixed_Assets!E85</f>
        <v>SYS</v>
      </c>
      <c r="E84" s="61">
        <f>Input_Fixed_Assets!F85</f>
        <v>0</v>
      </c>
      <c r="F84" s="66">
        <f>Input_Fixed_Assets!G85</f>
        <v>0</v>
      </c>
      <c r="G84" s="62" t="str">
        <f>Input_Fixed_Assets!H85</f>
        <v>IT and Communications</v>
      </c>
      <c r="H84" s="62" t="str">
        <f>Input_Fixed_Assets!I85</f>
        <v>Existing</v>
      </c>
      <c r="I84" s="63"/>
      <c r="J84" s="64">
        <f>INDEX(Input_Fixed_Assets!$E$993:$E$998,MATCH(D84,Input_Fixed_Assets!$D$993:$D$998,0))</f>
        <v>0.16899999950892305</v>
      </c>
      <c r="K84" s="61">
        <f t="shared" si="2"/>
        <v>0</v>
      </c>
      <c r="M84" s="66">
        <f t="shared" si="3"/>
        <v>0</v>
      </c>
    </row>
    <row r="85" spans="4:13" ht="12.75" x14ac:dyDescent="0.3">
      <c r="D85" s="8" t="str">
        <f>Input_Fixed_Assets!E86</f>
        <v>SYS</v>
      </c>
      <c r="E85" s="61">
        <f>Input_Fixed_Assets!F86</f>
        <v>0</v>
      </c>
      <c r="F85" s="66">
        <f>Input_Fixed_Assets!G86</f>
        <v>0</v>
      </c>
      <c r="G85" s="62" t="str">
        <f>Input_Fixed_Assets!H86</f>
        <v>IT and Communications</v>
      </c>
      <c r="H85" s="62" t="str">
        <f>Input_Fixed_Assets!I86</f>
        <v>Existing</v>
      </c>
      <c r="I85" s="63"/>
      <c r="J85" s="64">
        <f>INDEX(Input_Fixed_Assets!$E$993:$E$998,MATCH(D85,Input_Fixed_Assets!$D$993:$D$998,0))</f>
        <v>0.16899999950892305</v>
      </c>
      <c r="K85" s="61">
        <f t="shared" si="2"/>
        <v>0</v>
      </c>
      <c r="M85" s="66">
        <f t="shared" si="3"/>
        <v>0</v>
      </c>
    </row>
    <row r="86" spans="4:13" ht="12.75" x14ac:dyDescent="0.3">
      <c r="D86" s="8" t="str">
        <f>Input_Fixed_Assets!E87</f>
        <v>SYS</v>
      </c>
      <c r="E86" s="61">
        <f>Input_Fixed_Assets!F87</f>
        <v>0</v>
      </c>
      <c r="F86" s="66">
        <f>Input_Fixed_Assets!G87</f>
        <v>0</v>
      </c>
      <c r="G86" s="62" t="str">
        <f>Input_Fixed_Assets!H87</f>
        <v>IT and Communications</v>
      </c>
      <c r="H86" s="62" t="str">
        <f>Input_Fixed_Assets!I87</f>
        <v>Existing</v>
      </c>
      <c r="I86" s="63"/>
      <c r="J86" s="64">
        <f>INDEX(Input_Fixed_Assets!$E$993:$E$998,MATCH(D86,Input_Fixed_Assets!$D$993:$D$998,0))</f>
        <v>0.16899999950892305</v>
      </c>
      <c r="K86" s="61">
        <f t="shared" si="2"/>
        <v>0</v>
      </c>
      <c r="M86" s="66">
        <f t="shared" si="3"/>
        <v>0</v>
      </c>
    </row>
    <row r="87" spans="4:13" ht="12.75" x14ac:dyDescent="0.3">
      <c r="D87" s="8" t="str">
        <f>Input_Fixed_Assets!E88</f>
        <v>SYS</v>
      </c>
      <c r="E87" s="61">
        <f>Input_Fixed_Assets!F88</f>
        <v>0</v>
      </c>
      <c r="F87" s="66">
        <f>Input_Fixed_Assets!G88</f>
        <v>0</v>
      </c>
      <c r="G87" s="62" t="str">
        <f>Input_Fixed_Assets!H88</f>
        <v>IT and Communications</v>
      </c>
      <c r="H87" s="62" t="str">
        <f>Input_Fixed_Assets!I88</f>
        <v>Existing</v>
      </c>
      <c r="I87" s="63"/>
      <c r="J87" s="64">
        <f>INDEX(Input_Fixed_Assets!$E$993:$E$998,MATCH(D87,Input_Fixed_Assets!$D$993:$D$998,0))</f>
        <v>0.16899999950892305</v>
      </c>
      <c r="K87" s="61">
        <f t="shared" si="2"/>
        <v>0</v>
      </c>
      <c r="M87" s="66">
        <f t="shared" si="3"/>
        <v>0</v>
      </c>
    </row>
    <row r="88" spans="4:13" ht="12.75" x14ac:dyDescent="0.3">
      <c r="D88" s="8" t="str">
        <f>Input_Fixed_Assets!E89</f>
        <v>SYS</v>
      </c>
      <c r="E88" s="61">
        <f>Input_Fixed_Assets!F89</f>
        <v>0</v>
      </c>
      <c r="F88" s="66">
        <f>Input_Fixed_Assets!G89</f>
        <v>0</v>
      </c>
      <c r="G88" s="62" t="str">
        <f>Input_Fixed_Assets!H89</f>
        <v>IT and Communications</v>
      </c>
      <c r="H88" s="62" t="str">
        <f>Input_Fixed_Assets!I89</f>
        <v>Existing</v>
      </c>
      <c r="I88" s="63"/>
      <c r="J88" s="64">
        <f>INDEX(Input_Fixed_Assets!$E$993:$E$998,MATCH(D88,Input_Fixed_Assets!$D$993:$D$998,0))</f>
        <v>0.16899999950892305</v>
      </c>
      <c r="K88" s="61">
        <f t="shared" si="2"/>
        <v>0</v>
      </c>
      <c r="M88" s="66">
        <f t="shared" si="3"/>
        <v>0</v>
      </c>
    </row>
    <row r="89" spans="4:13" ht="12.75" x14ac:dyDescent="0.3">
      <c r="D89" s="8" t="str">
        <f>Input_Fixed_Assets!E90</f>
        <v>SYS</v>
      </c>
      <c r="E89" s="61">
        <f>Input_Fixed_Assets!F90</f>
        <v>0</v>
      </c>
      <c r="F89" s="66">
        <f>Input_Fixed_Assets!G90</f>
        <v>0</v>
      </c>
      <c r="G89" s="62" t="str">
        <f>Input_Fixed_Assets!H90</f>
        <v>IT and Communications</v>
      </c>
      <c r="H89" s="62" t="str">
        <f>Input_Fixed_Assets!I90</f>
        <v>Existing</v>
      </c>
      <c r="I89" s="63"/>
      <c r="J89" s="64">
        <f>INDEX(Input_Fixed_Assets!$E$993:$E$998,MATCH(D89,Input_Fixed_Assets!$D$993:$D$998,0))</f>
        <v>0.16899999950892305</v>
      </c>
      <c r="K89" s="61">
        <f t="shared" si="2"/>
        <v>0</v>
      </c>
      <c r="M89" s="66">
        <f t="shared" si="3"/>
        <v>0</v>
      </c>
    </row>
    <row r="90" spans="4:13" ht="12.75" x14ac:dyDescent="0.3">
      <c r="D90" s="8" t="str">
        <f>Input_Fixed_Assets!E91</f>
        <v>SYS</v>
      </c>
      <c r="E90" s="61">
        <f>Input_Fixed_Assets!F91</f>
        <v>0</v>
      </c>
      <c r="F90" s="66">
        <f>Input_Fixed_Assets!G91</f>
        <v>0</v>
      </c>
      <c r="G90" s="62" t="str">
        <f>Input_Fixed_Assets!H91</f>
        <v>IT and Communications</v>
      </c>
      <c r="H90" s="62" t="str">
        <f>Input_Fixed_Assets!I91</f>
        <v>Existing</v>
      </c>
      <c r="I90" s="63"/>
      <c r="J90" s="64">
        <f>INDEX(Input_Fixed_Assets!$E$993:$E$998,MATCH(D90,Input_Fixed_Assets!$D$993:$D$998,0))</f>
        <v>0.16899999950892305</v>
      </c>
      <c r="K90" s="61">
        <f t="shared" si="2"/>
        <v>0</v>
      </c>
      <c r="M90" s="66">
        <f t="shared" si="3"/>
        <v>0</v>
      </c>
    </row>
    <row r="91" spans="4:13" ht="12.75" x14ac:dyDescent="0.3">
      <c r="D91" s="8" t="str">
        <f>Input_Fixed_Assets!E92</f>
        <v>SYS</v>
      </c>
      <c r="E91" s="61">
        <f>Input_Fixed_Assets!F92</f>
        <v>0</v>
      </c>
      <c r="F91" s="66">
        <f>Input_Fixed_Assets!G92</f>
        <v>0</v>
      </c>
      <c r="G91" s="62" t="str">
        <f>Input_Fixed_Assets!H92</f>
        <v>IT and Communications</v>
      </c>
      <c r="H91" s="62" t="str">
        <f>Input_Fixed_Assets!I92</f>
        <v>Existing</v>
      </c>
      <c r="I91" s="63"/>
      <c r="J91" s="64">
        <f>INDEX(Input_Fixed_Assets!$E$993:$E$998,MATCH(D91,Input_Fixed_Assets!$D$993:$D$998,0))</f>
        <v>0.16899999950892305</v>
      </c>
      <c r="K91" s="61">
        <f t="shared" si="2"/>
        <v>0</v>
      </c>
      <c r="M91" s="66">
        <f t="shared" si="3"/>
        <v>0</v>
      </c>
    </row>
    <row r="92" spans="4:13" ht="12.75" x14ac:dyDescent="0.3">
      <c r="D92" s="8" t="str">
        <f>Input_Fixed_Assets!E93</f>
        <v>SYS</v>
      </c>
      <c r="E92" s="61">
        <f>Input_Fixed_Assets!F93</f>
        <v>0</v>
      </c>
      <c r="F92" s="66">
        <f>Input_Fixed_Assets!G93</f>
        <v>0</v>
      </c>
      <c r="G92" s="62" t="str">
        <f>Input_Fixed_Assets!H93</f>
        <v>IT and Communications</v>
      </c>
      <c r="H92" s="62" t="str">
        <f>Input_Fixed_Assets!I93</f>
        <v>Existing</v>
      </c>
      <c r="I92" s="63"/>
      <c r="J92" s="64">
        <f>INDEX(Input_Fixed_Assets!$E$993:$E$998,MATCH(D92,Input_Fixed_Assets!$D$993:$D$998,0))</f>
        <v>0.16899999950892305</v>
      </c>
      <c r="K92" s="61">
        <f t="shared" si="2"/>
        <v>0</v>
      </c>
      <c r="M92" s="66">
        <f t="shared" si="3"/>
        <v>0</v>
      </c>
    </row>
    <row r="93" spans="4:13" ht="12.75" x14ac:dyDescent="0.3">
      <c r="D93" s="8" t="str">
        <f>Input_Fixed_Assets!E94</f>
        <v>SYS</v>
      </c>
      <c r="E93" s="61">
        <f>Input_Fixed_Assets!F94</f>
        <v>0</v>
      </c>
      <c r="F93" s="66">
        <f>Input_Fixed_Assets!G94</f>
        <v>0</v>
      </c>
      <c r="G93" s="62" t="str">
        <f>Input_Fixed_Assets!H94</f>
        <v>IT and Communications</v>
      </c>
      <c r="H93" s="62" t="str">
        <f>Input_Fixed_Assets!I94</f>
        <v>Existing</v>
      </c>
      <c r="I93" s="63"/>
      <c r="J93" s="64">
        <f>INDEX(Input_Fixed_Assets!$E$993:$E$998,MATCH(D93,Input_Fixed_Assets!$D$993:$D$998,0))</f>
        <v>0.16899999950892305</v>
      </c>
      <c r="K93" s="61">
        <f t="shared" si="2"/>
        <v>0</v>
      </c>
      <c r="M93" s="66">
        <f t="shared" si="3"/>
        <v>0</v>
      </c>
    </row>
    <row r="94" spans="4:13" ht="12.75" x14ac:dyDescent="0.3">
      <c r="D94" s="8" t="str">
        <f>Input_Fixed_Assets!E95</f>
        <v>SYS</v>
      </c>
      <c r="E94" s="61">
        <f>Input_Fixed_Assets!F95</f>
        <v>0</v>
      </c>
      <c r="F94" s="66">
        <f>Input_Fixed_Assets!G95</f>
        <v>0</v>
      </c>
      <c r="G94" s="62" t="str">
        <f>Input_Fixed_Assets!H95</f>
        <v>IT and Communications</v>
      </c>
      <c r="H94" s="62" t="str">
        <f>Input_Fixed_Assets!I95</f>
        <v>Existing</v>
      </c>
      <c r="I94" s="63"/>
      <c r="J94" s="64">
        <f>INDEX(Input_Fixed_Assets!$E$993:$E$998,MATCH(D94,Input_Fixed_Assets!$D$993:$D$998,0))</f>
        <v>0.16899999950892305</v>
      </c>
      <c r="K94" s="61">
        <f t="shared" si="2"/>
        <v>0</v>
      </c>
      <c r="M94" s="66">
        <f t="shared" si="3"/>
        <v>0</v>
      </c>
    </row>
    <row r="95" spans="4:13" ht="12.75" x14ac:dyDescent="0.3">
      <c r="D95" s="8" t="str">
        <f>Input_Fixed_Assets!E96</f>
        <v>SYS</v>
      </c>
      <c r="E95" s="61">
        <f>Input_Fixed_Assets!F96</f>
        <v>0</v>
      </c>
      <c r="F95" s="66">
        <f>Input_Fixed_Assets!G96</f>
        <v>0</v>
      </c>
      <c r="G95" s="62" t="str">
        <f>Input_Fixed_Assets!H96</f>
        <v>IT and Communications</v>
      </c>
      <c r="H95" s="62" t="str">
        <f>Input_Fixed_Assets!I96</f>
        <v>Existing</v>
      </c>
      <c r="I95" s="63"/>
      <c r="J95" s="64">
        <f>INDEX(Input_Fixed_Assets!$E$993:$E$998,MATCH(D95,Input_Fixed_Assets!$D$993:$D$998,0))</f>
        <v>0.16899999950892305</v>
      </c>
      <c r="K95" s="61">
        <f t="shared" si="2"/>
        <v>0</v>
      </c>
      <c r="M95" s="66">
        <f t="shared" si="3"/>
        <v>0</v>
      </c>
    </row>
    <row r="96" spans="4:13" ht="12.75" x14ac:dyDescent="0.3">
      <c r="D96" s="8" t="str">
        <f>Input_Fixed_Assets!E97</f>
        <v>SYS</v>
      </c>
      <c r="E96" s="61">
        <f>Input_Fixed_Assets!F97</f>
        <v>0</v>
      </c>
      <c r="F96" s="66">
        <f>Input_Fixed_Assets!G97</f>
        <v>0</v>
      </c>
      <c r="G96" s="62" t="str">
        <f>Input_Fixed_Assets!H97</f>
        <v>IT and Communications</v>
      </c>
      <c r="H96" s="62" t="str">
        <f>Input_Fixed_Assets!I97</f>
        <v>Existing</v>
      </c>
      <c r="I96" s="63"/>
      <c r="J96" s="64">
        <f>INDEX(Input_Fixed_Assets!$E$993:$E$998,MATCH(D96,Input_Fixed_Assets!$D$993:$D$998,0))</f>
        <v>0.16899999950892305</v>
      </c>
      <c r="K96" s="61">
        <f t="shared" si="2"/>
        <v>0</v>
      </c>
      <c r="M96" s="66">
        <f t="shared" si="3"/>
        <v>0</v>
      </c>
    </row>
    <row r="97" spans="4:13" ht="12.75" x14ac:dyDescent="0.3">
      <c r="D97" s="8" t="str">
        <f>Input_Fixed_Assets!E98</f>
        <v>SYS</v>
      </c>
      <c r="E97" s="61">
        <f>Input_Fixed_Assets!F98</f>
        <v>0</v>
      </c>
      <c r="F97" s="66">
        <f>Input_Fixed_Assets!G98</f>
        <v>0</v>
      </c>
      <c r="G97" s="62" t="str">
        <f>Input_Fixed_Assets!H98</f>
        <v>IT and Communications</v>
      </c>
      <c r="H97" s="62" t="str">
        <f>Input_Fixed_Assets!I98</f>
        <v>Existing</v>
      </c>
      <c r="I97" s="63"/>
      <c r="J97" s="64">
        <f>INDEX(Input_Fixed_Assets!$E$993:$E$998,MATCH(D97,Input_Fixed_Assets!$D$993:$D$998,0))</f>
        <v>0.16899999950892305</v>
      </c>
      <c r="K97" s="61">
        <f t="shared" si="2"/>
        <v>0</v>
      </c>
      <c r="M97" s="66">
        <f t="shared" si="3"/>
        <v>0</v>
      </c>
    </row>
    <row r="98" spans="4:13" ht="12.75" x14ac:dyDescent="0.3">
      <c r="D98" s="8" t="str">
        <f>Input_Fixed_Assets!E99</f>
        <v>SYS</v>
      </c>
      <c r="E98" s="61">
        <f>Input_Fixed_Assets!F99</f>
        <v>0</v>
      </c>
      <c r="F98" s="66">
        <f>Input_Fixed_Assets!G99</f>
        <v>0</v>
      </c>
      <c r="G98" s="62" t="str">
        <f>Input_Fixed_Assets!H99</f>
        <v>IT and Communications</v>
      </c>
      <c r="H98" s="62" t="str">
        <f>Input_Fixed_Assets!I99</f>
        <v>Existing</v>
      </c>
      <c r="I98" s="63"/>
      <c r="J98" s="64">
        <f>INDEX(Input_Fixed_Assets!$E$993:$E$998,MATCH(D98,Input_Fixed_Assets!$D$993:$D$998,0))</f>
        <v>0.16899999950892305</v>
      </c>
      <c r="K98" s="61">
        <f t="shared" si="2"/>
        <v>0</v>
      </c>
      <c r="M98" s="66">
        <f t="shared" si="3"/>
        <v>0</v>
      </c>
    </row>
    <row r="99" spans="4:13" ht="12.75" x14ac:dyDescent="0.3">
      <c r="D99" s="8" t="str">
        <f>Input_Fixed_Assets!E100</f>
        <v>SYS</v>
      </c>
      <c r="E99" s="61">
        <f>Input_Fixed_Assets!F100</f>
        <v>0</v>
      </c>
      <c r="F99" s="66">
        <f>Input_Fixed_Assets!G100</f>
        <v>0</v>
      </c>
      <c r="G99" s="62" t="str">
        <f>Input_Fixed_Assets!H100</f>
        <v>IT and Communications</v>
      </c>
      <c r="H99" s="62" t="str">
        <f>Input_Fixed_Assets!I100</f>
        <v>Existing</v>
      </c>
      <c r="I99" s="63"/>
      <c r="J99" s="64">
        <f>INDEX(Input_Fixed_Assets!$E$993:$E$998,MATCH(D99,Input_Fixed_Assets!$D$993:$D$998,0))</f>
        <v>0.16899999950892305</v>
      </c>
      <c r="K99" s="61">
        <f t="shared" si="2"/>
        <v>0</v>
      </c>
      <c r="M99" s="66">
        <f t="shared" si="3"/>
        <v>0</v>
      </c>
    </row>
    <row r="100" spans="4:13" ht="12.75" x14ac:dyDescent="0.3">
      <c r="D100" s="8" t="str">
        <f>Input_Fixed_Assets!E101</f>
        <v>SYS</v>
      </c>
      <c r="E100" s="61">
        <f>Input_Fixed_Assets!F101</f>
        <v>0</v>
      </c>
      <c r="F100" s="66">
        <f>Input_Fixed_Assets!G101</f>
        <v>0</v>
      </c>
      <c r="G100" s="62" t="str">
        <f>Input_Fixed_Assets!H101</f>
        <v>IT and Communications</v>
      </c>
      <c r="H100" s="62" t="str">
        <f>Input_Fixed_Assets!I101</f>
        <v>Existing</v>
      </c>
      <c r="I100" s="63"/>
      <c r="J100" s="64">
        <f>INDEX(Input_Fixed_Assets!$E$993:$E$998,MATCH(D100,Input_Fixed_Assets!$D$993:$D$998,0))</f>
        <v>0.16899999950892305</v>
      </c>
      <c r="K100" s="61">
        <f t="shared" si="2"/>
        <v>0</v>
      </c>
      <c r="M100" s="66">
        <f t="shared" si="3"/>
        <v>0</v>
      </c>
    </row>
    <row r="101" spans="4:13" ht="12.75" x14ac:dyDescent="0.3">
      <c r="D101" s="8" t="str">
        <f>Input_Fixed_Assets!E102</f>
        <v>SYS</v>
      </c>
      <c r="E101" s="61">
        <f>Input_Fixed_Assets!F102</f>
        <v>0</v>
      </c>
      <c r="F101" s="66">
        <f>Input_Fixed_Assets!G102</f>
        <v>0</v>
      </c>
      <c r="G101" s="62" t="str">
        <f>Input_Fixed_Assets!H102</f>
        <v>IT and Communications</v>
      </c>
      <c r="H101" s="62" t="str">
        <f>Input_Fixed_Assets!I102</f>
        <v>Existing</v>
      </c>
      <c r="I101" s="63"/>
      <c r="J101" s="64">
        <f>INDEX(Input_Fixed_Assets!$E$993:$E$998,MATCH(D101,Input_Fixed_Assets!$D$993:$D$998,0))</f>
        <v>0.16899999950892305</v>
      </c>
      <c r="K101" s="61">
        <f t="shared" si="2"/>
        <v>0</v>
      </c>
      <c r="M101" s="66">
        <f t="shared" si="3"/>
        <v>0</v>
      </c>
    </row>
    <row r="102" spans="4:13" ht="12.75" x14ac:dyDescent="0.3">
      <c r="D102" s="8" t="str">
        <f>Input_Fixed_Assets!E103</f>
        <v>SYS</v>
      </c>
      <c r="E102" s="61">
        <f>Input_Fixed_Assets!F103</f>
        <v>0</v>
      </c>
      <c r="F102" s="66">
        <f>Input_Fixed_Assets!G103</f>
        <v>0</v>
      </c>
      <c r="G102" s="62" t="str">
        <f>Input_Fixed_Assets!H103</f>
        <v>IT and Communications</v>
      </c>
      <c r="H102" s="62" t="str">
        <f>Input_Fixed_Assets!I103</f>
        <v>Existing</v>
      </c>
      <c r="I102" s="63"/>
      <c r="J102" s="64">
        <f>INDEX(Input_Fixed_Assets!$E$993:$E$998,MATCH(D102,Input_Fixed_Assets!$D$993:$D$998,0))</f>
        <v>0.16899999950892305</v>
      </c>
      <c r="K102" s="61">
        <f t="shared" si="2"/>
        <v>0</v>
      </c>
      <c r="M102" s="66">
        <f t="shared" si="3"/>
        <v>0</v>
      </c>
    </row>
    <row r="103" spans="4:13" ht="12.75" x14ac:dyDescent="0.3">
      <c r="D103" s="8" t="str">
        <f>Input_Fixed_Assets!E104</f>
        <v>SYS</v>
      </c>
      <c r="E103" s="61">
        <f>Input_Fixed_Assets!F104</f>
        <v>0</v>
      </c>
      <c r="F103" s="66">
        <f>Input_Fixed_Assets!G104</f>
        <v>0</v>
      </c>
      <c r="G103" s="62" t="str">
        <f>Input_Fixed_Assets!H104</f>
        <v>IT and Communications</v>
      </c>
      <c r="H103" s="62" t="str">
        <f>Input_Fixed_Assets!I104</f>
        <v>Existing</v>
      </c>
      <c r="I103" s="63"/>
      <c r="J103" s="64">
        <f>INDEX(Input_Fixed_Assets!$E$993:$E$998,MATCH(D103,Input_Fixed_Assets!$D$993:$D$998,0))</f>
        <v>0.16899999950892305</v>
      </c>
      <c r="K103" s="61">
        <f t="shared" si="2"/>
        <v>0</v>
      </c>
      <c r="M103" s="66">
        <f t="shared" si="3"/>
        <v>0</v>
      </c>
    </row>
    <row r="104" spans="4:13" ht="12.75" x14ac:dyDescent="0.3">
      <c r="D104" s="8" t="str">
        <f>Input_Fixed_Assets!E105</f>
        <v>SYS</v>
      </c>
      <c r="E104" s="61">
        <f>Input_Fixed_Assets!F105</f>
        <v>0</v>
      </c>
      <c r="F104" s="66">
        <f>Input_Fixed_Assets!G105</f>
        <v>0</v>
      </c>
      <c r="G104" s="62" t="str">
        <f>Input_Fixed_Assets!H105</f>
        <v>IT and Communications</v>
      </c>
      <c r="H104" s="62" t="str">
        <f>Input_Fixed_Assets!I105</f>
        <v>Existing</v>
      </c>
      <c r="I104" s="63"/>
      <c r="J104" s="64">
        <f>INDEX(Input_Fixed_Assets!$E$993:$E$998,MATCH(D104,Input_Fixed_Assets!$D$993:$D$998,0))</f>
        <v>0.16899999950892305</v>
      </c>
      <c r="K104" s="61">
        <f t="shared" si="2"/>
        <v>0</v>
      </c>
      <c r="M104" s="66">
        <f t="shared" si="3"/>
        <v>0</v>
      </c>
    </row>
    <row r="105" spans="4:13" ht="12.75" x14ac:dyDescent="0.3">
      <c r="D105" s="8" t="str">
        <f>Input_Fixed_Assets!E106</f>
        <v>SYS</v>
      </c>
      <c r="E105" s="61">
        <f>Input_Fixed_Assets!F106</f>
        <v>0</v>
      </c>
      <c r="F105" s="66">
        <f>Input_Fixed_Assets!G106</f>
        <v>0</v>
      </c>
      <c r="G105" s="62" t="str">
        <f>Input_Fixed_Assets!H106</f>
        <v>IT and Communications</v>
      </c>
      <c r="H105" s="62" t="str">
        <f>Input_Fixed_Assets!I106</f>
        <v>Existing</v>
      </c>
      <c r="I105" s="63"/>
      <c r="J105" s="64">
        <f>INDEX(Input_Fixed_Assets!$E$993:$E$998,MATCH(D105,Input_Fixed_Assets!$D$993:$D$998,0))</f>
        <v>0.16899999950892305</v>
      </c>
      <c r="K105" s="61">
        <f t="shared" si="2"/>
        <v>0</v>
      </c>
      <c r="M105" s="66">
        <f t="shared" si="3"/>
        <v>0</v>
      </c>
    </row>
    <row r="106" spans="4:13" ht="12.75" x14ac:dyDescent="0.3">
      <c r="D106" s="8" t="str">
        <f>Input_Fixed_Assets!E107</f>
        <v>SYS</v>
      </c>
      <c r="E106" s="61">
        <f>Input_Fixed_Assets!F107</f>
        <v>0</v>
      </c>
      <c r="F106" s="66">
        <f>Input_Fixed_Assets!G107</f>
        <v>0</v>
      </c>
      <c r="G106" s="62" t="str">
        <f>Input_Fixed_Assets!H107</f>
        <v>IT and Communications</v>
      </c>
      <c r="H106" s="62" t="str">
        <f>Input_Fixed_Assets!I107</f>
        <v>Existing</v>
      </c>
      <c r="I106" s="63"/>
      <c r="J106" s="64">
        <f>INDEX(Input_Fixed_Assets!$E$993:$E$998,MATCH(D106,Input_Fixed_Assets!$D$993:$D$998,0))</f>
        <v>0.16899999950892305</v>
      </c>
      <c r="K106" s="61">
        <f t="shared" si="2"/>
        <v>0</v>
      </c>
      <c r="M106" s="66">
        <f t="shared" si="3"/>
        <v>0</v>
      </c>
    </row>
    <row r="107" spans="4:13" ht="12.75" x14ac:dyDescent="0.3">
      <c r="D107" s="8" t="str">
        <f>Input_Fixed_Assets!E108</f>
        <v>SYS</v>
      </c>
      <c r="E107" s="61">
        <f>Input_Fixed_Assets!F108</f>
        <v>0</v>
      </c>
      <c r="F107" s="66">
        <f>Input_Fixed_Assets!G108</f>
        <v>0</v>
      </c>
      <c r="G107" s="62" t="str">
        <f>Input_Fixed_Assets!H108</f>
        <v>IT and Communications</v>
      </c>
      <c r="H107" s="62" t="str">
        <f>Input_Fixed_Assets!I108</f>
        <v>Existing</v>
      </c>
      <c r="I107" s="63"/>
      <c r="J107" s="64">
        <f>INDEX(Input_Fixed_Assets!$E$993:$E$998,MATCH(D107,Input_Fixed_Assets!$D$993:$D$998,0))</f>
        <v>0.16899999950892305</v>
      </c>
      <c r="K107" s="61">
        <f t="shared" si="2"/>
        <v>0</v>
      </c>
      <c r="M107" s="66">
        <f t="shared" si="3"/>
        <v>0</v>
      </c>
    </row>
    <row r="108" spans="4:13" ht="12.75" x14ac:dyDescent="0.3">
      <c r="D108" s="8" t="str">
        <f>Input_Fixed_Assets!E109</f>
        <v>SYS</v>
      </c>
      <c r="E108" s="61">
        <f>Input_Fixed_Assets!F109</f>
        <v>0</v>
      </c>
      <c r="F108" s="66">
        <f>Input_Fixed_Assets!G109</f>
        <v>0</v>
      </c>
      <c r="G108" s="62" t="str">
        <f>Input_Fixed_Assets!H109</f>
        <v>IT and Communications</v>
      </c>
      <c r="H108" s="62" t="str">
        <f>Input_Fixed_Assets!I109</f>
        <v>Existing</v>
      </c>
      <c r="I108" s="63"/>
      <c r="J108" s="64">
        <f>INDEX(Input_Fixed_Assets!$E$993:$E$998,MATCH(D108,Input_Fixed_Assets!$D$993:$D$998,0))</f>
        <v>0.16899999950892305</v>
      </c>
      <c r="K108" s="61">
        <f t="shared" si="2"/>
        <v>0</v>
      </c>
      <c r="M108" s="66">
        <f t="shared" si="3"/>
        <v>0</v>
      </c>
    </row>
    <row r="109" spans="4:13" ht="12.75" x14ac:dyDescent="0.3">
      <c r="D109" s="8" t="str">
        <f>Input_Fixed_Assets!E110</f>
        <v>SYS</v>
      </c>
      <c r="E109" s="61">
        <f>Input_Fixed_Assets!F110</f>
        <v>0</v>
      </c>
      <c r="F109" s="66">
        <f>Input_Fixed_Assets!G110</f>
        <v>0</v>
      </c>
      <c r="G109" s="62" t="str">
        <f>Input_Fixed_Assets!H110</f>
        <v>IT and Communications</v>
      </c>
      <c r="H109" s="62" t="str">
        <f>Input_Fixed_Assets!I110</f>
        <v>Existing</v>
      </c>
      <c r="I109" s="63"/>
      <c r="J109" s="64">
        <f>INDEX(Input_Fixed_Assets!$E$993:$E$998,MATCH(D109,Input_Fixed_Assets!$D$993:$D$998,0))</f>
        <v>0.16899999950892305</v>
      </c>
      <c r="K109" s="61">
        <f t="shared" si="2"/>
        <v>0</v>
      </c>
      <c r="M109" s="66">
        <f t="shared" si="3"/>
        <v>0</v>
      </c>
    </row>
    <row r="110" spans="4:13" ht="12.75" x14ac:dyDescent="0.3">
      <c r="D110" s="8" t="str">
        <f>Input_Fixed_Assets!E111</f>
        <v>SYS</v>
      </c>
      <c r="E110" s="61">
        <f>Input_Fixed_Assets!F111</f>
        <v>0</v>
      </c>
      <c r="F110" s="66">
        <f>Input_Fixed_Assets!G111</f>
        <v>0</v>
      </c>
      <c r="G110" s="62" t="str">
        <f>Input_Fixed_Assets!H111</f>
        <v>IT and Communications</v>
      </c>
      <c r="H110" s="62" t="str">
        <f>Input_Fixed_Assets!I111</f>
        <v>Existing</v>
      </c>
      <c r="I110" s="63"/>
      <c r="J110" s="64">
        <f>INDEX(Input_Fixed_Assets!$E$993:$E$998,MATCH(D110,Input_Fixed_Assets!$D$993:$D$998,0))</f>
        <v>0.16899999950892305</v>
      </c>
      <c r="K110" s="61">
        <f t="shared" si="2"/>
        <v>0</v>
      </c>
      <c r="M110" s="66">
        <f t="shared" si="3"/>
        <v>0</v>
      </c>
    </row>
    <row r="111" spans="4:13" ht="12.75" x14ac:dyDescent="0.3">
      <c r="D111" s="8" t="str">
        <f>Input_Fixed_Assets!E112</f>
        <v>SYS</v>
      </c>
      <c r="E111" s="61">
        <f>Input_Fixed_Assets!F112</f>
        <v>0</v>
      </c>
      <c r="F111" s="66">
        <f>Input_Fixed_Assets!G112</f>
        <v>0</v>
      </c>
      <c r="G111" s="62" t="str">
        <f>Input_Fixed_Assets!H112</f>
        <v>IT and Communications</v>
      </c>
      <c r="H111" s="62" t="str">
        <f>Input_Fixed_Assets!I112</f>
        <v>Existing</v>
      </c>
      <c r="I111" s="63"/>
      <c r="J111" s="64">
        <f>INDEX(Input_Fixed_Assets!$E$993:$E$998,MATCH(D111,Input_Fixed_Assets!$D$993:$D$998,0))</f>
        <v>0.16899999950892305</v>
      </c>
      <c r="K111" s="61">
        <f t="shared" si="2"/>
        <v>0</v>
      </c>
      <c r="M111" s="66">
        <f t="shared" si="3"/>
        <v>0</v>
      </c>
    </row>
    <row r="112" spans="4:13" ht="12.75" x14ac:dyDescent="0.3">
      <c r="D112" s="8" t="str">
        <f>Input_Fixed_Assets!E113</f>
        <v>SYS</v>
      </c>
      <c r="E112" s="61">
        <f>Input_Fixed_Assets!F113</f>
        <v>0</v>
      </c>
      <c r="F112" s="66">
        <f>Input_Fixed_Assets!G113</f>
        <v>0</v>
      </c>
      <c r="G112" s="62" t="str">
        <f>Input_Fixed_Assets!H113</f>
        <v>IT and Communications</v>
      </c>
      <c r="H112" s="62" t="str">
        <f>Input_Fixed_Assets!I113</f>
        <v>Existing</v>
      </c>
      <c r="I112" s="63"/>
      <c r="J112" s="64">
        <f>INDEX(Input_Fixed_Assets!$E$993:$E$998,MATCH(D112,Input_Fixed_Assets!$D$993:$D$998,0))</f>
        <v>0.16899999950892305</v>
      </c>
      <c r="K112" s="61">
        <f t="shared" si="2"/>
        <v>0</v>
      </c>
      <c r="M112" s="66">
        <f t="shared" si="3"/>
        <v>0</v>
      </c>
    </row>
    <row r="113" spans="4:13" ht="12.75" x14ac:dyDescent="0.3">
      <c r="D113" s="8" t="str">
        <f>Input_Fixed_Assets!E114</f>
        <v>SYS</v>
      </c>
      <c r="E113" s="61">
        <f>Input_Fixed_Assets!F114</f>
        <v>0</v>
      </c>
      <c r="F113" s="66">
        <f>Input_Fixed_Assets!G114</f>
        <v>0</v>
      </c>
      <c r="G113" s="62" t="str">
        <f>Input_Fixed_Assets!H114</f>
        <v>IT and Communications</v>
      </c>
      <c r="H113" s="62" t="str">
        <f>Input_Fixed_Assets!I114</f>
        <v>Existing</v>
      </c>
      <c r="I113" s="63"/>
      <c r="J113" s="64">
        <f>INDEX(Input_Fixed_Assets!$E$993:$E$998,MATCH(D113,Input_Fixed_Assets!$D$993:$D$998,0))</f>
        <v>0.16899999950892305</v>
      </c>
      <c r="K113" s="61">
        <f t="shared" si="2"/>
        <v>0</v>
      </c>
      <c r="M113" s="66">
        <f t="shared" si="3"/>
        <v>0</v>
      </c>
    </row>
    <row r="114" spans="4:13" ht="12.75" x14ac:dyDescent="0.3">
      <c r="D114" s="8" t="str">
        <f>Input_Fixed_Assets!E115</f>
        <v>SYS</v>
      </c>
      <c r="E114" s="61">
        <f>Input_Fixed_Assets!F115</f>
        <v>0</v>
      </c>
      <c r="F114" s="66">
        <f>Input_Fixed_Assets!G115</f>
        <v>0</v>
      </c>
      <c r="G114" s="62" t="str">
        <f>Input_Fixed_Assets!H115</f>
        <v>IT and Communications</v>
      </c>
      <c r="H114" s="62" t="str">
        <f>Input_Fixed_Assets!I115</f>
        <v>Existing</v>
      </c>
      <c r="I114" s="63"/>
      <c r="J114" s="64">
        <f>INDEX(Input_Fixed_Assets!$E$993:$E$998,MATCH(D114,Input_Fixed_Assets!$D$993:$D$998,0))</f>
        <v>0.16899999950892305</v>
      </c>
      <c r="K114" s="61">
        <f t="shared" si="2"/>
        <v>0</v>
      </c>
      <c r="M114" s="66">
        <f t="shared" si="3"/>
        <v>0</v>
      </c>
    </row>
    <row r="115" spans="4:13" ht="12.75" x14ac:dyDescent="0.3">
      <c r="D115" s="8" t="str">
        <f>Input_Fixed_Assets!E116</f>
        <v>SYS</v>
      </c>
      <c r="E115" s="61">
        <f>Input_Fixed_Assets!F116</f>
        <v>0</v>
      </c>
      <c r="F115" s="66">
        <f>Input_Fixed_Assets!G116</f>
        <v>0</v>
      </c>
      <c r="G115" s="62" t="str">
        <f>Input_Fixed_Assets!H116</f>
        <v>IT and Communications</v>
      </c>
      <c r="H115" s="62" t="str">
        <f>Input_Fixed_Assets!I116</f>
        <v>Existing</v>
      </c>
      <c r="I115" s="63"/>
      <c r="J115" s="64">
        <f>INDEX(Input_Fixed_Assets!$E$993:$E$998,MATCH(D115,Input_Fixed_Assets!$D$993:$D$998,0))</f>
        <v>0.16899999950892305</v>
      </c>
      <c r="K115" s="61">
        <f t="shared" si="2"/>
        <v>0</v>
      </c>
      <c r="M115" s="66">
        <f t="shared" si="3"/>
        <v>0</v>
      </c>
    </row>
    <row r="116" spans="4:13" ht="12.75" x14ac:dyDescent="0.3">
      <c r="D116" s="8" t="str">
        <f>Input_Fixed_Assets!E117</f>
        <v>SYS</v>
      </c>
      <c r="E116" s="61">
        <f>Input_Fixed_Assets!F117</f>
        <v>0</v>
      </c>
      <c r="F116" s="66">
        <f>Input_Fixed_Assets!G117</f>
        <v>0</v>
      </c>
      <c r="G116" s="62" t="str">
        <f>Input_Fixed_Assets!H117</f>
        <v>IT and Communications</v>
      </c>
      <c r="H116" s="62" t="str">
        <f>Input_Fixed_Assets!I117</f>
        <v>Existing</v>
      </c>
      <c r="I116" s="63"/>
      <c r="J116" s="64">
        <f>INDEX(Input_Fixed_Assets!$E$993:$E$998,MATCH(D116,Input_Fixed_Assets!$D$993:$D$998,0))</f>
        <v>0.16899999950892305</v>
      </c>
      <c r="K116" s="61">
        <f t="shared" si="2"/>
        <v>0</v>
      </c>
      <c r="M116" s="66">
        <f t="shared" si="3"/>
        <v>0</v>
      </c>
    </row>
    <row r="117" spans="4:13" ht="12.75" x14ac:dyDescent="0.3">
      <c r="D117" s="8" t="str">
        <f>Input_Fixed_Assets!E118</f>
        <v>SYS</v>
      </c>
      <c r="E117" s="61">
        <f>Input_Fixed_Assets!F118</f>
        <v>0</v>
      </c>
      <c r="F117" s="66">
        <f>Input_Fixed_Assets!G118</f>
        <v>0</v>
      </c>
      <c r="G117" s="62" t="str">
        <f>Input_Fixed_Assets!H118</f>
        <v>IT and Communications</v>
      </c>
      <c r="H117" s="62" t="str">
        <f>Input_Fixed_Assets!I118</f>
        <v>Existing</v>
      </c>
      <c r="I117" s="63"/>
      <c r="J117" s="64">
        <f>INDEX(Input_Fixed_Assets!$E$993:$E$998,MATCH(D117,Input_Fixed_Assets!$D$993:$D$998,0))</f>
        <v>0.16899999950892305</v>
      </c>
      <c r="K117" s="61">
        <f t="shared" si="2"/>
        <v>0</v>
      </c>
      <c r="M117" s="66">
        <f t="shared" si="3"/>
        <v>0</v>
      </c>
    </row>
    <row r="118" spans="4:13" ht="12.75" x14ac:dyDescent="0.3">
      <c r="D118" s="8" t="str">
        <f>Input_Fixed_Assets!E119</f>
        <v>SYS</v>
      </c>
      <c r="E118" s="61">
        <f>Input_Fixed_Assets!F119</f>
        <v>0</v>
      </c>
      <c r="F118" s="66">
        <f>Input_Fixed_Assets!G119</f>
        <v>0</v>
      </c>
      <c r="G118" s="62" t="str">
        <f>Input_Fixed_Assets!H119</f>
        <v>IT and Communications</v>
      </c>
      <c r="H118" s="62" t="str">
        <f>Input_Fixed_Assets!I119</f>
        <v>Existing</v>
      </c>
      <c r="I118" s="63"/>
      <c r="J118" s="64">
        <f>INDEX(Input_Fixed_Assets!$E$993:$E$998,MATCH(D118,Input_Fixed_Assets!$D$993:$D$998,0))</f>
        <v>0.16899999950892305</v>
      </c>
      <c r="K118" s="61">
        <f t="shared" si="2"/>
        <v>0</v>
      </c>
      <c r="M118" s="66">
        <f t="shared" si="3"/>
        <v>0</v>
      </c>
    </row>
    <row r="119" spans="4:13" ht="12.75" x14ac:dyDescent="0.3">
      <c r="D119" s="8" t="str">
        <f>Input_Fixed_Assets!E120</f>
        <v>SYS</v>
      </c>
      <c r="E119" s="61">
        <f>Input_Fixed_Assets!F120</f>
        <v>0</v>
      </c>
      <c r="F119" s="66">
        <f>Input_Fixed_Assets!G120</f>
        <v>0</v>
      </c>
      <c r="G119" s="62" t="str">
        <f>Input_Fixed_Assets!H120</f>
        <v>IT and Communications</v>
      </c>
      <c r="H119" s="62" t="str">
        <f>Input_Fixed_Assets!I120</f>
        <v>Existing</v>
      </c>
      <c r="I119" s="63"/>
      <c r="J119" s="64">
        <f>INDEX(Input_Fixed_Assets!$E$993:$E$998,MATCH(D119,Input_Fixed_Assets!$D$993:$D$998,0))</f>
        <v>0.16899999950892305</v>
      </c>
      <c r="K119" s="61">
        <f t="shared" si="2"/>
        <v>0</v>
      </c>
      <c r="M119" s="66">
        <f t="shared" si="3"/>
        <v>0</v>
      </c>
    </row>
    <row r="120" spans="4:13" ht="12.75" x14ac:dyDescent="0.3">
      <c r="D120" s="8" t="str">
        <f>Input_Fixed_Assets!E121</f>
        <v>SYS</v>
      </c>
      <c r="E120" s="61">
        <f>Input_Fixed_Assets!F121</f>
        <v>0</v>
      </c>
      <c r="F120" s="66">
        <f>Input_Fixed_Assets!G121</f>
        <v>0</v>
      </c>
      <c r="G120" s="62" t="str">
        <f>Input_Fixed_Assets!H121</f>
        <v>IT and Communications</v>
      </c>
      <c r="H120" s="62" t="str">
        <f>Input_Fixed_Assets!I121</f>
        <v>Existing</v>
      </c>
      <c r="I120" s="63"/>
      <c r="J120" s="64">
        <f>INDEX(Input_Fixed_Assets!$E$993:$E$998,MATCH(D120,Input_Fixed_Assets!$D$993:$D$998,0))</f>
        <v>0.16899999950892305</v>
      </c>
      <c r="K120" s="61">
        <f t="shared" si="2"/>
        <v>0</v>
      </c>
      <c r="M120" s="66">
        <f t="shared" si="3"/>
        <v>0</v>
      </c>
    </row>
    <row r="121" spans="4:13" ht="12.75" x14ac:dyDescent="0.3">
      <c r="D121" s="8" t="str">
        <f>Input_Fixed_Assets!E122</f>
        <v>SYS</v>
      </c>
      <c r="E121" s="61">
        <f>Input_Fixed_Assets!F122</f>
        <v>0</v>
      </c>
      <c r="F121" s="66">
        <f>Input_Fixed_Assets!G122</f>
        <v>0</v>
      </c>
      <c r="G121" s="62" t="str">
        <f>Input_Fixed_Assets!H122</f>
        <v>IT and Communications</v>
      </c>
      <c r="H121" s="62" t="str">
        <f>Input_Fixed_Assets!I122</f>
        <v>Existing</v>
      </c>
      <c r="I121" s="63"/>
      <c r="J121" s="64">
        <f>INDEX(Input_Fixed_Assets!$E$993:$E$998,MATCH(D121,Input_Fixed_Assets!$D$993:$D$998,0))</f>
        <v>0.16899999950892305</v>
      </c>
      <c r="K121" s="61">
        <f t="shared" si="2"/>
        <v>0</v>
      </c>
      <c r="M121" s="66">
        <f t="shared" si="3"/>
        <v>0</v>
      </c>
    </row>
    <row r="122" spans="4:13" ht="12.75" x14ac:dyDescent="0.3">
      <c r="D122" s="8" t="str">
        <f>Input_Fixed_Assets!E123</f>
        <v>SYS</v>
      </c>
      <c r="E122" s="61">
        <f>Input_Fixed_Assets!F123</f>
        <v>0</v>
      </c>
      <c r="F122" s="66">
        <f>Input_Fixed_Assets!G123</f>
        <v>0</v>
      </c>
      <c r="G122" s="62" t="str">
        <f>Input_Fixed_Assets!H123</f>
        <v>IT and Communications</v>
      </c>
      <c r="H122" s="62" t="str">
        <f>Input_Fixed_Assets!I123</f>
        <v>Existing</v>
      </c>
      <c r="I122" s="63"/>
      <c r="J122" s="64">
        <f>INDEX(Input_Fixed_Assets!$E$993:$E$998,MATCH(D122,Input_Fixed_Assets!$D$993:$D$998,0))</f>
        <v>0.16899999950892305</v>
      </c>
      <c r="K122" s="61">
        <f t="shared" si="2"/>
        <v>0</v>
      </c>
      <c r="M122" s="66">
        <f t="shared" si="3"/>
        <v>0</v>
      </c>
    </row>
    <row r="123" spans="4:13" ht="12.75" x14ac:dyDescent="0.3">
      <c r="D123" s="8" t="str">
        <f>Input_Fixed_Assets!E124</f>
        <v>SYS</v>
      </c>
      <c r="E123" s="61">
        <f>Input_Fixed_Assets!F124</f>
        <v>0</v>
      </c>
      <c r="F123" s="66">
        <f>Input_Fixed_Assets!G124</f>
        <v>0</v>
      </c>
      <c r="G123" s="62" t="str">
        <f>Input_Fixed_Assets!H124</f>
        <v>IT and Communications</v>
      </c>
      <c r="H123" s="62" t="str">
        <f>Input_Fixed_Assets!I124</f>
        <v>Existing</v>
      </c>
      <c r="I123" s="63"/>
      <c r="J123" s="64">
        <f>INDEX(Input_Fixed_Assets!$E$993:$E$998,MATCH(D123,Input_Fixed_Assets!$D$993:$D$998,0))</f>
        <v>0.16899999950892305</v>
      </c>
      <c r="K123" s="61">
        <f t="shared" si="2"/>
        <v>0</v>
      </c>
      <c r="M123" s="66">
        <f t="shared" si="3"/>
        <v>0</v>
      </c>
    </row>
    <row r="124" spans="4:13" ht="12.75" x14ac:dyDescent="0.3">
      <c r="D124" s="8" t="str">
        <f>Input_Fixed_Assets!E125</f>
        <v>SYS</v>
      </c>
      <c r="E124" s="61">
        <f>Input_Fixed_Assets!F125</f>
        <v>0</v>
      </c>
      <c r="F124" s="66">
        <f>Input_Fixed_Assets!G125</f>
        <v>0</v>
      </c>
      <c r="G124" s="62" t="str">
        <f>Input_Fixed_Assets!H125</f>
        <v>IT and Communications</v>
      </c>
      <c r="H124" s="62" t="str">
        <f>Input_Fixed_Assets!I125</f>
        <v>Existing</v>
      </c>
      <c r="I124" s="63"/>
      <c r="J124" s="64">
        <f>INDEX(Input_Fixed_Assets!$E$993:$E$998,MATCH(D124,Input_Fixed_Assets!$D$993:$D$998,0))</f>
        <v>0.16899999950892305</v>
      </c>
      <c r="K124" s="61">
        <f t="shared" si="2"/>
        <v>0</v>
      </c>
      <c r="M124" s="66">
        <f t="shared" si="3"/>
        <v>0</v>
      </c>
    </row>
    <row r="125" spans="4:13" ht="12.75" x14ac:dyDescent="0.3">
      <c r="D125" s="8" t="str">
        <f>Input_Fixed_Assets!E126</f>
        <v>SYS</v>
      </c>
      <c r="E125" s="61">
        <f>Input_Fixed_Assets!F126</f>
        <v>0</v>
      </c>
      <c r="F125" s="66">
        <f>Input_Fixed_Assets!G126</f>
        <v>0</v>
      </c>
      <c r="G125" s="62" t="str">
        <f>Input_Fixed_Assets!H126</f>
        <v>IT and Communications</v>
      </c>
      <c r="H125" s="62" t="str">
        <f>Input_Fixed_Assets!I126</f>
        <v>Existing</v>
      </c>
      <c r="I125" s="63"/>
      <c r="J125" s="64">
        <f>INDEX(Input_Fixed_Assets!$E$993:$E$998,MATCH(D125,Input_Fixed_Assets!$D$993:$D$998,0))</f>
        <v>0.16899999950892305</v>
      </c>
      <c r="K125" s="61">
        <f t="shared" si="2"/>
        <v>0</v>
      </c>
      <c r="M125" s="66">
        <f t="shared" si="3"/>
        <v>0</v>
      </c>
    </row>
    <row r="126" spans="4:13" ht="12.75" x14ac:dyDescent="0.3">
      <c r="D126" s="8" t="str">
        <f>Input_Fixed_Assets!E127</f>
        <v>SYS</v>
      </c>
      <c r="E126" s="61">
        <f>Input_Fixed_Assets!F127</f>
        <v>0</v>
      </c>
      <c r="F126" s="66">
        <f>Input_Fixed_Assets!G127</f>
        <v>0</v>
      </c>
      <c r="G126" s="62" t="str">
        <f>Input_Fixed_Assets!H127</f>
        <v>IT and Communications</v>
      </c>
      <c r="H126" s="62" t="str">
        <f>Input_Fixed_Assets!I127</f>
        <v>Existing</v>
      </c>
      <c r="I126" s="63"/>
      <c r="J126" s="64">
        <f>INDEX(Input_Fixed_Assets!$E$993:$E$998,MATCH(D126,Input_Fixed_Assets!$D$993:$D$998,0))</f>
        <v>0.16899999950892305</v>
      </c>
      <c r="K126" s="61">
        <f t="shared" si="2"/>
        <v>0</v>
      </c>
      <c r="M126" s="66">
        <f t="shared" si="3"/>
        <v>0</v>
      </c>
    </row>
    <row r="127" spans="4:13" ht="12.75" x14ac:dyDescent="0.3">
      <c r="D127" s="8" t="str">
        <f>Input_Fixed_Assets!E128</f>
        <v>SYS</v>
      </c>
      <c r="E127" s="61">
        <f>Input_Fixed_Assets!F128</f>
        <v>0</v>
      </c>
      <c r="F127" s="66">
        <f>Input_Fixed_Assets!G128</f>
        <v>0</v>
      </c>
      <c r="G127" s="62" t="str">
        <f>Input_Fixed_Assets!H128</f>
        <v>IT and Communications</v>
      </c>
      <c r="H127" s="62" t="str">
        <f>Input_Fixed_Assets!I128</f>
        <v>Existing</v>
      </c>
      <c r="I127" s="63"/>
      <c r="J127" s="64">
        <f>INDEX(Input_Fixed_Assets!$E$993:$E$998,MATCH(D127,Input_Fixed_Assets!$D$993:$D$998,0))</f>
        <v>0.16899999950892305</v>
      </c>
      <c r="K127" s="61">
        <f t="shared" si="2"/>
        <v>0</v>
      </c>
      <c r="M127" s="66">
        <f t="shared" si="3"/>
        <v>0</v>
      </c>
    </row>
    <row r="128" spans="4:13" ht="12.75" x14ac:dyDescent="0.3">
      <c r="D128" s="8" t="str">
        <f>Input_Fixed_Assets!E129</f>
        <v>SYS</v>
      </c>
      <c r="E128" s="61">
        <f>Input_Fixed_Assets!F129</f>
        <v>0</v>
      </c>
      <c r="F128" s="66">
        <f>Input_Fixed_Assets!G129</f>
        <v>0</v>
      </c>
      <c r="G128" s="62" t="str">
        <f>Input_Fixed_Assets!H129</f>
        <v>IT and Communications</v>
      </c>
      <c r="H128" s="62" t="str">
        <f>Input_Fixed_Assets!I129</f>
        <v>Existing</v>
      </c>
      <c r="I128" s="63"/>
      <c r="J128" s="64">
        <f>INDEX(Input_Fixed_Assets!$E$993:$E$998,MATCH(D128,Input_Fixed_Assets!$D$993:$D$998,0))</f>
        <v>0.16899999950892305</v>
      </c>
      <c r="K128" s="61">
        <f t="shared" si="2"/>
        <v>0</v>
      </c>
      <c r="M128" s="66">
        <f t="shared" si="3"/>
        <v>0</v>
      </c>
    </row>
    <row r="129" spans="4:13" ht="12.75" x14ac:dyDescent="0.3">
      <c r="D129" s="8" t="str">
        <f>Input_Fixed_Assets!E130</f>
        <v>SYS</v>
      </c>
      <c r="E129" s="61">
        <f>Input_Fixed_Assets!F130</f>
        <v>0</v>
      </c>
      <c r="F129" s="66">
        <f>Input_Fixed_Assets!G130</f>
        <v>0</v>
      </c>
      <c r="G129" s="62" t="str">
        <f>Input_Fixed_Assets!H130</f>
        <v>IT and Communications</v>
      </c>
      <c r="H129" s="62" t="str">
        <f>Input_Fixed_Assets!I130</f>
        <v>Existing</v>
      </c>
      <c r="I129" s="63"/>
      <c r="J129" s="64">
        <f>INDEX(Input_Fixed_Assets!$E$993:$E$998,MATCH(D129,Input_Fixed_Assets!$D$993:$D$998,0))</f>
        <v>0.16899999950892305</v>
      </c>
      <c r="K129" s="61">
        <f t="shared" si="2"/>
        <v>0</v>
      </c>
      <c r="M129" s="66">
        <f t="shared" si="3"/>
        <v>0</v>
      </c>
    </row>
    <row r="130" spans="4:13" ht="12.75" x14ac:dyDescent="0.3">
      <c r="D130" s="8" t="str">
        <f>Input_Fixed_Assets!E131</f>
        <v>SYS</v>
      </c>
      <c r="E130" s="61">
        <f>Input_Fixed_Assets!F131</f>
        <v>0</v>
      </c>
      <c r="F130" s="66">
        <f>Input_Fixed_Assets!G131</f>
        <v>0</v>
      </c>
      <c r="G130" s="62" t="str">
        <f>Input_Fixed_Assets!H131</f>
        <v>IT and Communications</v>
      </c>
      <c r="H130" s="62" t="str">
        <f>Input_Fixed_Assets!I131</f>
        <v>Existing</v>
      </c>
      <c r="I130" s="63"/>
      <c r="J130" s="64">
        <f>INDEX(Input_Fixed_Assets!$E$993:$E$998,MATCH(D130,Input_Fixed_Assets!$D$993:$D$998,0))</f>
        <v>0.16899999950892305</v>
      </c>
      <c r="K130" s="61">
        <f t="shared" si="2"/>
        <v>0</v>
      </c>
      <c r="M130" s="66">
        <f t="shared" si="3"/>
        <v>0</v>
      </c>
    </row>
    <row r="131" spans="4:13" ht="12.75" x14ac:dyDescent="0.3">
      <c r="D131" s="8" t="str">
        <f>Input_Fixed_Assets!E132</f>
        <v>SYS</v>
      </c>
      <c r="E131" s="61">
        <f>Input_Fixed_Assets!F132</f>
        <v>0</v>
      </c>
      <c r="F131" s="66">
        <f>Input_Fixed_Assets!G132</f>
        <v>0</v>
      </c>
      <c r="G131" s="62" t="str">
        <f>Input_Fixed_Assets!H132</f>
        <v>IT and Communications</v>
      </c>
      <c r="H131" s="62" t="str">
        <f>Input_Fixed_Assets!I132</f>
        <v>Existing</v>
      </c>
      <c r="I131" s="63"/>
      <c r="J131" s="64">
        <f>INDEX(Input_Fixed_Assets!$E$993:$E$998,MATCH(D131,Input_Fixed_Assets!$D$993:$D$998,0))</f>
        <v>0.16899999950892305</v>
      </c>
      <c r="K131" s="61">
        <f t="shared" si="2"/>
        <v>0</v>
      </c>
      <c r="M131" s="66">
        <f t="shared" si="3"/>
        <v>0</v>
      </c>
    </row>
    <row r="132" spans="4:13" ht="12.75" x14ac:dyDescent="0.3">
      <c r="D132" s="8" t="str">
        <f>Input_Fixed_Assets!E133</f>
        <v>SYS</v>
      </c>
      <c r="E132" s="61">
        <f>Input_Fixed_Assets!F133</f>
        <v>0</v>
      </c>
      <c r="F132" s="66">
        <f>Input_Fixed_Assets!G133</f>
        <v>0</v>
      </c>
      <c r="G132" s="62" t="str">
        <f>Input_Fixed_Assets!H133</f>
        <v>IT and Communications</v>
      </c>
      <c r="H132" s="62" t="str">
        <f>Input_Fixed_Assets!I133</f>
        <v>Existing</v>
      </c>
      <c r="I132" s="63"/>
      <c r="J132" s="64">
        <f>INDEX(Input_Fixed_Assets!$E$993:$E$998,MATCH(D132,Input_Fixed_Assets!$D$993:$D$998,0))</f>
        <v>0.16899999950892305</v>
      </c>
      <c r="K132" s="61">
        <f t="shared" si="2"/>
        <v>0</v>
      </c>
      <c r="M132" s="66">
        <f t="shared" si="3"/>
        <v>0</v>
      </c>
    </row>
    <row r="133" spans="4:13" ht="12.75" x14ac:dyDescent="0.3">
      <c r="D133" s="8" t="str">
        <f>Input_Fixed_Assets!E134</f>
        <v>SYS</v>
      </c>
      <c r="E133" s="61">
        <f>Input_Fixed_Assets!F134</f>
        <v>0</v>
      </c>
      <c r="F133" s="66">
        <f>Input_Fixed_Assets!G134</f>
        <v>0</v>
      </c>
      <c r="G133" s="62" t="str">
        <f>Input_Fixed_Assets!H134</f>
        <v>IT and Communications</v>
      </c>
      <c r="H133" s="62" t="str">
        <f>Input_Fixed_Assets!I134</f>
        <v>Existing</v>
      </c>
      <c r="I133" s="63"/>
      <c r="J133" s="64">
        <f>INDEX(Input_Fixed_Assets!$E$993:$E$998,MATCH(D133,Input_Fixed_Assets!$D$993:$D$998,0))</f>
        <v>0.16899999950892305</v>
      </c>
      <c r="K133" s="61">
        <f t="shared" si="2"/>
        <v>0</v>
      </c>
      <c r="M133" s="66">
        <f t="shared" si="3"/>
        <v>0</v>
      </c>
    </row>
    <row r="134" spans="4:13" ht="12.75" x14ac:dyDescent="0.3">
      <c r="D134" s="8" t="str">
        <f>Input_Fixed_Assets!E135</f>
        <v>SYS</v>
      </c>
      <c r="E134" s="61">
        <f>Input_Fixed_Assets!F135</f>
        <v>0</v>
      </c>
      <c r="F134" s="66">
        <f>Input_Fixed_Assets!G135</f>
        <v>0</v>
      </c>
      <c r="G134" s="62" t="str">
        <f>Input_Fixed_Assets!H135</f>
        <v>IT and Communications</v>
      </c>
      <c r="H134" s="62" t="str">
        <f>Input_Fixed_Assets!I135</f>
        <v>Existing</v>
      </c>
      <c r="I134" s="63"/>
      <c r="J134" s="64">
        <f>INDEX(Input_Fixed_Assets!$E$993:$E$998,MATCH(D134,Input_Fixed_Assets!$D$993:$D$998,0))</f>
        <v>0.16899999950892305</v>
      </c>
      <c r="K134" s="61">
        <f t="shared" si="2"/>
        <v>0</v>
      </c>
      <c r="M134" s="66">
        <f t="shared" si="3"/>
        <v>0</v>
      </c>
    </row>
    <row r="135" spans="4:13" ht="12.75" x14ac:dyDescent="0.3">
      <c r="D135" s="8" t="str">
        <f>Input_Fixed_Assets!E136</f>
        <v>SYS</v>
      </c>
      <c r="E135" s="61">
        <f>Input_Fixed_Assets!F136</f>
        <v>0</v>
      </c>
      <c r="F135" s="66">
        <f>Input_Fixed_Assets!G136</f>
        <v>0</v>
      </c>
      <c r="G135" s="62" t="str">
        <f>Input_Fixed_Assets!H136</f>
        <v>IT and Communications</v>
      </c>
      <c r="H135" s="62" t="str">
        <f>Input_Fixed_Assets!I136</f>
        <v>Existing</v>
      </c>
      <c r="I135" s="63"/>
      <c r="J135" s="64">
        <f>INDEX(Input_Fixed_Assets!$E$993:$E$998,MATCH(D135,Input_Fixed_Assets!$D$993:$D$998,0))</f>
        <v>0.16899999950892305</v>
      </c>
      <c r="K135" s="61">
        <f t="shared" si="2"/>
        <v>0</v>
      </c>
      <c r="M135" s="66">
        <f t="shared" si="3"/>
        <v>0</v>
      </c>
    </row>
    <row r="136" spans="4:13" ht="12.75" x14ac:dyDescent="0.3">
      <c r="D136" s="8" t="str">
        <f>Input_Fixed_Assets!E137</f>
        <v>SYS</v>
      </c>
      <c r="E136" s="61">
        <f>Input_Fixed_Assets!F137</f>
        <v>0</v>
      </c>
      <c r="F136" s="66">
        <f>Input_Fixed_Assets!G137</f>
        <v>0</v>
      </c>
      <c r="G136" s="62" t="str">
        <f>Input_Fixed_Assets!H137</f>
        <v>IT and Communications</v>
      </c>
      <c r="H136" s="62" t="str">
        <f>Input_Fixed_Assets!I137</f>
        <v>Existing</v>
      </c>
      <c r="I136" s="63"/>
      <c r="J136" s="64">
        <f>INDEX(Input_Fixed_Assets!$E$993:$E$998,MATCH(D136,Input_Fixed_Assets!$D$993:$D$998,0))</f>
        <v>0.16899999950892305</v>
      </c>
      <c r="K136" s="61">
        <f t="shared" si="2"/>
        <v>0</v>
      </c>
      <c r="M136" s="66">
        <f t="shared" si="3"/>
        <v>0</v>
      </c>
    </row>
    <row r="137" spans="4:13" ht="12.75" x14ac:dyDescent="0.3">
      <c r="D137" s="8" t="str">
        <f>Input_Fixed_Assets!E138</f>
        <v>SYS</v>
      </c>
      <c r="E137" s="61">
        <f>Input_Fixed_Assets!F138</f>
        <v>0</v>
      </c>
      <c r="F137" s="66">
        <f>Input_Fixed_Assets!G138</f>
        <v>0</v>
      </c>
      <c r="G137" s="62" t="str">
        <f>Input_Fixed_Assets!H138</f>
        <v>IT and Communications</v>
      </c>
      <c r="H137" s="62" t="str">
        <f>Input_Fixed_Assets!I138</f>
        <v>Existing</v>
      </c>
      <c r="I137" s="63"/>
      <c r="J137" s="64">
        <f>INDEX(Input_Fixed_Assets!$E$993:$E$998,MATCH(D137,Input_Fixed_Assets!$D$993:$D$998,0))</f>
        <v>0.16899999950892305</v>
      </c>
      <c r="K137" s="61">
        <f t="shared" si="2"/>
        <v>0</v>
      </c>
      <c r="M137" s="66">
        <f t="shared" si="3"/>
        <v>0</v>
      </c>
    </row>
    <row r="138" spans="4:13" ht="12.75" x14ac:dyDescent="0.3">
      <c r="D138" s="8" t="str">
        <f>Input_Fixed_Assets!E139</f>
        <v>SYS</v>
      </c>
      <c r="E138" s="61">
        <f>Input_Fixed_Assets!F139</f>
        <v>0</v>
      </c>
      <c r="F138" s="66">
        <f>Input_Fixed_Assets!G139</f>
        <v>0</v>
      </c>
      <c r="G138" s="62" t="str">
        <f>Input_Fixed_Assets!H139</f>
        <v>IT and Communications</v>
      </c>
      <c r="H138" s="62" t="str">
        <f>Input_Fixed_Assets!I139</f>
        <v>Existing</v>
      </c>
      <c r="I138" s="63"/>
      <c r="J138" s="64">
        <f>INDEX(Input_Fixed_Assets!$E$993:$E$998,MATCH(D138,Input_Fixed_Assets!$D$993:$D$998,0))</f>
        <v>0.16899999950892305</v>
      </c>
      <c r="K138" s="61">
        <f t="shared" ref="K138:K201" si="4">E138*J138</f>
        <v>0</v>
      </c>
      <c r="M138" s="66">
        <f t="shared" si="3"/>
        <v>0</v>
      </c>
    </row>
    <row r="139" spans="4:13" ht="12.75" x14ac:dyDescent="0.3">
      <c r="D139" s="8" t="str">
        <f>Input_Fixed_Assets!E140</f>
        <v>SYS</v>
      </c>
      <c r="E139" s="61">
        <f>Input_Fixed_Assets!F140</f>
        <v>0</v>
      </c>
      <c r="F139" s="66">
        <f>Input_Fixed_Assets!G140</f>
        <v>0</v>
      </c>
      <c r="G139" s="62" t="str">
        <f>Input_Fixed_Assets!H140</f>
        <v>IT and Communications</v>
      </c>
      <c r="H139" s="62" t="str">
        <f>Input_Fixed_Assets!I140</f>
        <v>Existing</v>
      </c>
      <c r="I139" s="63"/>
      <c r="J139" s="64">
        <f>INDEX(Input_Fixed_Assets!$E$993:$E$998,MATCH(D139,Input_Fixed_Assets!$D$993:$D$998,0))</f>
        <v>0.16899999950892305</v>
      </c>
      <c r="K139" s="61">
        <f t="shared" si="4"/>
        <v>0</v>
      </c>
      <c r="M139" s="66">
        <f t="shared" ref="M139:M202" si="5">F139/12</f>
        <v>0</v>
      </c>
    </row>
    <row r="140" spans="4:13" ht="12.75" x14ac:dyDescent="0.3">
      <c r="D140" s="8" t="str">
        <f>Input_Fixed_Assets!E141</f>
        <v>SYS</v>
      </c>
      <c r="E140" s="61">
        <f>Input_Fixed_Assets!F141</f>
        <v>0</v>
      </c>
      <c r="F140" s="66">
        <f>Input_Fixed_Assets!G141</f>
        <v>0</v>
      </c>
      <c r="G140" s="62" t="str">
        <f>Input_Fixed_Assets!H141</f>
        <v>IT and Communications</v>
      </c>
      <c r="H140" s="62" t="str">
        <f>Input_Fixed_Assets!I141</f>
        <v>Existing</v>
      </c>
      <c r="I140" s="63"/>
      <c r="J140" s="64">
        <f>INDEX(Input_Fixed_Assets!$E$993:$E$998,MATCH(D140,Input_Fixed_Assets!$D$993:$D$998,0))</f>
        <v>0.16899999950892305</v>
      </c>
      <c r="K140" s="61">
        <f t="shared" si="4"/>
        <v>0</v>
      </c>
      <c r="M140" s="66">
        <f t="shared" si="5"/>
        <v>0</v>
      </c>
    </row>
    <row r="141" spans="4:13" ht="12.75" x14ac:dyDescent="0.3">
      <c r="D141" s="8" t="str">
        <f>Input_Fixed_Assets!E142</f>
        <v>SYS</v>
      </c>
      <c r="E141" s="61">
        <f>Input_Fixed_Assets!F142</f>
        <v>0</v>
      </c>
      <c r="F141" s="66">
        <f>Input_Fixed_Assets!G142</f>
        <v>0</v>
      </c>
      <c r="G141" s="62" t="str">
        <f>Input_Fixed_Assets!H142</f>
        <v>IT and Communications</v>
      </c>
      <c r="H141" s="62" t="str">
        <f>Input_Fixed_Assets!I142</f>
        <v>Existing</v>
      </c>
      <c r="I141" s="63"/>
      <c r="J141" s="64">
        <f>INDEX(Input_Fixed_Assets!$E$993:$E$998,MATCH(D141,Input_Fixed_Assets!$D$993:$D$998,0))</f>
        <v>0.16899999950892305</v>
      </c>
      <c r="K141" s="61">
        <f t="shared" si="4"/>
        <v>0</v>
      </c>
      <c r="M141" s="66">
        <f t="shared" si="5"/>
        <v>0</v>
      </c>
    </row>
    <row r="142" spans="4:13" ht="12.75" x14ac:dyDescent="0.3">
      <c r="D142" s="8" t="str">
        <f>Input_Fixed_Assets!E143</f>
        <v>SYS</v>
      </c>
      <c r="E142" s="61">
        <f>Input_Fixed_Assets!F143</f>
        <v>0</v>
      </c>
      <c r="F142" s="66">
        <f>Input_Fixed_Assets!G143</f>
        <v>0</v>
      </c>
      <c r="G142" s="62" t="str">
        <f>Input_Fixed_Assets!H143</f>
        <v>IT and Communications</v>
      </c>
      <c r="H142" s="62" t="str">
        <f>Input_Fixed_Assets!I143</f>
        <v>Existing</v>
      </c>
      <c r="I142" s="63"/>
      <c r="J142" s="64">
        <f>INDEX(Input_Fixed_Assets!$E$993:$E$998,MATCH(D142,Input_Fixed_Assets!$D$993:$D$998,0))</f>
        <v>0.16899999950892305</v>
      </c>
      <c r="K142" s="61">
        <f t="shared" si="4"/>
        <v>0</v>
      </c>
      <c r="M142" s="66">
        <f t="shared" si="5"/>
        <v>0</v>
      </c>
    </row>
    <row r="143" spans="4:13" ht="12.75" x14ac:dyDescent="0.3">
      <c r="D143" s="8" t="str">
        <f>Input_Fixed_Assets!E144</f>
        <v>SYS</v>
      </c>
      <c r="E143" s="61">
        <f>Input_Fixed_Assets!F144</f>
        <v>0</v>
      </c>
      <c r="F143" s="66">
        <f>Input_Fixed_Assets!G144</f>
        <v>0</v>
      </c>
      <c r="G143" s="62" t="str">
        <f>Input_Fixed_Assets!H144</f>
        <v>IT and Communications</v>
      </c>
      <c r="H143" s="62" t="str">
        <f>Input_Fixed_Assets!I144</f>
        <v>Existing</v>
      </c>
      <c r="I143" s="63"/>
      <c r="J143" s="64">
        <f>INDEX(Input_Fixed_Assets!$E$993:$E$998,MATCH(D143,Input_Fixed_Assets!$D$993:$D$998,0))</f>
        <v>0.16899999950892305</v>
      </c>
      <c r="K143" s="61">
        <f t="shared" si="4"/>
        <v>0</v>
      </c>
      <c r="M143" s="66">
        <f t="shared" si="5"/>
        <v>0</v>
      </c>
    </row>
    <row r="144" spans="4:13" ht="12.75" x14ac:dyDescent="0.3">
      <c r="D144" s="8" t="str">
        <f>Input_Fixed_Assets!E145</f>
        <v>SYS</v>
      </c>
      <c r="E144" s="61">
        <f>Input_Fixed_Assets!F145</f>
        <v>0</v>
      </c>
      <c r="F144" s="66">
        <f>Input_Fixed_Assets!G145</f>
        <v>0</v>
      </c>
      <c r="G144" s="62" t="str">
        <f>Input_Fixed_Assets!H145</f>
        <v>IT and Communications</v>
      </c>
      <c r="H144" s="62" t="str">
        <f>Input_Fixed_Assets!I145</f>
        <v>Existing</v>
      </c>
      <c r="I144" s="63"/>
      <c r="J144" s="64">
        <f>INDEX(Input_Fixed_Assets!$E$993:$E$998,MATCH(D144,Input_Fixed_Assets!$D$993:$D$998,0))</f>
        <v>0.16899999950892305</v>
      </c>
      <c r="K144" s="61">
        <f t="shared" si="4"/>
        <v>0</v>
      </c>
      <c r="M144" s="66">
        <f t="shared" si="5"/>
        <v>0</v>
      </c>
    </row>
    <row r="145" spans="4:13" ht="12.75" x14ac:dyDescent="0.3">
      <c r="D145" s="8" t="str">
        <f>Input_Fixed_Assets!E146</f>
        <v>FAC</v>
      </c>
      <c r="E145" s="61">
        <f>Input_Fixed_Assets!F146</f>
        <v>0</v>
      </c>
      <c r="F145" s="66">
        <f>Input_Fixed_Assets!G146</f>
        <v>0</v>
      </c>
      <c r="G145" s="62" t="str">
        <f>Input_Fixed_Assets!H146</f>
        <v>Property</v>
      </c>
      <c r="H145" s="62" t="str">
        <f>Input_Fixed_Assets!I146</f>
        <v>Existing</v>
      </c>
      <c r="I145" s="63"/>
      <c r="J145" s="64">
        <f>INDEX(Input_Fixed_Assets!$E$993:$E$998,MATCH(D145,Input_Fixed_Assets!$D$993:$D$998,0))</f>
        <v>0.48700000182628767</v>
      </c>
      <c r="K145" s="61">
        <f t="shared" si="4"/>
        <v>0</v>
      </c>
      <c r="M145" s="66">
        <f t="shared" si="5"/>
        <v>0</v>
      </c>
    </row>
    <row r="146" spans="4:13" ht="12.75" x14ac:dyDescent="0.3">
      <c r="D146" s="8" t="str">
        <f>Input_Fixed_Assets!E147</f>
        <v>FAC</v>
      </c>
      <c r="E146" s="61">
        <f>Input_Fixed_Assets!F147</f>
        <v>0</v>
      </c>
      <c r="F146" s="66">
        <f>Input_Fixed_Assets!G147</f>
        <v>0</v>
      </c>
      <c r="G146" s="62" t="str">
        <f>Input_Fixed_Assets!H147</f>
        <v>Property</v>
      </c>
      <c r="H146" s="62" t="str">
        <f>Input_Fixed_Assets!I147</f>
        <v>Existing</v>
      </c>
      <c r="I146" s="63"/>
      <c r="J146" s="64">
        <f>INDEX(Input_Fixed_Assets!$E$993:$E$998,MATCH(D146,Input_Fixed_Assets!$D$993:$D$998,0))</f>
        <v>0.48700000182628767</v>
      </c>
      <c r="K146" s="61">
        <f t="shared" si="4"/>
        <v>0</v>
      </c>
      <c r="M146" s="66">
        <f t="shared" si="5"/>
        <v>0</v>
      </c>
    </row>
    <row r="147" spans="4:13" ht="12.75" x14ac:dyDescent="0.3">
      <c r="D147" s="8" t="str">
        <f>Input_Fixed_Assets!E148</f>
        <v>FAC</v>
      </c>
      <c r="E147" s="61">
        <f>Input_Fixed_Assets!F148</f>
        <v>121.4</v>
      </c>
      <c r="F147" s="66">
        <f>Input_Fixed_Assets!G148</f>
        <v>3</v>
      </c>
      <c r="G147" s="62" t="str">
        <f>Input_Fixed_Assets!H148</f>
        <v>Property</v>
      </c>
      <c r="H147" s="62" t="str">
        <f>Input_Fixed_Assets!I148</f>
        <v>Existing</v>
      </c>
      <c r="I147" s="63"/>
      <c r="J147" s="64">
        <f>INDEX(Input_Fixed_Assets!$E$993:$E$998,MATCH(D147,Input_Fixed_Assets!$D$993:$D$998,0))</f>
        <v>0.48700000182628767</v>
      </c>
      <c r="K147" s="61">
        <f t="shared" si="4"/>
        <v>59.121800221711325</v>
      </c>
      <c r="M147" s="66">
        <f t="shared" si="5"/>
        <v>0.25</v>
      </c>
    </row>
    <row r="148" spans="4:13" ht="12.75" x14ac:dyDescent="0.3">
      <c r="D148" s="8" t="str">
        <f>Input_Fixed_Assets!E149</f>
        <v>FAC</v>
      </c>
      <c r="E148" s="61">
        <f>Input_Fixed_Assets!F149</f>
        <v>0</v>
      </c>
      <c r="F148" s="66">
        <f>Input_Fixed_Assets!G149</f>
        <v>0</v>
      </c>
      <c r="G148" s="62" t="str">
        <f>Input_Fixed_Assets!H149</f>
        <v>IT and Communications</v>
      </c>
      <c r="H148" s="62" t="str">
        <f>Input_Fixed_Assets!I149</f>
        <v>Existing</v>
      </c>
      <c r="I148" s="63"/>
      <c r="J148" s="64">
        <f>INDEX(Input_Fixed_Assets!$E$993:$E$998,MATCH(D148,Input_Fixed_Assets!$D$993:$D$998,0))</f>
        <v>0.48700000182628767</v>
      </c>
      <c r="K148" s="61">
        <f t="shared" si="4"/>
        <v>0</v>
      </c>
      <c r="M148" s="66">
        <f t="shared" si="5"/>
        <v>0</v>
      </c>
    </row>
    <row r="149" spans="4:13" ht="12.75" x14ac:dyDescent="0.3">
      <c r="D149" s="8" t="str">
        <f>Input_Fixed_Assets!E150</f>
        <v>FAC</v>
      </c>
      <c r="E149" s="61">
        <f>Input_Fixed_Assets!F150</f>
        <v>0</v>
      </c>
      <c r="F149" s="66">
        <f>Input_Fixed_Assets!G150</f>
        <v>0</v>
      </c>
      <c r="G149" s="62" t="str">
        <f>Input_Fixed_Assets!H150</f>
        <v>IT and Communications</v>
      </c>
      <c r="H149" s="62" t="str">
        <f>Input_Fixed_Assets!I150</f>
        <v>Existing</v>
      </c>
      <c r="I149" s="63"/>
      <c r="J149" s="64">
        <f>INDEX(Input_Fixed_Assets!$E$993:$E$998,MATCH(D149,Input_Fixed_Assets!$D$993:$D$998,0))</f>
        <v>0.48700000182628767</v>
      </c>
      <c r="K149" s="61">
        <f t="shared" si="4"/>
        <v>0</v>
      </c>
      <c r="M149" s="66">
        <f t="shared" si="5"/>
        <v>0</v>
      </c>
    </row>
    <row r="150" spans="4:13" ht="12.75" x14ac:dyDescent="0.3">
      <c r="D150" s="8" t="str">
        <f>Input_Fixed_Assets!E151</f>
        <v>FAC</v>
      </c>
      <c r="E150" s="61">
        <f>Input_Fixed_Assets!F151</f>
        <v>0</v>
      </c>
      <c r="F150" s="66">
        <f>Input_Fixed_Assets!G151</f>
        <v>0</v>
      </c>
      <c r="G150" s="62" t="str">
        <f>Input_Fixed_Assets!H151</f>
        <v>IT and Communications</v>
      </c>
      <c r="H150" s="62" t="str">
        <f>Input_Fixed_Assets!I151</f>
        <v>Existing</v>
      </c>
      <c r="I150" s="63"/>
      <c r="J150" s="64">
        <f>INDEX(Input_Fixed_Assets!$E$993:$E$998,MATCH(D150,Input_Fixed_Assets!$D$993:$D$998,0))</f>
        <v>0.48700000182628767</v>
      </c>
      <c r="K150" s="61">
        <f t="shared" si="4"/>
        <v>0</v>
      </c>
      <c r="M150" s="66">
        <f t="shared" si="5"/>
        <v>0</v>
      </c>
    </row>
    <row r="151" spans="4:13" ht="12.75" x14ac:dyDescent="0.3">
      <c r="D151" s="8" t="str">
        <f>Input_Fixed_Assets!E152</f>
        <v>FAC</v>
      </c>
      <c r="E151" s="61">
        <f>Input_Fixed_Assets!F152</f>
        <v>0</v>
      </c>
      <c r="F151" s="66">
        <f>Input_Fixed_Assets!G152</f>
        <v>0</v>
      </c>
      <c r="G151" s="62" t="str">
        <f>Input_Fixed_Assets!H152</f>
        <v>IT and Communications</v>
      </c>
      <c r="H151" s="62" t="str">
        <f>Input_Fixed_Assets!I152</f>
        <v>Existing</v>
      </c>
      <c r="I151" s="63"/>
      <c r="J151" s="64">
        <f>INDEX(Input_Fixed_Assets!$E$993:$E$998,MATCH(D151,Input_Fixed_Assets!$D$993:$D$998,0))</f>
        <v>0.48700000182628767</v>
      </c>
      <c r="K151" s="61">
        <f t="shared" si="4"/>
        <v>0</v>
      </c>
      <c r="M151" s="66">
        <f t="shared" si="5"/>
        <v>0</v>
      </c>
    </row>
    <row r="152" spans="4:13" ht="12.75" x14ac:dyDescent="0.3">
      <c r="D152" s="8" t="str">
        <f>Input_Fixed_Assets!E153</f>
        <v>FAC</v>
      </c>
      <c r="E152" s="61">
        <f>Input_Fixed_Assets!F153</f>
        <v>0</v>
      </c>
      <c r="F152" s="66">
        <f>Input_Fixed_Assets!G153</f>
        <v>0</v>
      </c>
      <c r="G152" s="62" t="str">
        <f>Input_Fixed_Assets!H153</f>
        <v>Property</v>
      </c>
      <c r="H152" s="62" t="str">
        <f>Input_Fixed_Assets!I153</f>
        <v>Existing</v>
      </c>
      <c r="I152" s="63"/>
      <c r="J152" s="64">
        <f>INDEX(Input_Fixed_Assets!$E$993:$E$998,MATCH(D152,Input_Fixed_Assets!$D$993:$D$998,0))</f>
        <v>0.48700000182628767</v>
      </c>
      <c r="K152" s="61">
        <f t="shared" si="4"/>
        <v>0</v>
      </c>
      <c r="M152" s="66">
        <f t="shared" si="5"/>
        <v>0</v>
      </c>
    </row>
    <row r="153" spans="4:13" ht="12.75" x14ac:dyDescent="0.3">
      <c r="D153" s="8" t="str">
        <f>Input_Fixed_Assets!E154</f>
        <v>FAC</v>
      </c>
      <c r="E153" s="61">
        <f>Input_Fixed_Assets!F154</f>
        <v>138049.12</v>
      </c>
      <c r="F153" s="66">
        <f>Input_Fixed_Assets!G154</f>
        <v>162</v>
      </c>
      <c r="G153" s="62" t="str">
        <f>Input_Fixed_Assets!H154</f>
        <v>Property</v>
      </c>
      <c r="H153" s="62" t="str">
        <f>Input_Fixed_Assets!I154</f>
        <v>Existing</v>
      </c>
      <c r="I153" s="63"/>
      <c r="J153" s="64">
        <f>INDEX(Input_Fixed_Assets!$E$993:$E$998,MATCH(D153,Input_Fixed_Assets!$D$993:$D$998,0))</f>
        <v>0.48700000182628767</v>
      </c>
      <c r="K153" s="61">
        <f t="shared" si="4"/>
        <v>67229.921692117408</v>
      </c>
      <c r="M153" s="66">
        <f t="shared" si="5"/>
        <v>13.5</v>
      </c>
    </row>
    <row r="154" spans="4:13" ht="12.75" x14ac:dyDescent="0.3">
      <c r="D154" s="8" t="str">
        <f>Input_Fixed_Assets!E155</f>
        <v>FAC</v>
      </c>
      <c r="E154" s="61">
        <f>Input_Fixed_Assets!F155</f>
        <v>0</v>
      </c>
      <c r="F154" s="66">
        <f>Input_Fixed_Assets!G155</f>
        <v>0</v>
      </c>
      <c r="G154" s="62" t="str">
        <f>Input_Fixed_Assets!H155</f>
        <v>Property</v>
      </c>
      <c r="H154" s="62" t="str">
        <f>Input_Fixed_Assets!I155</f>
        <v>Existing</v>
      </c>
      <c r="I154" s="63"/>
      <c r="J154" s="64">
        <f>INDEX(Input_Fixed_Assets!$E$993:$E$998,MATCH(D154,Input_Fixed_Assets!$D$993:$D$998,0))</f>
        <v>0.48700000182628767</v>
      </c>
      <c r="K154" s="61">
        <f t="shared" si="4"/>
        <v>0</v>
      </c>
      <c r="M154" s="66">
        <f t="shared" si="5"/>
        <v>0</v>
      </c>
    </row>
    <row r="155" spans="4:13" ht="12.75" x14ac:dyDescent="0.3">
      <c r="D155" s="8" t="str">
        <f>Input_Fixed_Assets!E156</f>
        <v>FAC</v>
      </c>
      <c r="E155" s="61">
        <f>Input_Fixed_Assets!F156</f>
        <v>53538</v>
      </c>
      <c r="F155" s="66">
        <f>Input_Fixed_Assets!G156</f>
        <v>41</v>
      </c>
      <c r="G155" s="62" t="str">
        <f>Input_Fixed_Assets!H156</f>
        <v>Property</v>
      </c>
      <c r="H155" s="62" t="str">
        <f>Input_Fixed_Assets!I156</f>
        <v>Existing</v>
      </c>
      <c r="I155" s="63"/>
      <c r="J155" s="64">
        <f>INDEX(Input_Fixed_Assets!$E$993:$E$998,MATCH(D155,Input_Fixed_Assets!$D$993:$D$998,0))</f>
        <v>0.48700000182628767</v>
      </c>
      <c r="K155" s="61">
        <f t="shared" si="4"/>
        <v>26073.006097775789</v>
      </c>
      <c r="M155" s="66">
        <f t="shared" si="5"/>
        <v>3.4166666666666665</v>
      </c>
    </row>
    <row r="156" spans="4:13" ht="12.75" x14ac:dyDescent="0.3">
      <c r="D156" s="8" t="str">
        <f>Input_Fixed_Assets!E157</f>
        <v>FAC</v>
      </c>
      <c r="E156" s="61">
        <f>Input_Fixed_Assets!F157</f>
        <v>645</v>
      </c>
      <c r="F156" s="66">
        <f>Input_Fixed_Assets!G157</f>
        <v>14</v>
      </c>
      <c r="G156" s="62" t="str">
        <f>Input_Fixed_Assets!H157</f>
        <v>Property</v>
      </c>
      <c r="H156" s="62" t="str">
        <f>Input_Fixed_Assets!I157</f>
        <v>Existing</v>
      </c>
      <c r="I156" s="63"/>
      <c r="J156" s="64">
        <f>INDEX(Input_Fixed_Assets!$E$993:$E$998,MATCH(D156,Input_Fixed_Assets!$D$993:$D$998,0))</f>
        <v>0.48700000182628767</v>
      </c>
      <c r="K156" s="61">
        <f t="shared" si="4"/>
        <v>314.11500117795555</v>
      </c>
      <c r="M156" s="66">
        <f t="shared" si="5"/>
        <v>1.1666666666666667</v>
      </c>
    </row>
    <row r="157" spans="4:13" ht="12.75" x14ac:dyDescent="0.3">
      <c r="D157" s="8" t="str">
        <f>Input_Fixed_Assets!E158</f>
        <v>FAC</v>
      </c>
      <c r="E157" s="61">
        <f>Input_Fixed_Assets!F158</f>
        <v>0</v>
      </c>
      <c r="F157" s="66">
        <f>Input_Fixed_Assets!G158</f>
        <v>0</v>
      </c>
      <c r="G157" s="62" t="str">
        <f>Input_Fixed_Assets!H158</f>
        <v>IT and Communications</v>
      </c>
      <c r="H157" s="62" t="str">
        <f>Input_Fixed_Assets!I158</f>
        <v>Existing</v>
      </c>
      <c r="I157" s="63"/>
      <c r="J157" s="64">
        <f>INDEX(Input_Fixed_Assets!$E$993:$E$998,MATCH(D157,Input_Fixed_Assets!$D$993:$D$998,0))</f>
        <v>0.48700000182628767</v>
      </c>
      <c r="K157" s="61">
        <f t="shared" si="4"/>
        <v>0</v>
      </c>
      <c r="M157" s="66">
        <f t="shared" si="5"/>
        <v>0</v>
      </c>
    </row>
    <row r="158" spans="4:13" ht="12.75" x14ac:dyDescent="0.3">
      <c r="D158" s="8" t="str">
        <f>Input_Fixed_Assets!E159</f>
        <v>FAC</v>
      </c>
      <c r="E158" s="61">
        <f>Input_Fixed_Assets!F159</f>
        <v>2558.6799999999998</v>
      </c>
      <c r="F158" s="66">
        <f>Input_Fixed_Assets!G159</f>
        <v>47</v>
      </c>
      <c r="G158" s="62" t="str">
        <f>Input_Fixed_Assets!H159</f>
        <v>Property</v>
      </c>
      <c r="H158" s="62" t="str">
        <f>Input_Fixed_Assets!I159</f>
        <v>Existing</v>
      </c>
      <c r="I158" s="63"/>
      <c r="J158" s="64">
        <f>INDEX(Input_Fixed_Assets!$E$993:$E$998,MATCH(D158,Input_Fixed_Assets!$D$993:$D$998,0))</f>
        <v>0.48700000182628767</v>
      </c>
      <c r="K158" s="61">
        <f t="shared" si="4"/>
        <v>1246.0771646728856</v>
      </c>
      <c r="M158" s="66">
        <f t="shared" si="5"/>
        <v>3.9166666666666665</v>
      </c>
    </row>
    <row r="159" spans="4:13" ht="12.75" x14ac:dyDescent="0.3">
      <c r="D159" s="8" t="str">
        <f>Input_Fixed_Assets!E160</f>
        <v>FAC</v>
      </c>
      <c r="E159" s="61">
        <f>Input_Fixed_Assets!F160</f>
        <v>0</v>
      </c>
      <c r="F159" s="66">
        <f>Input_Fixed_Assets!G160</f>
        <v>0</v>
      </c>
      <c r="G159" s="62" t="str">
        <f>Input_Fixed_Assets!H160</f>
        <v>Plant and Equipment</v>
      </c>
      <c r="H159" s="62" t="str">
        <f>Input_Fixed_Assets!I160</f>
        <v>Existing</v>
      </c>
      <c r="I159" s="63"/>
      <c r="J159" s="64">
        <f>INDEX(Input_Fixed_Assets!$E$993:$E$998,MATCH(D159,Input_Fixed_Assets!$D$993:$D$998,0))</f>
        <v>0.48700000182628767</v>
      </c>
      <c r="K159" s="61">
        <f t="shared" si="4"/>
        <v>0</v>
      </c>
      <c r="M159" s="66">
        <f t="shared" si="5"/>
        <v>0</v>
      </c>
    </row>
    <row r="160" spans="4:13" ht="12.75" x14ac:dyDescent="0.3">
      <c r="D160" s="8" t="str">
        <f>Input_Fixed_Assets!E161</f>
        <v>FAC</v>
      </c>
      <c r="E160" s="61">
        <f>Input_Fixed_Assets!F161</f>
        <v>13879.52</v>
      </c>
      <c r="F160" s="66">
        <f>Input_Fixed_Assets!G161</f>
        <v>79</v>
      </c>
      <c r="G160" s="62" t="str">
        <f>Input_Fixed_Assets!H161</f>
        <v>Property</v>
      </c>
      <c r="H160" s="62" t="str">
        <f>Input_Fixed_Assets!I161</f>
        <v>Existing</v>
      </c>
      <c r="I160" s="63"/>
      <c r="J160" s="64">
        <f>INDEX(Input_Fixed_Assets!$E$993:$E$998,MATCH(D160,Input_Fixed_Assets!$D$993:$D$998,0))</f>
        <v>0.48700000182628767</v>
      </c>
      <c r="K160" s="61">
        <f t="shared" si="4"/>
        <v>6759.326265347996</v>
      </c>
      <c r="M160" s="66">
        <f t="shared" si="5"/>
        <v>6.583333333333333</v>
      </c>
    </row>
    <row r="161" spans="4:13" ht="12.75" x14ac:dyDescent="0.3">
      <c r="D161" s="8" t="str">
        <f>Input_Fixed_Assets!E162</f>
        <v>FAC</v>
      </c>
      <c r="E161" s="61">
        <f>Input_Fixed_Assets!F162</f>
        <v>0</v>
      </c>
      <c r="F161" s="66">
        <f>Input_Fixed_Assets!G162</f>
        <v>0</v>
      </c>
      <c r="G161" s="62" t="str">
        <f>Input_Fixed_Assets!H162</f>
        <v>Property</v>
      </c>
      <c r="H161" s="62" t="str">
        <f>Input_Fixed_Assets!I162</f>
        <v>Existing</v>
      </c>
      <c r="I161" s="63"/>
      <c r="J161" s="64">
        <f>INDEX(Input_Fixed_Assets!$E$993:$E$998,MATCH(D161,Input_Fixed_Assets!$D$993:$D$998,0))</f>
        <v>0.48700000182628767</v>
      </c>
      <c r="K161" s="61">
        <f t="shared" si="4"/>
        <v>0</v>
      </c>
      <c r="M161" s="66">
        <f t="shared" si="5"/>
        <v>0</v>
      </c>
    </row>
    <row r="162" spans="4:13" ht="12.75" x14ac:dyDescent="0.3">
      <c r="D162" s="8" t="str">
        <f>Input_Fixed_Assets!E163</f>
        <v>FAC</v>
      </c>
      <c r="E162" s="61">
        <f>Input_Fixed_Assets!F163</f>
        <v>366.8</v>
      </c>
      <c r="F162" s="66">
        <f>Input_Fixed_Assets!G163</f>
        <v>7</v>
      </c>
      <c r="G162" s="62" t="str">
        <f>Input_Fixed_Assets!H163</f>
        <v>Property</v>
      </c>
      <c r="H162" s="62" t="str">
        <f>Input_Fixed_Assets!I163</f>
        <v>Existing</v>
      </c>
      <c r="I162" s="63"/>
      <c r="J162" s="64">
        <f>INDEX(Input_Fixed_Assets!$E$993:$E$998,MATCH(D162,Input_Fixed_Assets!$D$993:$D$998,0))</f>
        <v>0.48700000182628767</v>
      </c>
      <c r="K162" s="61">
        <f t="shared" si="4"/>
        <v>178.63160066988232</v>
      </c>
      <c r="M162" s="66">
        <f t="shared" si="5"/>
        <v>0.58333333333333337</v>
      </c>
    </row>
    <row r="163" spans="4:13" ht="12.75" x14ac:dyDescent="0.3">
      <c r="D163" s="8" t="str">
        <f>Input_Fixed_Assets!E164</f>
        <v>FAC</v>
      </c>
      <c r="E163" s="61">
        <f>Input_Fixed_Assets!F164</f>
        <v>319.56</v>
      </c>
      <c r="F163" s="66">
        <f>Input_Fixed_Assets!G164</f>
        <v>10</v>
      </c>
      <c r="G163" s="62" t="str">
        <f>Input_Fixed_Assets!H164</f>
        <v>Property</v>
      </c>
      <c r="H163" s="62" t="str">
        <f>Input_Fixed_Assets!I164</f>
        <v>Existing</v>
      </c>
      <c r="I163" s="63"/>
      <c r="J163" s="64">
        <f>INDEX(Input_Fixed_Assets!$E$993:$E$998,MATCH(D163,Input_Fixed_Assets!$D$993:$D$998,0))</f>
        <v>0.48700000182628767</v>
      </c>
      <c r="K163" s="61">
        <f t="shared" si="4"/>
        <v>155.62572058360848</v>
      </c>
      <c r="M163" s="66">
        <f t="shared" si="5"/>
        <v>0.83333333333333337</v>
      </c>
    </row>
    <row r="164" spans="4:13" ht="12.75" x14ac:dyDescent="0.3">
      <c r="D164" s="8" t="str">
        <f>Input_Fixed_Assets!E165</f>
        <v>FAC</v>
      </c>
      <c r="E164" s="61">
        <f>Input_Fixed_Assets!F165</f>
        <v>2591.84</v>
      </c>
      <c r="F164" s="66">
        <f>Input_Fixed_Assets!G165</f>
        <v>126</v>
      </c>
      <c r="G164" s="62" t="str">
        <f>Input_Fixed_Assets!H165</f>
        <v>Property</v>
      </c>
      <c r="H164" s="62" t="str">
        <f>Input_Fixed_Assets!I165</f>
        <v>Existing</v>
      </c>
      <c r="I164" s="63"/>
      <c r="J164" s="64">
        <f>INDEX(Input_Fixed_Assets!$E$993:$E$998,MATCH(D164,Input_Fixed_Assets!$D$993:$D$998,0))</f>
        <v>0.48700000182628767</v>
      </c>
      <c r="K164" s="61">
        <f t="shared" si="4"/>
        <v>1262.2260847334455</v>
      </c>
      <c r="M164" s="66">
        <f t="shared" si="5"/>
        <v>10.5</v>
      </c>
    </row>
    <row r="165" spans="4:13" ht="12.75" x14ac:dyDescent="0.3">
      <c r="D165" s="8" t="str">
        <f>Input_Fixed_Assets!E166</f>
        <v>FAC</v>
      </c>
      <c r="E165" s="61">
        <f>Input_Fixed_Assets!F166</f>
        <v>7499.4</v>
      </c>
      <c r="F165" s="66">
        <f>Input_Fixed_Assets!G166</f>
        <v>126</v>
      </c>
      <c r="G165" s="62" t="str">
        <f>Input_Fixed_Assets!H166</f>
        <v>Property</v>
      </c>
      <c r="H165" s="62" t="str">
        <f>Input_Fixed_Assets!I166</f>
        <v>Existing</v>
      </c>
      <c r="I165" s="63"/>
      <c r="J165" s="64">
        <f>INDEX(Input_Fixed_Assets!$E$993:$E$998,MATCH(D165,Input_Fixed_Assets!$D$993:$D$998,0))</f>
        <v>0.48700000182628767</v>
      </c>
      <c r="K165" s="61">
        <f t="shared" si="4"/>
        <v>3652.2078136960617</v>
      </c>
      <c r="M165" s="66">
        <f t="shared" si="5"/>
        <v>10.5</v>
      </c>
    </row>
    <row r="166" spans="4:13" ht="12.75" x14ac:dyDescent="0.3">
      <c r="D166" s="8" t="str">
        <f>Input_Fixed_Assets!E167</f>
        <v>FAC</v>
      </c>
      <c r="E166" s="61">
        <f>Input_Fixed_Assets!F167</f>
        <v>0</v>
      </c>
      <c r="F166" s="66">
        <f>Input_Fixed_Assets!G167</f>
        <v>0</v>
      </c>
      <c r="G166" s="62" t="str">
        <f>Input_Fixed_Assets!H167</f>
        <v>Property</v>
      </c>
      <c r="H166" s="62" t="str">
        <f>Input_Fixed_Assets!I167</f>
        <v>Existing</v>
      </c>
      <c r="I166" s="63"/>
      <c r="J166" s="64">
        <f>INDEX(Input_Fixed_Assets!$E$993:$E$998,MATCH(D166,Input_Fixed_Assets!$D$993:$D$998,0))</f>
        <v>0.48700000182628767</v>
      </c>
      <c r="K166" s="61">
        <f t="shared" si="4"/>
        <v>0</v>
      </c>
      <c r="M166" s="66">
        <f t="shared" si="5"/>
        <v>0</v>
      </c>
    </row>
    <row r="167" spans="4:13" ht="12.75" x14ac:dyDescent="0.3">
      <c r="D167" s="8" t="str">
        <f>Input_Fixed_Assets!E168</f>
        <v>FAC</v>
      </c>
      <c r="E167" s="61">
        <f>Input_Fixed_Assets!F168</f>
        <v>7720.08</v>
      </c>
      <c r="F167" s="66">
        <f>Input_Fixed_Assets!G168</f>
        <v>60</v>
      </c>
      <c r="G167" s="62" t="str">
        <f>Input_Fixed_Assets!H168</f>
        <v>Property</v>
      </c>
      <c r="H167" s="62" t="str">
        <f>Input_Fixed_Assets!I168</f>
        <v>Existing</v>
      </c>
      <c r="I167" s="63"/>
      <c r="J167" s="64">
        <f>INDEX(Input_Fixed_Assets!$E$993:$E$998,MATCH(D167,Input_Fixed_Assets!$D$993:$D$998,0))</f>
        <v>0.48700000182628767</v>
      </c>
      <c r="K167" s="61">
        <f t="shared" si="4"/>
        <v>3759.6789740990866</v>
      </c>
      <c r="M167" s="66">
        <f t="shared" si="5"/>
        <v>5</v>
      </c>
    </row>
    <row r="168" spans="4:13" ht="12.75" x14ac:dyDescent="0.3">
      <c r="D168" s="8" t="str">
        <f>Input_Fixed_Assets!E169</f>
        <v>FAC</v>
      </c>
      <c r="E168" s="61">
        <f>Input_Fixed_Assets!F169</f>
        <v>0</v>
      </c>
      <c r="F168" s="66">
        <f>Input_Fixed_Assets!G169</f>
        <v>0</v>
      </c>
      <c r="G168" s="62" t="str">
        <f>Input_Fixed_Assets!H169</f>
        <v>Property</v>
      </c>
      <c r="H168" s="62" t="str">
        <f>Input_Fixed_Assets!I169</f>
        <v>Existing</v>
      </c>
      <c r="I168" s="63"/>
      <c r="J168" s="64">
        <f>INDEX(Input_Fixed_Assets!$E$993:$E$998,MATCH(D168,Input_Fixed_Assets!$D$993:$D$998,0))</f>
        <v>0.48700000182628767</v>
      </c>
      <c r="K168" s="61">
        <f t="shared" si="4"/>
        <v>0</v>
      </c>
      <c r="M168" s="66">
        <f t="shared" si="5"/>
        <v>0</v>
      </c>
    </row>
    <row r="169" spans="4:13" ht="12.75" x14ac:dyDescent="0.3">
      <c r="D169" s="8" t="str">
        <f>Input_Fixed_Assets!E170</f>
        <v>FAC</v>
      </c>
      <c r="E169" s="61">
        <f>Input_Fixed_Assets!F170</f>
        <v>264.72000000000003</v>
      </c>
      <c r="F169" s="66">
        <f>Input_Fixed_Assets!G170</f>
        <v>3</v>
      </c>
      <c r="G169" s="62" t="str">
        <f>Input_Fixed_Assets!H170</f>
        <v>Property</v>
      </c>
      <c r="H169" s="62" t="str">
        <f>Input_Fixed_Assets!I170</f>
        <v>Existing</v>
      </c>
      <c r="I169" s="63"/>
      <c r="J169" s="64">
        <f>INDEX(Input_Fixed_Assets!$E$993:$E$998,MATCH(D169,Input_Fixed_Assets!$D$993:$D$998,0))</f>
        <v>0.48700000182628767</v>
      </c>
      <c r="K169" s="61">
        <f t="shared" si="4"/>
        <v>128.91864048345488</v>
      </c>
      <c r="M169" s="66">
        <f t="shared" si="5"/>
        <v>0.25</v>
      </c>
    </row>
    <row r="170" spans="4:13" ht="12.75" x14ac:dyDescent="0.3">
      <c r="D170" s="8" t="str">
        <f>Input_Fixed_Assets!E171</f>
        <v>FAC</v>
      </c>
      <c r="E170" s="61">
        <f>Input_Fixed_Assets!F171</f>
        <v>1778.64</v>
      </c>
      <c r="F170" s="66">
        <f>Input_Fixed_Assets!G171</f>
        <v>114</v>
      </c>
      <c r="G170" s="62" t="str">
        <f>Input_Fixed_Assets!H171</f>
        <v>Property</v>
      </c>
      <c r="H170" s="62" t="str">
        <f>Input_Fixed_Assets!I171</f>
        <v>Existing</v>
      </c>
      <c r="I170" s="63"/>
      <c r="J170" s="64">
        <f>INDEX(Input_Fixed_Assets!$E$993:$E$998,MATCH(D170,Input_Fixed_Assets!$D$993:$D$998,0))</f>
        <v>0.48700000182628767</v>
      </c>
      <c r="K170" s="61">
        <f t="shared" si="4"/>
        <v>866.19768324830829</v>
      </c>
      <c r="M170" s="66">
        <f t="shared" si="5"/>
        <v>9.5</v>
      </c>
    </row>
    <row r="171" spans="4:13" ht="12.75" x14ac:dyDescent="0.3">
      <c r="D171" s="8" t="str">
        <f>Input_Fixed_Assets!E172</f>
        <v>FAC</v>
      </c>
      <c r="E171" s="61">
        <f>Input_Fixed_Assets!F172</f>
        <v>0</v>
      </c>
      <c r="F171" s="66">
        <f>Input_Fixed_Assets!G172</f>
        <v>0</v>
      </c>
      <c r="G171" s="62" t="str">
        <f>Input_Fixed_Assets!H172</f>
        <v>Property</v>
      </c>
      <c r="H171" s="62" t="str">
        <f>Input_Fixed_Assets!I172</f>
        <v>Existing</v>
      </c>
      <c r="I171" s="63"/>
      <c r="J171" s="64">
        <f>INDEX(Input_Fixed_Assets!$E$993:$E$998,MATCH(D171,Input_Fixed_Assets!$D$993:$D$998,0))</f>
        <v>0.48700000182628767</v>
      </c>
      <c r="K171" s="61">
        <f t="shared" si="4"/>
        <v>0</v>
      </c>
      <c r="M171" s="66">
        <f t="shared" si="5"/>
        <v>0</v>
      </c>
    </row>
    <row r="172" spans="4:13" ht="12.75" x14ac:dyDescent="0.3">
      <c r="D172" s="8" t="str">
        <f>Input_Fixed_Assets!E173</f>
        <v>FAC</v>
      </c>
      <c r="E172" s="61">
        <f>Input_Fixed_Assets!F173</f>
        <v>3492.64</v>
      </c>
      <c r="F172" s="66">
        <f>Input_Fixed_Assets!G173</f>
        <v>121</v>
      </c>
      <c r="G172" s="62" t="str">
        <f>Input_Fixed_Assets!H173</f>
        <v>Property</v>
      </c>
      <c r="H172" s="62" t="str">
        <f>Input_Fixed_Assets!I173</f>
        <v>Existing</v>
      </c>
      <c r="I172" s="63"/>
      <c r="J172" s="64">
        <f>INDEX(Input_Fixed_Assets!$E$993:$E$998,MATCH(D172,Input_Fixed_Assets!$D$993:$D$998,0))</f>
        <v>0.48700000182628767</v>
      </c>
      <c r="K172" s="61">
        <f t="shared" si="4"/>
        <v>1700.9156863785654</v>
      </c>
      <c r="M172" s="66">
        <f t="shared" si="5"/>
        <v>10.083333333333334</v>
      </c>
    </row>
    <row r="173" spans="4:13" ht="12.75" x14ac:dyDescent="0.3">
      <c r="D173" s="8" t="str">
        <f>Input_Fixed_Assets!E174</f>
        <v>FAC</v>
      </c>
      <c r="E173" s="61">
        <f>Input_Fixed_Assets!F174</f>
        <v>13504.2</v>
      </c>
      <c r="F173" s="66">
        <f>Input_Fixed_Assets!G174</f>
        <v>117</v>
      </c>
      <c r="G173" s="62" t="str">
        <f>Input_Fixed_Assets!H174</f>
        <v>Property</v>
      </c>
      <c r="H173" s="62" t="str">
        <f>Input_Fixed_Assets!I174</f>
        <v>Existing</v>
      </c>
      <c r="I173" s="63"/>
      <c r="J173" s="64">
        <f>INDEX(Input_Fixed_Assets!$E$993:$E$998,MATCH(D173,Input_Fixed_Assets!$D$993:$D$998,0))</f>
        <v>0.48700000182628767</v>
      </c>
      <c r="K173" s="61">
        <f t="shared" si="4"/>
        <v>6576.5454246625541</v>
      </c>
      <c r="M173" s="66">
        <f t="shared" si="5"/>
        <v>9.75</v>
      </c>
    </row>
    <row r="174" spans="4:13" ht="12.75" x14ac:dyDescent="0.3">
      <c r="D174" s="8" t="str">
        <f>Input_Fixed_Assets!E175</f>
        <v>FAC</v>
      </c>
      <c r="E174" s="61">
        <f>Input_Fixed_Assets!F175</f>
        <v>0</v>
      </c>
      <c r="F174" s="66">
        <f>Input_Fixed_Assets!G175</f>
        <v>0</v>
      </c>
      <c r="G174" s="62" t="str">
        <f>Input_Fixed_Assets!H175</f>
        <v>Property</v>
      </c>
      <c r="H174" s="62" t="str">
        <f>Input_Fixed_Assets!I175</f>
        <v>Existing</v>
      </c>
      <c r="I174" s="63"/>
      <c r="J174" s="64">
        <f>INDEX(Input_Fixed_Assets!$E$993:$E$998,MATCH(D174,Input_Fixed_Assets!$D$993:$D$998,0))</f>
        <v>0.48700000182628767</v>
      </c>
      <c r="K174" s="61">
        <f t="shared" si="4"/>
        <v>0</v>
      </c>
      <c r="M174" s="66">
        <f t="shared" si="5"/>
        <v>0</v>
      </c>
    </row>
    <row r="175" spans="4:13" ht="12.75" x14ac:dyDescent="0.3">
      <c r="D175" s="8" t="str">
        <f>Input_Fixed_Assets!E176</f>
        <v>FAC</v>
      </c>
      <c r="E175" s="61">
        <f>Input_Fixed_Assets!F176</f>
        <v>0</v>
      </c>
      <c r="F175" s="66">
        <f>Input_Fixed_Assets!G176</f>
        <v>0</v>
      </c>
      <c r="G175" s="62" t="str">
        <f>Input_Fixed_Assets!H176</f>
        <v>IT and Communications</v>
      </c>
      <c r="H175" s="62" t="str">
        <f>Input_Fixed_Assets!I176</f>
        <v>Existing</v>
      </c>
      <c r="I175" s="63"/>
      <c r="J175" s="64">
        <f>INDEX(Input_Fixed_Assets!$E$993:$E$998,MATCH(D175,Input_Fixed_Assets!$D$993:$D$998,0))</f>
        <v>0.48700000182628767</v>
      </c>
      <c r="K175" s="61">
        <f t="shared" si="4"/>
        <v>0</v>
      </c>
      <c r="M175" s="66">
        <f t="shared" si="5"/>
        <v>0</v>
      </c>
    </row>
    <row r="176" spans="4:13" ht="12.75" x14ac:dyDescent="0.3">
      <c r="D176" s="8" t="str">
        <f>Input_Fixed_Assets!E177</f>
        <v>FAC</v>
      </c>
      <c r="E176" s="61">
        <f>Input_Fixed_Assets!F177</f>
        <v>0</v>
      </c>
      <c r="F176" s="66">
        <f>Input_Fixed_Assets!G177</f>
        <v>0</v>
      </c>
      <c r="G176" s="62" t="str">
        <f>Input_Fixed_Assets!H177</f>
        <v>IT and Communications</v>
      </c>
      <c r="H176" s="62" t="str">
        <f>Input_Fixed_Assets!I177</f>
        <v>Existing</v>
      </c>
      <c r="I176" s="63"/>
      <c r="J176" s="64">
        <f>INDEX(Input_Fixed_Assets!$E$993:$E$998,MATCH(D176,Input_Fixed_Assets!$D$993:$D$998,0))</f>
        <v>0.48700000182628767</v>
      </c>
      <c r="K176" s="61">
        <f t="shared" si="4"/>
        <v>0</v>
      </c>
      <c r="M176" s="66">
        <f t="shared" si="5"/>
        <v>0</v>
      </c>
    </row>
    <row r="177" spans="4:13" ht="12.75" x14ac:dyDescent="0.3">
      <c r="D177" s="8" t="str">
        <f>Input_Fixed_Assets!E178</f>
        <v>FAC</v>
      </c>
      <c r="E177" s="61">
        <f>Input_Fixed_Assets!F178</f>
        <v>0</v>
      </c>
      <c r="F177" s="66">
        <f>Input_Fixed_Assets!G178</f>
        <v>0</v>
      </c>
      <c r="G177" s="62" t="str">
        <f>Input_Fixed_Assets!H178</f>
        <v>IT and Communications</v>
      </c>
      <c r="H177" s="62" t="str">
        <f>Input_Fixed_Assets!I178</f>
        <v>Existing</v>
      </c>
      <c r="I177" s="63"/>
      <c r="J177" s="64">
        <f>INDEX(Input_Fixed_Assets!$E$993:$E$998,MATCH(D177,Input_Fixed_Assets!$D$993:$D$998,0))</f>
        <v>0.48700000182628767</v>
      </c>
      <c r="K177" s="61">
        <f t="shared" si="4"/>
        <v>0</v>
      </c>
      <c r="M177" s="66">
        <f t="shared" si="5"/>
        <v>0</v>
      </c>
    </row>
    <row r="178" spans="4:13" ht="12.75" x14ac:dyDescent="0.3">
      <c r="D178" s="8" t="str">
        <f>Input_Fixed_Assets!E179</f>
        <v>FAC</v>
      </c>
      <c r="E178" s="61">
        <f>Input_Fixed_Assets!F179</f>
        <v>0</v>
      </c>
      <c r="F178" s="66">
        <f>Input_Fixed_Assets!G179</f>
        <v>0</v>
      </c>
      <c r="G178" s="62" t="str">
        <f>Input_Fixed_Assets!H179</f>
        <v>IT and Communications</v>
      </c>
      <c r="H178" s="62" t="str">
        <f>Input_Fixed_Assets!I179</f>
        <v>Existing</v>
      </c>
      <c r="I178" s="63"/>
      <c r="J178" s="64">
        <f>INDEX(Input_Fixed_Assets!$E$993:$E$998,MATCH(D178,Input_Fixed_Assets!$D$993:$D$998,0))</f>
        <v>0.48700000182628767</v>
      </c>
      <c r="K178" s="61">
        <f t="shared" si="4"/>
        <v>0</v>
      </c>
      <c r="M178" s="66">
        <f t="shared" si="5"/>
        <v>0</v>
      </c>
    </row>
    <row r="179" spans="4:13" ht="12.75" x14ac:dyDescent="0.3">
      <c r="D179" s="8" t="str">
        <f>Input_Fixed_Assets!E180</f>
        <v>FAC</v>
      </c>
      <c r="E179" s="61">
        <f>Input_Fixed_Assets!F180</f>
        <v>0</v>
      </c>
      <c r="F179" s="66">
        <f>Input_Fixed_Assets!G180</f>
        <v>0</v>
      </c>
      <c r="G179" s="62" t="str">
        <f>Input_Fixed_Assets!H180</f>
        <v>Property</v>
      </c>
      <c r="H179" s="62" t="str">
        <f>Input_Fixed_Assets!I180</f>
        <v>Existing</v>
      </c>
      <c r="I179" s="63"/>
      <c r="J179" s="64">
        <f>INDEX(Input_Fixed_Assets!$E$993:$E$998,MATCH(D179,Input_Fixed_Assets!$D$993:$D$998,0))</f>
        <v>0.48700000182628767</v>
      </c>
      <c r="K179" s="61">
        <f t="shared" si="4"/>
        <v>0</v>
      </c>
      <c r="M179" s="66">
        <f t="shared" si="5"/>
        <v>0</v>
      </c>
    </row>
    <row r="180" spans="4:13" ht="12.75" x14ac:dyDescent="0.3">
      <c r="D180" s="8" t="str">
        <f>Input_Fixed_Assets!E181</f>
        <v>FAC</v>
      </c>
      <c r="E180" s="61">
        <f>Input_Fixed_Assets!F181</f>
        <v>0</v>
      </c>
      <c r="F180" s="66">
        <f>Input_Fixed_Assets!G181</f>
        <v>0</v>
      </c>
      <c r="G180" s="62" t="str">
        <f>Input_Fixed_Assets!H181</f>
        <v>Property</v>
      </c>
      <c r="H180" s="62" t="str">
        <f>Input_Fixed_Assets!I181</f>
        <v>Existing</v>
      </c>
      <c r="I180" s="63"/>
      <c r="J180" s="64">
        <f>INDEX(Input_Fixed_Assets!$E$993:$E$998,MATCH(D180,Input_Fixed_Assets!$D$993:$D$998,0))</f>
        <v>0.48700000182628767</v>
      </c>
      <c r="K180" s="61">
        <f t="shared" si="4"/>
        <v>0</v>
      </c>
      <c r="M180" s="66">
        <f t="shared" si="5"/>
        <v>0</v>
      </c>
    </row>
    <row r="181" spans="4:13" ht="12.75" x14ac:dyDescent="0.3">
      <c r="D181" s="8" t="str">
        <f>Input_Fixed_Assets!E182</f>
        <v>FAC</v>
      </c>
      <c r="E181" s="61">
        <f>Input_Fixed_Assets!F182</f>
        <v>50354.32</v>
      </c>
      <c r="F181" s="66">
        <f>Input_Fixed_Assets!G182</f>
        <v>60</v>
      </c>
      <c r="G181" s="62" t="str">
        <f>Input_Fixed_Assets!H182</f>
        <v>Property</v>
      </c>
      <c r="H181" s="62" t="str">
        <f>Input_Fixed_Assets!I182</f>
        <v>Existing</v>
      </c>
      <c r="I181" s="63"/>
      <c r="J181" s="64">
        <f>INDEX(Input_Fixed_Assets!$E$993:$E$998,MATCH(D181,Input_Fixed_Assets!$D$993:$D$998,0))</f>
        <v>0.48700000182628767</v>
      </c>
      <c r="K181" s="61">
        <f t="shared" si="4"/>
        <v>24522.553931961473</v>
      </c>
      <c r="M181" s="66">
        <f t="shared" si="5"/>
        <v>5</v>
      </c>
    </row>
    <row r="182" spans="4:13" ht="12.75" x14ac:dyDescent="0.3">
      <c r="D182" s="8" t="str">
        <f>Input_Fixed_Assets!E183</f>
        <v>FAC</v>
      </c>
      <c r="E182" s="61">
        <f>Input_Fixed_Assets!F183</f>
        <v>58569.64</v>
      </c>
      <c r="F182" s="66">
        <f>Input_Fixed_Assets!G183</f>
        <v>60</v>
      </c>
      <c r="G182" s="62" t="str">
        <f>Input_Fixed_Assets!H183</f>
        <v>Property</v>
      </c>
      <c r="H182" s="62" t="str">
        <f>Input_Fixed_Assets!I183</f>
        <v>Existing</v>
      </c>
      <c r="I182" s="63"/>
      <c r="J182" s="64">
        <f>INDEX(Input_Fixed_Assets!$E$993:$E$998,MATCH(D182,Input_Fixed_Assets!$D$993:$D$998,0))</f>
        <v>0.48700000182628767</v>
      </c>
      <c r="K182" s="61">
        <f t="shared" si="4"/>
        <v>28523.414786965011</v>
      </c>
      <c r="M182" s="66">
        <f t="shared" si="5"/>
        <v>5</v>
      </c>
    </row>
    <row r="183" spans="4:13" ht="12.75" x14ac:dyDescent="0.3">
      <c r="D183" s="8" t="str">
        <f>Input_Fixed_Assets!E184</f>
        <v>FAC</v>
      </c>
      <c r="E183" s="61">
        <f>Input_Fixed_Assets!F184</f>
        <v>0</v>
      </c>
      <c r="F183" s="66">
        <f>Input_Fixed_Assets!G184</f>
        <v>0</v>
      </c>
      <c r="G183" s="62" t="str">
        <f>Input_Fixed_Assets!H184</f>
        <v>Property</v>
      </c>
      <c r="H183" s="62" t="str">
        <f>Input_Fixed_Assets!I184</f>
        <v>Existing</v>
      </c>
      <c r="I183" s="63"/>
      <c r="J183" s="64">
        <f>INDEX(Input_Fixed_Assets!$E$993:$E$998,MATCH(D183,Input_Fixed_Assets!$D$993:$D$998,0))</f>
        <v>0.48700000182628767</v>
      </c>
      <c r="K183" s="61">
        <f t="shared" si="4"/>
        <v>0</v>
      </c>
      <c r="M183" s="66">
        <f t="shared" si="5"/>
        <v>0</v>
      </c>
    </row>
    <row r="184" spans="4:13" ht="12.75" x14ac:dyDescent="0.3">
      <c r="D184" s="8" t="str">
        <f>Input_Fixed_Assets!E185</f>
        <v>FAC</v>
      </c>
      <c r="E184" s="61">
        <f>Input_Fixed_Assets!F185</f>
        <v>0</v>
      </c>
      <c r="F184" s="66">
        <f>Input_Fixed_Assets!G185</f>
        <v>0</v>
      </c>
      <c r="G184" s="62" t="str">
        <f>Input_Fixed_Assets!H185</f>
        <v>Property</v>
      </c>
      <c r="H184" s="62" t="str">
        <f>Input_Fixed_Assets!I185</f>
        <v>Existing</v>
      </c>
      <c r="I184" s="63"/>
      <c r="J184" s="64">
        <f>INDEX(Input_Fixed_Assets!$E$993:$E$998,MATCH(D184,Input_Fixed_Assets!$D$993:$D$998,0))</f>
        <v>0.48700000182628767</v>
      </c>
      <c r="K184" s="61">
        <f t="shared" si="4"/>
        <v>0</v>
      </c>
      <c r="M184" s="66">
        <f t="shared" si="5"/>
        <v>0</v>
      </c>
    </row>
    <row r="185" spans="4:13" ht="12.75" x14ac:dyDescent="0.3">
      <c r="D185" s="8" t="str">
        <f>Input_Fixed_Assets!E186</f>
        <v>FAC</v>
      </c>
      <c r="E185" s="61">
        <f>Input_Fixed_Assets!F186</f>
        <v>538.36</v>
      </c>
      <c r="F185" s="66">
        <f>Input_Fixed_Assets!G186</f>
        <v>6</v>
      </c>
      <c r="G185" s="62" t="str">
        <f>Input_Fixed_Assets!H186</f>
        <v>Property</v>
      </c>
      <c r="H185" s="62" t="str">
        <f>Input_Fixed_Assets!I186</f>
        <v>Existing</v>
      </c>
      <c r="I185" s="63"/>
      <c r="J185" s="64">
        <f>INDEX(Input_Fixed_Assets!$E$993:$E$998,MATCH(D185,Input_Fixed_Assets!$D$993:$D$998,0))</f>
        <v>0.48700000182628767</v>
      </c>
      <c r="K185" s="61">
        <f t="shared" si="4"/>
        <v>262.18132098320024</v>
      </c>
      <c r="M185" s="66">
        <f t="shared" si="5"/>
        <v>0.5</v>
      </c>
    </row>
    <row r="186" spans="4:13" ht="12.75" x14ac:dyDescent="0.3">
      <c r="D186" s="8" t="str">
        <f>Input_Fixed_Assets!E187</f>
        <v>FAC</v>
      </c>
      <c r="E186" s="61">
        <f>Input_Fixed_Assets!F187</f>
        <v>0</v>
      </c>
      <c r="F186" s="66">
        <f>Input_Fixed_Assets!G187</f>
        <v>130</v>
      </c>
      <c r="G186" s="62" t="str">
        <f>Input_Fixed_Assets!H187</f>
        <v>Exclude</v>
      </c>
      <c r="H186" s="62" t="str">
        <f>Input_Fixed_Assets!I187</f>
        <v>Existing</v>
      </c>
      <c r="I186" s="63"/>
      <c r="J186" s="64">
        <f>INDEX(Input_Fixed_Assets!$E$993:$E$998,MATCH(D186,Input_Fixed_Assets!$D$993:$D$998,0))</f>
        <v>0.48700000182628767</v>
      </c>
      <c r="K186" s="61">
        <f t="shared" si="4"/>
        <v>0</v>
      </c>
      <c r="M186" s="66">
        <f t="shared" si="5"/>
        <v>10.833333333333334</v>
      </c>
    </row>
    <row r="187" spans="4:13" ht="12.75" x14ac:dyDescent="0.3">
      <c r="D187" s="8" t="str">
        <f>Input_Fixed_Assets!E188</f>
        <v>FAC</v>
      </c>
      <c r="E187" s="61">
        <f>Input_Fixed_Assets!F188</f>
        <v>0</v>
      </c>
      <c r="F187" s="66">
        <f>Input_Fixed_Assets!G188</f>
        <v>0</v>
      </c>
      <c r="G187" s="62" t="str">
        <f>Input_Fixed_Assets!H188</f>
        <v>IT and Communications</v>
      </c>
      <c r="H187" s="62" t="str">
        <f>Input_Fixed_Assets!I188</f>
        <v>Existing</v>
      </c>
      <c r="I187" s="63"/>
      <c r="J187" s="64">
        <f>INDEX(Input_Fixed_Assets!$E$993:$E$998,MATCH(D187,Input_Fixed_Assets!$D$993:$D$998,0))</f>
        <v>0.48700000182628767</v>
      </c>
      <c r="K187" s="61">
        <f t="shared" si="4"/>
        <v>0</v>
      </c>
      <c r="M187" s="66">
        <f t="shared" si="5"/>
        <v>0</v>
      </c>
    </row>
    <row r="188" spans="4:13" ht="12.75" x14ac:dyDescent="0.3">
      <c r="D188" s="8" t="str">
        <f>Input_Fixed_Assets!E189</f>
        <v>FAC</v>
      </c>
      <c r="E188" s="61">
        <f>Input_Fixed_Assets!F189</f>
        <v>0</v>
      </c>
      <c r="F188" s="66">
        <f>Input_Fixed_Assets!G189</f>
        <v>0</v>
      </c>
      <c r="G188" s="62" t="str">
        <f>Input_Fixed_Assets!H189</f>
        <v>IT and Communications</v>
      </c>
      <c r="H188" s="62" t="str">
        <f>Input_Fixed_Assets!I189</f>
        <v>Existing</v>
      </c>
      <c r="I188" s="63"/>
      <c r="J188" s="64">
        <f>INDEX(Input_Fixed_Assets!$E$993:$E$998,MATCH(D188,Input_Fixed_Assets!$D$993:$D$998,0))</f>
        <v>0.48700000182628767</v>
      </c>
      <c r="K188" s="61">
        <f t="shared" si="4"/>
        <v>0</v>
      </c>
      <c r="M188" s="66">
        <f t="shared" si="5"/>
        <v>0</v>
      </c>
    </row>
    <row r="189" spans="4:13" ht="12.75" x14ac:dyDescent="0.3">
      <c r="D189" s="8" t="str">
        <f>Input_Fixed_Assets!E190</f>
        <v>FAC</v>
      </c>
      <c r="E189" s="61">
        <f>Input_Fixed_Assets!F190</f>
        <v>0</v>
      </c>
      <c r="F189" s="66">
        <f>Input_Fixed_Assets!G190</f>
        <v>0</v>
      </c>
      <c r="G189" s="62" t="str">
        <f>Input_Fixed_Assets!H190</f>
        <v>Property</v>
      </c>
      <c r="H189" s="62" t="str">
        <f>Input_Fixed_Assets!I190</f>
        <v>Existing</v>
      </c>
      <c r="I189" s="63"/>
      <c r="J189" s="64">
        <f>INDEX(Input_Fixed_Assets!$E$993:$E$998,MATCH(D189,Input_Fixed_Assets!$D$993:$D$998,0))</f>
        <v>0.48700000182628767</v>
      </c>
      <c r="K189" s="61">
        <f t="shared" si="4"/>
        <v>0</v>
      </c>
      <c r="M189" s="66">
        <f t="shared" si="5"/>
        <v>0</v>
      </c>
    </row>
    <row r="190" spans="4:13" ht="12.75" x14ac:dyDescent="0.3">
      <c r="D190" s="8" t="str">
        <f>Input_Fixed_Assets!E191</f>
        <v>FAC</v>
      </c>
      <c r="E190" s="61">
        <f>Input_Fixed_Assets!F191</f>
        <v>11539.96</v>
      </c>
      <c r="F190" s="66">
        <f>Input_Fixed_Assets!G191</f>
        <v>168</v>
      </c>
      <c r="G190" s="62" t="str">
        <f>Input_Fixed_Assets!H191</f>
        <v>Property</v>
      </c>
      <c r="H190" s="62" t="str">
        <f>Input_Fixed_Assets!I191</f>
        <v>Existing</v>
      </c>
      <c r="I190" s="63"/>
      <c r="J190" s="64">
        <f>INDEX(Input_Fixed_Assets!$E$993:$E$998,MATCH(D190,Input_Fixed_Assets!$D$993:$D$998,0))</f>
        <v>0.48700000182628767</v>
      </c>
      <c r="K190" s="61">
        <f t="shared" si="4"/>
        <v>5619.9605410752865</v>
      </c>
      <c r="M190" s="66">
        <f t="shared" si="5"/>
        <v>14</v>
      </c>
    </row>
    <row r="191" spans="4:13" ht="12.75" x14ac:dyDescent="0.3">
      <c r="D191" s="8" t="str">
        <f>Input_Fixed_Assets!E192</f>
        <v>FAC</v>
      </c>
      <c r="E191" s="61">
        <f>Input_Fixed_Assets!F192</f>
        <v>3813.8</v>
      </c>
      <c r="F191" s="66">
        <f>Input_Fixed_Assets!G192</f>
        <v>156</v>
      </c>
      <c r="G191" s="62" t="str">
        <f>Input_Fixed_Assets!H192</f>
        <v>Property</v>
      </c>
      <c r="H191" s="62" t="str">
        <f>Input_Fixed_Assets!I192</f>
        <v>Existing</v>
      </c>
      <c r="I191" s="63"/>
      <c r="J191" s="64">
        <f>INDEX(Input_Fixed_Assets!$E$993:$E$998,MATCH(D191,Input_Fixed_Assets!$D$993:$D$998,0))</f>
        <v>0.48700000182628767</v>
      </c>
      <c r="K191" s="61">
        <f t="shared" si="4"/>
        <v>1857.320606965096</v>
      </c>
      <c r="M191" s="66">
        <f t="shared" si="5"/>
        <v>13</v>
      </c>
    </row>
    <row r="192" spans="4:13" ht="12.75" x14ac:dyDescent="0.3">
      <c r="D192" s="8" t="str">
        <f>Input_Fixed_Assets!E193</f>
        <v>FAC</v>
      </c>
      <c r="E192" s="61">
        <f>Input_Fixed_Assets!F193</f>
        <v>107915.16</v>
      </c>
      <c r="F192" s="66">
        <f>Input_Fixed_Assets!G193</f>
        <v>110</v>
      </c>
      <c r="G192" s="62" t="str">
        <f>Input_Fixed_Assets!H193</f>
        <v>Property</v>
      </c>
      <c r="H192" s="62" t="str">
        <f>Input_Fixed_Assets!I193</f>
        <v>Existing</v>
      </c>
      <c r="I192" s="63"/>
      <c r="J192" s="64">
        <f>INDEX(Input_Fixed_Assets!$E$993:$E$998,MATCH(D192,Input_Fixed_Assets!$D$993:$D$998,0))</f>
        <v>0.48700000182628767</v>
      </c>
      <c r="K192" s="61">
        <f t="shared" si="4"/>
        <v>52554.683117084125</v>
      </c>
      <c r="M192" s="66">
        <f t="shared" si="5"/>
        <v>9.1666666666666661</v>
      </c>
    </row>
    <row r="193" spans="4:13" ht="12.75" x14ac:dyDescent="0.3">
      <c r="D193" s="8" t="str">
        <f>Input_Fixed_Assets!E194</f>
        <v>FAC</v>
      </c>
      <c r="E193" s="61">
        <f>Input_Fixed_Assets!F194</f>
        <v>0</v>
      </c>
      <c r="F193" s="66">
        <f>Input_Fixed_Assets!G194</f>
        <v>0</v>
      </c>
      <c r="G193" s="62" t="str">
        <f>Input_Fixed_Assets!H194</f>
        <v>Property</v>
      </c>
      <c r="H193" s="62" t="str">
        <f>Input_Fixed_Assets!I194</f>
        <v>Existing</v>
      </c>
      <c r="I193" s="63"/>
      <c r="J193" s="64">
        <f>INDEX(Input_Fixed_Assets!$E$993:$E$998,MATCH(D193,Input_Fixed_Assets!$D$993:$D$998,0))</f>
        <v>0.48700000182628767</v>
      </c>
      <c r="K193" s="61">
        <f t="shared" si="4"/>
        <v>0</v>
      </c>
      <c r="M193" s="66">
        <f t="shared" si="5"/>
        <v>0</v>
      </c>
    </row>
    <row r="194" spans="4:13" ht="12.75" x14ac:dyDescent="0.3">
      <c r="D194" s="8" t="str">
        <f>Input_Fixed_Assets!E195</f>
        <v>FAC</v>
      </c>
      <c r="E194" s="61">
        <f>Input_Fixed_Assets!F195</f>
        <v>0</v>
      </c>
      <c r="F194" s="66">
        <f>Input_Fixed_Assets!G195</f>
        <v>0</v>
      </c>
      <c r="G194" s="62" t="str">
        <f>Input_Fixed_Assets!H195</f>
        <v>IT and Communications</v>
      </c>
      <c r="H194" s="62" t="str">
        <f>Input_Fixed_Assets!I195</f>
        <v>Existing</v>
      </c>
      <c r="I194" s="63"/>
      <c r="J194" s="64">
        <f>INDEX(Input_Fixed_Assets!$E$993:$E$998,MATCH(D194,Input_Fixed_Assets!$D$993:$D$998,0))</f>
        <v>0.48700000182628767</v>
      </c>
      <c r="K194" s="61">
        <f t="shared" si="4"/>
        <v>0</v>
      </c>
      <c r="M194" s="66">
        <f t="shared" si="5"/>
        <v>0</v>
      </c>
    </row>
    <row r="195" spans="4:13" ht="12.75" x14ac:dyDescent="0.3">
      <c r="D195" s="8" t="str">
        <f>Input_Fixed_Assets!E196</f>
        <v>FAC</v>
      </c>
      <c r="E195" s="61">
        <f>Input_Fixed_Assets!F196</f>
        <v>2510</v>
      </c>
      <c r="F195" s="66">
        <f>Input_Fixed_Assets!G196</f>
        <v>38</v>
      </c>
      <c r="G195" s="62" t="str">
        <f>Input_Fixed_Assets!H196</f>
        <v>Property</v>
      </c>
      <c r="H195" s="62" t="str">
        <f>Input_Fixed_Assets!I196</f>
        <v>Existing</v>
      </c>
      <c r="I195" s="63"/>
      <c r="J195" s="64">
        <f>INDEX(Input_Fixed_Assets!$E$993:$E$998,MATCH(D195,Input_Fixed_Assets!$D$993:$D$998,0))</f>
        <v>0.48700000182628767</v>
      </c>
      <c r="K195" s="61">
        <f t="shared" si="4"/>
        <v>1222.3700045839821</v>
      </c>
      <c r="M195" s="66">
        <f t="shared" si="5"/>
        <v>3.1666666666666665</v>
      </c>
    </row>
    <row r="196" spans="4:13" ht="12.75" x14ac:dyDescent="0.3">
      <c r="D196" s="8" t="str">
        <f>Input_Fixed_Assets!E197</f>
        <v>FAC</v>
      </c>
      <c r="E196" s="61">
        <f>Input_Fixed_Assets!F197</f>
        <v>0</v>
      </c>
      <c r="F196" s="66">
        <f>Input_Fixed_Assets!G197</f>
        <v>0</v>
      </c>
      <c r="G196" s="62" t="str">
        <f>Input_Fixed_Assets!H197</f>
        <v>IT and Communications</v>
      </c>
      <c r="H196" s="62" t="str">
        <f>Input_Fixed_Assets!I197</f>
        <v>Existing</v>
      </c>
      <c r="I196" s="63"/>
      <c r="J196" s="64">
        <f>INDEX(Input_Fixed_Assets!$E$993:$E$998,MATCH(D196,Input_Fixed_Assets!$D$993:$D$998,0))</f>
        <v>0.48700000182628767</v>
      </c>
      <c r="K196" s="61">
        <f t="shared" si="4"/>
        <v>0</v>
      </c>
      <c r="M196" s="66">
        <f t="shared" si="5"/>
        <v>0</v>
      </c>
    </row>
    <row r="197" spans="4:13" ht="12.75" x14ac:dyDescent="0.3">
      <c r="D197" s="8" t="str">
        <f>Input_Fixed_Assets!E198</f>
        <v>FAC</v>
      </c>
      <c r="E197" s="61">
        <f>Input_Fixed_Assets!F198</f>
        <v>0</v>
      </c>
      <c r="F197" s="66">
        <f>Input_Fixed_Assets!G198</f>
        <v>0</v>
      </c>
      <c r="G197" s="62" t="str">
        <f>Input_Fixed_Assets!H198</f>
        <v>IT and Communications</v>
      </c>
      <c r="H197" s="62" t="str">
        <f>Input_Fixed_Assets!I198</f>
        <v>Existing</v>
      </c>
      <c r="I197" s="63"/>
      <c r="J197" s="64">
        <f>INDEX(Input_Fixed_Assets!$E$993:$E$998,MATCH(D197,Input_Fixed_Assets!$D$993:$D$998,0))</f>
        <v>0.48700000182628767</v>
      </c>
      <c r="K197" s="61">
        <f t="shared" si="4"/>
        <v>0</v>
      </c>
      <c r="M197" s="66">
        <f t="shared" si="5"/>
        <v>0</v>
      </c>
    </row>
    <row r="198" spans="4:13" ht="12.75" x14ac:dyDescent="0.3">
      <c r="D198" s="8" t="str">
        <f>Input_Fixed_Assets!E199</f>
        <v>FAC</v>
      </c>
      <c r="E198" s="61">
        <f>Input_Fixed_Assets!F199</f>
        <v>0</v>
      </c>
      <c r="F198" s="66">
        <f>Input_Fixed_Assets!G199</f>
        <v>0</v>
      </c>
      <c r="G198" s="62" t="str">
        <f>Input_Fixed_Assets!H199</f>
        <v>Exclude</v>
      </c>
      <c r="H198" s="62" t="str">
        <f>Input_Fixed_Assets!I199</f>
        <v>Existing</v>
      </c>
      <c r="I198" s="63"/>
      <c r="J198" s="64">
        <f>INDEX(Input_Fixed_Assets!$E$993:$E$998,MATCH(D198,Input_Fixed_Assets!$D$993:$D$998,0))</f>
        <v>0.48700000182628767</v>
      </c>
      <c r="K198" s="61">
        <f t="shared" si="4"/>
        <v>0</v>
      </c>
      <c r="M198" s="66">
        <f t="shared" si="5"/>
        <v>0</v>
      </c>
    </row>
    <row r="199" spans="4:13" ht="12.75" x14ac:dyDescent="0.3">
      <c r="D199" s="8" t="str">
        <f>Input_Fixed_Assets!E200</f>
        <v>FAC</v>
      </c>
      <c r="E199" s="61">
        <f>Input_Fixed_Assets!F200</f>
        <v>0</v>
      </c>
      <c r="F199" s="66">
        <f>Input_Fixed_Assets!G200</f>
        <v>0</v>
      </c>
      <c r="G199" s="62" t="str">
        <f>Input_Fixed_Assets!H200</f>
        <v>Property</v>
      </c>
      <c r="H199" s="62" t="str">
        <f>Input_Fixed_Assets!I200</f>
        <v>Existing</v>
      </c>
      <c r="I199" s="63"/>
      <c r="J199" s="64">
        <f>INDEX(Input_Fixed_Assets!$E$993:$E$998,MATCH(D199,Input_Fixed_Assets!$D$993:$D$998,0))</f>
        <v>0.48700000182628767</v>
      </c>
      <c r="K199" s="61">
        <f t="shared" si="4"/>
        <v>0</v>
      </c>
      <c r="M199" s="66">
        <f t="shared" si="5"/>
        <v>0</v>
      </c>
    </row>
    <row r="200" spans="4:13" ht="12.75" x14ac:dyDescent="0.3">
      <c r="D200" s="8" t="str">
        <f>Input_Fixed_Assets!E201</f>
        <v>FAC</v>
      </c>
      <c r="E200" s="61">
        <f>Input_Fixed_Assets!F201</f>
        <v>0</v>
      </c>
      <c r="F200" s="66">
        <f>Input_Fixed_Assets!G201</f>
        <v>0</v>
      </c>
      <c r="G200" s="62" t="str">
        <f>Input_Fixed_Assets!H201</f>
        <v>IT and Communications</v>
      </c>
      <c r="H200" s="62" t="str">
        <f>Input_Fixed_Assets!I201</f>
        <v>Existing</v>
      </c>
      <c r="I200" s="63"/>
      <c r="J200" s="64">
        <f>INDEX(Input_Fixed_Assets!$E$993:$E$998,MATCH(D200,Input_Fixed_Assets!$D$993:$D$998,0))</f>
        <v>0.48700000182628767</v>
      </c>
      <c r="K200" s="61">
        <f t="shared" si="4"/>
        <v>0</v>
      </c>
      <c r="M200" s="66">
        <f t="shared" si="5"/>
        <v>0</v>
      </c>
    </row>
    <row r="201" spans="4:13" ht="12.75" x14ac:dyDescent="0.3">
      <c r="D201" s="8" t="str">
        <f>Input_Fixed_Assets!E202</f>
        <v>FAC</v>
      </c>
      <c r="E201" s="61">
        <f>Input_Fixed_Assets!F202</f>
        <v>0</v>
      </c>
      <c r="F201" s="66">
        <f>Input_Fixed_Assets!G202</f>
        <v>0</v>
      </c>
      <c r="G201" s="62" t="str">
        <f>Input_Fixed_Assets!H202</f>
        <v>IT and Communications</v>
      </c>
      <c r="H201" s="62" t="str">
        <f>Input_Fixed_Assets!I202</f>
        <v>Existing</v>
      </c>
      <c r="I201" s="63"/>
      <c r="J201" s="64">
        <f>INDEX(Input_Fixed_Assets!$E$993:$E$998,MATCH(D201,Input_Fixed_Assets!$D$993:$D$998,0))</f>
        <v>0.48700000182628767</v>
      </c>
      <c r="K201" s="61">
        <f t="shared" si="4"/>
        <v>0</v>
      </c>
      <c r="M201" s="66">
        <f t="shared" si="5"/>
        <v>0</v>
      </c>
    </row>
    <row r="202" spans="4:13" ht="12.75" x14ac:dyDescent="0.3">
      <c r="D202" s="8" t="str">
        <f>Input_Fixed_Assets!E203</f>
        <v>FAC</v>
      </c>
      <c r="E202" s="61">
        <f>Input_Fixed_Assets!F203</f>
        <v>0</v>
      </c>
      <c r="F202" s="66">
        <f>Input_Fixed_Assets!G203</f>
        <v>0</v>
      </c>
      <c r="G202" s="62" t="str">
        <f>Input_Fixed_Assets!H203</f>
        <v>IT and Communications</v>
      </c>
      <c r="H202" s="62" t="str">
        <f>Input_Fixed_Assets!I203</f>
        <v>Existing</v>
      </c>
      <c r="I202" s="63"/>
      <c r="J202" s="64">
        <f>INDEX(Input_Fixed_Assets!$E$993:$E$998,MATCH(D202,Input_Fixed_Assets!$D$993:$D$998,0))</f>
        <v>0.48700000182628767</v>
      </c>
      <c r="K202" s="61">
        <f t="shared" ref="K202:K265" si="6">E202*J202</f>
        <v>0</v>
      </c>
      <c r="M202" s="66">
        <f t="shared" si="5"/>
        <v>0</v>
      </c>
    </row>
    <row r="203" spans="4:13" ht="12.75" x14ac:dyDescent="0.3">
      <c r="D203" s="8" t="str">
        <f>Input_Fixed_Assets!E204</f>
        <v>FAC</v>
      </c>
      <c r="E203" s="61">
        <f>Input_Fixed_Assets!F204</f>
        <v>0</v>
      </c>
      <c r="F203" s="66">
        <f>Input_Fixed_Assets!G204</f>
        <v>0</v>
      </c>
      <c r="G203" s="62" t="str">
        <f>Input_Fixed_Assets!H204</f>
        <v>IT and Communications</v>
      </c>
      <c r="H203" s="62" t="str">
        <f>Input_Fixed_Assets!I204</f>
        <v>Existing</v>
      </c>
      <c r="I203" s="63"/>
      <c r="J203" s="64">
        <f>INDEX(Input_Fixed_Assets!$E$993:$E$998,MATCH(D203,Input_Fixed_Assets!$D$993:$D$998,0))</f>
        <v>0.48700000182628767</v>
      </c>
      <c r="K203" s="61">
        <f t="shared" si="6"/>
        <v>0</v>
      </c>
      <c r="M203" s="66">
        <f t="shared" ref="M203:M266" si="7">F203/12</f>
        <v>0</v>
      </c>
    </row>
    <row r="204" spans="4:13" ht="12.75" x14ac:dyDescent="0.3">
      <c r="D204" s="8" t="str">
        <f>Input_Fixed_Assets!E205</f>
        <v>FAC</v>
      </c>
      <c r="E204" s="61">
        <f>Input_Fixed_Assets!F205</f>
        <v>0</v>
      </c>
      <c r="F204" s="66">
        <f>Input_Fixed_Assets!G205</f>
        <v>0</v>
      </c>
      <c r="G204" s="62" t="str">
        <f>Input_Fixed_Assets!H205</f>
        <v>IT and Communications</v>
      </c>
      <c r="H204" s="62" t="str">
        <f>Input_Fixed_Assets!I205</f>
        <v>Existing</v>
      </c>
      <c r="I204" s="63"/>
      <c r="J204" s="64">
        <f>INDEX(Input_Fixed_Assets!$E$993:$E$998,MATCH(D204,Input_Fixed_Assets!$D$993:$D$998,0))</f>
        <v>0.48700000182628767</v>
      </c>
      <c r="K204" s="61">
        <f t="shared" si="6"/>
        <v>0</v>
      </c>
      <c r="M204" s="66">
        <f t="shared" si="7"/>
        <v>0</v>
      </c>
    </row>
    <row r="205" spans="4:13" ht="12.75" x14ac:dyDescent="0.3">
      <c r="D205" s="8" t="str">
        <f>Input_Fixed_Assets!E206</f>
        <v>FAC</v>
      </c>
      <c r="E205" s="61">
        <f>Input_Fixed_Assets!F206</f>
        <v>0</v>
      </c>
      <c r="F205" s="66">
        <f>Input_Fixed_Assets!G206</f>
        <v>0</v>
      </c>
      <c r="G205" s="62" t="str">
        <f>Input_Fixed_Assets!H206</f>
        <v>IT and Communications</v>
      </c>
      <c r="H205" s="62" t="str">
        <f>Input_Fixed_Assets!I206</f>
        <v>Existing</v>
      </c>
      <c r="I205" s="63"/>
      <c r="J205" s="64">
        <f>INDEX(Input_Fixed_Assets!$E$993:$E$998,MATCH(D205,Input_Fixed_Assets!$D$993:$D$998,0))</f>
        <v>0.48700000182628767</v>
      </c>
      <c r="K205" s="61">
        <f t="shared" si="6"/>
        <v>0</v>
      </c>
      <c r="M205" s="66">
        <f t="shared" si="7"/>
        <v>0</v>
      </c>
    </row>
    <row r="206" spans="4:13" ht="12.75" x14ac:dyDescent="0.3">
      <c r="D206" s="8" t="str">
        <f>Input_Fixed_Assets!E207</f>
        <v>FAC</v>
      </c>
      <c r="E206" s="61">
        <f>Input_Fixed_Assets!F207</f>
        <v>0</v>
      </c>
      <c r="F206" s="66">
        <f>Input_Fixed_Assets!G207</f>
        <v>0</v>
      </c>
      <c r="G206" s="62" t="str">
        <f>Input_Fixed_Assets!H207</f>
        <v>Property</v>
      </c>
      <c r="H206" s="62" t="str">
        <f>Input_Fixed_Assets!I207</f>
        <v>Existing</v>
      </c>
      <c r="I206" s="63"/>
      <c r="J206" s="64">
        <f>INDEX(Input_Fixed_Assets!$E$993:$E$998,MATCH(D206,Input_Fixed_Assets!$D$993:$D$998,0))</f>
        <v>0.48700000182628767</v>
      </c>
      <c r="K206" s="61">
        <f t="shared" si="6"/>
        <v>0</v>
      </c>
      <c r="M206" s="66">
        <f t="shared" si="7"/>
        <v>0</v>
      </c>
    </row>
    <row r="207" spans="4:13" ht="12.75" x14ac:dyDescent="0.3">
      <c r="D207" s="8" t="str">
        <f>Input_Fixed_Assets!E208</f>
        <v>FAC</v>
      </c>
      <c r="E207" s="61">
        <f>Input_Fixed_Assets!F208</f>
        <v>0</v>
      </c>
      <c r="F207" s="66">
        <f>Input_Fixed_Assets!G208</f>
        <v>0</v>
      </c>
      <c r="G207" s="62" t="str">
        <f>Input_Fixed_Assets!H208</f>
        <v>IT and Communications</v>
      </c>
      <c r="H207" s="62" t="str">
        <f>Input_Fixed_Assets!I208</f>
        <v>Existing</v>
      </c>
      <c r="I207" s="63"/>
      <c r="J207" s="64">
        <f>INDEX(Input_Fixed_Assets!$E$993:$E$998,MATCH(D207,Input_Fixed_Assets!$D$993:$D$998,0))</f>
        <v>0.48700000182628767</v>
      </c>
      <c r="K207" s="61">
        <f t="shared" si="6"/>
        <v>0</v>
      </c>
      <c r="M207" s="66">
        <f t="shared" si="7"/>
        <v>0</v>
      </c>
    </row>
    <row r="208" spans="4:13" ht="12.75" x14ac:dyDescent="0.3">
      <c r="D208" s="8" t="str">
        <f>Input_Fixed_Assets!E209</f>
        <v>FAC</v>
      </c>
      <c r="E208" s="61">
        <f>Input_Fixed_Assets!F209</f>
        <v>0</v>
      </c>
      <c r="F208" s="66">
        <f>Input_Fixed_Assets!G209</f>
        <v>0</v>
      </c>
      <c r="G208" s="62" t="str">
        <f>Input_Fixed_Assets!H209</f>
        <v>IT and Communications</v>
      </c>
      <c r="H208" s="62" t="str">
        <f>Input_Fixed_Assets!I209</f>
        <v>Existing</v>
      </c>
      <c r="I208" s="63"/>
      <c r="J208" s="64">
        <f>INDEX(Input_Fixed_Assets!$E$993:$E$998,MATCH(D208,Input_Fixed_Assets!$D$993:$D$998,0))</f>
        <v>0.48700000182628767</v>
      </c>
      <c r="K208" s="61">
        <f t="shared" si="6"/>
        <v>0</v>
      </c>
      <c r="M208" s="66">
        <f t="shared" si="7"/>
        <v>0</v>
      </c>
    </row>
    <row r="209" spans="4:13" ht="12.75" x14ac:dyDescent="0.3">
      <c r="D209" s="8" t="str">
        <f>Input_Fixed_Assets!E210</f>
        <v>FAC</v>
      </c>
      <c r="E209" s="61">
        <f>Input_Fixed_Assets!F210</f>
        <v>0</v>
      </c>
      <c r="F209" s="66">
        <f>Input_Fixed_Assets!G210</f>
        <v>0</v>
      </c>
      <c r="G209" s="62" t="str">
        <f>Input_Fixed_Assets!H210</f>
        <v>IT and Communications</v>
      </c>
      <c r="H209" s="62" t="str">
        <f>Input_Fixed_Assets!I210</f>
        <v>Existing</v>
      </c>
      <c r="I209" s="63"/>
      <c r="J209" s="64">
        <f>INDEX(Input_Fixed_Assets!$E$993:$E$998,MATCH(D209,Input_Fixed_Assets!$D$993:$D$998,0))</f>
        <v>0.48700000182628767</v>
      </c>
      <c r="K209" s="61">
        <f t="shared" si="6"/>
        <v>0</v>
      </c>
      <c r="M209" s="66">
        <f t="shared" si="7"/>
        <v>0</v>
      </c>
    </row>
    <row r="210" spans="4:13" ht="12.75" x14ac:dyDescent="0.3">
      <c r="D210" s="8" t="str">
        <f>Input_Fixed_Assets!E211</f>
        <v>FAC</v>
      </c>
      <c r="E210" s="61">
        <f>Input_Fixed_Assets!F211</f>
        <v>0</v>
      </c>
      <c r="F210" s="66">
        <f>Input_Fixed_Assets!G211</f>
        <v>0</v>
      </c>
      <c r="G210" s="62" t="str">
        <f>Input_Fixed_Assets!H211</f>
        <v>IT and Communications</v>
      </c>
      <c r="H210" s="62" t="str">
        <f>Input_Fixed_Assets!I211</f>
        <v>Existing</v>
      </c>
      <c r="I210" s="63"/>
      <c r="J210" s="64">
        <f>INDEX(Input_Fixed_Assets!$E$993:$E$998,MATCH(D210,Input_Fixed_Assets!$D$993:$D$998,0))</f>
        <v>0.48700000182628767</v>
      </c>
      <c r="K210" s="61">
        <f t="shared" si="6"/>
        <v>0</v>
      </c>
      <c r="M210" s="66">
        <f t="shared" si="7"/>
        <v>0</v>
      </c>
    </row>
    <row r="211" spans="4:13" ht="12.75" x14ac:dyDescent="0.3">
      <c r="D211" s="8" t="str">
        <f>Input_Fixed_Assets!E212</f>
        <v>FAC</v>
      </c>
      <c r="E211" s="61">
        <f>Input_Fixed_Assets!F212</f>
        <v>0</v>
      </c>
      <c r="F211" s="66">
        <f>Input_Fixed_Assets!G212</f>
        <v>0</v>
      </c>
      <c r="G211" s="62" t="str">
        <f>Input_Fixed_Assets!H212</f>
        <v>IT and Communications</v>
      </c>
      <c r="H211" s="62" t="str">
        <f>Input_Fixed_Assets!I212</f>
        <v>Existing</v>
      </c>
      <c r="I211" s="63"/>
      <c r="J211" s="64">
        <f>INDEX(Input_Fixed_Assets!$E$993:$E$998,MATCH(D211,Input_Fixed_Assets!$D$993:$D$998,0))</f>
        <v>0.48700000182628767</v>
      </c>
      <c r="K211" s="61">
        <f t="shared" si="6"/>
        <v>0</v>
      </c>
      <c r="M211" s="66">
        <f t="shared" si="7"/>
        <v>0</v>
      </c>
    </row>
    <row r="212" spans="4:13" ht="12.75" x14ac:dyDescent="0.3">
      <c r="D212" s="8" t="str">
        <f>Input_Fixed_Assets!E213</f>
        <v>FAC</v>
      </c>
      <c r="E212" s="61">
        <f>Input_Fixed_Assets!F213</f>
        <v>0</v>
      </c>
      <c r="F212" s="66">
        <f>Input_Fixed_Assets!G213</f>
        <v>0</v>
      </c>
      <c r="G212" s="62" t="str">
        <f>Input_Fixed_Assets!H213</f>
        <v>IT and Communications</v>
      </c>
      <c r="H212" s="62" t="str">
        <f>Input_Fixed_Assets!I213</f>
        <v>Existing</v>
      </c>
      <c r="I212" s="63"/>
      <c r="J212" s="64">
        <f>INDEX(Input_Fixed_Assets!$E$993:$E$998,MATCH(D212,Input_Fixed_Assets!$D$993:$D$998,0))</f>
        <v>0.48700000182628767</v>
      </c>
      <c r="K212" s="61">
        <f t="shared" si="6"/>
        <v>0</v>
      </c>
      <c r="M212" s="66">
        <f t="shared" si="7"/>
        <v>0</v>
      </c>
    </row>
    <row r="213" spans="4:13" ht="12.75" x14ac:dyDescent="0.3">
      <c r="D213" s="8" t="str">
        <f>Input_Fixed_Assets!E214</f>
        <v>FAC</v>
      </c>
      <c r="E213" s="61">
        <f>Input_Fixed_Assets!F214</f>
        <v>451.72</v>
      </c>
      <c r="F213" s="66">
        <f>Input_Fixed_Assets!G214</f>
        <v>25</v>
      </c>
      <c r="G213" s="62" t="str">
        <f>Input_Fixed_Assets!H214</f>
        <v>Property</v>
      </c>
      <c r="H213" s="62" t="str">
        <f>Input_Fixed_Assets!I214</f>
        <v>Existing</v>
      </c>
      <c r="I213" s="63"/>
      <c r="J213" s="64">
        <f>INDEX(Input_Fixed_Assets!$E$993:$E$998,MATCH(D213,Input_Fixed_Assets!$D$993:$D$998,0))</f>
        <v>0.48700000182628767</v>
      </c>
      <c r="K213" s="61">
        <f t="shared" si="6"/>
        <v>219.98764082497067</v>
      </c>
      <c r="M213" s="66">
        <f t="shared" si="7"/>
        <v>2.0833333333333335</v>
      </c>
    </row>
    <row r="214" spans="4:13" ht="12.75" x14ac:dyDescent="0.3">
      <c r="D214" s="8" t="str">
        <f>Input_Fixed_Assets!E215</f>
        <v>FAC</v>
      </c>
      <c r="E214" s="61">
        <f>Input_Fixed_Assets!F215</f>
        <v>13071.92</v>
      </c>
      <c r="F214" s="66">
        <f>Input_Fixed_Assets!G215</f>
        <v>35</v>
      </c>
      <c r="G214" s="62" t="str">
        <f>Input_Fixed_Assets!H215</f>
        <v>Property</v>
      </c>
      <c r="H214" s="62" t="str">
        <f>Input_Fixed_Assets!I215</f>
        <v>Existing</v>
      </c>
      <c r="I214" s="63"/>
      <c r="J214" s="64">
        <f>INDEX(Input_Fixed_Assets!$E$993:$E$998,MATCH(D214,Input_Fixed_Assets!$D$993:$D$998,0))</f>
        <v>0.48700000182628767</v>
      </c>
      <c r="K214" s="61">
        <f t="shared" si="6"/>
        <v>6366.0250638730859</v>
      </c>
      <c r="M214" s="66">
        <f t="shared" si="7"/>
        <v>2.9166666666666665</v>
      </c>
    </row>
    <row r="215" spans="4:13" ht="12.75" x14ac:dyDescent="0.3">
      <c r="D215" s="8" t="str">
        <f>Input_Fixed_Assets!E216</f>
        <v>FAC</v>
      </c>
      <c r="E215" s="61">
        <f>Input_Fixed_Assets!F216</f>
        <v>0</v>
      </c>
      <c r="F215" s="66">
        <f>Input_Fixed_Assets!G216</f>
        <v>0</v>
      </c>
      <c r="G215" s="62" t="str">
        <f>Input_Fixed_Assets!H216</f>
        <v>IT and Communications</v>
      </c>
      <c r="H215" s="62" t="str">
        <f>Input_Fixed_Assets!I216</f>
        <v>Existing</v>
      </c>
      <c r="I215" s="63"/>
      <c r="J215" s="64">
        <f>INDEX(Input_Fixed_Assets!$E$993:$E$998,MATCH(D215,Input_Fixed_Assets!$D$993:$D$998,0))</f>
        <v>0.48700000182628767</v>
      </c>
      <c r="K215" s="61">
        <f t="shared" si="6"/>
        <v>0</v>
      </c>
      <c r="M215" s="66">
        <f t="shared" si="7"/>
        <v>0</v>
      </c>
    </row>
    <row r="216" spans="4:13" ht="12.75" x14ac:dyDescent="0.3">
      <c r="D216" s="8" t="str">
        <f>Input_Fixed_Assets!E217</f>
        <v>FAC</v>
      </c>
      <c r="E216" s="61">
        <f>Input_Fixed_Assets!F217</f>
        <v>0</v>
      </c>
      <c r="F216" s="66">
        <f>Input_Fixed_Assets!G217</f>
        <v>0</v>
      </c>
      <c r="G216" s="62" t="str">
        <f>Input_Fixed_Assets!H217</f>
        <v>IT and Communications</v>
      </c>
      <c r="H216" s="62" t="str">
        <f>Input_Fixed_Assets!I217</f>
        <v>Existing</v>
      </c>
      <c r="I216" s="63"/>
      <c r="J216" s="64">
        <f>INDEX(Input_Fixed_Assets!$E$993:$E$998,MATCH(D216,Input_Fixed_Assets!$D$993:$D$998,0))</f>
        <v>0.48700000182628767</v>
      </c>
      <c r="K216" s="61">
        <f t="shared" si="6"/>
        <v>0</v>
      </c>
      <c r="M216" s="66">
        <f t="shared" si="7"/>
        <v>0</v>
      </c>
    </row>
    <row r="217" spans="4:13" ht="12.75" x14ac:dyDescent="0.3">
      <c r="D217" s="8" t="str">
        <f>Input_Fixed_Assets!E218</f>
        <v>FAC</v>
      </c>
      <c r="E217" s="61">
        <f>Input_Fixed_Assets!F218</f>
        <v>0</v>
      </c>
      <c r="F217" s="66">
        <f>Input_Fixed_Assets!G218</f>
        <v>0</v>
      </c>
      <c r="G217" s="62" t="str">
        <f>Input_Fixed_Assets!H218</f>
        <v>IT and Communications</v>
      </c>
      <c r="H217" s="62" t="str">
        <f>Input_Fixed_Assets!I218</f>
        <v>Existing</v>
      </c>
      <c r="I217" s="63"/>
      <c r="J217" s="64">
        <f>INDEX(Input_Fixed_Assets!$E$993:$E$998,MATCH(D217,Input_Fixed_Assets!$D$993:$D$998,0))</f>
        <v>0.48700000182628767</v>
      </c>
      <c r="K217" s="61">
        <f t="shared" si="6"/>
        <v>0</v>
      </c>
      <c r="M217" s="66">
        <f t="shared" si="7"/>
        <v>0</v>
      </c>
    </row>
    <row r="218" spans="4:13" ht="12.75" x14ac:dyDescent="0.3">
      <c r="D218" s="8" t="str">
        <f>Input_Fixed_Assets!E219</f>
        <v>FAC</v>
      </c>
      <c r="E218" s="61">
        <f>Input_Fixed_Assets!F219</f>
        <v>0</v>
      </c>
      <c r="F218" s="66">
        <f>Input_Fixed_Assets!G219</f>
        <v>0</v>
      </c>
      <c r="G218" s="62" t="str">
        <f>Input_Fixed_Assets!H219</f>
        <v>IT and Communications</v>
      </c>
      <c r="H218" s="62" t="str">
        <f>Input_Fixed_Assets!I219</f>
        <v>Existing</v>
      </c>
      <c r="I218" s="63"/>
      <c r="J218" s="64">
        <f>INDEX(Input_Fixed_Assets!$E$993:$E$998,MATCH(D218,Input_Fixed_Assets!$D$993:$D$998,0))</f>
        <v>0.48700000182628767</v>
      </c>
      <c r="K218" s="61">
        <f t="shared" si="6"/>
        <v>0</v>
      </c>
      <c r="M218" s="66">
        <f t="shared" si="7"/>
        <v>0</v>
      </c>
    </row>
    <row r="219" spans="4:13" ht="12.75" x14ac:dyDescent="0.3">
      <c r="D219" s="8" t="str">
        <f>Input_Fixed_Assets!E220</f>
        <v>FAC</v>
      </c>
      <c r="E219" s="61">
        <f>Input_Fixed_Assets!F220</f>
        <v>3434.4</v>
      </c>
      <c r="F219" s="66">
        <f>Input_Fixed_Assets!G220</f>
        <v>36</v>
      </c>
      <c r="G219" s="62" t="str">
        <f>Input_Fixed_Assets!H220</f>
        <v>IT and Communications</v>
      </c>
      <c r="H219" s="62" t="str">
        <f>Input_Fixed_Assets!I220</f>
        <v>Existing</v>
      </c>
      <c r="I219" s="63"/>
      <c r="J219" s="64">
        <f>INDEX(Input_Fixed_Assets!$E$993:$E$998,MATCH(D219,Input_Fixed_Assets!$D$993:$D$998,0))</f>
        <v>0.48700000182628767</v>
      </c>
      <c r="K219" s="61">
        <f t="shared" si="6"/>
        <v>1672.5528062722024</v>
      </c>
      <c r="M219" s="66">
        <f t="shared" si="7"/>
        <v>3</v>
      </c>
    </row>
    <row r="220" spans="4:13" ht="12.75" x14ac:dyDescent="0.3">
      <c r="D220" s="8" t="str">
        <f>Input_Fixed_Assets!E221</f>
        <v>FAC</v>
      </c>
      <c r="E220" s="61">
        <f>Input_Fixed_Assets!F221</f>
        <v>0</v>
      </c>
      <c r="F220" s="66">
        <f>Input_Fixed_Assets!G221</f>
        <v>0</v>
      </c>
      <c r="G220" s="62" t="str">
        <f>Input_Fixed_Assets!H221</f>
        <v>IT and Communications</v>
      </c>
      <c r="H220" s="62" t="str">
        <f>Input_Fixed_Assets!I221</f>
        <v>Existing</v>
      </c>
      <c r="I220" s="63"/>
      <c r="J220" s="64">
        <f>INDEX(Input_Fixed_Assets!$E$993:$E$998,MATCH(D220,Input_Fixed_Assets!$D$993:$D$998,0))</f>
        <v>0.48700000182628767</v>
      </c>
      <c r="K220" s="61">
        <f t="shared" si="6"/>
        <v>0</v>
      </c>
      <c r="M220" s="66">
        <f t="shared" si="7"/>
        <v>0</v>
      </c>
    </row>
    <row r="221" spans="4:13" ht="12.75" x14ac:dyDescent="0.3">
      <c r="D221" s="8" t="str">
        <f>Input_Fixed_Assets!E222</f>
        <v>FAC</v>
      </c>
      <c r="E221" s="61">
        <f>Input_Fixed_Assets!F222</f>
        <v>0</v>
      </c>
      <c r="F221" s="66">
        <f>Input_Fixed_Assets!G222</f>
        <v>0</v>
      </c>
      <c r="G221" s="62" t="str">
        <f>Input_Fixed_Assets!H222</f>
        <v>IT and Communications</v>
      </c>
      <c r="H221" s="62" t="str">
        <f>Input_Fixed_Assets!I222</f>
        <v>Existing</v>
      </c>
      <c r="I221" s="63"/>
      <c r="J221" s="64">
        <f>INDEX(Input_Fixed_Assets!$E$993:$E$998,MATCH(D221,Input_Fixed_Assets!$D$993:$D$998,0))</f>
        <v>0.48700000182628767</v>
      </c>
      <c r="K221" s="61">
        <f t="shared" si="6"/>
        <v>0</v>
      </c>
      <c r="M221" s="66">
        <f t="shared" si="7"/>
        <v>0</v>
      </c>
    </row>
    <row r="222" spans="4:13" ht="12.75" x14ac:dyDescent="0.3">
      <c r="D222" s="8" t="str">
        <f>Input_Fixed_Assets!E223</f>
        <v>FAC</v>
      </c>
      <c r="E222" s="61">
        <f>Input_Fixed_Assets!F223</f>
        <v>0</v>
      </c>
      <c r="F222" s="66">
        <f>Input_Fixed_Assets!G223</f>
        <v>0</v>
      </c>
      <c r="G222" s="62" t="str">
        <f>Input_Fixed_Assets!H223</f>
        <v>IT and Communications</v>
      </c>
      <c r="H222" s="62" t="str">
        <f>Input_Fixed_Assets!I223</f>
        <v>Existing</v>
      </c>
      <c r="I222" s="63"/>
      <c r="J222" s="64">
        <f>INDEX(Input_Fixed_Assets!$E$993:$E$998,MATCH(D222,Input_Fixed_Assets!$D$993:$D$998,0))</f>
        <v>0.48700000182628767</v>
      </c>
      <c r="K222" s="61">
        <f t="shared" si="6"/>
        <v>0</v>
      </c>
      <c r="M222" s="66">
        <f t="shared" si="7"/>
        <v>0</v>
      </c>
    </row>
    <row r="223" spans="4:13" ht="12.75" x14ac:dyDescent="0.3">
      <c r="D223" s="8" t="str">
        <f>Input_Fixed_Assets!E224</f>
        <v>FAC</v>
      </c>
      <c r="E223" s="61">
        <f>Input_Fixed_Assets!F224</f>
        <v>0</v>
      </c>
      <c r="F223" s="66">
        <f>Input_Fixed_Assets!G224</f>
        <v>0</v>
      </c>
      <c r="G223" s="62" t="str">
        <f>Input_Fixed_Assets!H224</f>
        <v>IT and Communications</v>
      </c>
      <c r="H223" s="62" t="str">
        <f>Input_Fixed_Assets!I224</f>
        <v>Existing</v>
      </c>
      <c r="I223" s="63"/>
      <c r="J223" s="64">
        <f>INDEX(Input_Fixed_Assets!$E$993:$E$998,MATCH(D223,Input_Fixed_Assets!$D$993:$D$998,0))</f>
        <v>0.48700000182628767</v>
      </c>
      <c r="K223" s="61">
        <f t="shared" si="6"/>
        <v>0</v>
      </c>
      <c r="M223" s="66">
        <f t="shared" si="7"/>
        <v>0</v>
      </c>
    </row>
    <row r="224" spans="4:13" ht="12.75" x14ac:dyDescent="0.3">
      <c r="D224" s="8" t="str">
        <f>Input_Fixed_Assets!E225</f>
        <v>FAC</v>
      </c>
      <c r="E224" s="61">
        <f>Input_Fixed_Assets!F225</f>
        <v>0</v>
      </c>
      <c r="F224" s="66">
        <f>Input_Fixed_Assets!G225</f>
        <v>0</v>
      </c>
      <c r="G224" s="62" t="str">
        <f>Input_Fixed_Assets!H225</f>
        <v>IT and Communications</v>
      </c>
      <c r="H224" s="62" t="str">
        <f>Input_Fixed_Assets!I225</f>
        <v>Existing</v>
      </c>
      <c r="I224" s="63"/>
      <c r="J224" s="64">
        <f>INDEX(Input_Fixed_Assets!$E$993:$E$998,MATCH(D224,Input_Fixed_Assets!$D$993:$D$998,0))</f>
        <v>0.48700000182628767</v>
      </c>
      <c r="K224" s="61">
        <f t="shared" si="6"/>
        <v>0</v>
      </c>
      <c r="M224" s="66">
        <f t="shared" si="7"/>
        <v>0</v>
      </c>
    </row>
    <row r="225" spans="4:13" ht="12.75" x14ac:dyDescent="0.3">
      <c r="D225" s="8" t="str">
        <f>Input_Fixed_Assets!E226</f>
        <v>FAC</v>
      </c>
      <c r="E225" s="61">
        <f>Input_Fixed_Assets!F226</f>
        <v>0</v>
      </c>
      <c r="F225" s="66">
        <f>Input_Fixed_Assets!G226</f>
        <v>0</v>
      </c>
      <c r="G225" s="62" t="str">
        <f>Input_Fixed_Assets!H226</f>
        <v>IT and Communications</v>
      </c>
      <c r="H225" s="62" t="str">
        <f>Input_Fixed_Assets!I226</f>
        <v>Existing</v>
      </c>
      <c r="I225" s="63"/>
      <c r="J225" s="64">
        <f>INDEX(Input_Fixed_Assets!$E$993:$E$998,MATCH(D225,Input_Fixed_Assets!$D$993:$D$998,0))</f>
        <v>0.48700000182628767</v>
      </c>
      <c r="K225" s="61">
        <f t="shared" si="6"/>
        <v>0</v>
      </c>
      <c r="M225" s="66">
        <f t="shared" si="7"/>
        <v>0</v>
      </c>
    </row>
    <row r="226" spans="4:13" ht="12.75" x14ac:dyDescent="0.3">
      <c r="D226" s="8" t="str">
        <f>Input_Fixed_Assets!E227</f>
        <v>FAC</v>
      </c>
      <c r="E226" s="61">
        <f>Input_Fixed_Assets!F227</f>
        <v>0</v>
      </c>
      <c r="F226" s="66">
        <f>Input_Fixed_Assets!G227</f>
        <v>0</v>
      </c>
      <c r="G226" s="62" t="str">
        <f>Input_Fixed_Assets!H227</f>
        <v>Property</v>
      </c>
      <c r="H226" s="62" t="str">
        <f>Input_Fixed_Assets!I227</f>
        <v>Existing</v>
      </c>
      <c r="I226" s="63"/>
      <c r="J226" s="64">
        <f>INDEX(Input_Fixed_Assets!$E$993:$E$998,MATCH(D226,Input_Fixed_Assets!$D$993:$D$998,0))</f>
        <v>0.48700000182628767</v>
      </c>
      <c r="K226" s="61">
        <f t="shared" si="6"/>
        <v>0</v>
      </c>
      <c r="M226" s="66">
        <f t="shared" si="7"/>
        <v>0</v>
      </c>
    </row>
    <row r="227" spans="4:13" ht="12.75" x14ac:dyDescent="0.3">
      <c r="D227" s="8" t="str">
        <f>Input_Fixed_Assets!E228</f>
        <v>FAC</v>
      </c>
      <c r="E227" s="61">
        <f>Input_Fixed_Assets!F228</f>
        <v>0</v>
      </c>
      <c r="F227" s="66">
        <f>Input_Fixed_Assets!G228</f>
        <v>0</v>
      </c>
      <c r="G227" s="62" t="str">
        <f>Input_Fixed_Assets!H228</f>
        <v>Property</v>
      </c>
      <c r="H227" s="62" t="str">
        <f>Input_Fixed_Assets!I228</f>
        <v>Existing</v>
      </c>
      <c r="I227" s="63"/>
      <c r="J227" s="64">
        <f>INDEX(Input_Fixed_Assets!$E$993:$E$998,MATCH(D227,Input_Fixed_Assets!$D$993:$D$998,0))</f>
        <v>0.48700000182628767</v>
      </c>
      <c r="K227" s="61">
        <f t="shared" si="6"/>
        <v>0</v>
      </c>
      <c r="M227" s="66">
        <f t="shared" si="7"/>
        <v>0</v>
      </c>
    </row>
    <row r="228" spans="4:13" ht="12.75" x14ac:dyDescent="0.3">
      <c r="D228" s="8" t="str">
        <f>Input_Fixed_Assets!E229</f>
        <v>FAC</v>
      </c>
      <c r="E228" s="61">
        <f>Input_Fixed_Assets!F229</f>
        <v>0</v>
      </c>
      <c r="F228" s="66">
        <f>Input_Fixed_Assets!G229</f>
        <v>0</v>
      </c>
      <c r="G228" s="62" t="str">
        <f>Input_Fixed_Assets!H229</f>
        <v>Property</v>
      </c>
      <c r="H228" s="62" t="str">
        <f>Input_Fixed_Assets!I229</f>
        <v>Existing</v>
      </c>
      <c r="I228" s="63"/>
      <c r="J228" s="64">
        <f>INDEX(Input_Fixed_Assets!$E$993:$E$998,MATCH(D228,Input_Fixed_Assets!$D$993:$D$998,0))</f>
        <v>0.48700000182628767</v>
      </c>
      <c r="K228" s="61">
        <f t="shared" si="6"/>
        <v>0</v>
      </c>
      <c r="M228" s="66">
        <f t="shared" si="7"/>
        <v>0</v>
      </c>
    </row>
    <row r="229" spans="4:13" ht="12.75" x14ac:dyDescent="0.3">
      <c r="D229" s="8" t="str">
        <f>Input_Fixed_Assets!E230</f>
        <v>FAC</v>
      </c>
      <c r="E229" s="61">
        <f>Input_Fixed_Assets!F230</f>
        <v>1262.6400000000001</v>
      </c>
      <c r="F229" s="66">
        <f>Input_Fixed_Assets!G230</f>
        <v>113</v>
      </c>
      <c r="G229" s="62" t="str">
        <f>Input_Fixed_Assets!H230</f>
        <v>Property</v>
      </c>
      <c r="H229" s="62" t="str">
        <f>Input_Fixed_Assets!I230</f>
        <v>Existing</v>
      </c>
      <c r="I229" s="63"/>
      <c r="J229" s="64">
        <f>INDEX(Input_Fixed_Assets!$E$993:$E$998,MATCH(D229,Input_Fixed_Assets!$D$993:$D$998,0))</f>
        <v>0.48700000182628767</v>
      </c>
      <c r="K229" s="61">
        <f t="shared" si="6"/>
        <v>614.90568230594386</v>
      </c>
      <c r="M229" s="66">
        <f t="shared" si="7"/>
        <v>9.4166666666666661</v>
      </c>
    </row>
    <row r="230" spans="4:13" ht="12.75" x14ac:dyDescent="0.3">
      <c r="D230" s="8" t="str">
        <f>Input_Fixed_Assets!E231</f>
        <v>FAC</v>
      </c>
      <c r="E230" s="61">
        <f>Input_Fixed_Assets!F231</f>
        <v>0</v>
      </c>
      <c r="F230" s="66">
        <f>Input_Fixed_Assets!G231</f>
        <v>0</v>
      </c>
      <c r="G230" s="62" t="str">
        <f>Input_Fixed_Assets!H231</f>
        <v>IT and Communications</v>
      </c>
      <c r="H230" s="62" t="str">
        <f>Input_Fixed_Assets!I231</f>
        <v>Existing</v>
      </c>
      <c r="I230" s="63"/>
      <c r="J230" s="64">
        <f>INDEX(Input_Fixed_Assets!$E$993:$E$998,MATCH(D230,Input_Fixed_Assets!$D$993:$D$998,0))</f>
        <v>0.48700000182628767</v>
      </c>
      <c r="K230" s="61">
        <f t="shared" si="6"/>
        <v>0</v>
      </c>
      <c r="M230" s="66">
        <f t="shared" si="7"/>
        <v>0</v>
      </c>
    </row>
    <row r="231" spans="4:13" ht="12.75" x14ac:dyDescent="0.3">
      <c r="D231" s="8" t="str">
        <f>Input_Fixed_Assets!E232</f>
        <v>FAC</v>
      </c>
      <c r="E231" s="61">
        <f>Input_Fixed_Assets!F232</f>
        <v>7047.32</v>
      </c>
      <c r="F231" s="66">
        <f>Input_Fixed_Assets!G232</f>
        <v>108</v>
      </c>
      <c r="G231" s="62" t="str">
        <f>Input_Fixed_Assets!H232</f>
        <v>Property</v>
      </c>
      <c r="H231" s="62" t="str">
        <f>Input_Fixed_Assets!I232</f>
        <v>Existing</v>
      </c>
      <c r="I231" s="63"/>
      <c r="J231" s="64">
        <f>INDEX(Input_Fixed_Assets!$E$993:$E$998,MATCH(D231,Input_Fixed_Assets!$D$993:$D$998,0))</f>
        <v>0.48700000182628767</v>
      </c>
      <c r="K231" s="61">
        <f t="shared" si="6"/>
        <v>3432.0448528704333</v>
      </c>
      <c r="M231" s="66">
        <f t="shared" si="7"/>
        <v>9</v>
      </c>
    </row>
    <row r="232" spans="4:13" ht="12.75" x14ac:dyDescent="0.3">
      <c r="D232" s="8" t="str">
        <f>Input_Fixed_Assets!E233</f>
        <v>FAC</v>
      </c>
      <c r="E232" s="61">
        <f>Input_Fixed_Assets!F233</f>
        <v>0</v>
      </c>
      <c r="F232" s="66">
        <f>Input_Fixed_Assets!G233</f>
        <v>0</v>
      </c>
      <c r="G232" s="62" t="str">
        <f>Input_Fixed_Assets!H233</f>
        <v>IT and Communications</v>
      </c>
      <c r="H232" s="62" t="str">
        <f>Input_Fixed_Assets!I233</f>
        <v>Existing</v>
      </c>
      <c r="I232" s="63"/>
      <c r="J232" s="64">
        <f>INDEX(Input_Fixed_Assets!$E$993:$E$998,MATCH(D232,Input_Fixed_Assets!$D$993:$D$998,0))</f>
        <v>0.48700000182628767</v>
      </c>
      <c r="K232" s="61">
        <f t="shared" si="6"/>
        <v>0</v>
      </c>
      <c r="M232" s="66">
        <f t="shared" si="7"/>
        <v>0</v>
      </c>
    </row>
    <row r="233" spans="4:13" ht="12.75" x14ac:dyDescent="0.3">
      <c r="D233" s="8" t="str">
        <f>Input_Fixed_Assets!E234</f>
        <v>FAC</v>
      </c>
      <c r="E233" s="61">
        <f>Input_Fixed_Assets!F234</f>
        <v>0</v>
      </c>
      <c r="F233" s="66">
        <f>Input_Fixed_Assets!G234</f>
        <v>0</v>
      </c>
      <c r="G233" s="62" t="str">
        <f>Input_Fixed_Assets!H234</f>
        <v>Property</v>
      </c>
      <c r="H233" s="62" t="str">
        <f>Input_Fixed_Assets!I234</f>
        <v>Existing</v>
      </c>
      <c r="I233" s="63"/>
      <c r="J233" s="64">
        <f>INDEX(Input_Fixed_Assets!$E$993:$E$998,MATCH(D233,Input_Fixed_Assets!$D$993:$D$998,0))</f>
        <v>0.48700000182628767</v>
      </c>
      <c r="K233" s="61">
        <f t="shared" si="6"/>
        <v>0</v>
      </c>
      <c r="M233" s="66">
        <f t="shared" si="7"/>
        <v>0</v>
      </c>
    </row>
    <row r="234" spans="4:13" ht="12.75" x14ac:dyDescent="0.3">
      <c r="D234" s="8" t="str">
        <f>Input_Fixed_Assets!E235</f>
        <v>FAC</v>
      </c>
      <c r="E234" s="61">
        <f>Input_Fixed_Assets!F235</f>
        <v>0</v>
      </c>
      <c r="F234" s="66">
        <f>Input_Fixed_Assets!G235</f>
        <v>0</v>
      </c>
      <c r="G234" s="62" t="str">
        <f>Input_Fixed_Assets!H235</f>
        <v>Property</v>
      </c>
      <c r="H234" s="62" t="str">
        <f>Input_Fixed_Assets!I235</f>
        <v>Existing</v>
      </c>
      <c r="I234" s="63"/>
      <c r="J234" s="64">
        <f>INDEX(Input_Fixed_Assets!$E$993:$E$998,MATCH(D234,Input_Fixed_Assets!$D$993:$D$998,0))</f>
        <v>0.48700000182628767</v>
      </c>
      <c r="K234" s="61">
        <f t="shared" si="6"/>
        <v>0</v>
      </c>
      <c r="M234" s="66">
        <f t="shared" si="7"/>
        <v>0</v>
      </c>
    </row>
    <row r="235" spans="4:13" ht="12.75" x14ac:dyDescent="0.3">
      <c r="D235" s="8" t="str">
        <f>Input_Fixed_Assets!E236</f>
        <v>FAC</v>
      </c>
      <c r="E235" s="61">
        <f>Input_Fixed_Assets!F236</f>
        <v>0</v>
      </c>
      <c r="F235" s="66">
        <f>Input_Fixed_Assets!G236</f>
        <v>0</v>
      </c>
      <c r="G235" s="62" t="str">
        <f>Input_Fixed_Assets!H236</f>
        <v>IT and Communications</v>
      </c>
      <c r="H235" s="62" t="str">
        <f>Input_Fixed_Assets!I236</f>
        <v>Existing</v>
      </c>
      <c r="I235" s="63"/>
      <c r="J235" s="64">
        <f>INDEX(Input_Fixed_Assets!$E$993:$E$998,MATCH(D235,Input_Fixed_Assets!$D$993:$D$998,0))</f>
        <v>0.48700000182628767</v>
      </c>
      <c r="K235" s="61">
        <f t="shared" si="6"/>
        <v>0</v>
      </c>
      <c r="M235" s="66">
        <f t="shared" si="7"/>
        <v>0</v>
      </c>
    </row>
    <row r="236" spans="4:13" ht="12.75" x14ac:dyDescent="0.3">
      <c r="D236" s="8" t="str">
        <f>Input_Fixed_Assets!E237</f>
        <v>FAC</v>
      </c>
      <c r="E236" s="61">
        <f>Input_Fixed_Assets!F237</f>
        <v>0</v>
      </c>
      <c r="F236" s="66">
        <f>Input_Fixed_Assets!G237</f>
        <v>0</v>
      </c>
      <c r="G236" s="62" t="str">
        <f>Input_Fixed_Assets!H237</f>
        <v>IT and Communications</v>
      </c>
      <c r="H236" s="62" t="str">
        <f>Input_Fixed_Assets!I237</f>
        <v>Existing</v>
      </c>
      <c r="I236" s="63"/>
      <c r="J236" s="64">
        <f>INDEX(Input_Fixed_Assets!$E$993:$E$998,MATCH(D236,Input_Fixed_Assets!$D$993:$D$998,0))</f>
        <v>0.48700000182628767</v>
      </c>
      <c r="K236" s="61">
        <f t="shared" si="6"/>
        <v>0</v>
      </c>
      <c r="M236" s="66">
        <f t="shared" si="7"/>
        <v>0</v>
      </c>
    </row>
    <row r="237" spans="4:13" ht="12.75" x14ac:dyDescent="0.3">
      <c r="D237" s="8" t="str">
        <f>Input_Fixed_Assets!E238</f>
        <v>FAC</v>
      </c>
      <c r="E237" s="61">
        <f>Input_Fixed_Assets!F238</f>
        <v>0</v>
      </c>
      <c r="F237" s="66">
        <f>Input_Fixed_Assets!G238</f>
        <v>0</v>
      </c>
      <c r="G237" s="62" t="str">
        <f>Input_Fixed_Assets!H238</f>
        <v>IT and Communications</v>
      </c>
      <c r="H237" s="62" t="str">
        <f>Input_Fixed_Assets!I238</f>
        <v>Existing</v>
      </c>
      <c r="I237" s="63"/>
      <c r="J237" s="64">
        <f>INDEX(Input_Fixed_Assets!$E$993:$E$998,MATCH(D237,Input_Fixed_Assets!$D$993:$D$998,0))</f>
        <v>0.48700000182628767</v>
      </c>
      <c r="K237" s="61">
        <f t="shared" si="6"/>
        <v>0</v>
      </c>
      <c r="M237" s="66">
        <f t="shared" si="7"/>
        <v>0</v>
      </c>
    </row>
    <row r="238" spans="4:13" ht="12.75" x14ac:dyDescent="0.3">
      <c r="D238" s="8" t="str">
        <f>Input_Fixed_Assets!E239</f>
        <v>FAC</v>
      </c>
      <c r="E238" s="61">
        <f>Input_Fixed_Assets!F239</f>
        <v>0</v>
      </c>
      <c r="F238" s="66">
        <f>Input_Fixed_Assets!G239</f>
        <v>0</v>
      </c>
      <c r="G238" s="62" t="str">
        <f>Input_Fixed_Assets!H239</f>
        <v>IT and Communications</v>
      </c>
      <c r="H238" s="62" t="str">
        <f>Input_Fixed_Assets!I239</f>
        <v>Existing</v>
      </c>
      <c r="I238" s="63"/>
      <c r="J238" s="64">
        <f>INDEX(Input_Fixed_Assets!$E$993:$E$998,MATCH(D238,Input_Fixed_Assets!$D$993:$D$998,0))</f>
        <v>0.48700000182628767</v>
      </c>
      <c r="K238" s="61">
        <f t="shared" si="6"/>
        <v>0</v>
      </c>
      <c r="M238" s="66">
        <f t="shared" si="7"/>
        <v>0</v>
      </c>
    </row>
    <row r="239" spans="4:13" ht="12.75" x14ac:dyDescent="0.3">
      <c r="D239" s="8" t="str">
        <f>Input_Fixed_Assets!E240</f>
        <v>FAC</v>
      </c>
      <c r="E239" s="61">
        <f>Input_Fixed_Assets!F240</f>
        <v>0</v>
      </c>
      <c r="F239" s="66">
        <f>Input_Fixed_Assets!G240</f>
        <v>0</v>
      </c>
      <c r="G239" s="62" t="str">
        <f>Input_Fixed_Assets!H240</f>
        <v>IT and Communications</v>
      </c>
      <c r="H239" s="62" t="str">
        <f>Input_Fixed_Assets!I240</f>
        <v>Existing</v>
      </c>
      <c r="I239" s="63"/>
      <c r="J239" s="64">
        <f>INDEX(Input_Fixed_Assets!$E$993:$E$998,MATCH(D239,Input_Fixed_Assets!$D$993:$D$998,0))</f>
        <v>0.48700000182628767</v>
      </c>
      <c r="K239" s="61">
        <f t="shared" si="6"/>
        <v>0</v>
      </c>
      <c r="M239" s="66">
        <f t="shared" si="7"/>
        <v>0</v>
      </c>
    </row>
    <row r="240" spans="4:13" ht="12.75" x14ac:dyDescent="0.3">
      <c r="D240" s="8" t="str">
        <f>Input_Fixed_Assets!E241</f>
        <v>FAC</v>
      </c>
      <c r="E240" s="61">
        <f>Input_Fixed_Assets!F241</f>
        <v>0</v>
      </c>
      <c r="F240" s="66">
        <f>Input_Fixed_Assets!G241</f>
        <v>0</v>
      </c>
      <c r="G240" s="62" t="str">
        <f>Input_Fixed_Assets!H241</f>
        <v>IT and Communications</v>
      </c>
      <c r="H240" s="62" t="str">
        <f>Input_Fixed_Assets!I241</f>
        <v>Existing</v>
      </c>
      <c r="I240" s="63"/>
      <c r="J240" s="64">
        <f>INDEX(Input_Fixed_Assets!$E$993:$E$998,MATCH(D240,Input_Fixed_Assets!$D$993:$D$998,0))</f>
        <v>0.48700000182628767</v>
      </c>
      <c r="K240" s="61">
        <f t="shared" si="6"/>
        <v>0</v>
      </c>
      <c r="M240" s="66">
        <f t="shared" si="7"/>
        <v>0</v>
      </c>
    </row>
    <row r="241" spans="4:13" ht="12.75" x14ac:dyDescent="0.3">
      <c r="D241" s="8" t="str">
        <f>Input_Fixed_Assets!E242</f>
        <v>FAC</v>
      </c>
      <c r="E241" s="61">
        <f>Input_Fixed_Assets!F242</f>
        <v>0</v>
      </c>
      <c r="F241" s="66">
        <f>Input_Fixed_Assets!G242</f>
        <v>0</v>
      </c>
      <c r="G241" s="62" t="str">
        <f>Input_Fixed_Assets!H242</f>
        <v>IT and Communications</v>
      </c>
      <c r="H241" s="62" t="str">
        <f>Input_Fixed_Assets!I242</f>
        <v>Existing</v>
      </c>
      <c r="I241" s="63"/>
      <c r="J241" s="64">
        <f>INDEX(Input_Fixed_Assets!$E$993:$E$998,MATCH(D241,Input_Fixed_Assets!$D$993:$D$998,0))</f>
        <v>0.48700000182628767</v>
      </c>
      <c r="K241" s="61">
        <f t="shared" si="6"/>
        <v>0</v>
      </c>
      <c r="M241" s="66">
        <f t="shared" si="7"/>
        <v>0</v>
      </c>
    </row>
    <row r="242" spans="4:13" ht="12.75" x14ac:dyDescent="0.3">
      <c r="D242" s="8" t="str">
        <f>Input_Fixed_Assets!E243</f>
        <v>FAC</v>
      </c>
      <c r="E242" s="61">
        <f>Input_Fixed_Assets!F243</f>
        <v>0</v>
      </c>
      <c r="F242" s="66">
        <f>Input_Fixed_Assets!G243</f>
        <v>0</v>
      </c>
      <c r="G242" s="62" t="str">
        <f>Input_Fixed_Assets!H243</f>
        <v>Property</v>
      </c>
      <c r="H242" s="62" t="str">
        <f>Input_Fixed_Assets!I243</f>
        <v>Existing</v>
      </c>
      <c r="I242" s="63"/>
      <c r="J242" s="64">
        <f>INDEX(Input_Fixed_Assets!$E$993:$E$998,MATCH(D242,Input_Fixed_Assets!$D$993:$D$998,0))</f>
        <v>0.48700000182628767</v>
      </c>
      <c r="K242" s="61">
        <f t="shared" si="6"/>
        <v>0</v>
      </c>
      <c r="M242" s="66">
        <f t="shared" si="7"/>
        <v>0</v>
      </c>
    </row>
    <row r="243" spans="4:13" ht="12.75" x14ac:dyDescent="0.3">
      <c r="D243" s="8" t="str">
        <f>Input_Fixed_Assets!E244</f>
        <v>FAC</v>
      </c>
      <c r="E243" s="61">
        <f>Input_Fixed_Assets!F244</f>
        <v>538.36</v>
      </c>
      <c r="F243" s="66">
        <f>Input_Fixed_Assets!G244</f>
        <v>6</v>
      </c>
      <c r="G243" s="62" t="str">
        <f>Input_Fixed_Assets!H244</f>
        <v>Property</v>
      </c>
      <c r="H243" s="62" t="str">
        <f>Input_Fixed_Assets!I244</f>
        <v>Existing</v>
      </c>
      <c r="I243" s="63"/>
      <c r="J243" s="64">
        <f>INDEX(Input_Fixed_Assets!$E$993:$E$998,MATCH(D243,Input_Fixed_Assets!$D$993:$D$998,0))</f>
        <v>0.48700000182628767</v>
      </c>
      <c r="K243" s="61">
        <f t="shared" si="6"/>
        <v>262.18132098320024</v>
      </c>
      <c r="M243" s="66">
        <f t="shared" si="7"/>
        <v>0.5</v>
      </c>
    </row>
    <row r="244" spans="4:13" ht="12.75" x14ac:dyDescent="0.3">
      <c r="D244" s="8" t="str">
        <f>Input_Fixed_Assets!E245</f>
        <v>FAC</v>
      </c>
      <c r="E244" s="61">
        <f>Input_Fixed_Assets!F245</f>
        <v>0</v>
      </c>
      <c r="F244" s="66">
        <f>Input_Fixed_Assets!G245</f>
        <v>130</v>
      </c>
      <c r="G244" s="62" t="str">
        <f>Input_Fixed_Assets!H245</f>
        <v>Exclude</v>
      </c>
      <c r="H244" s="62" t="str">
        <f>Input_Fixed_Assets!I245</f>
        <v>Existing</v>
      </c>
      <c r="I244" s="63"/>
      <c r="J244" s="64">
        <f>INDEX(Input_Fixed_Assets!$E$993:$E$998,MATCH(D244,Input_Fixed_Assets!$D$993:$D$998,0))</f>
        <v>0.48700000182628767</v>
      </c>
      <c r="K244" s="61">
        <f t="shared" si="6"/>
        <v>0</v>
      </c>
      <c r="M244" s="66">
        <f t="shared" si="7"/>
        <v>10.833333333333334</v>
      </c>
    </row>
    <row r="245" spans="4:13" ht="12.75" x14ac:dyDescent="0.3">
      <c r="D245" s="8" t="str">
        <f>Input_Fixed_Assets!E246</f>
        <v>FAC</v>
      </c>
      <c r="E245" s="61">
        <f>Input_Fixed_Assets!F246</f>
        <v>190.28</v>
      </c>
      <c r="F245" s="66">
        <f>Input_Fixed_Assets!G246</f>
        <v>8</v>
      </c>
      <c r="G245" s="62" t="str">
        <f>Input_Fixed_Assets!H246</f>
        <v>Property</v>
      </c>
      <c r="H245" s="62" t="str">
        <f>Input_Fixed_Assets!I246</f>
        <v>Existing</v>
      </c>
      <c r="I245" s="63"/>
      <c r="J245" s="64">
        <f>INDEX(Input_Fixed_Assets!$E$993:$E$998,MATCH(D245,Input_Fixed_Assets!$D$993:$D$998,0))</f>
        <v>0.48700000182628767</v>
      </c>
      <c r="K245" s="61">
        <f t="shared" si="6"/>
        <v>92.666360347506014</v>
      </c>
      <c r="M245" s="66">
        <f t="shared" si="7"/>
        <v>0.66666666666666663</v>
      </c>
    </row>
    <row r="246" spans="4:13" ht="12.75" x14ac:dyDescent="0.3">
      <c r="D246" s="8" t="str">
        <f>Input_Fixed_Assets!E247</f>
        <v>FAC</v>
      </c>
      <c r="E246" s="61">
        <f>Input_Fixed_Assets!F247</f>
        <v>0</v>
      </c>
      <c r="F246" s="66">
        <f>Input_Fixed_Assets!G247</f>
        <v>0</v>
      </c>
      <c r="G246" s="62" t="str">
        <f>Input_Fixed_Assets!H247</f>
        <v>Property</v>
      </c>
      <c r="H246" s="62" t="str">
        <f>Input_Fixed_Assets!I247</f>
        <v>Existing</v>
      </c>
      <c r="I246" s="63"/>
      <c r="J246" s="64">
        <f>INDEX(Input_Fixed_Assets!$E$993:$E$998,MATCH(D246,Input_Fixed_Assets!$D$993:$D$998,0))</f>
        <v>0.48700000182628767</v>
      </c>
      <c r="K246" s="61">
        <f t="shared" si="6"/>
        <v>0</v>
      </c>
      <c r="M246" s="66">
        <f t="shared" si="7"/>
        <v>0</v>
      </c>
    </row>
    <row r="247" spans="4:13" ht="12.75" x14ac:dyDescent="0.3">
      <c r="D247" s="8" t="str">
        <f>Input_Fixed_Assets!E248</f>
        <v>FAC</v>
      </c>
      <c r="E247" s="61">
        <f>Input_Fixed_Assets!F248</f>
        <v>1705.08</v>
      </c>
      <c r="F247" s="66">
        <f>Input_Fixed_Assets!G248</f>
        <v>85</v>
      </c>
      <c r="G247" s="62" t="str">
        <f>Input_Fixed_Assets!H248</f>
        <v>Property</v>
      </c>
      <c r="H247" s="62" t="str">
        <f>Input_Fixed_Assets!I248</f>
        <v>Existing</v>
      </c>
      <c r="I247" s="63"/>
      <c r="J247" s="64">
        <f>INDEX(Input_Fixed_Assets!$E$993:$E$998,MATCH(D247,Input_Fixed_Assets!$D$993:$D$998,0))</f>
        <v>0.48700000182628767</v>
      </c>
      <c r="K247" s="61">
        <f t="shared" si="6"/>
        <v>830.37396311396651</v>
      </c>
      <c r="M247" s="66">
        <f t="shared" si="7"/>
        <v>7.083333333333333</v>
      </c>
    </row>
    <row r="248" spans="4:13" ht="12.75" x14ac:dyDescent="0.3">
      <c r="D248" s="8" t="str">
        <f>Input_Fixed_Assets!E249</f>
        <v>FAC</v>
      </c>
      <c r="E248" s="61">
        <f>Input_Fixed_Assets!F249</f>
        <v>31556.080000000002</v>
      </c>
      <c r="F248" s="66">
        <f>Input_Fixed_Assets!G249</f>
        <v>60</v>
      </c>
      <c r="G248" s="62" t="str">
        <f>Input_Fixed_Assets!H249</f>
        <v>Property</v>
      </c>
      <c r="H248" s="62" t="str">
        <f>Input_Fixed_Assets!I249</f>
        <v>Existing</v>
      </c>
      <c r="I248" s="63"/>
      <c r="J248" s="64">
        <f>INDEX(Input_Fixed_Assets!$E$993:$E$998,MATCH(D248,Input_Fixed_Assets!$D$993:$D$998,0))</f>
        <v>0.48700000182628767</v>
      </c>
      <c r="K248" s="61">
        <f t="shared" si="6"/>
        <v>15367.81101763048</v>
      </c>
      <c r="M248" s="66">
        <f t="shared" si="7"/>
        <v>5</v>
      </c>
    </row>
    <row r="249" spans="4:13" ht="12.75" x14ac:dyDescent="0.3">
      <c r="D249" s="8" t="str">
        <f>Input_Fixed_Assets!E250</f>
        <v>FAC</v>
      </c>
      <c r="E249" s="61">
        <f>Input_Fixed_Assets!F250</f>
        <v>70103.8</v>
      </c>
      <c r="F249" s="66">
        <f>Input_Fixed_Assets!G250</f>
        <v>63</v>
      </c>
      <c r="G249" s="62" t="str">
        <f>Input_Fixed_Assets!H250</f>
        <v>Property</v>
      </c>
      <c r="H249" s="62" t="str">
        <f>Input_Fixed_Assets!I250</f>
        <v>Existing</v>
      </c>
      <c r="I249" s="63"/>
      <c r="J249" s="64">
        <f>INDEX(Input_Fixed_Assets!$E$993:$E$998,MATCH(D249,Input_Fixed_Assets!$D$993:$D$998,0))</f>
        <v>0.48700000182628767</v>
      </c>
      <c r="K249" s="61">
        <f t="shared" si="6"/>
        <v>34140.55072802971</v>
      </c>
      <c r="M249" s="66">
        <f t="shared" si="7"/>
        <v>5.25</v>
      </c>
    </row>
    <row r="250" spans="4:13" ht="12.75" x14ac:dyDescent="0.3">
      <c r="D250" s="8" t="str">
        <f>Input_Fixed_Assets!E251</f>
        <v>FAC</v>
      </c>
      <c r="E250" s="61">
        <f>Input_Fixed_Assets!F251</f>
        <v>0</v>
      </c>
      <c r="F250" s="66">
        <f>Input_Fixed_Assets!G251</f>
        <v>0</v>
      </c>
      <c r="G250" s="62" t="str">
        <f>Input_Fixed_Assets!H251</f>
        <v>Property</v>
      </c>
      <c r="H250" s="62" t="str">
        <f>Input_Fixed_Assets!I251</f>
        <v>Existing</v>
      </c>
      <c r="I250" s="63"/>
      <c r="J250" s="64">
        <f>INDEX(Input_Fixed_Assets!$E$993:$E$998,MATCH(D250,Input_Fixed_Assets!$D$993:$D$998,0))</f>
        <v>0.48700000182628767</v>
      </c>
      <c r="K250" s="61">
        <f t="shared" si="6"/>
        <v>0</v>
      </c>
      <c r="M250" s="66">
        <f t="shared" si="7"/>
        <v>0</v>
      </c>
    </row>
    <row r="251" spans="4:13" ht="12.75" x14ac:dyDescent="0.3">
      <c r="D251" s="8" t="str">
        <f>Input_Fixed_Assets!E252</f>
        <v>FAC</v>
      </c>
      <c r="E251" s="61">
        <f>Input_Fixed_Assets!F252</f>
        <v>156661.4</v>
      </c>
      <c r="F251" s="66">
        <f>Input_Fixed_Assets!G252</f>
        <v>95</v>
      </c>
      <c r="G251" s="62" t="str">
        <f>Input_Fixed_Assets!H252</f>
        <v>Property</v>
      </c>
      <c r="H251" s="62" t="str">
        <f>Input_Fixed_Assets!I252</f>
        <v>Existing</v>
      </c>
      <c r="I251" s="63"/>
      <c r="J251" s="64">
        <f>INDEX(Input_Fixed_Assets!$E$993:$E$998,MATCH(D251,Input_Fixed_Assets!$D$993:$D$998,0))</f>
        <v>0.48700000182628767</v>
      </c>
      <c r="K251" s="61">
        <f t="shared" si="6"/>
        <v>76294.102086108775</v>
      </c>
      <c r="M251" s="66">
        <f t="shared" si="7"/>
        <v>7.916666666666667</v>
      </c>
    </row>
    <row r="252" spans="4:13" ht="12.75" x14ac:dyDescent="0.3">
      <c r="D252" s="8" t="str">
        <f>Input_Fixed_Assets!E253</f>
        <v>FAC</v>
      </c>
      <c r="E252" s="61">
        <f>Input_Fixed_Assets!F253</f>
        <v>0</v>
      </c>
      <c r="F252" s="66">
        <f>Input_Fixed_Assets!G253</f>
        <v>0</v>
      </c>
      <c r="G252" s="62" t="str">
        <f>Input_Fixed_Assets!H253</f>
        <v>IT and Communications</v>
      </c>
      <c r="H252" s="62" t="str">
        <f>Input_Fixed_Assets!I253</f>
        <v>Existing</v>
      </c>
      <c r="I252" s="63"/>
      <c r="J252" s="64">
        <f>INDEX(Input_Fixed_Assets!$E$993:$E$998,MATCH(D252,Input_Fixed_Assets!$D$993:$D$998,0))</f>
        <v>0.48700000182628767</v>
      </c>
      <c r="K252" s="61">
        <f t="shared" si="6"/>
        <v>0</v>
      </c>
      <c r="M252" s="66">
        <f t="shared" si="7"/>
        <v>0</v>
      </c>
    </row>
    <row r="253" spans="4:13" ht="12.75" x14ac:dyDescent="0.3">
      <c r="D253" s="8" t="str">
        <f>Input_Fixed_Assets!E254</f>
        <v>FAC</v>
      </c>
      <c r="E253" s="61">
        <f>Input_Fixed_Assets!F254</f>
        <v>0</v>
      </c>
      <c r="F253" s="66">
        <f>Input_Fixed_Assets!G254</f>
        <v>0</v>
      </c>
      <c r="G253" s="62" t="str">
        <f>Input_Fixed_Assets!H254</f>
        <v>IT and Communications</v>
      </c>
      <c r="H253" s="62" t="str">
        <f>Input_Fixed_Assets!I254</f>
        <v>Existing</v>
      </c>
      <c r="I253" s="63"/>
      <c r="J253" s="64">
        <f>INDEX(Input_Fixed_Assets!$E$993:$E$998,MATCH(D253,Input_Fixed_Assets!$D$993:$D$998,0))</f>
        <v>0.48700000182628767</v>
      </c>
      <c r="K253" s="61">
        <f t="shared" si="6"/>
        <v>0</v>
      </c>
      <c r="M253" s="66">
        <f t="shared" si="7"/>
        <v>0</v>
      </c>
    </row>
    <row r="254" spans="4:13" ht="12.75" x14ac:dyDescent="0.3">
      <c r="D254" s="8" t="str">
        <f>Input_Fixed_Assets!E255</f>
        <v>FAC</v>
      </c>
      <c r="E254" s="61">
        <f>Input_Fixed_Assets!F255</f>
        <v>0</v>
      </c>
      <c r="F254" s="66">
        <f>Input_Fixed_Assets!G255</f>
        <v>0</v>
      </c>
      <c r="G254" s="62" t="str">
        <f>Input_Fixed_Assets!H255</f>
        <v>IT and Communications</v>
      </c>
      <c r="H254" s="62" t="str">
        <f>Input_Fixed_Assets!I255</f>
        <v>Existing</v>
      </c>
      <c r="I254" s="63"/>
      <c r="J254" s="64">
        <f>INDEX(Input_Fixed_Assets!$E$993:$E$998,MATCH(D254,Input_Fixed_Assets!$D$993:$D$998,0))</f>
        <v>0.48700000182628767</v>
      </c>
      <c r="K254" s="61">
        <f t="shared" si="6"/>
        <v>0</v>
      </c>
      <c r="M254" s="66">
        <f t="shared" si="7"/>
        <v>0</v>
      </c>
    </row>
    <row r="255" spans="4:13" ht="12.75" x14ac:dyDescent="0.3">
      <c r="D255" s="8" t="str">
        <f>Input_Fixed_Assets!E256</f>
        <v>FAC</v>
      </c>
      <c r="E255" s="61">
        <f>Input_Fixed_Assets!F256</f>
        <v>0</v>
      </c>
      <c r="F255" s="66">
        <f>Input_Fixed_Assets!G256</f>
        <v>0</v>
      </c>
      <c r="G255" s="62" t="str">
        <f>Input_Fixed_Assets!H256</f>
        <v>IT and Communications</v>
      </c>
      <c r="H255" s="62" t="str">
        <f>Input_Fixed_Assets!I256</f>
        <v>Existing</v>
      </c>
      <c r="I255" s="63"/>
      <c r="J255" s="64">
        <f>INDEX(Input_Fixed_Assets!$E$993:$E$998,MATCH(D255,Input_Fixed_Assets!$D$993:$D$998,0))</f>
        <v>0.48700000182628767</v>
      </c>
      <c r="K255" s="61">
        <f t="shared" si="6"/>
        <v>0</v>
      </c>
      <c r="M255" s="66">
        <f t="shared" si="7"/>
        <v>0</v>
      </c>
    </row>
    <row r="256" spans="4:13" ht="12.75" x14ac:dyDescent="0.3">
      <c r="D256" s="8" t="str">
        <f>Input_Fixed_Assets!E257</f>
        <v>FAC</v>
      </c>
      <c r="E256" s="61">
        <f>Input_Fixed_Assets!F257</f>
        <v>164157.44</v>
      </c>
      <c r="F256" s="66">
        <f>Input_Fixed_Assets!G257</f>
        <v>126</v>
      </c>
      <c r="G256" s="62" t="str">
        <f>Input_Fixed_Assets!H257</f>
        <v>Property</v>
      </c>
      <c r="H256" s="62" t="str">
        <f>Input_Fixed_Assets!I257</f>
        <v>Existing</v>
      </c>
      <c r="I256" s="63"/>
      <c r="J256" s="64">
        <f>INDEX(Input_Fixed_Assets!$E$993:$E$998,MATCH(D256,Input_Fixed_Assets!$D$993:$D$998,0))</f>
        <v>0.48700000182628767</v>
      </c>
      <c r="K256" s="61">
        <f t="shared" si="6"/>
        <v>79944.673579798706</v>
      </c>
      <c r="M256" s="66">
        <f t="shared" si="7"/>
        <v>10.5</v>
      </c>
    </row>
    <row r="257" spans="4:13" ht="12.75" x14ac:dyDescent="0.3">
      <c r="D257" s="8" t="str">
        <f>Input_Fixed_Assets!E258</f>
        <v>FAC</v>
      </c>
      <c r="E257" s="61">
        <f>Input_Fixed_Assets!F258</f>
        <v>0</v>
      </c>
      <c r="F257" s="66">
        <f>Input_Fixed_Assets!G258</f>
        <v>0</v>
      </c>
      <c r="G257" s="62" t="str">
        <f>Input_Fixed_Assets!H258</f>
        <v>Property</v>
      </c>
      <c r="H257" s="62" t="str">
        <f>Input_Fixed_Assets!I258</f>
        <v>Existing</v>
      </c>
      <c r="I257" s="63"/>
      <c r="J257" s="64">
        <f>INDEX(Input_Fixed_Assets!$E$993:$E$998,MATCH(D257,Input_Fixed_Assets!$D$993:$D$998,0))</f>
        <v>0.48700000182628767</v>
      </c>
      <c r="K257" s="61">
        <f t="shared" si="6"/>
        <v>0</v>
      </c>
      <c r="M257" s="66">
        <f t="shared" si="7"/>
        <v>0</v>
      </c>
    </row>
    <row r="258" spans="4:13" ht="12.75" x14ac:dyDescent="0.3">
      <c r="D258" s="8" t="str">
        <f>Input_Fixed_Assets!E259</f>
        <v>FAC</v>
      </c>
      <c r="E258" s="61">
        <f>Input_Fixed_Assets!F259</f>
        <v>0</v>
      </c>
      <c r="F258" s="66">
        <f>Input_Fixed_Assets!G259</f>
        <v>0</v>
      </c>
      <c r="G258" s="62" t="str">
        <f>Input_Fixed_Assets!H259</f>
        <v>IT and Communications</v>
      </c>
      <c r="H258" s="62" t="str">
        <f>Input_Fixed_Assets!I259</f>
        <v>Existing</v>
      </c>
      <c r="I258" s="63"/>
      <c r="J258" s="64">
        <f>INDEX(Input_Fixed_Assets!$E$993:$E$998,MATCH(D258,Input_Fixed_Assets!$D$993:$D$998,0))</f>
        <v>0.48700000182628767</v>
      </c>
      <c r="K258" s="61">
        <f t="shared" si="6"/>
        <v>0</v>
      </c>
      <c r="M258" s="66">
        <f t="shared" si="7"/>
        <v>0</v>
      </c>
    </row>
    <row r="259" spans="4:13" ht="12.75" x14ac:dyDescent="0.3">
      <c r="D259" s="8" t="str">
        <f>Input_Fixed_Assets!E260</f>
        <v>FAC</v>
      </c>
      <c r="E259" s="61">
        <f>Input_Fixed_Assets!F260</f>
        <v>0</v>
      </c>
      <c r="F259" s="66">
        <f>Input_Fixed_Assets!G260</f>
        <v>0</v>
      </c>
      <c r="G259" s="62" t="str">
        <f>Input_Fixed_Assets!H260</f>
        <v>Property</v>
      </c>
      <c r="H259" s="62" t="str">
        <f>Input_Fixed_Assets!I260</f>
        <v>Existing</v>
      </c>
      <c r="I259" s="63"/>
      <c r="J259" s="64">
        <f>INDEX(Input_Fixed_Assets!$E$993:$E$998,MATCH(D259,Input_Fixed_Assets!$D$993:$D$998,0))</f>
        <v>0.48700000182628767</v>
      </c>
      <c r="K259" s="61">
        <f t="shared" si="6"/>
        <v>0</v>
      </c>
      <c r="M259" s="66">
        <f t="shared" si="7"/>
        <v>0</v>
      </c>
    </row>
    <row r="260" spans="4:13" ht="12.75" x14ac:dyDescent="0.3">
      <c r="D260" s="8" t="str">
        <f>Input_Fixed_Assets!E261</f>
        <v>FAC</v>
      </c>
      <c r="E260" s="61">
        <f>Input_Fixed_Assets!F261</f>
        <v>0</v>
      </c>
      <c r="F260" s="66">
        <f>Input_Fixed_Assets!G261</f>
        <v>0</v>
      </c>
      <c r="G260" s="62" t="str">
        <f>Input_Fixed_Assets!H261</f>
        <v>Property</v>
      </c>
      <c r="H260" s="62" t="str">
        <f>Input_Fixed_Assets!I261</f>
        <v>Existing</v>
      </c>
      <c r="I260" s="63"/>
      <c r="J260" s="64">
        <f>INDEX(Input_Fixed_Assets!$E$993:$E$998,MATCH(D260,Input_Fixed_Assets!$D$993:$D$998,0))</f>
        <v>0.48700000182628767</v>
      </c>
      <c r="K260" s="61">
        <f t="shared" si="6"/>
        <v>0</v>
      </c>
      <c r="M260" s="66">
        <f t="shared" si="7"/>
        <v>0</v>
      </c>
    </row>
    <row r="261" spans="4:13" ht="12.75" x14ac:dyDescent="0.3">
      <c r="D261" s="8" t="str">
        <f>Input_Fixed_Assets!E262</f>
        <v>FAC</v>
      </c>
      <c r="E261" s="61">
        <f>Input_Fixed_Assets!F262</f>
        <v>0</v>
      </c>
      <c r="F261" s="66">
        <f>Input_Fixed_Assets!G262</f>
        <v>0</v>
      </c>
      <c r="G261" s="62" t="str">
        <f>Input_Fixed_Assets!H262</f>
        <v>IT and Communications</v>
      </c>
      <c r="H261" s="62" t="str">
        <f>Input_Fixed_Assets!I262</f>
        <v>Existing</v>
      </c>
      <c r="I261" s="63"/>
      <c r="J261" s="64">
        <f>INDEX(Input_Fixed_Assets!$E$993:$E$998,MATCH(D261,Input_Fixed_Assets!$D$993:$D$998,0))</f>
        <v>0.48700000182628767</v>
      </c>
      <c r="K261" s="61">
        <f t="shared" si="6"/>
        <v>0</v>
      </c>
      <c r="M261" s="66">
        <f t="shared" si="7"/>
        <v>0</v>
      </c>
    </row>
    <row r="262" spans="4:13" ht="12.75" x14ac:dyDescent="0.3">
      <c r="D262" s="8" t="str">
        <f>Input_Fixed_Assets!E263</f>
        <v>FAC</v>
      </c>
      <c r="E262" s="61">
        <f>Input_Fixed_Assets!F263</f>
        <v>27786.16</v>
      </c>
      <c r="F262" s="66">
        <f>Input_Fixed_Assets!G263</f>
        <v>95</v>
      </c>
      <c r="G262" s="62" t="str">
        <f>Input_Fixed_Assets!H263</f>
        <v>Property</v>
      </c>
      <c r="H262" s="62" t="str">
        <f>Input_Fixed_Assets!I263</f>
        <v>Existing</v>
      </c>
      <c r="I262" s="63"/>
      <c r="J262" s="64">
        <f>INDEX(Input_Fixed_Assets!$E$993:$E$998,MATCH(D262,Input_Fixed_Assets!$D$993:$D$998,0))</f>
        <v>0.48700000182628767</v>
      </c>
      <c r="K262" s="61">
        <f t="shared" si="6"/>
        <v>13531.859970745521</v>
      </c>
      <c r="M262" s="66">
        <f t="shared" si="7"/>
        <v>7.916666666666667</v>
      </c>
    </row>
    <row r="263" spans="4:13" ht="12.75" x14ac:dyDescent="0.3">
      <c r="D263" s="8" t="str">
        <f>Input_Fixed_Assets!E264</f>
        <v>FAC</v>
      </c>
      <c r="E263" s="61">
        <f>Input_Fixed_Assets!F264</f>
        <v>0</v>
      </c>
      <c r="F263" s="66">
        <f>Input_Fixed_Assets!G264</f>
        <v>0</v>
      </c>
      <c r="G263" s="62" t="str">
        <f>Input_Fixed_Assets!H264</f>
        <v>IT and Communications</v>
      </c>
      <c r="H263" s="62" t="str">
        <f>Input_Fixed_Assets!I264</f>
        <v>Existing</v>
      </c>
      <c r="I263" s="63"/>
      <c r="J263" s="64">
        <f>INDEX(Input_Fixed_Assets!$E$993:$E$998,MATCH(D263,Input_Fixed_Assets!$D$993:$D$998,0))</f>
        <v>0.48700000182628767</v>
      </c>
      <c r="K263" s="61">
        <f t="shared" si="6"/>
        <v>0</v>
      </c>
      <c r="M263" s="66">
        <f t="shared" si="7"/>
        <v>0</v>
      </c>
    </row>
    <row r="264" spans="4:13" ht="12.75" x14ac:dyDescent="0.3">
      <c r="D264" s="8" t="str">
        <f>Input_Fixed_Assets!E265</f>
        <v>FAC</v>
      </c>
      <c r="E264" s="61">
        <f>Input_Fixed_Assets!F265</f>
        <v>0</v>
      </c>
      <c r="F264" s="66">
        <f>Input_Fixed_Assets!G265</f>
        <v>0</v>
      </c>
      <c r="G264" s="62" t="str">
        <f>Input_Fixed_Assets!H265</f>
        <v>IT and Communications</v>
      </c>
      <c r="H264" s="62" t="str">
        <f>Input_Fixed_Assets!I265</f>
        <v>Existing</v>
      </c>
      <c r="I264" s="63"/>
      <c r="J264" s="64">
        <f>INDEX(Input_Fixed_Assets!$E$993:$E$998,MATCH(D264,Input_Fixed_Assets!$D$993:$D$998,0))</f>
        <v>0.48700000182628767</v>
      </c>
      <c r="K264" s="61">
        <f t="shared" si="6"/>
        <v>0</v>
      </c>
      <c r="M264" s="66">
        <f t="shared" si="7"/>
        <v>0</v>
      </c>
    </row>
    <row r="265" spans="4:13" ht="12.75" x14ac:dyDescent="0.3">
      <c r="D265" s="8" t="str">
        <f>Input_Fixed_Assets!E266</f>
        <v>FAC</v>
      </c>
      <c r="E265" s="61">
        <f>Input_Fixed_Assets!F266</f>
        <v>0</v>
      </c>
      <c r="F265" s="66">
        <f>Input_Fixed_Assets!G266</f>
        <v>0</v>
      </c>
      <c r="G265" s="62" t="str">
        <f>Input_Fixed_Assets!H266</f>
        <v>IT and Communications</v>
      </c>
      <c r="H265" s="62" t="str">
        <f>Input_Fixed_Assets!I266</f>
        <v>Existing</v>
      </c>
      <c r="I265" s="63"/>
      <c r="J265" s="64">
        <f>INDEX(Input_Fixed_Assets!$E$993:$E$998,MATCH(D265,Input_Fixed_Assets!$D$993:$D$998,0))</f>
        <v>0.48700000182628767</v>
      </c>
      <c r="K265" s="61">
        <f t="shared" si="6"/>
        <v>0</v>
      </c>
      <c r="M265" s="66">
        <f t="shared" si="7"/>
        <v>0</v>
      </c>
    </row>
    <row r="266" spans="4:13" ht="12.75" x14ac:dyDescent="0.3">
      <c r="D266" s="8" t="str">
        <f>Input_Fixed_Assets!E267</f>
        <v>FAC</v>
      </c>
      <c r="E266" s="61">
        <f>Input_Fixed_Assets!F267</f>
        <v>0</v>
      </c>
      <c r="F266" s="66">
        <f>Input_Fixed_Assets!G267</f>
        <v>0</v>
      </c>
      <c r="G266" s="62" t="str">
        <f>Input_Fixed_Assets!H267</f>
        <v>IT and Communications</v>
      </c>
      <c r="H266" s="62" t="str">
        <f>Input_Fixed_Assets!I267</f>
        <v>Existing</v>
      </c>
      <c r="I266" s="63"/>
      <c r="J266" s="64">
        <f>INDEX(Input_Fixed_Assets!$E$993:$E$998,MATCH(D266,Input_Fixed_Assets!$D$993:$D$998,0))</f>
        <v>0.48700000182628767</v>
      </c>
      <c r="K266" s="61">
        <f t="shared" ref="K266:K329" si="8">E266*J266</f>
        <v>0</v>
      </c>
      <c r="M266" s="66">
        <f t="shared" si="7"/>
        <v>0</v>
      </c>
    </row>
    <row r="267" spans="4:13" ht="12.75" x14ac:dyDescent="0.3">
      <c r="D267" s="8" t="str">
        <f>Input_Fixed_Assets!E268</f>
        <v>FAC</v>
      </c>
      <c r="E267" s="61">
        <f>Input_Fixed_Assets!F268</f>
        <v>0</v>
      </c>
      <c r="F267" s="66">
        <f>Input_Fixed_Assets!G268</f>
        <v>0</v>
      </c>
      <c r="G267" s="62" t="str">
        <f>Input_Fixed_Assets!H268</f>
        <v>IT and Communications</v>
      </c>
      <c r="H267" s="62" t="str">
        <f>Input_Fixed_Assets!I268</f>
        <v>Existing</v>
      </c>
      <c r="I267" s="63"/>
      <c r="J267" s="64">
        <f>INDEX(Input_Fixed_Assets!$E$993:$E$998,MATCH(D267,Input_Fixed_Assets!$D$993:$D$998,0))</f>
        <v>0.48700000182628767</v>
      </c>
      <c r="K267" s="61">
        <f t="shared" si="8"/>
        <v>0</v>
      </c>
      <c r="M267" s="66">
        <f t="shared" ref="M267:M330" si="9">F267/12</f>
        <v>0</v>
      </c>
    </row>
    <row r="268" spans="4:13" ht="12.75" x14ac:dyDescent="0.3">
      <c r="D268" s="8" t="str">
        <f>Input_Fixed_Assets!E269</f>
        <v>FAC</v>
      </c>
      <c r="E268" s="61">
        <f>Input_Fixed_Assets!F269</f>
        <v>0</v>
      </c>
      <c r="F268" s="66">
        <f>Input_Fixed_Assets!G269</f>
        <v>0</v>
      </c>
      <c r="G268" s="62" t="str">
        <f>Input_Fixed_Assets!H269</f>
        <v>IT and Communications</v>
      </c>
      <c r="H268" s="62" t="str">
        <f>Input_Fixed_Assets!I269</f>
        <v>Existing</v>
      </c>
      <c r="I268" s="63"/>
      <c r="J268" s="64">
        <f>INDEX(Input_Fixed_Assets!$E$993:$E$998,MATCH(D268,Input_Fixed_Assets!$D$993:$D$998,0))</f>
        <v>0.48700000182628767</v>
      </c>
      <c r="K268" s="61">
        <f t="shared" si="8"/>
        <v>0</v>
      </c>
      <c r="M268" s="66">
        <f t="shared" si="9"/>
        <v>0</v>
      </c>
    </row>
    <row r="269" spans="4:13" ht="12.75" x14ac:dyDescent="0.3">
      <c r="D269" s="8" t="str">
        <f>Input_Fixed_Assets!E270</f>
        <v>FAC</v>
      </c>
      <c r="E269" s="61">
        <f>Input_Fixed_Assets!F270</f>
        <v>0</v>
      </c>
      <c r="F269" s="66">
        <f>Input_Fixed_Assets!G270</f>
        <v>0</v>
      </c>
      <c r="G269" s="62" t="str">
        <f>Input_Fixed_Assets!H270</f>
        <v>Property</v>
      </c>
      <c r="H269" s="62" t="str">
        <f>Input_Fixed_Assets!I270</f>
        <v>Existing</v>
      </c>
      <c r="I269" s="63"/>
      <c r="J269" s="64">
        <f>INDEX(Input_Fixed_Assets!$E$993:$E$998,MATCH(D269,Input_Fixed_Assets!$D$993:$D$998,0))</f>
        <v>0.48700000182628767</v>
      </c>
      <c r="K269" s="61">
        <f t="shared" si="8"/>
        <v>0</v>
      </c>
      <c r="M269" s="66">
        <f t="shared" si="9"/>
        <v>0</v>
      </c>
    </row>
    <row r="270" spans="4:13" ht="12.75" x14ac:dyDescent="0.3">
      <c r="D270" s="8" t="str">
        <f>Input_Fixed_Assets!E271</f>
        <v>FAC</v>
      </c>
      <c r="E270" s="61">
        <f>Input_Fixed_Assets!F271</f>
        <v>0</v>
      </c>
      <c r="F270" s="66">
        <f>Input_Fixed_Assets!G271</f>
        <v>0</v>
      </c>
      <c r="G270" s="62" t="str">
        <f>Input_Fixed_Assets!H271</f>
        <v>IT and Communications</v>
      </c>
      <c r="H270" s="62" t="str">
        <f>Input_Fixed_Assets!I271</f>
        <v>Existing</v>
      </c>
      <c r="I270" s="63"/>
      <c r="J270" s="64">
        <f>INDEX(Input_Fixed_Assets!$E$993:$E$998,MATCH(D270,Input_Fixed_Assets!$D$993:$D$998,0))</f>
        <v>0.48700000182628767</v>
      </c>
      <c r="K270" s="61">
        <f t="shared" si="8"/>
        <v>0</v>
      </c>
      <c r="M270" s="66">
        <f t="shared" si="9"/>
        <v>0</v>
      </c>
    </row>
    <row r="271" spans="4:13" ht="12.75" x14ac:dyDescent="0.3">
      <c r="D271" s="8" t="str">
        <f>Input_Fixed_Assets!E272</f>
        <v>FAC</v>
      </c>
      <c r="E271" s="61">
        <f>Input_Fixed_Assets!F272</f>
        <v>274.27999999999997</v>
      </c>
      <c r="F271" s="66">
        <f>Input_Fixed_Assets!G272</f>
        <v>11</v>
      </c>
      <c r="G271" s="62" t="str">
        <f>Input_Fixed_Assets!H272</f>
        <v>Property</v>
      </c>
      <c r="H271" s="62" t="str">
        <f>Input_Fixed_Assets!I272</f>
        <v>Existing</v>
      </c>
      <c r="I271" s="63"/>
      <c r="J271" s="64">
        <f>INDEX(Input_Fixed_Assets!$E$993:$E$998,MATCH(D271,Input_Fixed_Assets!$D$993:$D$998,0))</f>
        <v>0.48700000182628767</v>
      </c>
      <c r="K271" s="61">
        <f t="shared" si="8"/>
        <v>133.57436050091417</v>
      </c>
      <c r="M271" s="66">
        <f t="shared" si="9"/>
        <v>0.91666666666666663</v>
      </c>
    </row>
    <row r="272" spans="4:13" ht="12.75" x14ac:dyDescent="0.3">
      <c r="D272" s="8" t="str">
        <f>Input_Fixed_Assets!E273</f>
        <v>FAC</v>
      </c>
      <c r="E272" s="61">
        <f>Input_Fixed_Assets!F273</f>
        <v>449.88</v>
      </c>
      <c r="F272" s="66">
        <f>Input_Fixed_Assets!G273</f>
        <v>8</v>
      </c>
      <c r="G272" s="62" t="str">
        <f>Input_Fixed_Assets!H273</f>
        <v>Property</v>
      </c>
      <c r="H272" s="62" t="str">
        <f>Input_Fixed_Assets!I273</f>
        <v>Existing</v>
      </c>
      <c r="I272" s="63"/>
      <c r="J272" s="64">
        <f>INDEX(Input_Fixed_Assets!$E$993:$E$998,MATCH(D272,Input_Fixed_Assets!$D$993:$D$998,0))</f>
        <v>0.48700000182628767</v>
      </c>
      <c r="K272" s="61">
        <f t="shared" si="8"/>
        <v>219.0915608216103</v>
      </c>
      <c r="M272" s="66">
        <f t="shared" si="9"/>
        <v>0.66666666666666663</v>
      </c>
    </row>
    <row r="273" spans="4:13" ht="12.75" x14ac:dyDescent="0.3">
      <c r="D273" s="8" t="str">
        <f>Input_Fixed_Assets!E274</f>
        <v>FAC</v>
      </c>
      <c r="E273" s="61">
        <f>Input_Fixed_Assets!F274</f>
        <v>7065.6</v>
      </c>
      <c r="F273" s="66">
        <f>Input_Fixed_Assets!G274</f>
        <v>13</v>
      </c>
      <c r="G273" s="62" t="str">
        <f>Input_Fixed_Assets!H274</f>
        <v>Property</v>
      </c>
      <c r="H273" s="62" t="str">
        <f>Input_Fixed_Assets!I274</f>
        <v>Existing</v>
      </c>
      <c r="I273" s="63"/>
      <c r="J273" s="64">
        <f>INDEX(Input_Fixed_Assets!$E$993:$E$998,MATCH(D273,Input_Fixed_Assets!$D$993:$D$998,0))</f>
        <v>0.48700000182628767</v>
      </c>
      <c r="K273" s="61">
        <f t="shared" si="8"/>
        <v>3440.9472129038181</v>
      </c>
      <c r="M273" s="66">
        <f t="shared" si="9"/>
        <v>1.0833333333333333</v>
      </c>
    </row>
    <row r="274" spans="4:13" ht="12.75" x14ac:dyDescent="0.3">
      <c r="D274" s="8" t="str">
        <f>Input_Fixed_Assets!E275</f>
        <v>FAC</v>
      </c>
      <c r="E274" s="61">
        <f>Input_Fixed_Assets!F275</f>
        <v>0</v>
      </c>
      <c r="F274" s="66">
        <f>Input_Fixed_Assets!G275</f>
        <v>0</v>
      </c>
      <c r="G274" s="62" t="str">
        <f>Input_Fixed_Assets!H275</f>
        <v>IT and Communications</v>
      </c>
      <c r="H274" s="62" t="str">
        <f>Input_Fixed_Assets!I275</f>
        <v>Existing</v>
      </c>
      <c r="I274" s="63"/>
      <c r="J274" s="64">
        <f>INDEX(Input_Fixed_Assets!$E$993:$E$998,MATCH(D274,Input_Fixed_Assets!$D$993:$D$998,0))</f>
        <v>0.48700000182628767</v>
      </c>
      <c r="K274" s="61">
        <f t="shared" si="8"/>
        <v>0</v>
      </c>
      <c r="M274" s="66">
        <f t="shared" si="9"/>
        <v>0</v>
      </c>
    </row>
    <row r="275" spans="4:13" ht="12.75" x14ac:dyDescent="0.3">
      <c r="D275" s="8" t="str">
        <f>Input_Fixed_Assets!E276</f>
        <v>FAC</v>
      </c>
      <c r="E275" s="61">
        <f>Input_Fixed_Assets!F276</f>
        <v>0</v>
      </c>
      <c r="F275" s="66">
        <f>Input_Fixed_Assets!G276</f>
        <v>0</v>
      </c>
      <c r="G275" s="62" t="str">
        <f>Input_Fixed_Assets!H276</f>
        <v>IT and Communications</v>
      </c>
      <c r="H275" s="62" t="str">
        <f>Input_Fixed_Assets!I276</f>
        <v>Existing</v>
      </c>
      <c r="I275" s="63"/>
      <c r="J275" s="64">
        <f>INDEX(Input_Fixed_Assets!$E$993:$E$998,MATCH(D275,Input_Fixed_Assets!$D$993:$D$998,0))</f>
        <v>0.48700000182628767</v>
      </c>
      <c r="K275" s="61">
        <f t="shared" si="8"/>
        <v>0</v>
      </c>
      <c r="M275" s="66">
        <f t="shared" si="9"/>
        <v>0</v>
      </c>
    </row>
    <row r="276" spans="4:13" ht="12.75" x14ac:dyDescent="0.3">
      <c r="D276" s="8" t="str">
        <f>Input_Fixed_Assets!E277</f>
        <v>FAC</v>
      </c>
      <c r="E276" s="61">
        <f>Input_Fixed_Assets!F277</f>
        <v>366.8</v>
      </c>
      <c r="F276" s="66">
        <f>Input_Fixed_Assets!G277</f>
        <v>7</v>
      </c>
      <c r="G276" s="62" t="str">
        <f>Input_Fixed_Assets!H277</f>
        <v>Property</v>
      </c>
      <c r="H276" s="62" t="str">
        <f>Input_Fixed_Assets!I277</f>
        <v>Existing</v>
      </c>
      <c r="I276" s="63"/>
      <c r="J276" s="64">
        <f>INDEX(Input_Fixed_Assets!$E$993:$E$998,MATCH(D276,Input_Fixed_Assets!$D$993:$D$998,0))</f>
        <v>0.48700000182628767</v>
      </c>
      <c r="K276" s="61">
        <f t="shared" si="8"/>
        <v>178.63160066988232</v>
      </c>
      <c r="M276" s="66">
        <f t="shared" si="9"/>
        <v>0.58333333333333337</v>
      </c>
    </row>
    <row r="277" spans="4:13" ht="12.75" x14ac:dyDescent="0.3">
      <c r="D277" s="8" t="str">
        <f>Input_Fixed_Assets!E278</f>
        <v>FAC</v>
      </c>
      <c r="E277" s="61">
        <f>Input_Fixed_Assets!F278</f>
        <v>23193.56</v>
      </c>
      <c r="F277" s="66">
        <f>Input_Fixed_Assets!G278</f>
        <v>40</v>
      </c>
      <c r="G277" s="62" t="str">
        <f>Input_Fixed_Assets!H278</f>
        <v>Property</v>
      </c>
      <c r="H277" s="62" t="str">
        <f>Input_Fixed_Assets!I278</f>
        <v>Existing</v>
      </c>
      <c r="I277" s="63"/>
      <c r="J277" s="64">
        <f>INDEX(Input_Fixed_Assets!$E$993:$E$998,MATCH(D277,Input_Fixed_Assets!$D$993:$D$998,0))</f>
        <v>0.48700000182628767</v>
      </c>
      <c r="K277" s="61">
        <f t="shared" si="8"/>
        <v>11295.263762358114</v>
      </c>
      <c r="M277" s="66">
        <f t="shared" si="9"/>
        <v>3.3333333333333335</v>
      </c>
    </row>
    <row r="278" spans="4:13" ht="12.75" x14ac:dyDescent="0.3">
      <c r="D278" s="8" t="str">
        <f>Input_Fixed_Assets!E279</f>
        <v>FAC</v>
      </c>
      <c r="E278" s="61">
        <f>Input_Fixed_Assets!F279</f>
        <v>111705.56</v>
      </c>
      <c r="F278" s="66">
        <f>Input_Fixed_Assets!G279</f>
        <v>49</v>
      </c>
      <c r="G278" s="62" t="str">
        <f>Input_Fixed_Assets!H279</f>
        <v>Property</v>
      </c>
      <c r="H278" s="62" t="str">
        <f>Input_Fixed_Assets!I279</f>
        <v>Existing</v>
      </c>
      <c r="I278" s="63"/>
      <c r="J278" s="64">
        <f>INDEX(Input_Fixed_Assets!$E$993:$E$998,MATCH(D278,Input_Fixed_Assets!$D$993:$D$998,0))</f>
        <v>0.48700000182628767</v>
      </c>
      <c r="K278" s="61">
        <f t="shared" si="8"/>
        <v>54400.607924006486</v>
      </c>
      <c r="M278" s="66">
        <f t="shared" si="9"/>
        <v>4.083333333333333</v>
      </c>
    </row>
    <row r="279" spans="4:13" ht="12.75" x14ac:dyDescent="0.3">
      <c r="D279" s="8" t="str">
        <f>Input_Fixed_Assets!E280</f>
        <v>FAC</v>
      </c>
      <c r="E279" s="61">
        <f>Input_Fixed_Assets!F280</f>
        <v>0</v>
      </c>
      <c r="F279" s="66">
        <f>Input_Fixed_Assets!G280</f>
        <v>0</v>
      </c>
      <c r="G279" s="62" t="str">
        <f>Input_Fixed_Assets!H280</f>
        <v>IT and Communications</v>
      </c>
      <c r="H279" s="62" t="str">
        <f>Input_Fixed_Assets!I280</f>
        <v>Existing</v>
      </c>
      <c r="I279" s="63"/>
      <c r="J279" s="64">
        <f>INDEX(Input_Fixed_Assets!$E$993:$E$998,MATCH(D279,Input_Fixed_Assets!$D$993:$D$998,0))</f>
        <v>0.48700000182628767</v>
      </c>
      <c r="K279" s="61">
        <f t="shared" si="8"/>
        <v>0</v>
      </c>
      <c r="M279" s="66">
        <f t="shared" si="9"/>
        <v>0</v>
      </c>
    </row>
    <row r="280" spans="4:13" ht="12.75" x14ac:dyDescent="0.3">
      <c r="D280" s="8" t="str">
        <f>Input_Fixed_Assets!E281</f>
        <v>FAC</v>
      </c>
      <c r="E280" s="61">
        <f>Input_Fixed_Assets!F281</f>
        <v>3862.56</v>
      </c>
      <c r="F280" s="66">
        <f>Input_Fixed_Assets!G281</f>
        <v>36</v>
      </c>
      <c r="G280" s="62" t="str">
        <f>Input_Fixed_Assets!H281</f>
        <v>IT and Communications</v>
      </c>
      <c r="H280" s="62" t="str">
        <f>Input_Fixed_Assets!I281</f>
        <v>Existing</v>
      </c>
      <c r="I280" s="63"/>
      <c r="J280" s="64">
        <f>INDEX(Input_Fixed_Assets!$E$993:$E$998,MATCH(D280,Input_Fixed_Assets!$D$993:$D$998,0))</f>
        <v>0.48700000182628767</v>
      </c>
      <c r="K280" s="61">
        <f t="shared" si="8"/>
        <v>1881.0667270541458</v>
      </c>
      <c r="M280" s="66">
        <f t="shared" si="9"/>
        <v>3</v>
      </c>
    </row>
    <row r="281" spans="4:13" ht="12.75" x14ac:dyDescent="0.3">
      <c r="D281" s="8" t="str">
        <f>Input_Fixed_Assets!E282</f>
        <v>FAC</v>
      </c>
      <c r="E281" s="61">
        <f>Input_Fixed_Assets!F282</f>
        <v>0</v>
      </c>
      <c r="F281" s="66">
        <f>Input_Fixed_Assets!G282</f>
        <v>0</v>
      </c>
      <c r="G281" s="62" t="str">
        <f>Input_Fixed_Assets!H282</f>
        <v>IT and Communications</v>
      </c>
      <c r="H281" s="62" t="str">
        <f>Input_Fixed_Assets!I282</f>
        <v>Existing</v>
      </c>
      <c r="I281" s="63"/>
      <c r="J281" s="64">
        <f>INDEX(Input_Fixed_Assets!$E$993:$E$998,MATCH(D281,Input_Fixed_Assets!$D$993:$D$998,0))</f>
        <v>0.48700000182628767</v>
      </c>
      <c r="K281" s="61">
        <f t="shared" si="8"/>
        <v>0</v>
      </c>
      <c r="M281" s="66">
        <f t="shared" si="9"/>
        <v>0</v>
      </c>
    </row>
    <row r="282" spans="4:13" ht="12.75" x14ac:dyDescent="0.3">
      <c r="D282" s="8" t="str">
        <f>Input_Fixed_Assets!E283</f>
        <v>FAC</v>
      </c>
      <c r="E282" s="61">
        <f>Input_Fixed_Assets!F283</f>
        <v>0</v>
      </c>
      <c r="F282" s="66">
        <f>Input_Fixed_Assets!G283</f>
        <v>0</v>
      </c>
      <c r="G282" s="62" t="str">
        <f>Input_Fixed_Assets!H283</f>
        <v>IT and Communications</v>
      </c>
      <c r="H282" s="62" t="str">
        <f>Input_Fixed_Assets!I283</f>
        <v>Existing</v>
      </c>
      <c r="I282" s="63"/>
      <c r="J282" s="64">
        <f>INDEX(Input_Fixed_Assets!$E$993:$E$998,MATCH(D282,Input_Fixed_Assets!$D$993:$D$998,0))</f>
        <v>0.48700000182628767</v>
      </c>
      <c r="K282" s="61">
        <f t="shared" si="8"/>
        <v>0</v>
      </c>
      <c r="M282" s="66">
        <f t="shared" si="9"/>
        <v>0</v>
      </c>
    </row>
    <row r="283" spans="4:13" ht="12.75" x14ac:dyDescent="0.3">
      <c r="D283" s="8" t="str">
        <f>Input_Fixed_Assets!E284</f>
        <v>FAC</v>
      </c>
      <c r="E283" s="61">
        <f>Input_Fixed_Assets!F284</f>
        <v>0</v>
      </c>
      <c r="F283" s="66">
        <f>Input_Fixed_Assets!G284</f>
        <v>0</v>
      </c>
      <c r="G283" s="62" t="str">
        <f>Input_Fixed_Assets!H284</f>
        <v>IT and Communications</v>
      </c>
      <c r="H283" s="62" t="str">
        <f>Input_Fixed_Assets!I284</f>
        <v>Existing</v>
      </c>
      <c r="I283" s="63"/>
      <c r="J283" s="64">
        <f>INDEX(Input_Fixed_Assets!$E$993:$E$998,MATCH(D283,Input_Fixed_Assets!$D$993:$D$998,0))</f>
        <v>0.48700000182628767</v>
      </c>
      <c r="K283" s="61">
        <f t="shared" si="8"/>
        <v>0</v>
      </c>
      <c r="M283" s="66">
        <f t="shared" si="9"/>
        <v>0</v>
      </c>
    </row>
    <row r="284" spans="4:13" ht="12.75" x14ac:dyDescent="0.3">
      <c r="D284" s="8" t="str">
        <f>Input_Fixed_Assets!E285</f>
        <v>FAC</v>
      </c>
      <c r="E284" s="61">
        <f>Input_Fixed_Assets!F285</f>
        <v>7889.16</v>
      </c>
      <c r="F284" s="66">
        <f>Input_Fixed_Assets!G285</f>
        <v>159</v>
      </c>
      <c r="G284" s="62" t="str">
        <f>Input_Fixed_Assets!H285</f>
        <v>Property</v>
      </c>
      <c r="H284" s="62" t="str">
        <f>Input_Fixed_Assets!I285</f>
        <v>Existing</v>
      </c>
      <c r="I284" s="63"/>
      <c r="J284" s="64">
        <f>INDEX(Input_Fixed_Assets!$E$993:$E$998,MATCH(D284,Input_Fixed_Assets!$D$993:$D$998,0))</f>
        <v>0.48700000182628767</v>
      </c>
      <c r="K284" s="61">
        <f t="shared" si="8"/>
        <v>3842.0209344078753</v>
      </c>
      <c r="M284" s="66">
        <f t="shared" si="9"/>
        <v>13.25</v>
      </c>
    </row>
    <row r="285" spans="4:13" ht="12.75" x14ac:dyDescent="0.3">
      <c r="D285" s="8" t="str">
        <f>Input_Fixed_Assets!E286</f>
        <v>FAC</v>
      </c>
      <c r="E285" s="61">
        <f>Input_Fixed_Assets!F286</f>
        <v>0</v>
      </c>
      <c r="F285" s="66">
        <f>Input_Fixed_Assets!G286</f>
        <v>0</v>
      </c>
      <c r="G285" s="62" t="str">
        <f>Input_Fixed_Assets!H286</f>
        <v>Property</v>
      </c>
      <c r="H285" s="62" t="str">
        <f>Input_Fixed_Assets!I286</f>
        <v>Existing</v>
      </c>
      <c r="I285" s="63"/>
      <c r="J285" s="64">
        <f>INDEX(Input_Fixed_Assets!$E$993:$E$998,MATCH(D285,Input_Fixed_Assets!$D$993:$D$998,0))</f>
        <v>0.48700000182628767</v>
      </c>
      <c r="K285" s="61">
        <f t="shared" si="8"/>
        <v>0</v>
      </c>
      <c r="M285" s="66">
        <f t="shared" si="9"/>
        <v>0</v>
      </c>
    </row>
    <row r="286" spans="4:13" ht="12.75" x14ac:dyDescent="0.3">
      <c r="D286" s="8" t="str">
        <f>Input_Fixed_Assets!E287</f>
        <v>FAC</v>
      </c>
      <c r="E286" s="61">
        <f>Input_Fixed_Assets!F287</f>
        <v>15036.24</v>
      </c>
      <c r="F286" s="66">
        <f>Input_Fixed_Assets!G287</f>
        <v>34</v>
      </c>
      <c r="G286" s="62" t="str">
        <f>Input_Fixed_Assets!H287</f>
        <v>Property</v>
      </c>
      <c r="H286" s="62" t="str">
        <f>Input_Fixed_Assets!I287</f>
        <v>Existing</v>
      </c>
      <c r="I286" s="63"/>
      <c r="J286" s="64">
        <f>INDEX(Input_Fixed_Assets!$E$993:$E$998,MATCH(D286,Input_Fixed_Assets!$D$993:$D$998,0))</f>
        <v>0.48700000182628767</v>
      </c>
      <c r="K286" s="61">
        <f t="shared" si="8"/>
        <v>7322.6489074604997</v>
      </c>
      <c r="M286" s="66">
        <f t="shared" si="9"/>
        <v>2.8333333333333335</v>
      </c>
    </row>
    <row r="287" spans="4:13" ht="12.75" x14ac:dyDescent="0.3">
      <c r="D287" s="8" t="str">
        <f>Input_Fixed_Assets!E288</f>
        <v>FAC</v>
      </c>
      <c r="E287" s="61">
        <f>Input_Fixed_Assets!F288</f>
        <v>0</v>
      </c>
      <c r="F287" s="66">
        <f>Input_Fixed_Assets!G288</f>
        <v>0</v>
      </c>
      <c r="G287" s="62" t="str">
        <f>Input_Fixed_Assets!H288</f>
        <v>IT and Communications</v>
      </c>
      <c r="H287" s="62" t="str">
        <f>Input_Fixed_Assets!I288</f>
        <v>Existing</v>
      </c>
      <c r="I287" s="63"/>
      <c r="J287" s="64">
        <f>INDEX(Input_Fixed_Assets!$E$993:$E$998,MATCH(D287,Input_Fixed_Assets!$D$993:$D$998,0))</f>
        <v>0.48700000182628767</v>
      </c>
      <c r="K287" s="61">
        <f t="shared" si="8"/>
        <v>0</v>
      </c>
      <c r="M287" s="66">
        <f t="shared" si="9"/>
        <v>0</v>
      </c>
    </row>
    <row r="288" spans="4:13" ht="12.75" x14ac:dyDescent="0.3">
      <c r="D288" s="8" t="str">
        <f>Input_Fixed_Assets!E289</f>
        <v>FAC</v>
      </c>
      <c r="E288" s="61">
        <f>Input_Fixed_Assets!F289</f>
        <v>0</v>
      </c>
      <c r="F288" s="66">
        <f>Input_Fixed_Assets!G289</f>
        <v>0</v>
      </c>
      <c r="G288" s="62" t="str">
        <f>Input_Fixed_Assets!H289</f>
        <v>IT and Communications</v>
      </c>
      <c r="H288" s="62" t="str">
        <f>Input_Fixed_Assets!I289</f>
        <v>Existing</v>
      </c>
      <c r="I288" s="63"/>
      <c r="J288" s="64">
        <f>INDEX(Input_Fixed_Assets!$E$993:$E$998,MATCH(D288,Input_Fixed_Assets!$D$993:$D$998,0))</f>
        <v>0.48700000182628767</v>
      </c>
      <c r="K288" s="61">
        <f t="shared" si="8"/>
        <v>0</v>
      </c>
      <c r="M288" s="66">
        <f t="shared" si="9"/>
        <v>0</v>
      </c>
    </row>
    <row r="289" spans="4:13" ht="12.75" x14ac:dyDescent="0.3">
      <c r="D289" s="8" t="str">
        <f>Input_Fixed_Assets!E290</f>
        <v>FAC</v>
      </c>
      <c r="E289" s="61">
        <f>Input_Fixed_Assets!F290</f>
        <v>0</v>
      </c>
      <c r="F289" s="66">
        <f>Input_Fixed_Assets!G290</f>
        <v>0</v>
      </c>
      <c r="G289" s="62" t="str">
        <f>Input_Fixed_Assets!H290</f>
        <v>IT and Communications</v>
      </c>
      <c r="H289" s="62" t="str">
        <f>Input_Fixed_Assets!I290</f>
        <v>Existing</v>
      </c>
      <c r="I289" s="63"/>
      <c r="J289" s="64">
        <f>INDEX(Input_Fixed_Assets!$E$993:$E$998,MATCH(D289,Input_Fixed_Assets!$D$993:$D$998,0))</f>
        <v>0.48700000182628767</v>
      </c>
      <c r="K289" s="61">
        <f t="shared" si="8"/>
        <v>0</v>
      </c>
      <c r="M289" s="66">
        <f t="shared" si="9"/>
        <v>0</v>
      </c>
    </row>
    <row r="290" spans="4:13" ht="12.75" x14ac:dyDescent="0.3">
      <c r="D290" s="8" t="str">
        <f>Input_Fixed_Assets!E291</f>
        <v>FAC</v>
      </c>
      <c r="E290" s="61">
        <f>Input_Fixed_Assets!F291</f>
        <v>0</v>
      </c>
      <c r="F290" s="66">
        <f>Input_Fixed_Assets!G291</f>
        <v>0</v>
      </c>
      <c r="G290" s="62" t="str">
        <f>Input_Fixed_Assets!H291</f>
        <v>Property</v>
      </c>
      <c r="H290" s="62" t="str">
        <f>Input_Fixed_Assets!I291</f>
        <v>Existing</v>
      </c>
      <c r="I290" s="63"/>
      <c r="J290" s="64">
        <f>INDEX(Input_Fixed_Assets!$E$993:$E$998,MATCH(D290,Input_Fixed_Assets!$D$993:$D$998,0))</f>
        <v>0.48700000182628767</v>
      </c>
      <c r="K290" s="61">
        <f t="shared" si="8"/>
        <v>0</v>
      </c>
      <c r="M290" s="66">
        <f t="shared" si="9"/>
        <v>0</v>
      </c>
    </row>
    <row r="291" spans="4:13" ht="12.75" x14ac:dyDescent="0.3">
      <c r="D291" s="8" t="str">
        <f>Input_Fixed_Assets!E292</f>
        <v>FAC</v>
      </c>
      <c r="E291" s="61">
        <f>Input_Fixed_Assets!F292</f>
        <v>8340.2800000000007</v>
      </c>
      <c r="F291" s="66">
        <f>Input_Fixed_Assets!G292</f>
        <v>157</v>
      </c>
      <c r="G291" s="62" t="str">
        <f>Input_Fixed_Assets!H292</f>
        <v>Exclude</v>
      </c>
      <c r="H291" s="62" t="str">
        <f>Input_Fixed_Assets!I292</f>
        <v>Existing</v>
      </c>
      <c r="I291" s="63"/>
      <c r="J291" s="64">
        <f>INDEX(Input_Fixed_Assets!$E$993:$E$998,MATCH(D291,Input_Fixed_Assets!$D$993:$D$998,0))</f>
        <v>0.48700000182628767</v>
      </c>
      <c r="K291" s="61">
        <f t="shared" si="8"/>
        <v>4061.7163752317506</v>
      </c>
      <c r="M291" s="66">
        <f t="shared" si="9"/>
        <v>13.083333333333334</v>
      </c>
    </row>
    <row r="292" spans="4:13" ht="12.75" x14ac:dyDescent="0.3">
      <c r="D292" s="8" t="str">
        <f>Input_Fixed_Assets!E293</f>
        <v>FAC</v>
      </c>
      <c r="E292" s="61">
        <f>Input_Fixed_Assets!F293</f>
        <v>0</v>
      </c>
      <c r="F292" s="66">
        <f>Input_Fixed_Assets!G293</f>
        <v>0</v>
      </c>
      <c r="G292" s="62" t="str">
        <f>Input_Fixed_Assets!H293</f>
        <v>Property</v>
      </c>
      <c r="H292" s="62" t="str">
        <f>Input_Fixed_Assets!I293</f>
        <v>Existing</v>
      </c>
      <c r="I292" s="63"/>
      <c r="J292" s="64">
        <f>INDEX(Input_Fixed_Assets!$E$993:$E$998,MATCH(D292,Input_Fixed_Assets!$D$993:$D$998,0))</f>
        <v>0.48700000182628767</v>
      </c>
      <c r="K292" s="61">
        <f t="shared" si="8"/>
        <v>0</v>
      </c>
      <c r="M292" s="66">
        <f t="shared" si="9"/>
        <v>0</v>
      </c>
    </row>
    <row r="293" spans="4:13" ht="12.75" x14ac:dyDescent="0.3">
      <c r="D293" s="8" t="str">
        <f>Input_Fixed_Assets!E294</f>
        <v>FAC</v>
      </c>
      <c r="E293" s="61">
        <f>Input_Fixed_Assets!F294</f>
        <v>0</v>
      </c>
      <c r="F293" s="66">
        <f>Input_Fixed_Assets!G294</f>
        <v>0</v>
      </c>
      <c r="G293" s="62" t="str">
        <f>Input_Fixed_Assets!H294</f>
        <v>IT and Communications</v>
      </c>
      <c r="H293" s="62" t="str">
        <f>Input_Fixed_Assets!I294</f>
        <v>Existing</v>
      </c>
      <c r="I293" s="63"/>
      <c r="J293" s="64">
        <f>INDEX(Input_Fixed_Assets!$E$993:$E$998,MATCH(D293,Input_Fixed_Assets!$D$993:$D$998,0))</f>
        <v>0.48700000182628767</v>
      </c>
      <c r="K293" s="61">
        <f t="shared" si="8"/>
        <v>0</v>
      </c>
      <c r="M293" s="66">
        <f t="shared" si="9"/>
        <v>0</v>
      </c>
    </row>
    <row r="294" spans="4:13" ht="12.75" x14ac:dyDescent="0.3">
      <c r="D294" s="8" t="str">
        <f>Input_Fixed_Assets!E295</f>
        <v>FAC</v>
      </c>
      <c r="E294" s="61">
        <f>Input_Fixed_Assets!F295</f>
        <v>0</v>
      </c>
      <c r="F294" s="66">
        <f>Input_Fixed_Assets!G295</f>
        <v>0</v>
      </c>
      <c r="G294" s="62" t="str">
        <f>Input_Fixed_Assets!H295</f>
        <v>IT and Communications</v>
      </c>
      <c r="H294" s="62" t="str">
        <f>Input_Fixed_Assets!I295</f>
        <v>Existing</v>
      </c>
      <c r="I294" s="63"/>
      <c r="J294" s="64">
        <f>INDEX(Input_Fixed_Assets!$E$993:$E$998,MATCH(D294,Input_Fixed_Assets!$D$993:$D$998,0))</f>
        <v>0.48700000182628767</v>
      </c>
      <c r="K294" s="61">
        <f t="shared" si="8"/>
        <v>0</v>
      </c>
      <c r="M294" s="66">
        <f t="shared" si="9"/>
        <v>0</v>
      </c>
    </row>
    <row r="295" spans="4:13" ht="12.75" x14ac:dyDescent="0.3">
      <c r="D295" s="8" t="str">
        <f>Input_Fixed_Assets!E296</f>
        <v>FAC</v>
      </c>
      <c r="E295" s="61">
        <f>Input_Fixed_Assets!F296</f>
        <v>0</v>
      </c>
      <c r="F295" s="66">
        <f>Input_Fixed_Assets!G296</f>
        <v>0</v>
      </c>
      <c r="G295" s="62" t="str">
        <f>Input_Fixed_Assets!H296</f>
        <v>IT and Communications</v>
      </c>
      <c r="H295" s="62" t="str">
        <f>Input_Fixed_Assets!I296</f>
        <v>Existing</v>
      </c>
      <c r="I295" s="63"/>
      <c r="J295" s="64">
        <f>INDEX(Input_Fixed_Assets!$E$993:$E$998,MATCH(D295,Input_Fixed_Assets!$D$993:$D$998,0))</f>
        <v>0.48700000182628767</v>
      </c>
      <c r="K295" s="61">
        <f t="shared" si="8"/>
        <v>0</v>
      </c>
      <c r="M295" s="66">
        <f t="shared" si="9"/>
        <v>0</v>
      </c>
    </row>
    <row r="296" spans="4:13" ht="12.75" x14ac:dyDescent="0.3">
      <c r="D296" s="8" t="str">
        <f>Input_Fixed_Assets!E297</f>
        <v>FAC</v>
      </c>
      <c r="E296" s="61">
        <f>Input_Fixed_Assets!F297</f>
        <v>0</v>
      </c>
      <c r="F296" s="66">
        <f>Input_Fixed_Assets!G297</f>
        <v>0</v>
      </c>
      <c r="G296" s="62" t="str">
        <f>Input_Fixed_Assets!H297</f>
        <v>IT and Communications</v>
      </c>
      <c r="H296" s="62" t="str">
        <f>Input_Fixed_Assets!I297</f>
        <v>Existing</v>
      </c>
      <c r="I296" s="63"/>
      <c r="J296" s="64">
        <f>INDEX(Input_Fixed_Assets!$E$993:$E$998,MATCH(D296,Input_Fixed_Assets!$D$993:$D$998,0))</f>
        <v>0.48700000182628767</v>
      </c>
      <c r="K296" s="61">
        <f t="shared" si="8"/>
        <v>0</v>
      </c>
      <c r="M296" s="66">
        <f t="shared" si="9"/>
        <v>0</v>
      </c>
    </row>
    <row r="297" spans="4:13" ht="12.75" x14ac:dyDescent="0.3">
      <c r="D297" s="8" t="str">
        <f>Input_Fixed_Assets!E298</f>
        <v>FAC</v>
      </c>
      <c r="E297" s="61">
        <f>Input_Fixed_Assets!F298</f>
        <v>0</v>
      </c>
      <c r="F297" s="66">
        <f>Input_Fixed_Assets!G298</f>
        <v>0</v>
      </c>
      <c r="G297" s="62" t="str">
        <f>Input_Fixed_Assets!H298</f>
        <v>IT and Communications</v>
      </c>
      <c r="H297" s="62" t="str">
        <f>Input_Fixed_Assets!I298</f>
        <v>Existing</v>
      </c>
      <c r="I297" s="63"/>
      <c r="J297" s="64">
        <f>INDEX(Input_Fixed_Assets!$E$993:$E$998,MATCH(D297,Input_Fixed_Assets!$D$993:$D$998,0))</f>
        <v>0.48700000182628767</v>
      </c>
      <c r="K297" s="61">
        <f t="shared" si="8"/>
        <v>0</v>
      </c>
      <c r="M297" s="66">
        <f t="shared" si="9"/>
        <v>0</v>
      </c>
    </row>
    <row r="298" spans="4:13" ht="12.75" x14ac:dyDescent="0.3">
      <c r="D298" s="8" t="str">
        <f>Input_Fixed_Assets!E299</f>
        <v>FAC</v>
      </c>
      <c r="E298" s="61">
        <f>Input_Fixed_Assets!F299</f>
        <v>0</v>
      </c>
      <c r="F298" s="66">
        <f>Input_Fixed_Assets!G299</f>
        <v>0</v>
      </c>
      <c r="G298" s="62" t="str">
        <f>Input_Fixed_Assets!H299</f>
        <v>IT and Communications</v>
      </c>
      <c r="H298" s="62" t="str">
        <f>Input_Fixed_Assets!I299</f>
        <v>Existing</v>
      </c>
      <c r="I298" s="63"/>
      <c r="J298" s="64">
        <f>INDEX(Input_Fixed_Assets!$E$993:$E$998,MATCH(D298,Input_Fixed_Assets!$D$993:$D$998,0))</f>
        <v>0.48700000182628767</v>
      </c>
      <c r="K298" s="61">
        <f t="shared" si="8"/>
        <v>0</v>
      </c>
      <c r="M298" s="66">
        <f t="shared" si="9"/>
        <v>0</v>
      </c>
    </row>
    <row r="299" spans="4:13" ht="12.75" x14ac:dyDescent="0.3">
      <c r="D299" s="8" t="str">
        <f>Input_Fixed_Assets!E300</f>
        <v>FAC</v>
      </c>
      <c r="E299" s="61">
        <f>Input_Fixed_Assets!F300</f>
        <v>0</v>
      </c>
      <c r="F299" s="66">
        <f>Input_Fixed_Assets!G300</f>
        <v>0</v>
      </c>
      <c r="G299" s="62" t="str">
        <f>Input_Fixed_Assets!H300</f>
        <v>IT and Communications</v>
      </c>
      <c r="H299" s="62" t="str">
        <f>Input_Fixed_Assets!I300</f>
        <v>Existing</v>
      </c>
      <c r="I299" s="63"/>
      <c r="J299" s="64">
        <f>INDEX(Input_Fixed_Assets!$E$993:$E$998,MATCH(D299,Input_Fixed_Assets!$D$993:$D$998,0))</f>
        <v>0.48700000182628767</v>
      </c>
      <c r="K299" s="61">
        <f t="shared" si="8"/>
        <v>0</v>
      </c>
      <c r="M299" s="66">
        <f t="shared" si="9"/>
        <v>0</v>
      </c>
    </row>
    <row r="300" spans="4:13" ht="12.75" x14ac:dyDescent="0.3">
      <c r="D300" s="8" t="str">
        <f>Input_Fixed_Assets!E301</f>
        <v>FAC</v>
      </c>
      <c r="E300" s="61">
        <f>Input_Fixed_Assets!F301</f>
        <v>0</v>
      </c>
      <c r="F300" s="66">
        <f>Input_Fixed_Assets!G301</f>
        <v>0</v>
      </c>
      <c r="G300" s="62" t="str">
        <f>Input_Fixed_Assets!H301</f>
        <v>IT and Communications</v>
      </c>
      <c r="H300" s="62" t="str">
        <f>Input_Fixed_Assets!I301</f>
        <v>Existing</v>
      </c>
      <c r="I300" s="63"/>
      <c r="J300" s="64">
        <f>INDEX(Input_Fixed_Assets!$E$993:$E$998,MATCH(D300,Input_Fixed_Assets!$D$993:$D$998,0))</f>
        <v>0.48700000182628767</v>
      </c>
      <c r="K300" s="61">
        <f t="shared" si="8"/>
        <v>0</v>
      </c>
      <c r="M300" s="66">
        <f t="shared" si="9"/>
        <v>0</v>
      </c>
    </row>
    <row r="301" spans="4:13" ht="12.75" x14ac:dyDescent="0.3">
      <c r="D301" s="8" t="str">
        <f>Input_Fixed_Assets!E302</f>
        <v>FAC</v>
      </c>
      <c r="E301" s="61">
        <f>Input_Fixed_Assets!F302</f>
        <v>0</v>
      </c>
      <c r="F301" s="66">
        <f>Input_Fixed_Assets!G302</f>
        <v>0</v>
      </c>
      <c r="G301" s="62" t="str">
        <f>Input_Fixed_Assets!H302</f>
        <v>IT and Communications</v>
      </c>
      <c r="H301" s="62" t="str">
        <f>Input_Fixed_Assets!I302</f>
        <v>Existing</v>
      </c>
      <c r="I301" s="63"/>
      <c r="J301" s="64">
        <f>INDEX(Input_Fixed_Assets!$E$993:$E$998,MATCH(D301,Input_Fixed_Assets!$D$993:$D$998,0))</f>
        <v>0.48700000182628767</v>
      </c>
      <c r="K301" s="61">
        <f t="shared" si="8"/>
        <v>0</v>
      </c>
      <c r="M301" s="66">
        <f t="shared" si="9"/>
        <v>0</v>
      </c>
    </row>
    <row r="302" spans="4:13" ht="12.75" x14ac:dyDescent="0.3">
      <c r="D302" s="8" t="str">
        <f>Input_Fixed_Assets!E303</f>
        <v>FAC</v>
      </c>
      <c r="E302" s="61">
        <f>Input_Fixed_Assets!F303</f>
        <v>20738.52</v>
      </c>
      <c r="F302" s="66">
        <f>Input_Fixed_Assets!G303</f>
        <v>229</v>
      </c>
      <c r="G302" s="62" t="str">
        <f>Input_Fixed_Assets!H303</f>
        <v>Property</v>
      </c>
      <c r="H302" s="62" t="str">
        <f>Input_Fixed_Assets!I303</f>
        <v>Existing</v>
      </c>
      <c r="I302" s="63"/>
      <c r="J302" s="64">
        <f>INDEX(Input_Fixed_Assets!$E$993:$E$998,MATCH(D302,Input_Fixed_Assets!$D$993:$D$998,0))</f>
        <v>0.48700000182628767</v>
      </c>
      <c r="K302" s="61">
        <f t="shared" si="8"/>
        <v>10099.659277874503</v>
      </c>
      <c r="M302" s="66">
        <f t="shared" si="9"/>
        <v>19.083333333333332</v>
      </c>
    </row>
    <row r="303" spans="4:13" ht="12.75" x14ac:dyDescent="0.3">
      <c r="D303" s="8" t="str">
        <f>Input_Fixed_Assets!E304</f>
        <v>FAC</v>
      </c>
      <c r="E303" s="61">
        <f>Input_Fixed_Assets!F304</f>
        <v>0</v>
      </c>
      <c r="F303" s="66">
        <f>Input_Fixed_Assets!G304</f>
        <v>0</v>
      </c>
      <c r="G303" s="62" t="str">
        <f>Input_Fixed_Assets!H304</f>
        <v>Property</v>
      </c>
      <c r="H303" s="62" t="str">
        <f>Input_Fixed_Assets!I304</f>
        <v>Existing</v>
      </c>
      <c r="I303" s="63"/>
      <c r="J303" s="64">
        <f>INDEX(Input_Fixed_Assets!$E$993:$E$998,MATCH(D303,Input_Fixed_Assets!$D$993:$D$998,0))</f>
        <v>0.48700000182628767</v>
      </c>
      <c r="K303" s="61">
        <f t="shared" si="8"/>
        <v>0</v>
      </c>
      <c r="M303" s="66">
        <f t="shared" si="9"/>
        <v>0</v>
      </c>
    </row>
    <row r="304" spans="4:13" ht="12.75" x14ac:dyDescent="0.3">
      <c r="D304" s="8" t="str">
        <f>Input_Fixed_Assets!E305</f>
        <v>FAC</v>
      </c>
      <c r="E304" s="61">
        <f>Input_Fixed_Assets!F305</f>
        <v>493.24</v>
      </c>
      <c r="F304" s="66">
        <f>Input_Fixed_Assets!G305</f>
        <v>51</v>
      </c>
      <c r="G304" s="62" t="str">
        <f>Input_Fixed_Assets!H305</f>
        <v>Property</v>
      </c>
      <c r="H304" s="62" t="str">
        <f>Input_Fixed_Assets!I305</f>
        <v>Existing</v>
      </c>
      <c r="I304" s="63"/>
      <c r="J304" s="64">
        <f>INDEX(Input_Fixed_Assets!$E$993:$E$998,MATCH(D304,Input_Fixed_Assets!$D$993:$D$998,0))</f>
        <v>0.48700000182628767</v>
      </c>
      <c r="K304" s="61">
        <f t="shared" si="8"/>
        <v>240.20788090079813</v>
      </c>
      <c r="M304" s="66">
        <f t="shared" si="9"/>
        <v>4.25</v>
      </c>
    </row>
    <row r="305" spans="4:13" ht="12.75" x14ac:dyDescent="0.3">
      <c r="D305" s="8" t="str">
        <f>Input_Fixed_Assets!E306</f>
        <v>FAC</v>
      </c>
      <c r="E305" s="61">
        <f>Input_Fixed_Assets!F306</f>
        <v>0</v>
      </c>
      <c r="F305" s="66">
        <f>Input_Fixed_Assets!G306</f>
        <v>111</v>
      </c>
      <c r="G305" s="62" t="str">
        <f>Input_Fixed_Assets!H306</f>
        <v>Property</v>
      </c>
      <c r="H305" s="62" t="str">
        <f>Input_Fixed_Assets!I306</f>
        <v>Existing</v>
      </c>
      <c r="I305" s="63"/>
      <c r="J305" s="64">
        <f>INDEX(Input_Fixed_Assets!$E$993:$E$998,MATCH(D305,Input_Fixed_Assets!$D$993:$D$998,0))</f>
        <v>0.48700000182628767</v>
      </c>
      <c r="K305" s="61">
        <f t="shared" si="8"/>
        <v>0</v>
      </c>
      <c r="M305" s="66">
        <f t="shared" si="9"/>
        <v>9.25</v>
      </c>
    </row>
    <row r="306" spans="4:13" ht="12.75" x14ac:dyDescent="0.3">
      <c r="D306" s="8" t="str">
        <f>Input_Fixed_Assets!E307</f>
        <v>FAC</v>
      </c>
      <c r="E306" s="61">
        <f>Input_Fixed_Assets!F307</f>
        <v>0</v>
      </c>
      <c r="F306" s="66">
        <f>Input_Fixed_Assets!G307</f>
        <v>0</v>
      </c>
      <c r="G306" s="62" t="str">
        <f>Input_Fixed_Assets!H307</f>
        <v>Property</v>
      </c>
      <c r="H306" s="62" t="str">
        <f>Input_Fixed_Assets!I307</f>
        <v>Existing</v>
      </c>
      <c r="I306" s="63"/>
      <c r="J306" s="64">
        <f>INDEX(Input_Fixed_Assets!$E$993:$E$998,MATCH(D306,Input_Fixed_Assets!$D$993:$D$998,0))</f>
        <v>0.48700000182628767</v>
      </c>
      <c r="K306" s="61">
        <f t="shared" si="8"/>
        <v>0</v>
      </c>
      <c r="M306" s="66">
        <f t="shared" si="9"/>
        <v>0</v>
      </c>
    </row>
    <row r="307" spans="4:13" ht="12.75" x14ac:dyDescent="0.3">
      <c r="D307" s="8" t="str">
        <f>Input_Fixed_Assets!E308</f>
        <v>FAC</v>
      </c>
      <c r="E307" s="61">
        <f>Input_Fixed_Assets!F308</f>
        <v>781.16</v>
      </c>
      <c r="F307" s="66">
        <f>Input_Fixed_Assets!G308</f>
        <v>22</v>
      </c>
      <c r="G307" s="62" t="str">
        <f>Input_Fixed_Assets!H308</f>
        <v>Property</v>
      </c>
      <c r="H307" s="62" t="str">
        <f>Input_Fixed_Assets!I308</f>
        <v>Existing</v>
      </c>
      <c r="I307" s="63"/>
      <c r="J307" s="64">
        <f>INDEX(Input_Fixed_Assets!$E$993:$E$998,MATCH(D307,Input_Fixed_Assets!$D$993:$D$998,0))</f>
        <v>0.48700000182628767</v>
      </c>
      <c r="K307" s="61">
        <f t="shared" si="8"/>
        <v>380.42492142662286</v>
      </c>
      <c r="M307" s="66">
        <f t="shared" si="9"/>
        <v>1.8333333333333333</v>
      </c>
    </row>
    <row r="308" spans="4:13" ht="12.75" x14ac:dyDescent="0.3">
      <c r="D308" s="8" t="str">
        <f>Input_Fixed_Assets!E309</f>
        <v>FAC</v>
      </c>
      <c r="E308" s="61">
        <f>Input_Fixed_Assets!F309</f>
        <v>0</v>
      </c>
      <c r="F308" s="66">
        <f>Input_Fixed_Assets!G309</f>
        <v>0</v>
      </c>
      <c r="G308" s="62" t="str">
        <f>Input_Fixed_Assets!H309</f>
        <v>Property</v>
      </c>
      <c r="H308" s="62" t="str">
        <f>Input_Fixed_Assets!I309</f>
        <v>Existing</v>
      </c>
      <c r="I308" s="63"/>
      <c r="J308" s="64">
        <f>INDEX(Input_Fixed_Assets!$E$993:$E$998,MATCH(D308,Input_Fixed_Assets!$D$993:$D$998,0))</f>
        <v>0.48700000182628767</v>
      </c>
      <c r="K308" s="61">
        <f t="shared" si="8"/>
        <v>0</v>
      </c>
      <c r="M308" s="66">
        <f t="shared" si="9"/>
        <v>0</v>
      </c>
    </row>
    <row r="309" spans="4:13" ht="12.75" x14ac:dyDescent="0.3">
      <c r="D309" s="8" t="str">
        <f>Input_Fixed_Assets!E310</f>
        <v>FAC</v>
      </c>
      <c r="E309" s="61">
        <f>Input_Fixed_Assets!F310</f>
        <v>739.44</v>
      </c>
      <c r="F309" s="66">
        <f>Input_Fixed_Assets!G310</f>
        <v>40</v>
      </c>
      <c r="G309" s="62" t="str">
        <f>Input_Fixed_Assets!H310</f>
        <v>Property</v>
      </c>
      <c r="H309" s="62" t="str">
        <f>Input_Fixed_Assets!I310</f>
        <v>Existing</v>
      </c>
      <c r="I309" s="63"/>
      <c r="J309" s="64">
        <f>INDEX(Input_Fixed_Assets!$E$993:$E$998,MATCH(D309,Input_Fixed_Assets!$D$993:$D$998,0))</f>
        <v>0.48700000182628767</v>
      </c>
      <c r="K309" s="61">
        <f t="shared" si="8"/>
        <v>360.10728135043018</v>
      </c>
      <c r="M309" s="66">
        <f t="shared" si="9"/>
        <v>3.3333333333333335</v>
      </c>
    </row>
    <row r="310" spans="4:13" ht="12.75" x14ac:dyDescent="0.3">
      <c r="D310" s="8" t="str">
        <f>Input_Fixed_Assets!E311</f>
        <v>FAC</v>
      </c>
      <c r="E310" s="61">
        <f>Input_Fixed_Assets!F311</f>
        <v>172</v>
      </c>
      <c r="F310" s="66">
        <f>Input_Fixed_Assets!G311</f>
        <v>10</v>
      </c>
      <c r="G310" s="62" t="str">
        <f>Input_Fixed_Assets!H311</f>
        <v>Property</v>
      </c>
      <c r="H310" s="62" t="str">
        <f>Input_Fixed_Assets!I311</f>
        <v>Existing</v>
      </c>
      <c r="I310" s="63"/>
      <c r="J310" s="64">
        <f>INDEX(Input_Fixed_Assets!$E$993:$E$998,MATCH(D310,Input_Fixed_Assets!$D$993:$D$998,0))</f>
        <v>0.48700000182628767</v>
      </c>
      <c r="K310" s="61">
        <f t="shared" si="8"/>
        <v>83.764000314121475</v>
      </c>
      <c r="M310" s="66">
        <f t="shared" si="9"/>
        <v>0.83333333333333337</v>
      </c>
    </row>
    <row r="311" spans="4:13" ht="12.75" x14ac:dyDescent="0.3">
      <c r="D311" s="8" t="str">
        <f>Input_Fixed_Assets!E312</f>
        <v>FAC</v>
      </c>
      <c r="E311" s="61">
        <f>Input_Fixed_Assets!F312</f>
        <v>4231.3599999999997</v>
      </c>
      <c r="F311" s="66">
        <f>Input_Fixed_Assets!G312</f>
        <v>121</v>
      </c>
      <c r="G311" s="62" t="str">
        <f>Input_Fixed_Assets!H312</f>
        <v>Property</v>
      </c>
      <c r="H311" s="62" t="str">
        <f>Input_Fixed_Assets!I312</f>
        <v>Existing</v>
      </c>
      <c r="I311" s="63"/>
      <c r="J311" s="64">
        <f>INDEX(Input_Fixed_Assets!$E$993:$E$998,MATCH(D311,Input_Fixed_Assets!$D$993:$D$998,0))</f>
        <v>0.48700000182628767</v>
      </c>
      <c r="K311" s="61">
        <f t="shared" si="8"/>
        <v>2060.6723277276806</v>
      </c>
      <c r="M311" s="66">
        <f t="shared" si="9"/>
        <v>10.083333333333334</v>
      </c>
    </row>
    <row r="312" spans="4:13" ht="12.75" x14ac:dyDescent="0.3">
      <c r="D312" s="8" t="str">
        <f>Input_Fixed_Assets!E313</f>
        <v>FAC</v>
      </c>
      <c r="E312" s="61">
        <f>Input_Fixed_Assets!F313</f>
        <v>11434.72</v>
      </c>
      <c r="F312" s="66">
        <f>Input_Fixed_Assets!G313</f>
        <v>132</v>
      </c>
      <c r="G312" s="62" t="str">
        <f>Input_Fixed_Assets!H313</f>
        <v>Property</v>
      </c>
      <c r="H312" s="62" t="str">
        <f>Input_Fixed_Assets!I313</f>
        <v>Existing</v>
      </c>
      <c r="I312" s="63"/>
      <c r="J312" s="64">
        <f>INDEX(Input_Fixed_Assets!$E$993:$E$998,MATCH(D312,Input_Fixed_Assets!$D$993:$D$998,0))</f>
        <v>0.48700000182628767</v>
      </c>
      <c r="K312" s="61">
        <f t="shared" si="8"/>
        <v>5568.7086608830878</v>
      </c>
      <c r="M312" s="66">
        <f t="shared" si="9"/>
        <v>11</v>
      </c>
    </row>
    <row r="313" spans="4:13" ht="12.75" x14ac:dyDescent="0.3">
      <c r="D313" s="8" t="str">
        <f>Input_Fixed_Assets!E314</f>
        <v>FAC</v>
      </c>
      <c r="E313" s="61">
        <f>Input_Fixed_Assets!F314</f>
        <v>0</v>
      </c>
      <c r="F313" s="66">
        <f>Input_Fixed_Assets!G314</f>
        <v>0</v>
      </c>
      <c r="G313" s="62" t="str">
        <f>Input_Fixed_Assets!H314</f>
        <v>IT and Communications</v>
      </c>
      <c r="H313" s="62" t="str">
        <f>Input_Fixed_Assets!I314</f>
        <v>Existing</v>
      </c>
      <c r="I313" s="63"/>
      <c r="J313" s="64">
        <f>INDEX(Input_Fixed_Assets!$E$993:$E$998,MATCH(D313,Input_Fixed_Assets!$D$993:$D$998,0))</f>
        <v>0.48700000182628767</v>
      </c>
      <c r="K313" s="61">
        <f t="shared" si="8"/>
        <v>0</v>
      </c>
      <c r="M313" s="66">
        <f t="shared" si="9"/>
        <v>0</v>
      </c>
    </row>
    <row r="314" spans="4:13" ht="12.75" x14ac:dyDescent="0.3">
      <c r="D314" s="8" t="str">
        <f>Input_Fixed_Assets!E315</f>
        <v>FAC</v>
      </c>
      <c r="E314" s="61">
        <f>Input_Fixed_Assets!F315</f>
        <v>0</v>
      </c>
      <c r="F314" s="66">
        <f>Input_Fixed_Assets!G315</f>
        <v>0</v>
      </c>
      <c r="G314" s="62" t="str">
        <f>Input_Fixed_Assets!H315</f>
        <v>Property</v>
      </c>
      <c r="H314" s="62" t="str">
        <f>Input_Fixed_Assets!I315</f>
        <v>Existing</v>
      </c>
      <c r="I314" s="63"/>
      <c r="J314" s="64">
        <f>INDEX(Input_Fixed_Assets!$E$993:$E$998,MATCH(D314,Input_Fixed_Assets!$D$993:$D$998,0))</f>
        <v>0.48700000182628767</v>
      </c>
      <c r="K314" s="61">
        <f t="shared" si="8"/>
        <v>0</v>
      </c>
      <c r="M314" s="66">
        <f t="shared" si="9"/>
        <v>0</v>
      </c>
    </row>
    <row r="315" spans="4:13" ht="12.75" x14ac:dyDescent="0.3">
      <c r="D315" s="8" t="str">
        <f>Input_Fixed_Assets!E316</f>
        <v>FAC</v>
      </c>
      <c r="E315" s="61">
        <f>Input_Fixed_Assets!F316</f>
        <v>1262.6400000000001</v>
      </c>
      <c r="F315" s="66">
        <f>Input_Fixed_Assets!G316</f>
        <v>113</v>
      </c>
      <c r="G315" s="62" t="str">
        <f>Input_Fixed_Assets!H316</f>
        <v>Property</v>
      </c>
      <c r="H315" s="62" t="str">
        <f>Input_Fixed_Assets!I316</f>
        <v>Existing</v>
      </c>
      <c r="I315" s="63"/>
      <c r="J315" s="64">
        <f>INDEX(Input_Fixed_Assets!$E$993:$E$998,MATCH(D315,Input_Fixed_Assets!$D$993:$D$998,0))</f>
        <v>0.48700000182628767</v>
      </c>
      <c r="K315" s="61">
        <f t="shared" si="8"/>
        <v>614.90568230594386</v>
      </c>
      <c r="M315" s="66">
        <f t="shared" si="9"/>
        <v>9.4166666666666661</v>
      </c>
    </row>
    <row r="316" spans="4:13" ht="12.75" x14ac:dyDescent="0.3">
      <c r="D316" s="8" t="str">
        <f>Input_Fixed_Assets!E317</f>
        <v>FAC</v>
      </c>
      <c r="E316" s="61">
        <f>Input_Fixed_Assets!F317</f>
        <v>1262.6400000000001</v>
      </c>
      <c r="F316" s="66">
        <f>Input_Fixed_Assets!G317</f>
        <v>113</v>
      </c>
      <c r="G316" s="62" t="str">
        <f>Input_Fixed_Assets!H317</f>
        <v>Property</v>
      </c>
      <c r="H316" s="62" t="str">
        <f>Input_Fixed_Assets!I317</f>
        <v>Existing</v>
      </c>
      <c r="I316" s="63"/>
      <c r="J316" s="64">
        <f>INDEX(Input_Fixed_Assets!$E$993:$E$998,MATCH(D316,Input_Fixed_Assets!$D$993:$D$998,0))</f>
        <v>0.48700000182628767</v>
      </c>
      <c r="K316" s="61">
        <f t="shared" si="8"/>
        <v>614.90568230594386</v>
      </c>
      <c r="M316" s="66">
        <f t="shared" si="9"/>
        <v>9.4166666666666661</v>
      </c>
    </row>
    <row r="317" spans="4:13" ht="12.75" x14ac:dyDescent="0.3">
      <c r="D317" s="8" t="str">
        <f>Input_Fixed_Assets!E318</f>
        <v>FAC</v>
      </c>
      <c r="E317" s="61">
        <f>Input_Fixed_Assets!F318</f>
        <v>1924.76</v>
      </c>
      <c r="F317" s="66">
        <f>Input_Fixed_Assets!G318</f>
        <v>116</v>
      </c>
      <c r="G317" s="62" t="str">
        <f>Input_Fixed_Assets!H318</f>
        <v>Property</v>
      </c>
      <c r="H317" s="62" t="str">
        <f>Input_Fixed_Assets!I318</f>
        <v>Existing</v>
      </c>
      <c r="I317" s="63"/>
      <c r="J317" s="64">
        <f>INDEX(Input_Fixed_Assets!$E$993:$E$998,MATCH(D317,Input_Fixed_Assets!$D$993:$D$998,0))</f>
        <v>0.48700000182628767</v>
      </c>
      <c r="K317" s="61">
        <f t="shared" si="8"/>
        <v>937.3581235151654</v>
      </c>
      <c r="M317" s="66">
        <f t="shared" si="9"/>
        <v>9.6666666666666661</v>
      </c>
    </row>
    <row r="318" spans="4:13" ht="12.75" x14ac:dyDescent="0.3">
      <c r="D318" s="8" t="str">
        <f>Input_Fixed_Assets!E319</f>
        <v>FAC</v>
      </c>
      <c r="E318" s="61">
        <f>Input_Fixed_Assets!F319</f>
        <v>0</v>
      </c>
      <c r="F318" s="66">
        <f>Input_Fixed_Assets!G319</f>
        <v>0</v>
      </c>
      <c r="G318" s="62" t="str">
        <f>Input_Fixed_Assets!H319</f>
        <v>Property</v>
      </c>
      <c r="H318" s="62" t="str">
        <f>Input_Fixed_Assets!I319</f>
        <v>Existing</v>
      </c>
      <c r="I318" s="63"/>
      <c r="J318" s="64">
        <f>INDEX(Input_Fixed_Assets!$E$993:$E$998,MATCH(D318,Input_Fixed_Assets!$D$993:$D$998,0))</f>
        <v>0.48700000182628767</v>
      </c>
      <c r="K318" s="61">
        <f t="shared" si="8"/>
        <v>0</v>
      </c>
      <c r="M318" s="66">
        <f t="shared" si="9"/>
        <v>0</v>
      </c>
    </row>
    <row r="319" spans="4:13" ht="12.75" x14ac:dyDescent="0.3">
      <c r="D319" s="8" t="str">
        <f>Input_Fixed_Assets!E320</f>
        <v>FAC</v>
      </c>
      <c r="E319" s="61">
        <f>Input_Fixed_Assets!F320</f>
        <v>237</v>
      </c>
      <c r="F319" s="66">
        <f>Input_Fixed_Assets!G320</f>
        <v>3</v>
      </c>
      <c r="G319" s="62" t="str">
        <f>Input_Fixed_Assets!H320</f>
        <v>Property</v>
      </c>
      <c r="H319" s="62" t="str">
        <f>Input_Fixed_Assets!I320</f>
        <v>Existing</v>
      </c>
      <c r="I319" s="63"/>
      <c r="J319" s="64">
        <f>INDEX(Input_Fixed_Assets!$E$993:$E$998,MATCH(D319,Input_Fixed_Assets!$D$993:$D$998,0))</f>
        <v>0.48700000182628767</v>
      </c>
      <c r="K319" s="61">
        <f t="shared" si="8"/>
        <v>115.41900043283017</v>
      </c>
      <c r="M319" s="66">
        <f t="shared" si="9"/>
        <v>0.25</v>
      </c>
    </row>
    <row r="320" spans="4:13" ht="12.75" x14ac:dyDescent="0.3">
      <c r="D320" s="8" t="str">
        <f>Input_Fixed_Assets!E321</f>
        <v>FAC</v>
      </c>
      <c r="E320" s="61">
        <f>Input_Fixed_Assets!F321</f>
        <v>0</v>
      </c>
      <c r="F320" s="66">
        <f>Input_Fixed_Assets!G321</f>
        <v>0</v>
      </c>
      <c r="G320" s="62" t="str">
        <f>Input_Fixed_Assets!H321</f>
        <v>Property</v>
      </c>
      <c r="H320" s="62" t="str">
        <f>Input_Fixed_Assets!I321</f>
        <v>Existing</v>
      </c>
      <c r="I320" s="63"/>
      <c r="J320" s="64">
        <f>INDEX(Input_Fixed_Assets!$E$993:$E$998,MATCH(D320,Input_Fixed_Assets!$D$993:$D$998,0))</f>
        <v>0.48700000182628767</v>
      </c>
      <c r="K320" s="61">
        <f t="shared" si="8"/>
        <v>0</v>
      </c>
      <c r="M320" s="66">
        <f t="shared" si="9"/>
        <v>0</v>
      </c>
    </row>
    <row r="321" spans="4:13" ht="12.75" x14ac:dyDescent="0.3">
      <c r="D321" s="8" t="str">
        <f>Input_Fixed_Assets!E322</f>
        <v>FAC</v>
      </c>
      <c r="E321" s="61">
        <f>Input_Fixed_Assets!F322</f>
        <v>0</v>
      </c>
      <c r="F321" s="66">
        <f>Input_Fixed_Assets!G322</f>
        <v>0</v>
      </c>
      <c r="G321" s="62" t="str">
        <f>Input_Fixed_Assets!H322</f>
        <v>IT and Communications</v>
      </c>
      <c r="H321" s="62" t="str">
        <f>Input_Fixed_Assets!I322</f>
        <v>Existing</v>
      </c>
      <c r="I321" s="63"/>
      <c r="J321" s="64">
        <f>INDEX(Input_Fixed_Assets!$E$993:$E$998,MATCH(D321,Input_Fixed_Assets!$D$993:$D$998,0))</f>
        <v>0.48700000182628767</v>
      </c>
      <c r="K321" s="61">
        <f t="shared" si="8"/>
        <v>0</v>
      </c>
      <c r="M321" s="66">
        <f t="shared" si="9"/>
        <v>0</v>
      </c>
    </row>
    <row r="322" spans="4:13" ht="12.75" x14ac:dyDescent="0.3">
      <c r="D322" s="8" t="str">
        <f>Input_Fixed_Assets!E323</f>
        <v>FAC</v>
      </c>
      <c r="E322" s="61">
        <f>Input_Fixed_Assets!F323</f>
        <v>0</v>
      </c>
      <c r="F322" s="66">
        <f>Input_Fixed_Assets!G323</f>
        <v>0</v>
      </c>
      <c r="G322" s="62" t="str">
        <f>Input_Fixed_Assets!H323</f>
        <v>IT and Communications</v>
      </c>
      <c r="H322" s="62" t="str">
        <f>Input_Fixed_Assets!I323</f>
        <v>Existing</v>
      </c>
      <c r="I322" s="63"/>
      <c r="J322" s="64">
        <f>INDEX(Input_Fixed_Assets!$E$993:$E$998,MATCH(D322,Input_Fixed_Assets!$D$993:$D$998,0))</f>
        <v>0.48700000182628767</v>
      </c>
      <c r="K322" s="61">
        <f t="shared" si="8"/>
        <v>0</v>
      </c>
      <c r="M322" s="66">
        <f t="shared" si="9"/>
        <v>0</v>
      </c>
    </row>
    <row r="323" spans="4:13" ht="12.75" x14ac:dyDescent="0.3">
      <c r="D323" s="8" t="str">
        <f>Input_Fixed_Assets!E324</f>
        <v>FAC</v>
      </c>
      <c r="E323" s="61">
        <f>Input_Fixed_Assets!F324</f>
        <v>0</v>
      </c>
      <c r="F323" s="66">
        <f>Input_Fixed_Assets!G324</f>
        <v>0</v>
      </c>
      <c r="G323" s="62" t="str">
        <f>Input_Fixed_Assets!H324</f>
        <v>IT and Communications</v>
      </c>
      <c r="H323" s="62" t="str">
        <f>Input_Fixed_Assets!I324</f>
        <v>Existing</v>
      </c>
      <c r="I323" s="63"/>
      <c r="J323" s="64">
        <f>INDEX(Input_Fixed_Assets!$E$993:$E$998,MATCH(D323,Input_Fixed_Assets!$D$993:$D$998,0))</f>
        <v>0.48700000182628767</v>
      </c>
      <c r="K323" s="61">
        <f t="shared" si="8"/>
        <v>0</v>
      </c>
      <c r="M323" s="66">
        <f t="shared" si="9"/>
        <v>0</v>
      </c>
    </row>
    <row r="324" spans="4:13" ht="12.75" x14ac:dyDescent="0.3">
      <c r="D324" s="8" t="str">
        <f>Input_Fixed_Assets!E325</f>
        <v>FAC</v>
      </c>
      <c r="E324" s="61">
        <f>Input_Fixed_Assets!F325</f>
        <v>0</v>
      </c>
      <c r="F324" s="66">
        <f>Input_Fixed_Assets!G325</f>
        <v>0</v>
      </c>
      <c r="G324" s="62" t="str">
        <f>Input_Fixed_Assets!H325</f>
        <v>IT and Communications</v>
      </c>
      <c r="H324" s="62" t="str">
        <f>Input_Fixed_Assets!I325</f>
        <v>Existing</v>
      </c>
      <c r="I324" s="63"/>
      <c r="J324" s="64">
        <f>INDEX(Input_Fixed_Assets!$E$993:$E$998,MATCH(D324,Input_Fixed_Assets!$D$993:$D$998,0))</f>
        <v>0.48700000182628767</v>
      </c>
      <c r="K324" s="61">
        <f t="shared" si="8"/>
        <v>0</v>
      </c>
      <c r="M324" s="66">
        <f t="shared" si="9"/>
        <v>0</v>
      </c>
    </row>
    <row r="325" spans="4:13" ht="12.75" x14ac:dyDescent="0.3">
      <c r="D325" s="8" t="str">
        <f>Input_Fixed_Assets!E326</f>
        <v>FAC</v>
      </c>
      <c r="E325" s="61">
        <f>Input_Fixed_Assets!F326</f>
        <v>3738.24</v>
      </c>
      <c r="F325" s="66">
        <f>Input_Fixed_Assets!G326</f>
        <v>35</v>
      </c>
      <c r="G325" s="62" t="str">
        <f>Input_Fixed_Assets!H326</f>
        <v>Property</v>
      </c>
      <c r="H325" s="62" t="str">
        <f>Input_Fixed_Assets!I326</f>
        <v>Existing</v>
      </c>
      <c r="I325" s="63"/>
      <c r="J325" s="64">
        <f>INDEX(Input_Fixed_Assets!$E$993:$E$998,MATCH(D325,Input_Fixed_Assets!$D$993:$D$998,0))</f>
        <v>0.48700000182628767</v>
      </c>
      <c r="K325" s="61">
        <f t="shared" si="8"/>
        <v>1820.5228868271015</v>
      </c>
      <c r="M325" s="66">
        <f t="shared" si="9"/>
        <v>2.9166666666666665</v>
      </c>
    </row>
    <row r="326" spans="4:13" ht="12.75" x14ac:dyDescent="0.3">
      <c r="D326" s="8" t="str">
        <f>Input_Fixed_Assets!E327</f>
        <v>FAC</v>
      </c>
      <c r="E326" s="61">
        <f>Input_Fixed_Assets!F327</f>
        <v>0</v>
      </c>
      <c r="F326" s="66">
        <f>Input_Fixed_Assets!G327</f>
        <v>0</v>
      </c>
      <c r="G326" s="62" t="str">
        <f>Input_Fixed_Assets!H327</f>
        <v>Property</v>
      </c>
      <c r="H326" s="62" t="str">
        <f>Input_Fixed_Assets!I327</f>
        <v>Existing</v>
      </c>
      <c r="I326" s="63"/>
      <c r="J326" s="64">
        <f>INDEX(Input_Fixed_Assets!$E$993:$E$998,MATCH(D326,Input_Fixed_Assets!$D$993:$D$998,0))</f>
        <v>0.48700000182628767</v>
      </c>
      <c r="K326" s="61">
        <f t="shared" si="8"/>
        <v>0</v>
      </c>
      <c r="M326" s="66">
        <f t="shared" si="9"/>
        <v>0</v>
      </c>
    </row>
    <row r="327" spans="4:13" ht="12.75" x14ac:dyDescent="0.3">
      <c r="D327" s="8" t="str">
        <f>Input_Fixed_Assets!E328</f>
        <v>FAC</v>
      </c>
      <c r="E327" s="61">
        <f>Input_Fixed_Assets!F328</f>
        <v>0</v>
      </c>
      <c r="F327" s="66">
        <f>Input_Fixed_Assets!G328</f>
        <v>0</v>
      </c>
      <c r="G327" s="62" t="str">
        <f>Input_Fixed_Assets!H328</f>
        <v>IT and Communications</v>
      </c>
      <c r="H327" s="62" t="str">
        <f>Input_Fixed_Assets!I328</f>
        <v>Existing</v>
      </c>
      <c r="I327" s="63"/>
      <c r="J327" s="64">
        <f>INDEX(Input_Fixed_Assets!$E$993:$E$998,MATCH(D327,Input_Fixed_Assets!$D$993:$D$998,0))</f>
        <v>0.48700000182628767</v>
      </c>
      <c r="K327" s="61">
        <f t="shared" si="8"/>
        <v>0</v>
      </c>
      <c r="M327" s="66">
        <f t="shared" si="9"/>
        <v>0</v>
      </c>
    </row>
    <row r="328" spans="4:13" ht="12.75" x14ac:dyDescent="0.3">
      <c r="D328" s="8" t="str">
        <f>Input_Fixed_Assets!E329</f>
        <v>FAC</v>
      </c>
      <c r="E328" s="61">
        <f>Input_Fixed_Assets!F329</f>
        <v>0</v>
      </c>
      <c r="F328" s="66">
        <f>Input_Fixed_Assets!G329</f>
        <v>0</v>
      </c>
      <c r="G328" s="62" t="str">
        <f>Input_Fixed_Assets!H329</f>
        <v>IT and Communications</v>
      </c>
      <c r="H328" s="62" t="str">
        <f>Input_Fixed_Assets!I329</f>
        <v>Existing</v>
      </c>
      <c r="I328" s="63"/>
      <c r="J328" s="64">
        <f>INDEX(Input_Fixed_Assets!$E$993:$E$998,MATCH(D328,Input_Fixed_Assets!$D$993:$D$998,0))</f>
        <v>0.48700000182628767</v>
      </c>
      <c r="K328" s="61">
        <f t="shared" si="8"/>
        <v>0</v>
      </c>
      <c r="M328" s="66">
        <f t="shared" si="9"/>
        <v>0</v>
      </c>
    </row>
    <row r="329" spans="4:13" ht="12.75" x14ac:dyDescent="0.3">
      <c r="D329" s="8" t="str">
        <f>Input_Fixed_Assets!E330</f>
        <v>FAC</v>
      </c>
      <c r="E329" s="61">
        <f>Input_Fixed_Assets!F330</f>
        <v>601.52</v>
      </c>
      <c r="F329" s="66">
        <f>Input_Fixed_Assets!G330</f>
        <v>22</v>
      </c>
      <c r="G329" s="62" t="str">
        <f>Input_Fixed_Assets!H330</f>
        <v>Property</v>
      </c>
      <c r="H329" s="62" t="str">
        <f>Input_Fixed_Assets!I330</f>
        <v>Existing</v>
      </c>
      <c r="I329" s="63"/>
      <c r="J329" s="64">
        <f>INDEX(Input_Fixed_Assets!$E$993:$E$998,MATCH(D329,Input_Fixed_Assets!$D$993:$D$998,0))</f>
        <v>0.48700000182628767</v>
      </c>
      <c r="K329" s="61">
        <f t="shared" si="8"/>
        <v>292.94024109854854</v>
      </c>
      <c r="M329" s="66">
        <f t="shared" si="9"/>
        <v>1.8333333333333333</v>
      </c>
    </row>
    <row r="330" spans="4:13" ht="12.75" x14ac:dyDescent="0.3">
      <c r="D330" s="8" t="str">
        <f>Input_Fixed_Assets!E331</f>
        <v>FAC</v>
      </c>
      <c r="E330" s="61">
        <f>Input_Fixed_Assets!F331</f>
        <v>0</v>
      </c>
      <c r="F330" s="66">
        <f>Input_Fixed_Assets!G331</f>
        <v>0</v>
      </c>
      <c r="G330" s="62" t="str">
        <f>Input_Fixed_Assets!H331</f>
        <v>IT and Communications</v>
      </c>
      <c r="H330" s="62" t="str">
        <f>Input_Fixed_Assets!I331</f>
        <v>Existing</v>
      </c>
      <c r="I330" s="63"/>
      <c r="J330" s="64">
        <f>INDEX(Input_Fixed_Assets!$E$993:$E$998,MATCH(D330,Input_Fixed_Assets!$D$993:$D$998,0))</f>
        <v>0.48700000182628767</v>
      </c>
      <c r="K330" s="61">
        <f t="shared" ref="K330:K393" si="10">E330*J330</f>
        <v>0</v>
      </c>
      <c r="M330" s="66">
        <f t="shared" si="9"/>
        <v>0</v>
      </c>
    </row>
    <row r="331" spans="4:13" ht="12.75" x14ac:dyDescent="0.3">
      <c r="D331" s="8" t="str">
        <f>Input_Fixed_Assets!E332</f>
        <v>FAC</v>
      </c>
      <c r="E331" s="61">
        <f>Input_Fixed_Assets!F332</f>
        <v>0</v>
      </c>
      <c r="F331" s="66">
        <f>Input_Fixed_Assets!G332</f>
        <v>0</v>
      </c>
      <c r="G331" s="62" t="str">
        <f>Input_Fixed_Assets!H332</f>
        <v>Property</v>
      </c>
      <c r="H331" s="62" t="str">
        <f>Input_Fixed_Assets!I332</f>
        <v>Existing</v>
      </c>
      <c r="I331" s="63"/>
      <c r="J331" s="64">
        <f>INDEX(Input_Fixed_Assets!$E$993:$E$998,MATCH(D331,Input_Fixed_Assets!$D$993:$D$998,0))</f>
        <v>0.48700000182628767</v>
      </c>
      <c r="K331" s="61">
        <f t="shared" si="10"/>
        <v>0</v>
      </c>
      <c r="M331" s="66">
        <f t="shared" ref="M331:M394" si="11">F331/12</f>
        <v>0</v>
      </c>
    </row>
    <row r="332" spans="4:13" ht="12.75" x14ac:dyDescent="0.3">
      <c r="D332" s="8" t="str">
        <f>Input_Fixed_Assets!E333</f>
        <v>FAC</v>
      </c>
      <c r="E332" s="61">
        <f>Input_Fixed_Assets!F333</f>
        <v>12209.08</v>
      </c>
      <c r="F332" s="66">
        <f>Input_Fixed_Assets!G333</f>
        <v>132</v>
      </c>
      <c r="G332" s="62" t="str">
        <f>Input_Fixed_Assets!H333</f>
        <v>Property</v>
      </c>
      <c r="H332" s="62" t="str">
        <f>Input_Fixed_Assets!I333</f>
        <v>Existing</v>
      </c>
      <c r="I332" s="63"/>
      <c r="J332" s="64">
        <f>INDEX(Input_Fixed_Assets!$E$993:$E$998,MATCH(D332,Input_Fixed_Assets!$D$993:$D$998,0))</f>
        <v>0.48700000182628767</v>
      </c>
      <c r="K332" s="61">
        <f t="shared" si="10"/>
        <v>5945.8219822972924</v>
      </c>
      <c r="M332" s="66">
        <f t="shared" si="11"/>
        <v>11</v>
      </c>
    </row>
    <row r="333" spans="4:13" ht="12.75" x14ac:dyDescent="0.3">
      <c r="D333" s="8" t="str">
        <f>Input_Fixed_Assets!E334</f>
        <v>FAC</v>
      </c>
      <c r="E333" s="61">
        <f>Input_Fixed_Assets!F334</f>
        <v>0</v>
      </c>
      <c r="F333" s="66">
        <f>Input_Fixed_Assets!G334</f>
        <v>0</v>
      </c>
      <c r="G333" s="62" t="str">
        <f>Input_Fixed_Assets!H334</f>
        <v>Property</v>
      </c>
      <c r="H333" s="62" t="str">
        <f>Input_Fixed_Assets!I334</f>
        <v>Existing</v>
      </c>
      <c r="I333" s="63"/>
      <c r="J333" s="64">
        <f>INDEX(Input_Fixed_Assets!$E$993:$E$998,MATCH(D333,Input_Fixed_Assets!$D$993:$D$998,0))</f>
        <v>0.48700000182628767</v>
      </c>
      <c r="K333" s="61">
        <f t="shared" si="10"/>
        <v>0</v>
      </c>
      <c r="M333" s="66">
        <f t="shared" si="11"/>
        <v>0</v>
      </c>
    </row>
    <row r="334" spans="4:13" ht="12.75" x14ac:dyDescent="0.3">
      <c r="D334" s="8" t="str">
        <f>Input_Fixed_Assets!E335</f>
        <v>FAC</v>
      </c>
      <c r="E334" s="61">
        <f>Input_Fixed_Assets!F335</f>
        <v>0</v>
      </c>
      <c r="F334" s="66">
        <f>Input_Fixed_Assets!G335</f>
        <v>0</v>
      </c>
      <c r="G334" s="62" t="str">
        <f>Input_Fixed_Assets!H335</f>
        <v>IT and Communications</v>
      </c>
      <c r="H334" s="62" t="str">
        <f>Input_Fixed_Assets!I335</f>
        <v>Existing</v>
      </c>
      <c r="I334" s="63"/>
      <c r="J334" s="64">
        <f>INDEX(Input_Fixed_Assets!$E$993:$E$998,MATCH(D334,Input_Fixed_Assets!$D$993:$D$998,0))</f>
        <v>0.48700000182628767</v>
      </c>
      <c r="K334" s="61">
        <f t="shared" si="10"/>
        <v>0</v>
      </c>
      <c r="M334" s="66">
        <f t="shared" si="11"/>
        <v>0</v>
      </c>
    </row>
    <row r="335" spans="4:13" ht="12.75" x14ac:dyDescent="0.3">
      <c r="D335" s="8" t="str">
        <f>Input_Fixed_Assets!E336</f>
        <v>FAC</v>
      </c>
      <c r="E335" s="61">
        <f>Input_Fixed_Assets!F336</f>
        <v>1262.6400000000001</v>
      </c>
      <c r="F335" s="66">
        <f>Input_Fixed_Assets!G336</f>
        <v>113</v>
      </c>
      <c r="G335" s="62" t="str">
        <f>Input_Fixed_Assets!H336</f>
        <v>Property</v>
      </c>
      <c r="H335" s="62" t="str">
        <f>Input_Fixed_Assets!I336</f>
        <v>Existing</v>
      </c>
      <c r="I335" s="63"/>
      <c r="J335" s="64">
        <f>INDEX(Input_Fixed_Assets!$E$993:$E$998,MATCH(D335,Input_Fixed_Assets!$D$993:$D$998,0))</f>
        <v>0.48700000182628767</v>
      </c>
      <c r="K335" s="61">
        <f t="shared" si="10"/>
        <v>614.90568230594386</v>
      </c>
      <c r="M335" s="66">
        <f t="shared" si="11"/>
        <v>9.4166666666666661</v>
      </c>
    </row>
    <row r="336" spans="4:13" ht="12.75" x14ac:dyDescent="0.3">
      <c r="D336" s="8" t="str">
        <f>Input_Fixed_Assets!E337</f>
        <v>FAC</v>
      </c>
      <c r="E336" s="61">
        <f>Input_Fixed_Assets!F337</f>
        <v>0</v>
      </c>
      <c r="F336" s="66">
        <f>Input_Fixed_Assets!G337</f>
        <v>0</v>
      </c>
      <c r="G336" s="62" t="str">
        <f>Input_Fixed_Assets!H337</f>
        <v>IT and Communications</v>
      </c>
      <c r="H336" s="62" t="str">
        <f>Input_Fixed_Assets!I337</f>
        <v>Existing</v>
      </c>
      <c r="I336" s="63"/>
      <c r="J336" s="64">
        <f>INDEX(Input_Fixed_Assets!$E$993:$E$998,MATCH(D336,Input_Fixed_Assets!$D$993:$D$998,0))</f>
        <v>0.48700000182628767</v>
      </c>
      <c r="K336" s="61">
        <f t="shared" si="10"/>
        <v>0</v>
      </c>
      <c r="M336" s="66">
        <f t="shared" si="11"/>
        <v>0</v>
      </c>
    </row>
    <row r="337" spans="4:13" ht="12.75" x14ac:dyDescent="0.3">
      <c r="D337" s="8" t="str">
        <f>Input_Fixed_Assets!E338</f>
        <v>FAC</v>
      </c>
      <c r="E337" s="61">
        <f>Input_Fixed_Assets!F338</f>
        <v>0</v>
      </c>
      <c r="F337" s="66">
        <f>Input_Fixed_Assets!G338</f>
        <v>0</v>
      </c>
      <c r="G337" s="62" t="str">
        <f>Input_Fixed_Assets!H338</f>
        <v>Property</v>
      </c>
      <c r="H337" s="62" t="str">
        <f>Input_Fixed_Assets!I338</f>
        <v>Existing</v>
      </c>
      <c r="I337" s="63"/>
      <c r="J337" s="64">
        <f>INDEX(Input_Fixed_Assets!$E$993:$E$998,MATCH(D337,Input_Fixed_Assets!$D$993:$D$998,0))</f>
        <v>0.48700000182628767</v>
      </c>
      <c r="K337" s="61">
        <f t="shared" si="10"/>
        <v>0</v>
      </c>
      <c r="M337" s="66">
        <f t="shared" si="11"/>
        <v>0</v>
      </c>
    </row>
    <row r="338" spans="4:13" ht="12.75" x14ac:dyDescent="0.3">
      <c r="D338" s="8" t="str">
        <f>Input_Fixed_Assets!E339</f>
        <v>FAC</v>
      </c>
      <c r="E338" s="61">
        <f>Input_Fixed_Assets!F339</f>
        <v>0</v>
      </c>
      <c r="F338" s="66">
        <f>Input_Fixed_Assets!G339</f>
        <v>0</v>
      </c>
      <c r="G338" s="62" t="str">
        <f>Input_Fixed_Assets!H339</f>
        <v>IT and Communications</v>
      </c>
      <c r="H338" s="62" t="str">
        <f>Input_Fixed_Assets!I339</f>
        <v>Existing</v>
      </c>
      <c r="I338" s="63"/>
      <c r="J338" s="64">
        <f>INDEX(Input_Fixed_Assets!$E$993:$E$998,MATCH(D338,Input_Fixed_Assets!$D$993:$D$998,0))</f>
        <v>0.48700000182628767</v>
      </c>
      <c r="K338" s="61">
        <f t="shared" si="10"/>
        <v>0</v>
      </c>
      <c r="M338" s="66">
        <f t="shared" si="11"/>
        <v>0</v>
      </c>
    </row>
    <row r="339" spans="4:13" ht="12.75" x14ac:dyDescent="0.3">
      <c r="D339" s="8" t="str">
        <f>Input_Fixed_Assets!E340</f>
        <v>FAC</v>
      </c>
      <c r="E339" s="61">
        <f>Input_Fixed_Assets!F340</f>
        <v>0</v>
      </c>
      <c r="F339" s="66">
        <f>Input_Fixed_Assets!G340</f>
        <v>0</v>
      </c>
      <c r="G339" s="62" t="str">
        <f>Input_Fixed_Assets!H340</f>
        <v>IT and Communications</v>
      </c>
      <c r="H339" s="62" t="str">
        <f>Input_Fixed_Assets!I340</f>
        <v>Existing</v>
      </c>
      <c r="I339" s="63"/>
      <c r="J339" s="64">
        <f>INDEX(Input_Fixed_Assets!$E$993:$E$998,MATCH(D339,Input_Fixed_Assets!$D$993:$D$998,0))</f>
        <v>0.48700000182628767</v>
      </c>
      <c r="K339" s="61">
        <f t="shared" si="10"/>
        <v>0</v>
      </c>
      <c r="M339" s="66">
        <f t="shared" si="11"/>
        <v>0</v>
      </c>
    </row>
    <row r="340" spans="4:13" ht="12.75" x14ac:dyDescent="0.3">
      <c r="D340" s="8" t="str">
        <f>Input_Fixed_Assets!E341</f>
        <v>FAC</v>
      </c>
      <c r="E340" s="61">
        <f>Input_Fixed_Assets!F341</f>
        <v>15282.96</v>
      </c>
      <c r="F340" s="66">
        <f>Input_Fixed_Assets!G341</f>
        <v>98</v>
      </c>
      <c r="G340" s="62" t="str">
        <f>Input_Fixed_Assets!H341</f>
        <v>Property</v>
      </c>
      <c r="H340" s="62" t="str">
        <f>Input_Fixed_Assets!I341</f>
        <v>Existing</v>
      </c>
      <c r="I340" s="63"/>
      <c r="J340" s="64">
        <f>INDEX(Input_Fixed_Assets!$E$993:$E$998,MATCH(D340,Input_Fixed_Assets!$D$993:$D$998,0))</f>
        <v>0.48700000182628767</v>
      </c>
      <c r="K340" s="61">
        <f t="shared" si="10"/>
        <v>7442.8015479110809</v>
      </c>
      <c r="M340" s="66">
        <f t="shared" si="11"/>
        <v>8.1666666666666661</v>
      </c>
    </row>
    <row r="341" spans="4:13" ht="12.75" x14ac:dyDescent="0.3">
      <c r="D341" s="8" t="str">
        <f>Input_Fixed_Assets!E342</f>
        <v>FAC</v>
      </c>
      <c r="E341" s="61">
        <f>Input_Fixed_Assets!F342</f>
        <v>0</v>
      </c>
      <c r="F341" s="66">
        <f>Input_Fixed_Assets!G342</f>
        <v>0</v>
      </c>
      <c r="G341" s="62" t="str">
        <f>Input_Fixed_Assets!H342</f>
        <v>Property</v>
      </c>
      <c r="H341" s="62" t="str">
        <f>Input_Fixed_Assets!I342</f>
        <v>Existing</v>
      </c>
      <c r="I341" s="63"/>
      <c r="J341" s="64">
        <f>INDEX(Input_Fixed_Assets!$E$993:$E$998,MATCH(D341,Input_Fixed_Assets!$D$993:$D$998,0))</f>
        <v>0.48700000182628767</v>
      </c>
      <c r="K341" s="61">
        <f t="shared" si="10"/>
        <v>0</v>
      </c>
      <c r="M341" s="66">
        <f t="shared" si="11"/>
        <v>0</v>
      </c>
    </row>
    <row r="342" spans="4:13" ht="12.75" x14ac:dyDescent="0.3">
      <c r="D342" s="8" t="str">
        <f>Input_Fixed_Assets!E343</f>
        <v>FAC</v>
      </c>
      <c r="E342" s="61">
        <f>Input_Fixed_Assets!F343</f>
        <v>0</v>
      </c>
      <c r="F342" s="66">
        <f>Input_Fixed_Assets!G343</f>
        <v>0</v>
      </c>
      <c r="G342" s="62" t="str">
        <f>Input_Fixed_Assets!H343</f>
        <v>IT and Communications</v>
      </c>
      <c r="H342" s="62" t="str">
        <f>Input_Fixed_Assets!I343</f>
        <v>Existing</v>
      </c>
      <c r="I342" s="63"/>
      <c r="J342" s="64">
        <f>INDEX(Input_Fixed_Assets!$E$993:$E$998,MATCH(D342,Input_Fixed_Assets!$D$993:$D$998,0))</f>
        <v>0.48700000182628767</v>
      </c>
      <c r="K342" s="61">
        <f t="shared" si="10"/>
        <v>0</v>
      </c>
      <c r="M342" s="66">
        <f t="shared" si="11"/>
        <v>0</v>
      </c>
    </row>
    <row r="343" spans="4:13" ht="12.75" x14ac:dyDescent="0.3">
      <c r="D343" s="8" t="str">
        <f>Input_Fixed_Assets!E344</f>
        <v>FAC</v>
      </c>
      <c r="E343" s="61">
        <f>Input_Fixed_Assets!F344</f>
        <v>0</v>
      </c>
      <c r="F343" s="66">
        <f>Input_Fixed_Assets!G344</f>
        <v>0</v>
      </c>
      <c r="G343" s="62" t="str">
        <f>Input_Fixed_Assets!H344</f>
        <v>IT and Communications</v>
      </c>
      <c r="H343" s="62" t="str">
        <f>Input_Fixed_Assets!I344</f>
        <v>Existing</v>
      </c>
      <c r="I343" s="63"/>
      <c r="J343" s="64">
        <f>INDEX(Input_Fixed_Assets!$E$993:$E$998,MATCH(D343,Input_Fixed_Assets!$D$993:$D$998,0))</f>
        <v>0.48700000182628767</v>
      </c>
      <c r="K343" s="61">
        <f t="shared" si="10"/>
        <v>0</v>
      </c>
      <c r="M343" s="66">
        <f t="shared" si="11"/>
        <v>0</v>
      </c>
    </row>
    <row r="344" spans="4:13" ht="12.75" x14ac:dyDescent="0.3">
      <c r="D344" s="8" t="str">
        <f>Input_Fixed_Assets!E345</f>
        <v>FAC</v>
      </c>
      <c r="E344" s="61">
        <f>Input_Fixed_Assets!F345</f>
        <v>0</v>
      </c>
      <c r="F344" s="66">
        <f>Input_Fixed_Assets!G345</f>
        <v>0</v>
      </c>
      <c r="G344" s="62" t="str">
        <f>Input_Fixed_Assets!H345</f>
        <v>Property</v>
      </c>
      <c r="H344" s="62" t="str">
        <f>Input_Fixed_Assets!I345</f>
        <v>Existing</v>
      </c>
      <c r="I344" s="63"/>
      <c r="J344" s="64">
        <f>INDEX(Input_Fixed_Assets!$E$993:$E$998,MATCH(D344,Input_Fixed_Assets!$D$993:$D$998,0))</f>
        <v>0.48700000182628767</v>
      </c>
      <c r="K344" s="61">
        <f t="shared" si="10"/>
        <v>0</v>
      </c>
      <c r="M344" s="66">
        <f t="shared" si="11"/>
        <v>0</v>
      </c>
    </row>
    <row r="345" spans="4:13" ht="12.75" x14ac:dyDescent="0.3">
      <c r="D345" s="8" t="str">
        <f>Input_Fixed_Assets!E346</f>
        <v>FAC</v>
      </c>
      <c r="E345" s="61">
        <f>Input_Fixed_Assets!F346</f>
        <v>0</v>
      </c>
      <c r="F345" s="66">
        <f>Input_Fixed_Assets!G346</f>
        <v>0</v>
      </c>
      <c r="G345" s="62" t="str">
        <f>Input_Fixed_Assets!H346</f>
        <v>Property</v>
      </c>
      <c r="H345" s="62" t="str">
        <f>Input_Fixed_Assets!I346</f>
        <v>Existing</v>
      </c>
      <c r="I345" s="63"/>
      <c r="J345" s="64">
        <f>INDEX(Input_Fixed_Assets!$E$993:$E$998,MATCH(D345,Input_Fixed_Assets!$D$993:$D$998,0))</f>
        <v>0.48700000182628767</v>
      </c>
      <c r="K345" s="61">
        <f t="shared" si="10"/>
        <v>0</v>
      </c>
      <c r="M345" s="66">
        <f t="shared" si="11"/>
        <v>0</v>
      </c>
    </row>
    <row r="346" spans="4:13" ht="12.75" x14ac:dyDescent="0.3">
      <c r="D346" s="8" t="str">
        <f>Input_Fixed_Assets!E347</f>
        <v>FAC</v>
      </c>
      <c r="E346" s="61">
        <f>Input_Fixed_Assets!F347</f>
        <v>0</v>
      </c>
      <c r="F346" s="66">
        <f>Input_Fixed_Assets!G347</f>
        <v>0</v>
      </c>
      <c r="G346" s="62" t="str">
        <f>Input_Fixed_Assets!H347</f>
        <v>Property</v>
      </c>
      <c r="H346" s="62" t="str">
        <f>Input_Fixed_Assets!I347</f>
        <v>Existing</v>
      </c>
      <c r="I346" s="63"/>
      <c r="J346" s="64">
        <f>INDEX(Input_Fixed_Assets!$E$993:$E$998,MATCH(D346,Input_Fixed_Assets!$D$993:$D$998,0))</f>
        <v>0.48700000182628767</v>
      </c>
      <c r="K346" s="61">
        <f t="shared" si="10"/>
        <v>0</v>
      </c>
      <c r="M346" s="66">
        <f t="shared" si="11"/>
        <v>0</v>
      </c>
    </row>
    <row r="347" spans="4:13" ht="12.75" x14ac:dyDescent="0.3">
      <c r="D347" s="8" t="str">
        <f>Input_Fixed_Assets!E348</f>
        <v>FAC</v>
      </c>
      <c r="E347" s="61">
        <f>Input_Fixed_Assets!F348</f>
        <v>0</v>
      </c>
      <c r="F347" s="66">
        <f>Input_Fixed_Assets!G348</f>
        <v>0</v>
      </c>
      <c r="G347" s="62" t="str">
        <f>Input_Fixed_Assets!H348</f>
        <v>IT and Communications</v>
      </c>
      <c r="H347" s="62" t="str">
        <f>Input_Fixed_Assets!I348</f>
        <v>Existing</v>
      </c>
      <c r="I347" s="63"/>
      <c r="J347" s="64">
        <f>INDEX(Input_Fixed_Assets!$E$993:$E$998,MATCH(D347,Input_Fixed_Assets!$D$993:$D$998,0))</f>
        <v>0.48700000182628767</v>
      </c>
      <c r="K347" s="61">
        <f t="shared" si="10"/>
        <v>0</v>
      </c>
      <c r="M347" s="66">
        <f t="shared" si="11"/>
        <v>0</v>
      </c>
    </row>
    <row r="348" spans="4:13" ht="12.75" x14ac:dyDescent="0.3">
      <c r="D348" s="8" t="str">
        <f>Input_Fixed_Assets!E349</f>
        <v>FAC</v>
      </c>
      <c r="E348" s="61">
        <f>Input_Fixed_Assets!F349</f>
        <v>10781.84</v>
      </c>
      <c r="F348" s="66">
        <f>Input_Fixed_Assets!G349</f>
        <v>132</v>
      </c>
      <c r="G348" s="62" t="str">
        <f>Input_Fixed_Assets!H349</f>
        <v>Property</v>
      </c>
      <c r="H348" s="62" t="str">
        <f>Input_Fixed_Assets!I349</f>
        <v>Existing</v>
      </c>
      <c r="I348" s="63"/>
      <c r="J348" s="64">
        <f>INDEX(Input_Fixed_Assets!$E$993:$E$998,MATCH(D348,Input_Fixed_Assets!$D$993:$D$998,0))</f>
        <v>0.48700000182628767</v>
      </c>
      <c r="K348" s="61">
        <f t="shared" si="10"/>
        <v>5250.7560996907414</v>
      </c>
      <c r="M348" s="66">
        <f t="shared" si="11"/>
        <v>11</v>
      </c>
    </row>
    <row r="349" spans="4:13" ht="12.75" x14ac:dyDescent="0.3">
      <c r="D349" s="8" t="str">
        <f>Input_Fixed_Assets!E350</f>
        <v>FAC</v>
      </c>
      <c r="E349" s="61">
        <f>Input_Fixed_Assets!F350</f>
        <v>1262.6400000000001</v>
      </c>
      <c r="F349" s="66">
        <f>Input_Fixed_Assets!G350</f>
        <v>113</v>
      </c>
      <c r="G349" s="62" t="str">
        <f>Input_Fixed_Assets!H350</f>
        <v>Property</v>
      </c>
      <c r="H349" s="62" t="str">
        <f>Input_Fixed_Assets!I350</f>
        <v>Existing</v>
      </c>
      <c r="I349" s="63"/>
      <c r="J349" s="64">
        <f>INDEX(Input_Fixed_Assets!$E$993:$E$998,MATCH(D349,Input_Fixed_Assets!$D$993:$D$998,0))</f>
        <v>0.48700000182628767</v>
      </c>
      <c r="K349" s="61">
        <f t="shared" si="10"/>
        <v>614.90568230594386</v>
      </c>
      <c r="M349" s="66">
        <f t="shared" si="11"/>
        <v>9.4166666666666661</v>
      </c>
    </row>
    <row r="350" spans="4:13" ht="12.75" x14ac:dyDescent="0.3">
      <c r="D350" s="8" t="str">
        <f>Input_Fixed_Assets!E351</f>
        <v>FAC</v>
      </c>
      <c r="E350" s="61">
        <f>Input_Fixed_Assets!F351</f>
        <v>0</v>
      </c>
      <c r="F350" s="66">
        <f>Input_Fixed_Assets!G351</f>
        <v>0</v>
      </c>
      <c r="G350" s="62" t="str">
        <f>Input_Fixed_Assets!H351</f>
        <v>IT and Communications</v>
      </c>
      <c r="H350" s="62" t="str">
        <f>Input_Fixed_Assets!I351</f>
        <v>Existing</v>
      </c>
      <c r="I350" s="63"/>
      <c r="J350" s="64">
        <f>INDEX(Input_Fixed_Assets!$E$993:$E$998,MATCH(D350,Input_Fixed_Assets!$D$993:$D$998,0))</f>
        <v>0.48700000182628767</v>
      </c>
      <c r="K350" s="61">
        <f t="shared" si="10"/>
        <v>0</v>
      </c>
      <c r="M350" s="66">
        <f t="shared" si="11"/>
        <v>0</v>
      </c>
    </row>
    <row r="351" spans="4:13" ht="12.75" x14ac:dyDescent="0.3">
      <c r="D351" s="8" t="str">
        <f>Input_Fixed_Assets!E352</f>
        <v>FAC</v>
      </c>
      <c r="E351" s="61">
        <f>Input_Fixed_Assets!F352</f>
        <v>0</v>
      </c>
      <c r="F351" s="66">
        <f>Input_Fixed_Assets!G352</f>
        <v>0</v>
      </c>
      <c r="G351" s="62" t="str">
        <f>Input_Fixed_Assets!H352</f>
        <v>Property</v>
      </c>
      <c r="H351" s="62" t="str">
        <f>Input_Fixed_Assets!I352</f>
        <v>Existing</v>
      </c>
      <c r="I351" s="63"/>
      <c r="J351" s="64">
        <f>INDEX(Input_Fixed_Assets!$E$993:$E$998,MATCH(D351,Input_Fixed_Assets!$D$993:$D$998,0))</f>
        <v>0.48700000182628767</v>
      </c>
      <c r="K351" s="61">
        <f t="shared" si="10"/>
        <v>0</v>
      </c>
      <c r="M351" s="66">
        <f t="shared" si="11"/>
        <v>0</v>
      </c>
    </row>
    <row r="352" spans="4:13" ht="12.75" x14ac:dyDescent="0.3">
      <c r="D352" s="8" t="str">
        <f>Input_Fixed_Assets!E353</f>
        <v>FAC</v>
      </c>
      <c r="E352" s="61">
        <f>Input_Fixed_Assets!F353</f>
        <v>10000.129999999999</v>
      </c>
      <c r="F352" s="66">
        <f>Input_Fixed_Assets!G353</f>
        <v>46</v>
      </c>
      <c r="G352" s="62" t="str">
        <f>Input_Fixed_Assets!H353</f>
        <v>Property</v>
      </c>
      <c r="H352" s="62" t="str">
        <f>Input_Fixed_Assets!I353</f>
        <v>Existing</v>
      </c>
      <c r="I352" s="63"/>
      <c r="J352" s="64">
        <f>INDEX(Input_Fixed_Assets!$E$993:$E$998,MATCH(D352,Input_Fixed_Assets!$D$993:$D$998,0))</f>
        <v>0.48700000182628767</v>
      </c>
      <c r="K352" s="61">
        <f t="shared" si="10"/>
        <v>4870.0633282631134</v>
      </c>
      <c r="M352" s="66">
        <f t="shared" si="11"/>
        <v>3.8333333333333335</v>
      </c>
    </row>
    <row r="353" spans="4:13" ht="12.75" x14ac:dyDescent="0.3">
      <c r="D353" s="8" t="str">
        <f>Input_Fixed_Assets!E354</f>
        <v>FAC</v>
      </c>
      <c r="E353" s="61">
        <f>Input_Fixed_Assets!F354</f>
        <v>0</v>
      </c>
      <c r="F353" s="66">
        <f>Input_Fixed_Assets!G354</f>
        <v>0</v>
      </c>
      <c r="G353" s="62" t="str">
        <f>Input_Fixed_Assets!H354</f>
        <v>Property</v>
      </c>
      <c r="H353" s="62" t="str">
        <f>Input_Fixed_Assets!I354</f>
        <v>Existing</v>
      </c>
      <c r="I353" s="63"/>
      <c r="J353" s="64">
        <f>INDEX(Input_Fixed_Assets!$E$993:$E$998,MATCH(D353,Input_Fixed_Assets!$D$993:$D$998,0))</f>
        <v>0.48700000182628767</v>
      </c>
      <c r="K353" s="61">
        <f t="shared" si="10"/>
        <v>0</v>
      </c>
      <c r="M353" s="66">
        <f t="shared" si="11"/>
        <v>0</v>
      </c>
    </row>
    <row r="354" spans="4:13" ht="12.75" x14ac:dyDescent="0.3">
      <c r="D354" s="8" t="str">
        <f>Input_Fixed_Assets!E355</f>
        <v>FAC</v>
      </c>
      <c r="E354" s="61">
        <f>Input_Fixed_Assets!F355</f>
        <v>0</v>
      </c>
      <c r="F354" s="66">
        <f>Input_Fixed_Assets!G355</f>
        <v>0</v>
      </c>
      <c r="G354" s="62" t="str">
        <f>Input_Fixed_Assets!H355</f>
        <v>Property</v>
      </c>
      <c r="H354" s="62" t="str">
        <f>Input_Fixed_Assets!I355</f>
        <v>Existing</v>
      </c>
      <c r="I354" s="63"/>
      <c r="J354" s="64">
        <f>INDEX(Input_Fixed_Assets!$E$993:$E$998,MATCH(D354,Input_Fixed_Assets!$D$993:$D$998,0))</f>
        <v>0.48700000182628767</v>
      </c>
      <c r="K354" s="61">
        <f t="shared" si="10"/>
        <v>0</v>
      </c>
      <c r="M354" s="66">
        <f t="shared" si="11"/>
        <v>0</v>
      </c>
    </row>
    <row r="355" spans="4:13" ht="12.75" x14ac:dyDescent="0.3">
      <c r="D355" s="8" t="str">
        <f>Input_Fixed_Assets!E356</f>
        <v>FAC</v>
      </c>
      <c r="E355" s="61">
        <f>Input_Fixed_Assets!F356</f>
        <v>0</v>
      </c>
      <c r="F355" s="66">
        <f>Input_Fixed_Assets!G356</f>
        <v>0</v>
      </c>
      <c r="G355" s="62" t="str">
        <f>Input_Fixed_Assets!H356</f>
        <v>IT and Communications</v>
      </c>
      <c r="H355" s="62" t="str">
        <f>Input_Fixed_Assets!I356</f>
        <v>Existing</v>
      </c>
      <c r="I355" s="63"/>
      <c r="J355" s="64">
        <f>INDEX(Input_Fixed_Assets!$E$993:$E$998,MATCH(D355,Input_Fixed_Assets!$D$993:$D$998,0))</f>
        <v>0.48700000182628767</v>
      </c>
      <c r="K355" s="61">
        <f t="shared" si="10"/>
        <v>0</v>
      </c>
      <c r="M355" s="66">
        <f t="shared" si="11"/>
        <v>0</v>
      </c>
    </row>
    <row r="356" spans="4:13" ht="12.75" x14ac:dyDescent="0.3">
      <c r="D356" s="8" t="str">
        <f>Input_Fixed_Assets!E357</f>
        <v>FAC</v>
      </c>
      <c r="E356" s="61">
        <f>Input_Fixed_Assets!F357</f>
        <v>1262.6400000000001</v>
      </c>
      <c r="F356" s="66">
        <f>Input_Fixed_Assets!G357</f>
        <v>113</v>
      </c>
      <c r="G356" s="62" t="str">
        <f>Input_Fixed_Assets!H357</f>
        <v>Property</v>
      </c>
      <c r="H356" s="62" t="str">
        <f>Input_Fixed_Assets!I357</f>
        <v>Existing</v>
      </c>
      <c r="I356" s="63"/>
      <c r="J356" s="64">
        <f>INDEX(Input_Fixed_Assets!$E$993:$E$998,MATCH(D356,Input_Fixed_Assets!$D$993:$D$998,0))</f>
        <v>0.48700000182628767</v>
      </c>
      <c r="K356" s="61">
        <f t="shared" si="10"/>
        <v>614.90568230594386</v>
      </c>
      <c r="M356" s="66">
        <f t="shared" si="11"/>
        <v>9.4166666666666661</v>
      </c>
    </row>
    <row r="357" spans="4:13" ht="12.75" x14ac:dyDescent="0.3">
      <c r="D357" s="8" t="str">
        <f>Input_Fixed_Assets!E358</f>
        <v>FAC</v>
      </c>
      <c r="E357" s="61">
        <f>Input_Fixed_Assets!F358</f>
        <v>0</v>
      </c>
      <c r="F357" s="66">
        <f>Input_Fixed_Assets!G358</f>
        <v>0</v>
      </c>
      <c r="G357" s="62" t="str">
        <f>Input_Fixed_Assets!H358</f>
        <v>IT and Communications</v>
      </c>
      <c r="H357" s="62" t="str">
        <f>Input_Fixed_Assets!I358</f>
        <v>Existing</v>
      </c>
      <c r="I357" s="63"/>
      <c r="J357" s="64">
        <f>INDEX(Input_Fixed_Assets!$E$993:$E$998,MATCH(D357,Input_Fixed_Assets!$D$993:$D$998,0))</f>
        <v>0.48700000182628767</v>
      </c>
      <c r="K357" s="61">
        <f t="shared" si="10"/>
        <v>0</v>
      </c>
      <c r="M357" s="66">
        <f t="shared" si="11"/>
        <v>0</v>
      </c>
    </row>
    <row r="358" spans="4:13" ht="12.75" x14ac:dyDescent="0.3">
      <c r="D358" s="8" t="str">
        <f>Input_Fixed_Assets!E359</f>
        <v>FAC</v>
      </c>
      <c r="E358" s="61">
        <f>Input_Fixed_Assets!F359</f>
        <v>0</v>
      </c>
      <c r="F358" s="66">
        <f>Input_Fixed_Assets!G359</f>
        <v>0</v>
      </c>
      <c r="G358" s="62" t="str">
        <f>Input_Fixed_Assets!H359</f>
        <v>Property</v>
      </c>
      <c r="H358" s="62" t="str">
        <f>Input_Fixed_Assets!I359</f>
        <v>Existing</v>
      </c>
      <c r="I358" s="63"/>
      <c r="J358" s="64">
        <f>INDEX(Input_Fixed_Assets!$E$993:$E$998,MATCH(D358,Input_Fixed_Assets!$D$993:$D$998,0))</f>
        <v>0.48700000182628767</v>
      </c>
      <c r="K358" s="61">
        <f t="shared" si="10"/>
        <v>0</v>
      </c>
      <c r="M358" s="66">
        <f t="shared" si="11"/>
        <v>0</v>
      </c>
    </row>
    <row r="359" spans="4:13" ht="12.75" x14ac:dyDescent="0.3">
      <c r="D359" s="8" t="str">
        <f>Input_Fixed_Assets!E360</f>
        <v>FAC</v>
      </c>
      <c r="E359" s="61">
        <f>Input_Fixed_Assets!F360</f>
        <v>0</v>
      </c>
      <c r="F359" s="66">
        <f>Input_Fixed_Assets!G360</f>
        <v>0</v>
      </c>
      <c r="G359" s="62" t="str">
        <f>Input_Fixed_Assets!H360</f>
        <v>IT and Communications</v>
      </c>
      <c r="H359" s="62" t="str">
        <f>Input_Fixed_Assets!I360</f>
        <v>Existing</v>
      </c>
      <c r="I359" s="63"/>
      <c r="J359" s="64">
        <f>INDEX(Input_Fixed_Assets!$E$993:$E$998,MATCH(D359,Input_Fixed_Assets!$D$993:$D$998,0))</f>
        <v>0.48700000182628767</v>
      </c>
      <c r="K359" s="61">
        <f t="shared" si="10"/>
        <v>0</v>
      </c>
      <c r="M359" s="66">
        <f t="shared" si="11"/>
        <v>0</v>
      </c>
    </row>
    <row r="360" spans="4:13" ht="12.75" x14ac:dyDescent="0.3">
      <c r="D360" s="8" t="str">
        <f>Input_Fixed_Assets!E361</f>
        <v>FAC</v>
      </c>
      <c r="E360" s="61">
        <f>Input_Fixed_Assets!F361</f>
        <v>0</v>
      </c>
      <c r="F360" s="66">
        <f>Input_Fixed_Assets!G361</f>
        <v>0</v>
      </c>
      <c r="G360" s="62" t="str">
        <f>Input_Fixed_Assets!H361</f>
        <v>IT and Communications</v>
      </c>
      <c r="H360" s="62" t="str">
        <f>Input_Fixed_Assets!I361</f>
        <v>Existing</v>
      </c>
      <c r="I360" s="63"/>
      <c r="J360" s="64">
        <f>INDEX(Input_Fixed_Assets!$E$993:$E$998,MATCH(D360,Input_Fixed_Assets!$D$993:$D$998,0))</f>
        <v>0.48700000182628767</v>
      </c>
      <c r="K360" s="61">
        <f t="shared" si="10"/>
        <v>0</v>
      </c>
      <c r="M360" s="66">
        <f t="shared" si="11"/>
        <v>0</v>
      </c>
    </row>
    <row r="361" spans="4:13" ht="12.75" x14ac:dyDescent="0.3">
      <c r="D361" s="8" t="str">
        <f>Input_Fixed_Assets!E362</f>
        <v>FAC</v>
      </c>
      <c r="E361" s="61">
        <f>Input_Fixed_Assets!F362</f>
        <v>776529.09</v>
      </c>
      <c r="F361" s="66">
        <f>Input_Fixed_Assets!G362</f>
        <v>35</v>
      </c>
      <c r="G361" s="62" t="str">
        <f>Input_Fixed_Assets!H362</f>
        <v>Property</v>
      </c>
      <c r="H361" s="62" t="str">
        <f>Input_Fixed_Assets!I362</f>
        <v>Existing</v>
      </c>
      <c r="I361" s="63"/>
      <c r="J361" s="64">
        <f>INDEX(Input_Fixed_Assets!$E$993:$E$998,MATCH(D361,Input_Fixed_Assets!$D$993:$D$998,0))</f>
        <v>0.48700000182628767</v>
      </c>
      <c r="K361" s="61">
        <f t="shared" si="10"/>
        <v>378169.66824816546</v>
      </c>
      <c r="M361" s="66">
        <f t="shared" si="11"/>
        <v>2.9166666666666665</v>
      </c>
    </row>
    <row r="362" spans="4:13" ht="12.75" x14ac:dyDescent="0.3">
      <c r="D362" s="8" t="str">
        <f>Input_Fixed_Assets!E363</f>
        <v>FAC</v>
      </c>
      <c r="E362" s="61">
        <f>Input_Fixed_Assets!F363</f>
        <v>2443.96</v>
      </c>
      <c r="F362" s="66">
        <f>Input_Fixed_Assets!G363</f>
        <v>35</v>
      </c>
      <c r="G362" s="62" t="str">
        <f>Input_Fixed_Assets!H363</f>
        <v>IT and Communications</v>
      </c>
      <c r="H362" s="62" t="str">
        <f>Input_Fixed_Assets!I363</f>
        <v>Existing</v>
      </c>
      <c r="I362" s="63"/>
      <c r="J362" s="64">
        <f>INDEX(Input_Fixed_Assets!$E$993:$E$998,MATCH(D362,Input_Fixed_Assets!$D$993:$D$998,0))</f>
        <v>0.48700000182628767</v>
      </c>
      <c r="K362" s="61">
        <f t="shared" si="10"/>
        <v>1190.208524463374</v>
      </c>
      <c r="M362" s="66">
        <f t="shared" si="11"/>
        <v>2.9166666666666665</v>
      </c>
    </row>
    <row r="363" spans="4:13" ht="12.75" x14ac:dyDescent="0.3">
      <c r="D363" s="8" t="str">
        <f>Input_Fixed_Assets!E364</f>
        <v>FAC</v>
      </c>
      <c r="E363" s="61">
        <f>Input_Fixed_Assets!F364</f>
        <v>0</v>
      </c>
      <c r="F363" s="66">
        <f>Input_Fixed_Assets!G364</f>
        <v>0</v>
      </c>
      <c r="G363" s="62" t="str">
        <f>Input_Fixed_Assets!H364</f>
        <v>IT and Communications</v>
      </c>
      <c r="H363" s="62" t="str">
        <f>Input_Fixed_Assets!I364</f>
        <v>Existing</v>
      </c>
      <c r="I363" s="63"/>
      <c r="J363" s="64">
        <f>INDEX(Input_Fixed_Assets!$E$993:$E$998,MATCH(D363,Input_Fixed_Assets!$D$993:$D$998,0))</f>
        <v>0.48700000182628767</v>
      </c>
      <c r="K363" s="61">
        <f t="shared" si="10"/>
        <v>0</v>
      </c>
      <c r="M363" s="66">
        <f t="shared" si="11"/>
        <v>0</v>
      </c>
    </row>
    <row r="364" spans="4:13" ht="12.75" x14ac:dyDescent="0.3">
      <c r="D364" s="8" t="str">
        <f>Input_Fixed_Assets!E365</f>
        <v>FAC</v>
      </c>
      <c r="E364" s="61">
        <f>Input_Fixed_Assets!F365</f>
        <v>0</v>
      </c>
      <c r="F364" s="66">
        <f>Input_Fixed_Assets!G365</f>
        <v>0</v>
      </c>
      <c r="G364" s="62" t="str">
        <f>Input_Fixed_Assets!H365</f>
        <v>IT and Communications</v>
      </c>
      <c r="H364" s="62" t="str">
        <f>Input_Fixed_Assets!I365</f>
        <v>Existing</v>
      </c>
      <c r="I364" s="63"/>
      <c r="J364" s="64">
        <f>INDEX(Input_Fixed_Assets!$E$993:$E$998,MATCH(D364,Input_Fixed_Assets!$D$993:$D$998,0))</f>
        <v>0.48700000182628767</v>
      </c>
      <c r="K364" s="61">
        <f t="shared" si="10"/>
        <v>0</v>
      </c>
      <c r="M364" s="66">
        <f t="shared" si="11"/>
        <v>0</v>
      </c>
    </row>
    <row r="365" spans="4:13" ht="12.75" x14ac:dyDescent="0.3">
      <c r="D365" s="8" t="str">
        <f>Input_Fixed_Assets!E366</f>
        <v>FAC</v>
      </c>
      <c r="E365" s="61">
        <f>Input_Fixed_Assets!F366</f>
        <v>134.16</v>
      </c>
      <c r="F365" s="66">
        <f>Input_Fixed_Assets!G366</f>
        <v>5</v>
      </c>
      <c r="G365" s="62" t="str">
        <f>Input_Fixed_Assets!H366</f>
        <v>Property</v>
      </c>
      <c r="H365" s="62" t="str">
        <f>Input_Fixed_Assets!I366</f>
        <v>Existing</v>
      </c>
      <c r="I365" s="63"/>
      <c r="J365" s="64">
        <f>INDEX(Input_Fixed_Assets!$E$993:$E$998,MATCH(D365,Input_Fixed_Assets!$D$993:$D$998,0))</f>
        <v>0.48700000182628767</v>
      </c>
      <c r="K365" s="61">
        <f t="shared" si="10"/>
        <v>65.335920245014748</v>
      </c>
      <c r="M365" s="66">
        <f t="shared" si="11"/>
        <v>0.41666666666666669</v>
      </c>
    </row>
    <row r="366" spans="4:13" ht="12.75" x14ac:dyDescent="0.3">
      <c r="D366" s="8" t="str">
        <f>Input_Fixed_Assets!E367</f>
        <v>FAC</v>
      </c>
      <c r="E366" s="61">
        <f>Input_Fixed_Assets!F367</f>
        <v>1442</v>
      </c>
      <c r="F366" s="66">
        <f>Input_Fixed_Assets!G367</f>
        <v>6</v>
      </c>
      <c r="G366" s="62" t="str">
        <f>Input_Fixed_Assets!H367</f>
        <v>Property</v>
      </c>
      <c r="H366" s="62" t="str">
        <f>Input_Fixed_Assets!I367</f>
        <v>Existing</v>
      </c>
      <c r="I366" s="63"/>
      <c r="J366" s="64">
        <f>INDEX(Input_Fixed_Assets!$E$993:$E$998,MATCH(D366,Input_Fixed_Assets!$D$993:$D$998,0))</f>
        <v>0.48700000182628767</v>
      </c>
      <c r="K366" s="61">
        <f t="shared" si="10"/>
        <v>702.25400263350684</v>
      </c>
      <c r="M366" s="66">
        <f t="shared" si="11"/>
        <v>0.5</v>
      </c>
    </row>
    <row r="367" spans="4:13" ht="12.75" x14ac:dyDescent="0.3">
      <c r="D367" s="8" t="str">
        <f>Input_Fixed_Assets!E368</f>
        <v>FAC</v>
      </c>
      <c r="E367" s="61">
        <f>Input_Fixed_Assets!F368</f>
        <v>0</v>
      </c>
      <c r="F367" s="66">
        <f>Input_Fixed_Assets!G368</f>
        <v>0</v>
      </c>
      <c r="G367" s="62" t="str">
        <f>Input_Fixed_Assets!H368</f>
        <v>IT and Communications</v>
      </c>
      <c r="H367" s="62" t="str">
        <f>Input_Fixed_Assets!I368</f>
        <v>Existing</v>
      </c>
      <c r="I367" s="63"/>
      <c r="J367" s="64">
        <f>INDEX(Input_Fixed_Assets!$E$993:$E$998,MATCH(D367,Input_Fixed_Assets!$D$993:$D$998,0))</f>
        <v>0.48700000182628767</v>
      </c>
      <c r="K367" s="61">
        <f t="shared" si="10"/>
        <v>0</v>
      </c>
      <c r="M367" s="66">
        <f t="shared" si="11"/>
        <v>0</v>
      </c>
    </row>
    <row r="368" spans="4:13" ht="12.75" x14ac:dyDescent="0.3">
      <c r="D368" s="8" t="str">
        <f>Input_Fixed_Assets!E369</f>
        <v>FAC</v>
      </c>
      <c r="E368" s="61">
        <f>Input_Fixed_Assets!F369</f>
        <v>0</v>
      </c>
      <c r="F368" s="66">
        <f>Input_Fixed_Assets!G369</f>
        <v>0</v>
      </c>
      <c r="G368" s="62" t="str">
        <f>Input_Fixed_Assets!H369</f>
        <v>Property</v>
      </c>
      <c r="H368" s="62" t="str">
        <f>Input_Fixed_Assets!I369</f>
        <v>Existing</v>
      </c>
      <c r="I368" s="63"/>
      <c r="J368" s="64">
        <f>INDEX(Input_Fixed_Assets!$E$993:$E$998,MATCH(D368,Input_Fixed_Assets!$D$993:$D$998,0))</f>
        <v>0.48700000182628767</v>
      </c>
      <c r="K368" s="61">
        <f t="shared" si="10"/>
        <v>0</v>
      </c>
      <c r="M368" s="66">
        <f t="shared" si="11"/>
        <v>0</v>
      </c>
    </row>
    <row r="369" spans="4:13" ht="12.75" x14ac:dyDescent="0.3">
      <c r="D369" s="8" t="str">
        <f>Input_Fixed_Assets!E370</f>
        <v>FAC</v>
      </c>
      <c r="E369" s="61">
        <f>Input_Fixed_Assets!F370</f>
        <v>45858.879999999997</v>
      </c>
      <c r="F369" s="66">
        <f>Input_Fixed_Assets!G370</f>
        <v>60</v>
      </c>
      <c r="G369" s="62" t="str">
        <f>Input_Fixed_Assets!H370</f>
        <v>Property</v>
      </c>
      <c r="H369" s="62" t="str">
        <f>Input_Fixed_Assets!I370</f>
        <v>Existing</v>
      </c>
      <c r="I369" s="63"/>
      <c r="J369" s="64">
        <f>INDEX(Input_Fixed_Assets!$E$993:$E$998,MATCH(D369,Input_Fixed_Assets!$D$993:$D$998,0))</f>
        <v>0.48700000182628767</v>
      </c>
      <c r="K369" s="61">
        <f t="shared" si="10"/>
        <v>22333.274643751505</v>
      </c>
      <c r="M369" s="66">
        <f t="shared" si="11"/>
        <v>5</v>
      </c>
    </row>
    <row r="370" spans="4:13" ht="12.75" x14ac:dyDescent="0.3">
      <c r="D370" s="8" t="str">
        <f>Input_Fixed_Assets!E371</f>
        <v>FAC</v>
      </c>
      <c r="E370" s="61">
        <f>Input_Fixed_Assets!F371</f>
        <v>58569.64</v>
      </c>
      <c r="F370" s="66">
        <f>Input_Fixed_Assets!G371</f>
        <v>60</v>
      </c>
      <c r="G370" s="62" t="str">
        <f>Input_Fixed_Assets!H371</f>
        <v>Property</v>
      </c>
      <c r="H370" s="62" t="str">
        <f>Input_Fixed_Assets!I371</f>
        <v>Existing</v>
      </c>
      <c r="I370" s="63"/>
      <c r="J370" s="64">
        <f>INDEX(Input_Fixed_Assets!$E$993:$E$998,MATCH(D370,Input_Fixed_Assets!$D$993:$D$998,0))</f>
        <v>0.48700000182628767</v>
      </c>
      <c r="K370" s="61">
        <f t="shared" si="10"/>
        <v>28523.414786965011</v>
      </c>
      <c r="M370" s="66">
        <f t="shared" si="11"/>
        <v>5</v>
      </c>
    </row>
    <row r="371" spans="4:13" ht="12.75" x14ac:dyDescent="0.3">
      <c r="D371" s="8" t="str">
        <f>Input_Fixed_Assets!E372</f>
        <v>FAC</v>
      </c>
      <c r="E371" s="61">
        <f>Input_Fixed_Assets!F372</f>
        <v>6580.72</v>
      </c>
      <c r="F371" s="66">
        <f>Input_Fixed_Assets!G372</f>
        <v>60</v>
      </c>
      <c r="G371" s="62" t="str">
        <f>Input_Fixed_Assets!H372</f>
        <v>Property</v>
      </c>
      <c r="H371" s="62" t="str">
        <f>Input_Fixed_Assets!I372</f>
        <v>Existing</v>
      </c>
      <c r="I371" s="63"/>
      <c r="J371" s="64">
        <f>INDEX(Input_Fixed_Assets!$E$993:$E$998,MATCH(D371,Input_Fixed_Assets!$D$993:$D$998,0))</f>
        <v>0.48700000182628767</v>
      </c>
      <c r="K371" s="61">
        <f t="shared" si="10"/>
        <v>3204.8106520182878</v>
      </c>
      <c r="M371" s="66">
        <f t="shared" si="11"/>
        <v>5</v>
      </c>
    </row>
    <row r="372" spans="4:13" ht="12.75" x14ac:dyDescent="0.3">
      <c r="D372" s="8" t="str">
        <f>Input_Fixed_Assets!E373</f>
        <v>FAC</v>
      </c>
      <c r="E372" s="61">
        <f>Input_Fixed_Assets!F373</f>
        <v>0</v>
      </c>
      <c r="F372" s="66">
        <f>Input_Fixed_Assets!G373</f>
        <v>0</v>
      </c>
      <c r="G372" s="62" t="str">
        <f>Input_Fixed_Assets!H373</f>
        <v>IT and Communications</v>
      </c>
      <c r="H372" s="62" t="str">
        <f>Input_Fixed_Assets!I373</f>
        <v>Existing</v>
      </c>
      <c r="I372" s="63"/>
      <c r="J372" s="64">
        <f>INDEX(Input_Fixed_Assets!$E$993:$E$998,MATCH(D372,Input_Fixed_Assets!$D$993:$D$998,0))</f>
        <v>0.48700000182628767</v>
      </c>
      <c r="K372" s="61">
        <f t="shared" si="10"/>
        <v>0</v>
      </c>
      <c r="M372" s="66">
        <f t="shared" si="11"/>
        <v>0</v>
      </c>
    </row>
    <row r="373" spans="4:13" ht="12.75" x14ac:dyDescent="0.3">
      <c r="D373" s="8" t="str">
        <f>Input_Fixed_Assets!E374</f>
        <v>FAC</v>
      </c>
      <c r="E373" s="61">
        <f>Input_Fixed_Assets!F374</f>
        <v>0</v>
      </c>
      <c r="F373" s="66">
        <f>Input_Fixed_Assets!G374</f>
        <v>0</v>
      </c>
      <c r="G373" s="62" t="str">
        <f>Input_Fixed_Assets!H374</f>
        <v>Property</v>
      </c>
      <c r="H373" s="62" t="str">
        <f>Input_Fixed_Assets!I374</f>
        <v>Existing</v>
      </c>
      <c r="I373" s="63"/>
      <c r="J373" s="64">
        <f>INDEX(Input_Fixed_Assets!$E$993:$E$998,MATCH(D373,Input_Fixed_Assets!$D$993:$D$998,0))</f>
        <v>0.48700000182628767</v>
      </c>
      <c r="K373" s="61">
        <f t="shared" si="10"/>
        <v>0</v>
      </c>
      <c r="M373" s="66">
        <f t="shared" si="11"/>
        <v>0</v>
      </c>
    </row>
    <row r="374" spans="4:13" ht="12.75" x14ac:dyDescent="0.3">
      <c r="D374" s="8" t="str">
        <f>Input_Fixed_Assets!E375</f>
        <v>FAC</v>
      </c>
      <c r="E374" s="61">
        <f>Input_Fixed_Assets!F375</f>
        <v>0</v>
      </c>
      <c r="F374" s="66">
        <f>Input_Fixed_Assets!G375</f>
        <v>0</v>
      </c>
      <c r="G374" s="62" t="str">
        <f>Input_Fixed_Assets!H375</f>
        <v>IT and Communications</v>
      </c>
      <c r="H374" s="62" t="str">
        <f>Input_Fixed_Assets!I375</f>
        <v>Existing</v>
      </c>
      <c r="I374" s="63"/>
      <c r="J374" s="64">
        <f>INDEX(Input_Fixed_Assets!$E$993:$E$998,MATCH(D374,Input_Fixed_Assets!$D$993:$D$998,0))</f>
        <v>0.48700000182628767</v>
      </c>
      <c r="K374" s="61">
        <f t="shared" si="10"/>
        <v>0</v>
      </c>
      <c r="M374" s="66">
        <f t="shared" si="11"/>
        <v>0</v>
      </c>
    </row>
    <row r="375" spans="4:13" ht="12.75" x14ac:dyDescent="0.3">
      <c r="D375" s="8" t="str">
        <f>Input_Fixed_Assets!E376</f>
        <v>FAC</v>
      </c>
      <c r="E375" s="61">
        <f>Input_Fixed_Assets!F376</f>
        <v>0</v>
      </c>
      <c r="F375" s="66">
        <f>Input_Fixed_Assets!G376</f>
        <v>0</v>
      </c>
      <c r="G375" s="62" t="str">
        <f>Input_Fixed_Assets!H376</f>
        <v>Exclude</v>
      </c>
      <c r="H375" s="62" t="str">
        <f>Input_Fixed_Assets!I376</f>
        <v>Existing</v>
      </c>
      <c r="I375" s="63"/>
      <c r="J375" s="64">
        <f>INDEX(Input_Fixed_Assets!$E$993:$E$998,MATCH(D375,Input_Fixed_Assets!$D$993:$D$998,0))</f>
        <v>0.48700000182628767</v>
      </c>
      <c r="K375" s="61">
        <f t="shared" si="10"/>
        <v>0</v>
      </c>
      <c r="M375" s="66">
        <f t="shared" si="11"/>
        <v>0</v>
      </c>
    </row>
    <row r="376" spans="4:13" ht="12.75" x14ac:dyDescent="0.3">
      <c r="D376" s="8" t="str">
        <f>Input_Fixed_Assets!E377</f>
        <v>FAC</v>
      </c>
      <c r="E376" s="61">
        <f>Input_Fixed_Assets!F377</f>
        <v>0</v>
      </c>
      <c r="F376" s="66">
        <f>Input_Fixed_Assets!G377</f>
        <v>0</v>
      </c>
      <c r="G376" s="62" t="str">
        <f>Input_Fixed_Assets!H377</f>
        <v>Plant and Equipment</v>
      </c>
      <c r="H376" s="62" t="str">
        <f>Input_Fixed_Assets!I377</f>
        <v>Existing</v>
      </c>
      <c r="I376" s="63"/>
      <c r="J376" s="64">
        <f>INDEX(Input_Fixed_Assets!$E$993:$E$998,MATCH(D376,Input_Fixed_Assets!$D$993:$D$998,0))</f>
        <v>0.48700000182628767</v>
      </c>
      <c r="K376" s="61">
        <f t="shared" si="10"/>
        <v>0</v>
      </c>
      <c r="M376" s="66">
        <f t="shared" si="11"/>
        <v>0</v>
      </c>
    </row>
    <row r="377" spans="4:13" ht="12.75" x14ac:dyDescent="0.3">
      <c r="D377" s="8" t="str">
        <f>Input_Fixed_Assets!E378</f>
        <v>FAC</v>
      </c>
      <c r="E377" s="61">
        <f>Input_Fixed_Assets!F378</f>
        <v>0</v>
      </c>
      <c r="F377" s="66">
        <f>Input_Fixed_Assets!G378</f>
        <v>0</v>
      </c>
      <c r="G377" s="62" t="str">
        <f>Input_Fixed_Assets!H378</f>
        <v>IT and Communications</v>
      </c>
      <c r="H377" s="62" t="str">
        <f>Input_Fixed_Assets!I378</f>
        <v>Existing</v>
      </c>
      <c r="I377" s="63"/>
      <c r="J377" s="64">
        <f>INDEX(Input_Fixed_Assets!$E$993:$E$998,MATCH(D377,Input_Fixed_Assets!$D$993:$D$998,0))</f>
        <v>0.48700000182628767</v>
      </c>
      <c r="K377" s="61">
        <f t="shared" si="10"/>
        <v>0</v>
      </c>
      <c r="M377" s="66">
        <f t="shared" si="11"/>
        <v>0</v>
      </c>
    </row>
    <row r="378" spans="4:13" ht="12.75" x14ac:dyDescent="0.3">
      <c r="D378" s="8" t="str">
        <f>Input_Fixed_Assets!E379</f>
        <v>FAC</v>
      </c>
      <c r="E378" s="61">
        <f>Input_Fixed_Assets!F379</f>
        <v>0</v>
      </c>
      <c r="F378" s="66">
        <f>Input_Fixed_Assets!G379</f>
        <v>0</v>
      </c>
      <c r="G378" s="62" t="str">
        <f>Input_Fixed_Assets!H379</f>
        <v>IT and Communications</v>
      </c>
      <c r="H378" s="62" t="str">
        <f>Input_Fixed_Assets!I379</f>
        <v>Existing</v>
      </c>
      <c r="I378" s="63"/>
      <c r="J378" s="64">
        <f>INDEX(Input_Fixed_Assets!$E$993:$E$998,MATCH(D378,Input_Fixed_Assets!$D$993:$D$998,0))</f>
        <v>0.48700000182628767</v>
      </c>
      <c r="K378" s="61">
        <f t="shared" si="10"/>
        <v>0</v>
      </c>
      <c r="M378" s="66">
        <f t="shared" si="11"/>
        <v>0</v>
      </c>
    </row>
    <row r="379" spans="4:13" ht="12.75" x14ac:dyDescent="0.3">
      <c r="D379" s="8" t="str">
        <f>Input_Fixed_Assets!E380</f>
        <v>FAC</v>
      </c>
      <c r="E379" s="61">
        <f>Input_Fixed_Assets!F380</f>
        <v>0</v>
      </c>
      <c r="F379" s="66">
        <f>Input_Fixed_Assets!G380</f>
        <v>0</v>
      </c>
      <c r="G379" s="62" t="str">
        <f>Input_Fixed_Assets!H380</f>
        <v>Property</v>
      </c>
      <c r="H379" s="62" t="str">
        <f>Input_Fixed_Assets!I380</f>
        <v>Existing</v>
      </c>
      <c r="I379" s="63"/>
      <c r="J379" s="64">
        <f>INDEX(Input_Fixed_Assets!$E$993:$E$998,MATCH(D379,Input_Fixed_Assets!$D$993:$D$998,0))</f>
        <v>0.48700000182628767</v>
      </c>
      <c r="K379" s="61">
        <f t="shared" si="10"/>
        <v>0</v>
      </c>
      <c r="M379" s="66">
        <f t="shared" si="11"/>
        <v>0</v>
      </c>
    </row>
    <row r="380" spans="4:13" ht="12.75" x14ac:dyDescent="0.3">
      <c r="D380" s="8" t="str">
        <f>Input_Fixed_Assets!E381</f>
        <v>FAC</v>
      </c>
      <c r="E380" s="61">
        <f>Input_Fixed_Assets!F381</f>
        <v>0</v>
      </c>
      <c r="F380" s="66">
        <f>Input_Fixed_Assets!G381</f>
        <v>0</v>
      </c>
      <c r="G380" s="62" t="str">
        <f>Input_Fixed_Assets!H381</f>
        <v>IT and Communications</v>
      </c>
      <c r="H380" s="62" t="str">
        <f>Input_Fixed_Assets!I381</f>
        <v>Existing</v>
      </c>
      <c r="I380" s="63"/>
      <c r="J380" s="64">
        <f>INDEX(Input_Fixed_Assets!$E$993:$E$998,MATCH(D380,Input_Fixed_Assets!$D$993:$D$998,0))</f>
        <v>0.48700000182628767</v>
      </c>
      <c r="K380" s="61">
        <f t="shared" si="10"/>
        <v>0</v>
      </c>
      <c r="M380" s="66">
        <f t="shared" si="11"/>
        <v>0</v>
      </c>
    </row>
    <row r="381" spans="4:13" ht="12.75" x14ac:dyDescent="0.3">
      <c r="D381" s="8" t="str">
        <f>Input_Fixed_Assets!E382</f>
        <v>FAC</v>
      </c>
      <c r="E381" s="61">
        <f>Input_Fixed_Assets!F382</f>
        <v>0</v>
      </c>
      <c r="F381" s="66">
        <f>Input_Fixed_Assets!G382</f>
        <v>0</v>
      </c>
      <c r="G381" s="62" t="str">
        <f>Input_Fixed_Assets!H382</f>
        <v>IT and Communications</v>
      </c>
      <c r="H381" s="62" t="str">
        <f>Input_Fixed_Assets!I382</f>
        <v>Existing</v>
      </c>
      <c r="I381" s="63"/>
      <c r="J381" s="64">
        <f>INDEX(Input_Fixed_Assets!$E$993:$E$998,MATCH(D381,Input_Fixed_Assets!$D$993:$D$998,0))</f>
        <v>0.48700000182628767</v>
      </c>
      <c r="K381" s="61">
        <f t="shared" si="10"/>
        <v>0</v>
      </c>
      <c r="M381" s="66">
        <f t="shared" si="11"/>
        <v>0</v>
      </c>
    </row>
    <row r="382" spans="4:13" ht="12.75" x14ac:dyDescent="0.3">
      <c r="D382" s="8" t="str">
        <f>Input_Fixed_Assets!E383</f>
        <v>FAC</v>
      </c>
      <c r="E382" s="61">
        <f>Input_Fixed_Assets!F383</f>
        <v>1538.2</v>
      </c>
      <c r="F382" s="66">
        <f>Input_Fixed_Assets!G383</f>
        <v>99</v>
      </c>
      <c r="G382" s="62" t="str">
        <f>Input_Fixed_Assets!H383</f>
        <v>Property</v>
      </c>
      <c r="H382" s="62" t="str">
        <f>Input_Fixed_Assets!I383</f>
        <v>Existing</v>
      </c>
      <c r="I382" s="63"/>
      <c r="J382" s="64">
        <f>INDEX(Input_Fixed_Assets!$E$993:$E$998,MATCH(D382,Input_Fixed_Assets!$D$993:$D$998,0))</f>
        <v>0.48700000182628767</v>
      </c>
      <c r="K382" s="61">
        <f t="shared" si="10"/>
        <v>749.1034028091957</v>
      </c>
      <c r="M382" s="66">
        <f t="shared" si="11"/>
        <v>8.25</v>
      </c>
    </row>
    <row r="383" spans="4:13" ht="12.75" x14ac:dyDescent="0.3">
      <c r="D383" s="8" t="str">
        <f>Input_Fixed_Assets!E384</f>
        <v>FAC</v>
      </c>
      <c r="E383" s="61">
        <f>Input_Fixed_Assets!F384</f>
        <v>0</v>
      </c>
      <c r="F383" s="66">
        <f>Input_Fixed_Assets!G384</f>
        <v>0</v>
      </c>
      <c r="G383" s="62" t="str">
        <f>Input_Fixed_Assets!H384</f>
        <v>IT and Communications</v>
      </c>
      <c r="H383" s="62" t="str">
        <f>Input_Fixed_Assets!I384</f>
        <v>Existing</v>
      </c>
      <c r="I383" s="63"/>
      <c r="J383" s="64">
        <f>INDEX(Input_Fixed_Assets!$E$993:$E$998,MATCH(D383,Input_Fixed_Assets!$D$993:$D$998,0))</f>
        <v>0.48700000182628767</v>
      </c>
      <c r="K383" s="61">
        <f t="shared" si="10"/>
        <v>0</v>
      </c>
      <c r="M383" s="66">
        <f t="shared" si="11"/>
        <v>0</v>
      </c>
    </row>
    <row r="384" spans="4:13" ht="12.75" x14ac:dyDescent="0.3">
      <c r="D384" s="8" t="str">
        <f>Input_Fixed_Assets!E385</f>
        <v>FAC</v>
      </c>
      <c r="E384" s="61">
        <f>Input_Fixed_Assets!F385</f>
        <v>0</v>
      </c>
      <c r="F384" s="66">
        <f>Input_Fixed_Assets!G385</f>
        <v>0</v>
      </c>
      <c r="G384" s="62" t="str">
        <f>Input_Fixed_Assets!H385</f>
        <v>IT and Communications</v>
      </c>
      <c r="H384" s="62" t="str">
        <f>Input_Fixed_Assets!I385</f>
        <v>Existing</v>
      </c>
      <c r="I384" s="63"/>
      <c r="J384" s="64">
        <f>INDEX(Input_Fixed_Assets!$E$993:$E$998,MATCH(D384,Input_Fixed_Assets!$D$993:$D$998,0))</f>
        <v>0.48700000182628767</v>
      </c>
      <c r="K384" s="61">
        <f t="shared" si="10"/>
        <v>0</v>
      </c>
      <c r="M384" s="66">
        <f t="shared" si="11"/>
        <v>0</v>
      </c>
    </row>
    <row r="385" spans="4:13" ht="12.75" x14ac:dyDescent="0.3">
      <c r="D385" s="8" t="str">
        <f>Input_Fixed_Assets!E386</f>
        <v>FAC</v>
      </c>
      <c r="E385" s="61">
        <f>Input_Fixed_Assets!F386</f>
        <v>0</v>
      </c>
      <c r="F385" s="66">
        <f>Input_Fixed_Assets!G386</f>
        <v>0</v>
      </c>
      <c r="G385" s="62" t="str">
        <f>Input_Fixed_Assets!H386</f>
        <v>IT and Communications</v>
      </c>
      <c r="H385" s="62" t="str">
        <f>Input_Fixed_Assets!I386</f>
        <v>Existing</v>
      </c>
      <c r="I385" s="63"/>
      <c r="J385" s="64">
        <f>INDEX(Input_Fixed_Assets!$E$993:$E$998,MATCH(D385,Input_Fixed_Assets!$D$993:$D$998,0))</f>
        <v>0.48700000182628767</v>
      </c>
      <c r="K385" s="61">
        <f t="shared" si="10"/>
        <v>0</v>
      </c>
      <c r="M385" s="66">
        <f t="shared" si="11"/>
        <v>0</v>
      </c>
    </row>
    <row r="386" spans="4:13" ht="12.75" x14ac:dyDescent="0.3">
      <c r="D386" s="8" t="str">
        <f>Input_Fixed_Assets!E387</f>
        <v>FAC</v>
      </c>
      <c r="E386" s="61">
        <f>Input_Fixed_Assets!F387</f>
        <v>0</v>
      </c>
      <c r="F386" s="66">
        <f>Input_Fixed_Assets!G387</f>
        <v>0</v>
      </c>
      <c r="G386" s="62" t="str">
        <f>Input_Fixed_Assets!H387</f>
        <v>Property</v>
      </c>
      <c r="H386" s="62" t="str">
        <f>Input_Fixed_Assets!I387</f>
        <v>Existing</v>
      </c>
      <c r="I386" s="63"/>
      <c r="J386" s="64">
        <f>INDEX(Input_Fixed_Assets!$E$993:$E$998,MATCH(D386,Input_Fixed_Assets!$D$993:$D$998,0))</f>
        <v>0.48700000182628767</v>
      </c>
      <c r="K386" s="61">
        <f t="shared" si="10"/>
        <v>0</v>
      </c>
      <c r="M386" s="66">
        <f t="shared" si="11"/>
        <v>0</v>
      </c>
    </row>
    <row r="387" spans="4:13" ht="12.75" x14ac:dyDescent="0.3">
      <c r="D387" s="8" t="str">
        <f>Input_Fixed_Assets!E388</f>
        <v>FAC</v>
      </c>
      <c r="E387" s="61">
        <f>Input_Fixed_Assets!F388</f>
        <v>204808.32000000001</v>
      </c>
      <c r="F387" s="66">
        <f>Input_Fixed_Assets!G388</f>
        <v>95</v>
      </c>
      <c r="G387" s="62" t="str">
        <f>Input_Fixed_Assets!H388</f>
        <v>Property</v>
      </c>
      <c r="H387" s="62" t="str">
        <f>Input_Fixed_Assets!I388</f>
        <v>Existing</v>
      </c>
      <c r="I387" s="63"/>
      <c r="J387" s="64">
        <f>INDEX(Input_Fixed_Assets!$E$993:$E$998,MATCH(D387,Input_Fixed_Assets!$D$993:$D$998,0))</f>
        <v>0.48700000182628767</v>
      </c>
      <c r="K387" s="61">
        <f t="shared" si="10"/>
        <v>99741.652214038913</v>
      </c>
      <c r="M387" s="66">
        <f t="shared" si="11"/>
        <v>7.916666666666667</v>
      </c>
    </row>
    <row r="388" spans="4:13" ht="12.75" x14ac:dyDescent="0.3">
      <c r="D388" s="8" t="str">
        <f>Input_Fixed_Assets!E389</f>
        <v>FAC</v>
      </c>
      <c r="E388" s="61">
        <f>Input_Fixed_Assets!F389</f>
        <v>0</v>
      </c>
      <c r="F388" s="66">
        <f>Input_Fixed_Assets!G389</f>
        <v>0</v>
      </c>
      <c r="G388" s="62" t="str">
        <f>Input_Fixed_Assets!H389</f>
        <v>IT and Communications</v>
      </c>
      <c r="H388" s="62" t="str">
        <f>Input_Fixed_Assets!I389</f>
        <v>Existing</v>
      </c>
      <c r="I388" s="63"/>
      <c r="J388" s="64">
        <f>INDEX(Input_Fixed_Assets!$E$993:$E$998,MATCH(D388,Input_Fixed_Assets!$D$993:$D$998,0))</f>
        <v>0.48700000182628767</v>
      </c>
      <c r="K388" s="61">
        <f t="shared" si="10"/>
        <v>0</v>
      </c>
      <c r="M388" s="66">
        <f t="shared" si="11"/>
        <v>0</v>
      </c>
    </row>
    <row r="389" spans="4:13" ht="12.75" x14ac:dyDescent="0.3">
      <c r="D389" s="8" t="str">
        <f>Input_Fixed_Assets!E390</f>
        <v>FAC</v>
      </c>
      <c r="E389" s="61">
        <f>Input_Fixed_Assets!F390</f>
        <v>0</v>
      </c>
      <c r="F389" s="66">
        <f>Input_Fixed_Assets!G390</f>
        <v>0</v>
      </c>
      <c r="G389" s="62" t="str">
        <f>Input_Fixed_Assets!H390</f>
        <v>IT and Communications</v>
      </c>
      <c r="H389" s="62" t="str">
        <f>Input_Fixed_Assets!I390</f>
        <v>Existing</v>
      </c>
      <c r="I389" s="63"/>
      <c r="J389" s="64">
        <f>INDEX(Input_Fixed_Assets!$E$993:$E$998,MATCH(D389,Input_Fixed_Assets!$D$993:$D$998,0))</f>
        <v>0.48700000182628767</v>
      </c>
      <c r="K389" s="61">
        <f t="shared" si="10"/>
        <v>0</v>
      </c>
      <c r="M389" s="66">
        <f t="shared" si="11"/>
        <v>0</v>
      </c>
    </row>
    <row r="390" spans="4:13" ht="12.75" x14ac:dyDescent="0.3">
      <c r="D390" s="8" t="str">
        <f>Input_Fixed_Assets!E391</f>
        <v>FAC</v>
      </c>
      <c r="E390" s="61">
        <f>Input_Fixed_Assets!F391</f>
        <v>0</v>
      </c>
      <c r="F390" s="66">
        <f>Input_Fixed_Assets!G391</f>
        <v>0</v>
      </c>
      <c r="G390" s="62" t="str">
        <f>Input_Fixed_Assets!H391</f>
        <v>IT and Communications</v>
      </c>
      <c r="H390" s="62" t="str">
        <f>Input_Fixed_Assets!I391</f>
        <v>Existing</v>
      </c>
      <c r="I390" s="63"/>
      <c r="J390" s="64">
        <f>INDEX(Input_Fixed_Assets!$E$993:$E$998,MATCH(D390,Input_Fixed_Assets!$D$993:$D$998,0))</f>
        <v>0.48700000182628767</v>
      </c>
      <c r="K390" s="61">
        <f t="shared" si="10"/>
        <v>0</v>
      </c>
      <c r="M390" s="66">
        <f t="shared" si="11"/>
        <v>0</v>
      </c>
    </row>
    <row r="391" spans="4:13" ht="12.75" x14ac:dyDescent="0.3">
      <c r="D391" s="8" t="str">
        <f>Input_Fixed_Assets!E392</f>
        <v>FAC</v>
      </c>
      <c r="E391" s="61">
        <f>Input_Fixed_Assets!F392</f>
        <v>167982.92</v>
      </c>
      <c r="F391" s="66">
        <f>Input_Fixed_Assets!G392</f>
        <v>95</v>
      </c>
      <c r="G391" s="62" t="str">
        <f>Input_Fixed_Assets!H392</f>
        <v>Property</v>
      </c>
      <c r="H391" s="62" t="str">
        <f>Input_Fixed_Assets!I392</f>
        <v>Existing</v>
      </c>
      <c r="I391" s="63"/>
      <c r="J391" s="64">
        <f>INDEX(Input_Fixed_Assets!$E$993:$E$998,MATCH(D391,Input_Fixed_Assets!$D$993:$D$998,0))</f>
        <v>0.48700000182628767</v>
      </c>
      <c r="K391" s="61">
        <f t="shared" si="10"/>
        <v>81807.682346785135</v>
      </c>
      <c r="M391" s="66">
        <f t="shared" si="11"/>
        <v>7.916666666666667</v>
      </c>
    </row>
    <row r="392" spans="4:13" ht="12.75" x14ac:dyDescent="0.3">
      <c r="D392" s="8" t="str">
        <f>Input_Fixed_Assets!E393</f>
        <v>FAC</v>
      </c>
      <c r="E392" s="61">
        <f>Input_Fixed_Assets!F393</f>
        <v>0</v>
      </c>
      <c r="F392" s="66">
        <f>Input_Fixed_Assets!G393</f>
        <v>0</v>
      </c>
      <c r="G392" s="62" t="str">
        <f>Input_Fixed_Assets!H393</f>
        <v>Property</v>
      </c>
      <c r="H392" s="62" t="str">
        <f>Input_Fixed_Assets!I393</f>
        <v>Existing</v>
      </c>
      <c r="I392" s="63"/>
      <c r="J392" s="64">
        <f>INDEX(Input_Fixed_Assets!$E$993:$E$998,MATCH(D392,Input_Fixed_Assets!$D$993:$D$998,0))</f>
        <v>0.48700000182628767</v>
      </c>
      <c r="K392" s="61">
        <f t="shared" si="10"/>
        <v>0</v>
      </c>
      <c r="M392" s="66">
        <f t="shared" si="11"/>
        <v>0</v>
      </c>
    </row>
    <row r="393" spans="4:13" ht="12.75" x14ac:dyDescent="0.3">
      <c r="D393" s="8" t="str">
        <f>Input_Fixed_Assets!E394</f>
        <v>FAC</v>
      </c>
      <c r="E393" s="61">
        <f>Input_Fixed_Assets!F394</f>
        <v>0</v>
      </c>
      <c r="F393" s="66">
        <f>Input_Fixed_Assets!G394</f>
        <v>0</v>
      </c>
      <c r="G393" s="62" t="str">
        <f>Input_Fixed_Assets!H394</f>
        <v>IT and Communications</v>
      </c>
      <c r="H393" s="62" t="str">
        <f>Input_Fixed_Assets!I394</f>
        <v>Existing</v>
      </c>
      <c r="I393" s="63"/>
      <c r="J393" s="64">
        <f>INDEX(Input_Fixed_Assets!$E$993:$E$998,MATCH(D393,Input_Fixed_Assets!$D$993:$D$998,0))</f>
        <v>0.48700000182628767</v>
      </c>
      <c r="K393" s="61">
        <f t="shared" si="10"/>
        <v>0</v>
      </c>
      <c r="M393" s="66">
        <f t="shared" si="11"/>
        <v>0</v>
      </c>
    </row>
    <row r="394" spans="4:13" ht="12.75" x14ac:dyDescent="0.3">
      <c r="D394" s="8" t="str">
        <f>Input_Fixed_Assets!E395</f>
        <v>FAC</v>
      </c>
      <c r="E394" s="61">
        <f>Input_Fixed_Assets!F395</f>
        <v>151.47999999999999</v>
      </c>
      <c r="F394" s="66">
        <f>Input_Fixed_Assets!G395</f>
        <v>3</v>
      </c>
      <c r="G394" s="62" t="str">
        <f>Input_Fixed_Assets!H395</f>
        <v>Property</v>
      </c>
      <c r="H394" s="62" t="str">
        <f>Input_Fixed_Assets!I395</f>
        <v>Existing</v>
      </c>
      <c r="I394" s="63"/>
      <c r="J394" s="64">
        <f>INDEX(Input_Fixed_Assets!$E$993:$E$998,MATCH(D394,Input_Fixed_Assets!$D$993:$D$998,0))</f>
        <v>0.48700000182628767</v>
      </c>
      <c r="K394" s="61">
        <f t="shared" ref="K394:K457" si="12">E394*J394</f>
        <v>73.770760276646044</v>
      </c>
      <c r="M394" s="66">
        <f t="shared" si="11"/>
        <v>0.25</v>
      </c>
    </row>
    <row r="395" spans="4:13" ht="12.75" x14ac:dyDescent="0.3">
      <c r="D395" s="8" t="str">
        <f>Input_Fixed_Assets!E396</f>
        <v>FAC</v>
      </c>
      <c r="E395" s="61">
        <f>Input_Fixed_Assets!F396</f>
        <v>0</v>
      </c>
      <c r="F395" s="66">
        <f>Input_Fixed_Assets!G396</f>
        <v>0</v>
      </c>
      <c r="G395" s="62" t="str">
        <f>Input_Fixed_Assets!H396</f>
        <v>Property</v>
      </c>
      <c r="H395" s="62" t="str">
        <f>Input_Fixed_Assets!I396</f>
        <v>Existing</v>
      </c>
      <c r="I395" s="63"/>
      <c r="J395" s="64">
        <f>INDEX(Input_Fixed_Assets!$E$993:$E$998,MATCH(D395,Input_Fixed_Assets!$D$993:$D$998,0))</f>
        <v>0.48700000182628767</v>
      </c>
      <c r="K395" s="61">
        <f t="shared" si="12"/>
        <v>0</v>
      </c>
      <c r="M395" s="66">
        <f t="shared" ref="M395:M458" si="13">F395/12</f>
        <v>0</v>
      </c>
    </row>
    <row r="396" spans="4:13" ht="12.75" x14ac:dyDescent="0.3">
      <c r="D396" s="8" t="str">
        <f>Input_Fixed_Assets!E397</f>
        <v>FAC</v>
      </c>
      <c r="E396" s="61">
        <f>Input_Fixed_Assets!F397</f>
        <v>56225.56</v>
      </c>
      <c r="F396" s="66">
        <f>Input_Fixed_Assets!G397</f>
        <v>130</v>
      </c>
      <c r="G396" s="62" t="str">
        <f>Input_Fixed_Assets!H397</f>
        <v>Property</v>
      </c>
      <c r="H396" s="62" t="str">
        <f>Input_Fixed_Assets!I397</f>
        <v>Existing</v>
      </c>
      <c r="I396" s="63"/>
      <c r="J396" s="64">
        <f>INDEX(Input_Fixed_Assets!$E$993:$E$998,MATCH(D396,Input_Fixed_Assets!$D$993:$D$998,0))</f>
        <v>0.48700000182628767</v>
      </c>
      <c r="K396" s="61">
        <f t="shared" si="12"/>
        <v>27381.847822684045</v>
      </c>
      <c r="M396" s="66">
        <f t="shared" si="13"/>
        <v>10.833333333333334</v>
      </c>
    </row>
    <row r="397" spans="4:13" ht="12.75" x14ac:dyDescent="0.3">
      <c r="D397" s="8" t="str">
        <f>Input_Fixed_Assets!E398</f>
        <v>FAC</v>
      </c>
      <c r="E397" s="61">
        <f>Input_Fixed_Assets!F398</f>
        <v>482.32</v>
      </c>
      <c r="F397" s="66">
        <f>Input_Fixed_Assets!G398</f>
        <v>6</v>
      </c>
      <c r="G397" s="62" t="str">
        <f>Input_Fixed_Assets!H398</f>
        <v>Property</v>
      </c>
      <c r="H397" s="62" t="str">
        <f>Input_Fixed_Assets!I398</f>
        <v>Existing</v>
      </c>
      <c r="I397" s="63"/>
      <c r="J397" s="64">
        <f>INDEX(Input_Fixed_Assets!$E$993:$E$998,MATCH(D397,Input_Fixed_Assets!$D$993:$D$998,0))</f>
        <v>0.48700000182628767</v>
      </c>
      <c r="K397" s="61">
        <f t="shared" si="12"/>
        <v>234.88984088085508</v>
      </c>
      <c r="M397" s="66">
        <f t="shared" si="13"/>
        <v>0.5</v>
      </c>
    </row>
    <row r="398" spans="4:13" ht="12.75" x14ac:dyDescent="0.3">
      <c r="D398" s="8" t="str">
        <f>Input_Fixed_Assets!E399</f>
        <v>FAC</v>
      </c>
      <c r="E398" s="61">
        <f>Input_Fixed_Assets!F399</f>
        <v>0</v>
      </c>
      <c r="F398" s="66">
        <f>Input_Fixed_Assets!G399</f>
        <v>0</v>
      </c>
      <c r="G398" s="62" t="str">
        <f>Input_Fixed_Assets!H399</f>
        <v>Property</v>
      </c>
      <c r="H398" s="62" t="str">
        <f>Input_Fixed_Assets!I399</f>
        <v>Existing</v>
      </c>
      <c r="I398" s="63"/>
      <c r="J398" s="64">
        <f>INDEX(Input_Fixed_Assets!$E$993:$E$998,MATCH(D398,Input_Fixed_Assets!$D$993:$D$998,0))</f>
        <v>0.48700000182628767</v>
      </c>
      <c r="K398" s="61">
        <f t="shared" si="12"/>
        <v>0</v>
      </c>
      <c r="M398" s="66">
        <f t="shared" si="13"/>
        <v>0</v>
      </c>
    </row>
    <row r="399" spans="4:13" ht="12.75" x14ac:dyDescent="0.3">
      <c r="D399" s="8" t="str">
        <f>Input_Fixed_Assets!E400</f>
        <v>FAC</v>
      </c>
      <c r="E399" s="61">
        <f>Input_Fixed_Assets!F400</f>
        <v>0</v>
      </c>
      <c r="F399" s="66">
        <f>Input_Fixed_Assets!G400</f>
        <v>0</v>
      </c>
      <c r="G399" s="62" t="str">
        <f>Input_Fixed_Assets!H400</f>
        <v>Property</v>
      </c>
      <c r="H399" s="62" t="str">
        <f>Input_Fixed_Assets!I400</f>
        <v>Existing</v>
      </c>
      <c r="I399" s="63"/>
      <c r="J399" s="64">
        <f>INDEX(Input_Fixed_Assets!$E$993:$E$998,MATCH(D399,Input_Fixed_Assets!$D$993:$D$998,0))</f>
        <v>0.48700000182628767</v>
      </c>
      <c r="K399" s="61">
        <f t="shared" si="12"/>
        <v>0</v>
      </c>
      <c r="M399" s="66">
        <f t="shared" si="13"/>
        <v>0</v>
      </c>
    </row>
    <row r="400" spans="4:13" ht="12.75" x14ac:dyDescent="0.3">
      <c r="D400" s="8" t="str">
        <f>Input_Fixed_Assets!E401</f>
        <v>FAC</v>
      </c>
      <c r="E400" s="61">
        <f>Input_Fixed_Assets!F401</f>
        <v>0</v>
      </c>
      <c r="F400" s="66">
        <f>Input_Fixed_Assets!G401</f>
        <v>0</v>
      </c>
      <c r="G400" s="62" t="str">
        <f>Input_Fixed_Assets!H401</f>
        <v>Property</v>
      </c>
      <c r="H400" s="62" t="str">
        <f>Input_Fixed_Assets!I401</f>
        <v>Existing</v>
      </c>
      <c r="I400" s="63"/>
      <c r="J400" s="64">
        <f>INDEX(Input_Fixed_Assets!$E$993:$E$998,MATCH(D400,Input_Fixed_Assets!$D$993:$D$998,0))</f>
        <v>0.48700000182628767</v>
      </c>
      <c r="K400" s="61">
        <f t="shared" si="12"/>
        <v>0</v>
      </c>
      <c r="M400" s="66">
        <f t="shared" si="13"/>
        <v>0</v>
      </c>
    </row>
    <row r="401" spans="4:13" ht="12.75" x14ac:dyDescent="0.3">
      <c r="D401" s="8" t="str">
        <f>Input_Fixed_Assets!E402</f>
        <v>FAC</v>
      </c>
      <c r="E401" s="61">
        <f>Input_Fixed_Assets!F402</f>
        <v>1220</v>
      </c>
      <c r="F401" s="66">
        <f>Input_Fixed_Assets!G402</f>
        <v>123</v>
      </c>
      <c r="G401" s="62" t="str">
        <f>Input_Fixed_Assets!H402</f>
        <v>Property</v>
      </c>
      <c r="H401" s="62" t="str">
        <f>Input_Fixed_Assets!I402</f>
        <v>Existing</v>
      </c>
      <c r="I401" s="63"/>
      <c r="J401" s="64">
        <f>INDEX(Input_Fixed_Assets!$E$993:$E$998,MATCH(D401,Input_Fixed_Assets!$D$993:$D$998,0))</f>
        <v>0.48700000182628767</v>
      </c>
      <c r="K401" s="61">
        <f t="shared" si="12"/>
        <v>594.1400022280709</v>
      </c>
      <c r="M401" s="66">
        <f t="shared" si="13"/>
        <v>10.25</v>
      </c>
    </row>
    <row r="402" spans="4:13" ht="12.75" x14ac:dyDescent="0.3">
      <c r="D402" s="8" t="str">
        <f>Input_Fixed_Assets!E403</f>
        <v>FAC</v>
      </c>
      <c r="E402" s="61">
        <f>Input_Fixed_Assets!F403</f>
        <v>2284.48</v>
      </c>
      <c r="F402" s="66">
        <f>Input_Fixed_Assets!G403</f>
        <v>117</v>
      </c>
      <c r="G402" s="62" t="str">
        <f>Input_Fixed_Assets!H403</f>
        <v>Property</v>
      </c>
      <c r="H402" s="62" t="str">
        <f>Input_Fixed_Assets!I403</f>
        <v>Existing</v>
      </c>
      <c r="I402" s="63"/>
      <c r="J402" s="64">
        <f>INDEX(Input_Fixed_Assets!$E$993:$E$998,MATCH(D402,Input_Fixed_Assets!$D$993:$D$998,0))</f>
        <v>0.48700000182628767</v>
      </c>
      <c r="K402" s="61">
        <f t="shared" si="12"/>
        <v>1112.5417641721176</v>
      </c>
      <c r="M402" s="66">
        <f t="shared" si="13"/>
        <v>9.75</v>
      </c>
    </row>
    <row r="403" spans="4:13" ht="12.75" x14ac:dyDescent="0.3">
      <c r="D403" s="8" t="str">
        <f>Input_Fixed_Assets!E404</f>
        <v>FAC</v>
      </c>
      <c r="E403" s="61">
        <f>Input_Fixed_Assets!F404</f>
        <v>0</v>
      </c>
      <c r="F403" s="66">
        <f>Input_Fixed_Assets!G404</f>
        <v>0</v>
      </c>
      <c r="G403" s="62" t="str">
        <f>Input_Fixed_Assets!H404</f>
        <v>IT and Communications</v>
      </c>
      <c r="H403" s="62" t="str">
        <f>Input_Fixed_Assets!I404</f>
        <v>Existing</v>
      </c>
      <c r="I403" s="63"/>
      <c r="J403" s="64">
        <f>INDEX(Input_Fixed_Assets!$E$993:$E$998,MATCH(D403,Input_Fixed_Assets!$D$993:$D$998,0))</f>
        <v>0.48700000182628767</v>
      </c>
      <c r="K403" s="61">
        <f t="shared" si="12"/>
        <v>0</v>
      </c>
      <c r="M403" s="66">
        <f t="shared" si="13"/>
        <v>0</v>
      </c>
    </row>
    <row r="404" spans="4:13" ht="12.75" x14ac:dyDescent="0.3">
      <c r="D404" s="8" t="str">
        <f>Input_Fixed_Assets!E405</f>
        <v>FAC</v>
      </c>
      <c r="E404" s="61">
        <f>Input_Fixed_Assets!F405</f>
        <v>0</v>
      </c>
      <c r="F404" s="66">
        <f>Input_Fixed_Assets!G405</f>
        <v>0</v>
      </c>
      <c r="G404" s="62" t="str">
        <f>Input_Fixed_Assets!H405</f>
        <v>IT and Communications</v>
      </c>
      <c r="H404" s="62" t="str">
        <f>Input_Fixed_Assets!I405</f>
        <v>Existing</v>
      </c>
      <c r="I404" s="63"/>
      <c r="J404" s="64">
        <f>INDEX(Input_Fixed_Assets!$E$993:$E$998,MATCH(D404,Input_Fixed_Assets!$D$993:$D$998,0))</f>
        <v>0.48700000182628767</v>
      </c>
      <c r="K404" s="61">
        <f t="shared" si="12"/>
        <v>0</v>
      </c>
      <c r="M404" s="66">
        <f t="shared" si="13"/>
        <v>0</v>
      </c>
    </row>
    <row r="405" spans="4:13" ht="12.75" x14ac:dyDescent="0.3">
      <c r="D405" s="8" t="str">
        <f>Input_Fixed_Assets!E406</f>
        <v>FAC</v>
      </c>
      <c r="E405" s="61">
        <f>Input_Fixed_Assets!F406</f>
        <v>0</v>
      </c>
      <c r="F405" s="66">
        <f>Input_Fixed_Assets!G406</f>
        <v>0</v>
      </c>
      <c r="G405" s="62" t="str">
        <f>Input_Fixed_Assets!H406</f>
        <v>Property</v>
      </c>
      <c r="H405" s="62" t="str">
        <f>Input_Fixed_Assets!I406</f>
        <v>Existing</v>
      </c>
      <c r="I405" s="63"/>
      <c r="J405" s="64">
        <f>INDEX(Input_Fixed_Assets!$E$993:$E$998,MATCH(D405,Input_Fixed_Assets!$D$993:$D$998,0))</f>
        <v>0.48700000182628767</v>
      </c>
      <c r="K405" s="61">
        <f t="shared" si="12"/>
        <v>0</v>
      </c>
      <c r="M405" s="66">
        <f t="shared" si="13"/>
        <v>0</v>
      </c>
    </row>
    <row r="406" spans="4:13" ht="12.75" x14ac:dyDescent="0.3">
      <c r="D406" s="8" t="str">
        <f>Input_Fixed_Assets!E407</f>
        <v>FAC</v>
      </c>
      <c r="E406" s="61">
        <f>Input_Fixed_Assets!F407</f>
        <v>0</v>
      </c>
      <c r="F406" s="66">
        <f>Input_Fixed_Assets!G407</f>
        <v>130</v>
      </c>
      <c r="G406" s="62" t="str">
        <f>Input_Fixed_Assets!H407</f>
        <v>Exclude</v>
      </c>
      <c r="H406" s="62" t="str">
        <f>Input_Fixed_Assets!I407</f>
        <v>Existing</v>
      </c>
      <c r="I406" s="63"/>
      <c r="J406" s="64">
        <f>INDEX(Input_Fixed_Assets!$E$993:$E$998,MATCH(D406,Input_Fixed_Assets!$D$993:$D$998,0))</f>
        <v>0.48700000182628767</v>
      </c>
      <c r="K406" s="61">
        <f t="shared" si="12"/>
        <v>0</v>
      </c>
      <c r="M406" s="66">
        <f t="shared" si="13"/>
        <v>10.833333333333334</v>
      </c>
    </row>
    <row r="407" spans="4:13" ht="12.75" x14ac:dyDescent="0.3">
      <c r="D407" s="8" t="str">
        <f>Input_Fixed_Assets!E408</f>
        <v>FAC</v>
      </c>
      <c r="E407" s="61">
        <f>Input_Fixed_Assets!F408</f>
        <v>0</v>
      </c>
      <c r="F407" s="66">
        <f>Input_Fixed_Assets!G408</f>
        <v>130</v>
      </c>
      <c r="G407" s="62" t="str">
        <f>Input_Fixed_Assets!H408</f>
        <v>Exclude</v>
      </c>
      <c r="H407" s="62" t="str">
        <f>Input_Fixed_Assets!I408</f>
        <v>Existing</v>
      </c>
      <c r="I407" s="63"/>
      <c r="J407" s="64">
        <f>INDEX(Input_Fixed_Assets!$E$993:$E$998,MATCH(D407,Input_Fixed_Assets!$D$993:$D$998,0))</f>
        <v>0.48700000182628767</v>
      </c>
      <c r="K407" s="61">
        <f t="shared" si="12"/>
        <v>0</v>
      </c>
      <c r="M407" s="66">
        <f t="shared" si="13"/>
        <v>10.833333333333334</v>
      </c>
    </row>
    <row r="408" spans="4:13" ht="12.75" x14ac:dyDescent="0.3">
      <c r="D408" s="8" t="str">
        <f>Input_Fixed_Assets!E409</f>
        <v>FAC</v>
      </c>
      <c r="E408" s="61">
        <f>Input_Fixed_Assets!F409</f>
        <v>129451.36</v>
      </c>
      <c r="F408" s="66">
        <f>Input_Fixed_Assets!G409</f>
        <v>110</v>
      </c>
      <c r="G408" s="62" t="str">
        <f>Input_Fixed_Assets!H409</f>
        <v>Property</v>
      </c>
      <c r="H408" s="62" t="str">
        <f>Input_Fixed_Assets!I409</f>
        <v>Existing</v>
      </c>
      <c r="I408" s="63"/>
      <c r="J408" s="64">
        <f>INDEX(Input_Fixed_Assets!$E$993:$E$998,MATCH(D408,Input_Fixed_Assets!$D$993:$D$998,0))</f>
        <v>0.48700000182628767</v>
      </c>
      <c r="K408" s="61">
        <f t="shared" si="12"/>
        <v>63042.812556415425</v>
      </c>
      <c r="M408" s="66">
        <f t="shared" si="13"/>
        <v>9.1666666666666661</v>
      </c>
    </row>
    <row r="409" spans="4:13" ht="12.75" x14ac:dyDescent="0.3">
      <c r="D409" s="8" t="str">
        <f>Input_Fixed_Assets!E410</f>
        <v>FAC</v>
      </c>
      <c r="E409" s="61">
        <f>Input_Fixed_Assets!F410</f>
        <v>0</v>
      </c>
      <c r="F409" s="66">
        <f>Input_Fixed_Assets!G410</f>
        <v>0</v>
      </c>
      <c r="G409" s="62" t="str">
        <f>Input_Fixed_Assets!H410</f>
        <v>IT and Communications</v>
      </c>
      <c r="H409" s="62" t="str">
        <f>Input_Fixed_Assets!I410</f>
        <v>Existing</v>
      </c>
      <c r="I409" s="63"/>
      <c r="J409" s="64">
        <f>INDEX(Input_Fixed_Assets!$E$993:$E$998,MATCH(D409,Input_Fixed_Assets!$D$993:$D$998,0))</f>
        <v>0.48700000182628767</v>
      </c>
      <c r="K409" s="61">
        <f t="shared" si="12"/>
        <v>0</v>
      </c>
      <c r="M409" s="66">
        <f t="shared" si="13"/>
        <v>0</v>
      </c>
    </row>
    <row r="410" spans="4:13" ht="12.75" x14ac:dyDescent="0.3">
      <c r="D410" s="8" t="str">
        <f>Input_Fixed_Assets!E411</f>
        <v>FAC</v>
      </c>
      <c r="E410" s="61">
        <f>Input_Fixed_Assets!F411</f>
        <v>0</v>
      </c>
      <c r="F410" s="66">
        <f>Input_Fixed_Assets!G411</f>
        <v>0</v>
      </c>
      <c r="G410" s="62" t="str">
        <f>Input_Fixed_Assets!H411</f>
        <v>Property</v>
      </c>
      <c r="H410" s="62" t="str">
        <f>Input_Fixed_Assets!I411</f>
        <v>Existing</v>
      </c>
      <c r="I410" s="63"/>
      <c r="J410" s="64">
        <f>INDEX(Input_Fixed_Assets!$E$993:$E$998,MATCH(D410,Input_Fixed_Assets!$D$993:$D$998,0))</f>
        <v>0.48700000182628767</v>
      </c>
      <c r="K410" s="61">
        <f t="shared" si="12"/>
        <v>0</v>
      </c>
      <c r="M410" s="66">
        <f t="shared" si="13"/>
        <v>0</v>
      </c>
    </row>
    <row r="411" spans="4:13" ht="12.75" x14ac:dyDescent="0.3">
      <c r="D411" s="8" t="str">
        <f>Input_Fixed_Assets!E412</f>
        <v>FAC</v>
      </c>
      <c r="E411" s="61">
        <f>Input_Fixed_Assets!F412</f>
        <v>0</v>
      </c>
      <c r="F411" s="66">
        <f>Input_Fixed_Assets!G412</f>
        <v>0</v>
      </c>
      <c r="G411" s="62" t="str">
        <f>Input_Fixed_Assets!H412</f>
        <v>IT and Communications</v>
      </c>
      <c r="H411" s="62" t="str">
        <f>Input_Fixed_Assets!I412</f>
        <v>Existing</v>
      </c>
      <c r="I411" s="63"/>
      <c r="J411" s="64">
        <f>INDEX(Input_Fixed_Assets!$E$993:$E$998,MATCH(D411,Input_Fixed_Assets!$D$993:$D$998,0))</f>
        <v>0.48700000182628767</v>
      </c>
      <c r="K411" s="61">
        <f t="shared" si="12"/>
        <v>0</v>
      </c>
      <c r="M411" s="66">
        <f t="shared" si="13"/>
        <v>0</v>
      </c>
    </row>
    <row r="412" spans="4:13" ht="12.75" x14ac:dyDescent="0.3">
      <c r="D412" s="8" t="str">
        <f>Input_Fixed_Assets!E413</f>
        <v>FAC</v>
      </c>
      <c r="E412" s="61">
        <f>Input_Fixed_Assets!F413</f>
        <v>0</v>
      </c>
      <c r="F412" s="66">
        <f>Input_Fixed_Assets!G413</f>
        <v>96</v>
      </c>
      <c r="G412" s="62" t="str">
        <f>Input_Fixed_Assets!H413</f>
        <v>Property</v>
      </c>
      <c r="H412" s="62" t="str">
        <f>Input_Fixed_Assets!I413</f>
        <v>Existing</v>
      </c>
      <c r="I412" s="63"/>
      <c r="J412" s="64">
        <f>INDEX(Input_Fixed_Assets!$E$993:$E$998,MATCH(D412,Input_Fixed_Assets!$D$993:$D$998,0))</f>
        <v>0.48700000182628767</v>
      </c>
      <c r="K412" s="61">
        <f t="shared" si="12"/>
        <v>0</v>
      </c>
      <c r="M412" s="66">
        <f t="shared" si="13"/>
        <v>8</v>
      </c>
    </row>
    <row r="413" spans="4:13" ht="12.75" x14ac:dyDescent="0.3">
      <c r="D413" s="8" t="str">
        <f>Input_Fixed_Assets!E414</f>
        <v>FAC</v>
      </c>
      <c r="E413" s="61">
        <f>Input_Fixed_Assets!F414</f>
        <v>0</v>
      </c>
      <c r="F413" s="66">
        <f>Input_Fixed_Assets!G414</f>
        <v>131</v>
      </c>
      <c r="G413" s="62" t="str">
        <f>Input_Fixed_Assets!H414</f>
        <v>IT and Communications</v>
      </c>
      <c r="H413" s="62" t="str">
        <f>Input_Fixed_Assets!I414</f>
        <v>Existing</v>
      </c>
      <c r="I413" s="63"/>
      <c r="J413" s="64">
        <f>INDEX(Input_Fixed_Assets!$E$993:$E$998,MATCH(D413,Input_Fixed_Assets!$D$993:$D$998,0))</f>
        <v>0.48700000182628767</v>
      </c>
      <c r="K413" s="61">
        <f t="shared" si="12"/>
        <v>0</v>
      </c>
      <c r="M413" s="66">
        <f t="shared" si="13"/>
        <v>10.916666666666666</v>
      </c>
    </row>
    <row r="414" spans="4:13" ht="12.75" x14ac:dyDescent="0.3">
      <c r="D414" s="8" t="str">
        <f>Input_Fixed_Assets!E415</f>
        <v>FAC</v>
      </c>
      <c r="E414" s="61">
        <f>Input_Fixed_Assets!F415</f>
        <v>3846.72</v>
      </c>
      <c r="F414" s="66">
        <f>Input_Fixed_Assets!G415</f>
        <v>125</v>
      </c>
      <c r="G414" s="62" t="str">
        <f>Input_Fixed_Assets!H415</f>
        <v>Property</v>
      </c>
      <c r="H414" s="62" t="str">
        <f>Input_Fixed_Assets!I415</f>
        <v>Existing</v>
      </c>
      <c r="I414" s="63"/>
      <c r="J414" s="64">
        <f>INDEX(Input_Fixed_Assets!$E$993:$E$998,MATCH(D414,Input_Fixed_Assets!$D$993:$D$998,0))</f>
        <v>0.48700000182628767</v>
      </c>
      <c r="K414" s="61">
        <f t="shared" si="12"/>
        <v>1873.3526470252173</v>
      </c>
      <c r="M414" s="66">
        <f t="shared" si="13"/>
        <v>10.416666666666666</v>
      </c>
    </row>
    <row r="415" spans="4:13" ht="12.75" x14ac:dyDescent="0.3">
      <c r="D415" s="8" t="str">
        <f>Input_Fixed_Assets!E416</f>
        <v>FAC</v>
      </c>
      <c r="E415" s="61">
        <f>Input_Fixed_Assets!F416</f>
        <v>970.6</v>
      </c>
      <c r="F415" s="66">
        <f>Input_Fixed_Assets!G416</f>
        <v>16</v>
      </c>
      <c r="G415" s="62" t="str">
        <f>Input_Fixed_Assets!H416</f>
        <v>Property</v>
      </c>
      <c r="H415" s="62" t="str">
        <f>Input_Fixed_Assets!I416</f>
        <v>Existing</v>
      </c>
      <c r="I415" s="63"/>
      <c r="J415" s="64">
        <f>INDEX(Input_Fixed_Assets!$E$993:$E$998,MATCH(D415,Input_Fixed_Assets!$D$993:$D$998,0))</f>
        <v>0.48700000182628767</v>
      </c>
      <c r="K415" s="61">
        <f t="shared" si="12"/>
        <v>472.68220177259479</v>
      </c>
      <c r="M415" s="66">
        <f t="shared" si="13"/>
        <v>1.3333333333333333</v>
      </c>
    </row>
    <row r="416" spans="4:13" ht="12.75" x14ac:dyDescent="0.3">
      <c r="D416" s="8" t="str">
        <f>Input_Fixed_Assets!E417</f>
        <v>FAC</v>
      </c>
      <c r="E416" s="61">
        <f>Input_Fixed_Assets!F417</f>
        <v>321.39999999999998</v>
      </c>
      <c r="F416" s="66">
        <f>Input_Fixed_Assets!G417</f>
        <v>9</v>
      </c>
      <c r="G416" s="62" t="str">
        <f>Input_Fixed_Assets!H417</f>
        <v>Property</v>
      </c>
      <c r="H416" s="62" t="str">
        <f>Input_Fixed_Assets!I417</f>
        <v>Existing</v>
      </c>
      <c r="I416" s="63"/>
      <c r="J416" s="64">
        <f>INDEX(Input_Fixed_Assets!$E$993:$E$998,MATCH(D416,Input_Fixed_Assets!$D$993:$D$998,0))</f>
        <v>0.48700000182628767</v>
      </c>
      <c r="K416" s="61">
        <f t="shared" si="12"/>
        <v>156.52180058696885</v>
      </c>
      <c r="M416" s="66">
        <f t="shared" si="13"/>
        <v>0.75</v>
      </c>
    </row>
    <row r="417" spans="4:13" ht="12.75" x14ac:dyDescent="0.3">
      <c r="D417" s="8" t="str">
        <f>Input_Fixed_Assets!E418</f>
        <v>FAC</v>
      </c>
      <c r="E417" s="61">
        <f>Input_Fixed_Assets!F418</f>
        <v>5819</v>
      </c>
      <c r="F417" s="66">
        <f>Input_Fixed_Assets!G418</f>
        <v>118</v>
      </c>
      <c r="G417" s="62" t="str">
        <f>Input_Fixed_Assets!H418</f>
        <v>Property</v>
      </c>
      <c r="H417" s="62" t="str">
        <f>Input_Fixed_Assets!I418</f>
        <v>Existing</v>
      </c>
      <c r="I417" s="63"/>
      <c r="J417" s="64">
        <f>INDEX(Input_Fixed_Assets!$E$993:$E$998,MATCH(D417,Input_Fixed_Assets!$D$993:$D$998,0))</f>
        <v>0.48700000182628767</v>
      </c>
      <c r="K417" s="61">
        <f t="shared" si="12"/>
        <v>2833.8530106271678</v>
      </c>
      <c r="M417" s="66">
        <f t="shared" si="13"/>
        <v>9.8333333333333339</v>
      </c>
    </row>
    <row r="418" spans="4:13" ht="12.75" x14ac:dyDescent="0.3">
      <c r="D418" s="8" t="str">
        <f>Input_Fixed_Assets!E419</f>
        <v>FAC</v>
      </c>
      <c r="E418" s="61">
        <f>Input_Fixed_Assets!F419</f>
        <v>0</v>
      </c>
      <c r="F418" s="66">
        <f>Input_Fixed_Assets!G419</f>
        <v>0</v>
      </c>
      <c r="G418" s="62" t="str">
        <f>Input_Fixed_Assets!H419</f>
        <v>Property</v>
      </c>
      <c r="H418" s="62" t="str">
        <f>Input_Fixed_Assets!I419</f>
        <v>Existing</v>
      </c>
      <c r="I418" s="63"/>
      <c r="J418" s="64">
        <f>INDEX(Input_Fixed_Assets!$E$993:$E$998,MATCH(D418,Input_Fixed_Assets!$D$993:$D$998,0))</f>
        <v>0.48700000182628767</v>
      </c>
      <c r="K418" s="61">
        <f t="shared" si="12"/>
        <v>0</v>
      </c>
      <c r="M418" s="66">
        <f t="shared" si="13"/>
        <v>0</v>
      </c>
    </row>
    <row r="419" spans="4:13" ht="12.75" x14ac:dyDescent="0.3">
      <c r="D419" s="8" t="str">
        <f>Input_Fixed_Assets!E420</f>
        <v>FAC</v>
      </c>
      <c r="E419" s="61">
        <f>Input_Fixed_Assets!F420</f>
        <v>0</v>
      </c>
      <c r="F419" s="66">
        <f>Input_Fixed_Assets!G420</f>
        <v>0</v>
      </c>
      <c r="G419" s="62" t="str">
        <f>Input_Fixed_Assets!H420</f>
        <v>Property</v>
      </c>
      <c r="H419" s="62" t="str">
        <f>Input_Fixed_Assets!I420</f>
        <v>Existing</v>
      </c>
      <c r="I419" s="63"/>
      <c r="J419" s="64">
        <f>INDEX(Input_Fixed_Assets!$E$993:$E$998,MATCH(D419,Input_Fixed_Assets!$D$993:$D$998,0))</f>
        <v>0.48700000182628767</v>
      </c>
      <c r="K419" s="61">
        <f t="shared" si="12"/>
        <v>0</v>
      </c>
      <c r="M419" s="66">
        <f t="shared" si="13"/>
        <v>0</v>
      </c>
    </row>
    <row r="420" spans="4:13" ht="12.75" x14ac:dyDescent="0.3">
      <c r="D420" s="8" t="str">
        <f>Input_Fixed_Assets!E421</f>
        <v>FAC</v>
      </c>
      <c r="E420" s="61">
        <f>Input_Fixed_Assets!F421</f>
        <v>0</v>
      </c>
      <c r="F420" s="66">
        <f>Input_Fixed_Assets!G421</f>
        <v>0</v>
      </c>
      <c r="G420" s="62" t="str">
        <f>Input_Fixed_Assets!H421</f>
        <v>Property</v>
      </c>
      <c r="H420" s="62" t="str">
        <f>Input_Fixed_Assets!I421</f>
        <v>Existing</v>
      </c>
      <c r="I420" s="63"/>
      <c r="J420" s="64">
        <f>INDEX(Input_Fixed_Assets!$E$993:$E$998,MATCH(D420,Input_Fixed_Assets!$D$993:$D$998,0))</f>
        <v>0.48700000182628767</v>
      </c>
      <c r="K420" s="61">
        <f t="shared" si="12"/>
        <v>0</v>
      </c>
      <c r="M420" s="66">
        <f t="shared" si="13"/>
        <v>0</v>
      </c>
    </row>
    <row r="421" spans="4:13" ht="12.75" x14ac:dyDescent="0.3">
      <c r="D421" s="8" t="str">
        <f>Input_Fixed_Assets!E422</f>
        <v>FAC</v>
      </c>
      <c r="E421" s="61">
        <f>Input_Fixed_Assets!F422</f>
        <v>0</v>
      </c>
      <c r="F421" s="66">
        <f>Input_Fixed_Assets!G422</f>
        <v>0</v>
      </c>
      <c r="G421" s="62" t="str">
        <f>Input_Fixed_Assets!H422</f>
        <v>Property</v>
      </c>
      <c r="H421" s="62" t="str">
        <f>Input_Fixed_Assets!I422</f>
        <v>Existing</v>
      </c>
      <c r="I421" s="63"/>
      <c r="J421" s="64">
        <f>INDEX(Input_Fixed_Assets!$E$993:$E$998,MATCH(D421,Input_Fixed_Assets!$D$993:$D$998,0))</f>
        <v>0.48700000182628767</v>
      </c>
      <c r="K421" s="61">
        <f t="shared" si="12"/>
        <v>0</v>
      </c>
      <c r="M421" s="66">
        <f t="shared" si="13"/>
        <v>0</v>
      </c>
    </row>
    <row r="422" spans="4:13" ht="12.75" x14ac:dyDescent="0.3">
      <c r="D422" s="8" t="str">
        <f>Input_Fixed_Assets!E423</f>
        <v>FAC</v>
      </c>
      <c r="E422" s="61">
        <f>Input_Fixed_Assets!F423</f>
        <v>3153.12</v>
      </c>
      <c r="F422" s="66">
        <f>Input_Fixed_Assets!G423</f>
        <v>239</v>
      </c>
      <c r="G422" s="62" t="str">
        <f>Input_Fixed_Assets!H423</f>
        <v>Property</v>
      </c>
      <c r="H422" s="62" t="str">
        <f>Input_Fixed_Assets!I423</f>
        <v>Existing</v>
      </c>
      <c r="I422" s="63"/>
      <c r="J422" s="64">
        <f>INDEX(Input_Fixed_Assets!$E$993:$E$998,MATCH(D422,Input_Fixed_Assets!$D$993:$D$998,0))</f>
        <v>0.48700000182628767</v>
      </c>
      <c r="K422" s="61">
        <f t="shared" si="12"/>
        <v>1535.5694457585041</v>
      </c>
      <c r="M422" s="66">
        <f t="shared" si="13"/>
        <v>19.916666666666668</v>
      </c>
    </row>
    <row r="423" spans="4:13" ht="12.75" x14ac:dyDescent="0.3">
      <c r="D423" s="8" t="str">
        <f>Input_Fixed_Assets!E424</f>
        <v>FAC</v>
      </c>
      <c r="E423" s="61">
        <f>Input_Fixed_Assets!F424</f>
        <v>0</v>
      </c>
      <c r="F423" s="66">
        <f>Input_Fixed_Assets!G424</f>
        <v>0</v>
      </c>
      <c r="G423" s="62" t="str">
        <f>Input_Fixed_Assets!H424</f>
        <v>IT and Communications</v>
      </c>
      <c r="H423" s="62" t="str">
        <f>Input_Fixed_Assets!I424</f>
        <v>Existing</v>
      </c>
      <c r="I423" s="63"/>
      <c r="J423" s="64">
        <f>INDEX(Input_Fixed_Assets!$E$993:$E$998,MATCH(D423,Input_Fixed_Assets!$D$993:$D$998,0))</f>
        <v>0.48700000182628767</v>
      </c>
      <c r="K423" s="61">
        <f t="shared" si="12"/>
        <v>0</v>
      </c>
      <c r="M423" s="66">
        <f t="shared" si="13"/>
        <v>0</v>
      </c>
    </row>
    <row r="424" spans="4:13" ht="12.75" x14ac:dyDescent="0.3">
      <c r="D424" s="8" t="str">
        <f>Input_Fixed_Assets!E425</f>
        <v>FAC</v>
      </c>
      <c r="E424" s="61">
        <f>Input_Fixed_Assets!F425</f>
        <v>0</v>
      </c>
      <c r="F424" s="66">
        <f>Input_Fixed_Assets!G425</f>
        <v>0</v>
      </c>
      <c r="G424" s="62" t="str">
        <f>Input_Fixed_Assets!H425</f>
        <v>IT and Communications</v>
      </c>
      <c r="H424" s="62" t="str">
        <f>Input_Fixed_Assets!I425</f>
        <v>Existing</v>
      </c>
      <c r="I424" s="63"/>
      <c r="J424" s="64">
        <f>INDEX(Input_Fixed_Assets!$E$993:$E$998,MATCH(D424,Input_Fixed_Assets!$D$993:$D$998,0))</f>
        <v>0.48700000182628767</v>
      </c>
      <c r="K424" s="61">
        <f t="shared" si="12"/>
        <v>0</v>
      </c>
      <c r="M424" s="66">
        <f t="shared" si="13"/>
        <v>0</v>
      </c>
    </row>
    <row r="425" spans="4:13" ht="12.75" x14ac:dyDescent="0.3">
      <c r="D425" s="8" t="str">
        <f>Input_Fixed_Assets!E426</f>
        <v>FAC</v>
      </c>
      <c r="E425" s="61">
        <f>Input_Fixed_Assets!F426</f>
        <v>0</v>
      </c>
      <c r="F425" s="66">
        <f>Input_Fixed_Assets!G426</f>
        <v>0</v>
      </c>
      <c r="G425" s="62" t="str">
        <f>Input_Fixed_Assets!H426</f>
        <v>IT and Communications</v>
      </c>
      <c r="H425" s="62" t="str">
        <f>Input_Fixed_Assets!I426</f>
        <v>Existing</v>
      </c>
      <c r="I425" s="63"/>
      <c r="J425" s="64">
        <f>INDEX(Input_Fixed_Assets!$E$993:$E$998,MATCH(D425,Input_Fixed_Assets!$D$993:$D$998,0))</f>
        <v>0.48700000182628767</v>
      </c>
      <c r="K425" s="61">
        <f t="shared" si="12"/>
        <v>0</v>
      </c>
      <c r="M425" s="66">
        <f t="shared" si="13"/>
        <v>0</v>
      </c>
    </row>
    <row r="426" spans="4:13" ht="12.75" x14ac:dyDescent="0.3">
      <c r="D426" s="8" t="str">
        <f>Input_Fixed_Assets!E427</f>
        <v>FAC</v>
      </c>
      <c r="E426" s="61">
        <f>Input_Fixed_Assets!F427</f>
        <v>0</v>
      </c>
      <c r="F426" s="66">
        <f>Input_Fixed_Assets!G427</f>
        <v>0</v>
      </c>
      <c r="G426" s="62" t="str">
        <f>Input_Fixed_Assets!H427</f>
        <v>Plant and Equipment</v>
      </c>
      <c r="H426" s="62" t="str">
        <f>Input_Fixed_Assets!I427</f>
        <v>Existing</v>
      </c>
      <c r="I426" s="63"/>
      <c r="J426" s="64">
        <f>INDEX(Input_Fixed_Assets!$E$993:$E$998,MATCH(D426,Input_Fixed_Assets!$D$993:$D$998,0))</f>
        <v>0.48700000182628767</v>
      </c>
      <c r="K426" s="61">
        <f t="shared" si="12"/>
        <v>0</v>
      </c>
      <c r="M426" s="66">
        <f t="shared" si="13"/>
        <v>0</v>
      </c>
    </row>
    <row r="427" spans="4:13" ht="12.75" x14ac:dyDescent="0.3">
      <c r="D427" s="8" t="str">
        <f>Input_Fixed_Assets!E428</f>
        <v>FAC</v>
      </c>
      <c r="E427" s="61">
        <f>Input_Fixed_Assets!F428</f>
        <v>1528.56</v>
      </c>
      <c r="F427" s="66">
        <f>Input_Fixed_Assets!G428</f>
        <v>146</v>
      </c>
      <c r="G427" s="62" t="str">
        <f>Input_Fixed_Assets!H428</f>
        <v>Property</v>
      </c>
      <c r="H427" s="62" t="str">
        <f>Input_Fixed_Assets!I428</f>
        <v>Existing</v>
      </c>
      <c r="I427" s="63"/>
      <c r="J427" s="64">
        <f>INDEX(Input_Fixed_Assets!$E$993:$E$998,MATCH(D427,Input_Fixed_Assets!$D$993:$D$998,0))</f>
        <v>0.48700000182628767</v>
      </c>
      <c r="K427" s="61">
        <f t="shared" si="12"/>
        <v>744.40872279159021</v>
      </c>
      <c r="M427" s="66">
        <f t="shared" si="13"/>
        <v>12.166666666666666</v>
      </c>
    </row>
    <row r="428" spans="4:13" ht="12.75" x14ac:dyDescent="0.3">
      <c r="D428" s="8" t="str">
        <f>Input_Fixed_Assets!E429</f>
        <v>FAC</v>
      </c>
      <c r="E428" s="61">
        <f>Input_Fixed_Assets!F429</f>
        <v>32328.6</v>
      </c>
      <c r="F428" s="66">
        <f>Input_Fixed_Assets!G429</f>
        <v>146</v>
      </c>
      <c r="G428" s="62" t="str">
        <f>Input_Fixed_Assets!H429</f>
        <v>Property</v>
      </c>
      <c r="H428" s="62" t="str">
        <f>Input_Fixed_Assets!I429</f>
        <v>Existing</v>
      </c>
      <c r="I428" s="63"/>
      <c r="J428" s="64">
        <f>INDEX(Input_Fixed_Assets!$E$993:$E$998,MATCH(D428,Input_Fixed_Assets!$D$993:$D$998,0))</f>
        <v>0.48700000182628767</v>
      </c>
      <c r="K428" s="61">
        <f t="shared" si="12"/>
        <v>15744.028259041323</v>
      </c>
      <c r="M428" s="66">
        <f t="shared" si="13"/>
        <v>12.166666666666666</v>
      </c>
    </row>
    <row r="429" spans="4:13" ht="12.75" x14ac:dyDescent="0.3">
      <c r="D429" s="8" t="str">
        <f>Input_Fixed_Assets!E430</f>
        <v>FAC</v>
      </c>
      <c r="E429" s="61">
        <f>Input_Fixed_Assets!F430</f>
        <v>0</v>
      </c>
      <c r="F429" s="66">
        <f>Input_Fixed_Assets!G430</f>
        <v>0</v>
      </c>
      <c r="G429" s="62" t="str">
        <f>Input_Fixed_Assets!H430</f>
        <v>IT and Communications</v>
      </c>
      <c r="H429" s="62" t="str">
        <f>Input_Fixed_Assets!I430</f>
        <v>Existing</v>
      </c>
      <c r="I429" s="63"/>
      <c r="J429" s="64">
        <f>INDEX(Input_Fixed_Assets!$E$993:$E$998,MATCH(D429,Input_Fixed_Assets!$D$993:$D$998,0))</f>
        <v>0.48700000182628767</v>
      </c>
      <c r="K429" s="61">
        <f t="shared" si="12"/>
        <v>0</v>
      </c>
      <c r="M429" s="66">
        <f t="shared" si="13"/>
        <v>0</v>
      </c>
    </row>
    <row r="430" spans="4:13" ht="12.75" x14ac:dyDescent="0.3">
      <c r="D430" s="8" t="str">
        <f>Input_Fixed_Assets!E431</f>
        <v>FAC</v>
      </c>
      <c r="E430" s="61">
        <f>Input_Fixed_Assets!F431</f>
        <v>0</v>
      </c>
      <c r="F430" s="66">
        <f>Input_Fixed_Assets!G431</f>
        <v>0</v>
      </c>
      <c r="G430" s="62" t="str">
        <f>Input_Fixed_Assets!H431</f>
        <v>IT and Communications</v>
      </c>
      <c r="H430" s="62" t="str">
        <f>Input_Fixed_Assets!I431</f>
        <v>Existing</v>
      </c>
      <c r="I430" s="63"/>
      <c r="J430" s="64">
        <f>INDEX(Input_Fixed_Assets!$E$993:$E$998,MATCH(D430,Input_Fixed_Assets!$D$993:$D$998,0))</f>
        <v>0.48700000182628767</v>
      </c>
      <c r="K430" s="61">
        <f t="shared" si="12"/>
        <v>0</v>
      </c>
      <c r="M430" s="66">
        <f t="shared" si="13"/>
        <v>0</v>
      </c>
    </row>
    <row r="431" spans="4:13" ht="12.75" x14ac:dyDescent="0.3">
      <c r="D431" s="8" t="str">
        <f>Input_Fixed_Assets!E432</f>
        <v>FAC</v>
      </c>
      <c r="E431" s="61">
        <f>Input_Fixed_Assets!F432</f>
        <v>0</v>
      </c>
      <c r="F431" s="66">
        <f>Input_Fixed_Assets!G432</f>
        <v>0</v>
      </c>
      <c r="G431" s="62" t="str">
        <f>Input_Fixed_Assets!H432</f>
        <v>Property</v>
      </c>
      <c r="H431" s="62" t="str">
        <f>Input_Fixed_Assets!I432</f>
        <v>Existing</v>
      </c>
      <c r="I431" s="63"/>
      <c r="J431" s="64">
        <f>INDEX(Input_Fixed_Assets!$E$993:$E$998,MATCH(D431,Input_Fixed_Assets!$D$993:$D$998,0))</f>
        <v>0.48700000182628767</v>
      </c>
      <c r="K431" s="61">
        <f t="shared" si="12"/>
        <v>0</v>
      </c>
      <c r="M431" s="66">
        <f t="shared" si="13"/>
        <v>0</v>
      </c>
    </row>
    <row r="432" spans="4:13" ht="12.75" x14ac:dyDescent="0.3">
      <c r="D432" s="8" t="str">
        <f>Input_Fixed_Assets!E433</f>
        <v>FAC</v>
      </c>
      <c r="E432" s="61">
        <f>Input_Fixed_Assets!F433</f>
        <v>0</v>
      </c>
      <c r="F432" s="66">
        <f>Input_Fixed_Assets!G433</f>
        <v>0</v>
      </c>
      <c r="G432" s="62" t="str">
        <f>Input_Fixed_Assets!H433</f>
        <v>IT and Communications</v>
      </c>
      <c r="H432" s="62" t="str">
        <f>Input_Fixed_Assets!I433</f>
        <v>Existing</v>
      </c>
      <c r="I432" s="63"/>
      <c r="J432" s="64">
        <f>INDEX(Input_Fixed_Assets!$E$993:$E$998,MATCH(D432,Input_Fixed_Assets!$D$993:$D$998,0))</f>
        <v>0.48700000182628767</v>
      </c>
      <c r="K432" s="61">
        <f t="shared" si="12"/>
        <v>0</v>
      </c>
      <c r="M432" s="66">
        <f t="shared" si="13"/>
        <v>0</v>
      </c>
    </row>
    <row r="433" spans="4:13" ht="12.75" x14ac:dyDescent="0.3">
      <c r="D433" s="8" t="str">
        <f>Input_Fixed_Assets!E434</f>
        <v>FAC</v>
      </c>
      <c r="E433" s="61">
        <f>Input_Fixed_Assets!F434</f>
        <v>10465.36</v>
      </c>
      <c r="F433" s="66">
        <f>Input_Fixed_Assets!G434</f>
        <v>121</v>
      </c>
      <c r="G433" s="62" t="str">
        <f>Input_Fixed_Assets!H434</f>
        <v>Property</v>
      </c>
      <c r="H433" s="62" t="str">
        <f>Input_Fixed_Assets!I434</f>
        <v>Existing</v>
      </c>
      <c r="I433" s="63"/>
      <c r="J433" s="64">
        <f>INDEX(Input_Fixed_Assets!$E$993:$E$998,MATCH(D433,Input_Fixed_Assets!$D$993:$D$998,0))</f>
        <v>0.48700000182628767</v>
      </c>
      <c r="K433" s="61">
        <f t="shared" si="12"/>
        <v>5096.6303391127585</v>
      </c>
      <c r="M433" s="66">
        <f t="shared" si="13"/>
        <v>10.083333333333334</v>
      </c>
    </row>
    <row r="434" spans="4:13" ht="12.75" x14ac:dyDescent="0.3">
      <c r="D434" s="8" t="str">
        <f>Input_Fixed_Assets!E435</f>
        <v>FAC</v>
      </c>
      <c r="E434" s="61">
        <f>Input_Fixed_Assets!F435</f>
        <v>0</v>
      </c>
      <c r="F434" s="66">
        <f>Input_Fixed_Assets!G435</f>
        <v>0</v>
      </c>
      <c r="G434" s="62" t="str">
        <f>Input_Fixed_Assets!H435</f>
        <v>IT and Communications</v>
      </c>
      <c r="H434" s="62" t="str">
        <f>Input_Fixed_Assets!I435</f>
        <v>Existing</v>
      </c>
      <c r="I434" s="63"/>
      <c r="J434" s="64">
        <f>INDEX(Input_Fixed_Assets!$E$993:$E$998,MATCH(D434,Input_Fixed_Assets!$D$993:$D$998,0))</f>
        <v>0.48700000182628767</v>
      </c>
      <c r="K434" s="61">
        <f t="shared" si="12"/>
        <v>0</v>
      </c>
      <c r="M434" s="66">
        <f t="shared" si="13"/>
        <v>0</v>
      </c>
    </row>
    <row r="435" spans="4:13" ht="12.75" x14ac:dyDescent="0.3">
      <c r="D435" s="8" t="str">
        <f>Input_Fixed_Assets!E436</f>
        <v>FAC</v>
      </c>
      <c r="E435" s="61">
        <f>Input_Fixed_Assets!F436</f>
        <v>2613.96</v>
      </c>
      <c r="F435" s="66">
        <f>Input_Fixed_Assets!G436</f>
        <v>124</v>
      </c>
      <c r="G435" s="62" t="str">
        <f>Input_Fixed_Assets!H436</f>
        <v>Property</v>
      </c>
      <c r="H435" s="62" t="str">
        <f>Input_Fixed_Assets!I436</f>
        <v>Existing</v>
      </c>
      <c r="I435" s="63"/>
      <c r="J435" s="64">
        <f>INDEX(Input_Fixed_Assets!$E$993:$E$998,MATCH(D435,Input_Fixed_Assets!$D$993:$D$998,0))</f>
        <v>0.48700000182628767</v>
      </c>
      <c r="K435" s="61">
        <f t="shared" si="12"/>
        <v>1272.998524773843</v>
      </c>
      <c r="M435" s="66">
        <f t="shared" si="13"/>
        <v>10.333333333333334</v>
      </c>
    </row>
    <row r="436" spans="4:13" ht="12.75" x14ac:dyDescent="0.3">
      <c r="D436" s="8" t="str">
        <f>Input_Fixed_Assets!E437</f>
        <v>FAC</v>
      </c>
      <c r="E436" s="61">
        <f>Input_Fixed_Assets!F437</f>
        <v>1262.6400000000001</v>
      </c>
      <c r="F436" s="66">
        <f>Input_Fixed_Assets!G437</f>
        <v>113</v>
      </c>
      <c r="G436" s="62" t="str">
        <f>Input_Fixed_Assets!H437</f>
        <v>Property</v>
      </c>
      <c r="H436" s="62" t="str">
        <f>Input_Fixed_Assets!I437</f>
        <v>Existing</v>
      </c>
      <c r="I436" s="63"/>
      <c r="J436" s="64">
        <f>INDEX(Input_Fixed_Assets!$E$993:$E$998,MATCH(D436,Input_Fixed_Assets!$D$993:$D$998,0))</f>
        <v>0.48700000182628767</v>
      </c>
      <c r="K436" s="61">
        <f t="shared" si="12"/>
        <v>614.90568230594386</v>
      </c>
      <c r="M436" s="66">
        <f t="shared" si="13"/>
        <v>9.4166666666666661</v>
      </c>
    </row>
    <row r="437" spans="4:13" ht="12.75" x14ac:dyDescent="0.3">
      <c r="D437" s="8" t="str">
        <f>Input_Fixed_Assets!E438</f>
        <v>FAC</v>
      </c>
      <c r="E437" s="61">
        <f>Input_Fixed_Assets!F438</f>
        <v>1262.6400000000001</v>
      </c>
      <c r="F437" s="66">
        <f>Input_Fixed_Assets!G438</f>
        <v>113</v>
      </c>
      <c r="G437" s="62" t="str">
        <f>Input_Fixed_Assets!H438</f>
        <v>Property</v>
      </c>
      <c r="H437" s="62" t="str">
        <f>Input_Fixed_Assets!I438</f>
        <v>Existing</v>
      </c>
      <c r="I437" s="63"/>
      <c r="J437" s="64">
        <f>INDEX(Input_Fixed_Assets!$E$993:$E$998,MATCH(D437,Input_Fixed_Assets!$D$993:$D$998,0))</f>
        <v>0.48700000182628767</v>
      </c>
      <c r="K437" s="61">
        <f t="shared" si="12"/>
        <v>614.90568230594386</v>
      </c>
      <c r="M437" s="66">
        <f t="shared" si="13"/>
        <v>9.4166666666666661</v>
      </c>
    </row>
    <row r="438" spans="4:13" ht="12.75" x14ac:dyDescent="0.3">
      <c r="D438" s="8" t="str">
        <f>Input_Fixed_Assets!E439</f>
        <v>FAC</v>
      </c>
      <c r="E438" s="61">
        <f>Input_Fixed_Assets!F439</f>
        <v>1842.88</v>
      </c>
      <c r="F438" s="66">
        <f>Input_Fixed_Assets!G439</f>
        <v>113</v>
      </c>
      <c r="G438" s="62" t="str">
        <f>Input_Fixed_Assets!H439</f>
        <v>Property</v>
      </c>
      <c r="H438" s="62" t="str">
        <f>Input_Fixed_Assets!I439</f>
        <v>Existing</v>
      </c>
      <c r="I438" s="63"/>
      <c r="J438" s="64">
        <f>INDEX(Input_Fixed_Assets!$E$993:$E$998,MATCH(D438,Input_Fixed_Assets!$D$993:$D$998,0))</f>
        <v>0.48700000182628767</v>
      </c>
      <c r="K438" s="61">
        <f t="shared" si="12"/>
        <v>897.48256336562906</v>
      </c>
      <c r="M438" s="66">
        <f t="shared" si="13"/>
        <v>9.4166666666666661</v>
      </c>
    </row>
    <row r="439" spans="4:13" ht="12.75" x14ac:dyDescent="0.3">
      <c r="D439" s="8" t="str">
        <f>Input_Fixed_Assets!E440</f>
        <v>FAC</v>
      </c>
      <c r="E439" s="61">
        <f>Input_Fixed_Assets!F440</f>
        <v>0</v>
      </c>
      <c r="F439" s="66">
        <f>Input_Fixed_Assets!G440</f>
        <v>0</v>
      </c>
      <c r="G439" s="62" t="str">
        <f>Input_Fixed_Assets!H440</f>
        <v>IT and Communications</v>
      </c>
      <c r="H439" s="62" t="str">
        <f>Input_Fixed_Assets!I440</f>
        <v>Existing</v>
      </c>
      <c r="I439" s="63"/>
      <c r="J439" s="64">
        <f>INDEX(Input_Fixed_Assets!$E$993:$E$998,MATCH(D439,Input_Fixed_Assets!$D$993:$D$998,0))</f>
        <v>0.48700000182628767</v>
      </c>
      <c r="K439" s="61">
        <f t="shared" si="12"/>
        <v>0</v>
      </c>
      <c r="M439" s="66">
        <f t="shared" si="13"/>
        <v>0</v>
      </c>
    </row>
    <row r="440" spans="4:13" ht="12.75" x14ac:dyDescent="0.3">
      <c r="D440" s="8" t="str">
        <f>Input_Fixed_Assets!E441</f>
        <v>FAC</v>
      </c>
      <c r="E440" s="61">
        <f>Input_Fixed_Assets!F441</f>
        <v>0</v>
      </c>
      <c r="F440" s="66">
        <f>Input_Fixed_Assets!G441</f>
        <v>0</v>
      </c>
      <c r="G440" s="62" t="str">
        <f>Input_Fixed_Assets!H441</f>
        <v>IT and Communications</v>
      </c>
      <c r="H440" s="62" t="str">
        <f>Input_Fixed_Assets!I441</f>
        <v>Existing</v>
      </c>
      <c r="I440" s="63"/>
      <c r="J440" s="64">
        <f>INDEX(Input_Fixed_Assets!$E$993:$E$998,MATCH(D440,Input_Fixed_Assets!$D$993:$D$998,0))</f>
        <v>0.48700000182628767</v>
      </c>
      <c r="K440" s="61">
        <f t="shared" si="12"/>
        <v>0</v>
      </c>
      <c r="M440" s="66">
        <f t="shared" si="13"/>
        <v>0</v>
      </c>
    </row>
    <row r="441" spans="4:13" ht="12.75" x14ac:dyDescent="0.3">
      <c r="D441" s="8" t="str">
        <f>Input_Fixed_Assets!E442</f>
        <v>FAC</v>
      </c>
      <c r="E441" s="61">
        <f>Input_Fixed_Assets!F442</f>
        <v>0</v>
      </c>
      <c r="F441" s="66">
        <f>Input_Fixed_Assets!G442</f>
        <v>0</v>
      </c>
      <c r="G441" s="62" t="str">
        <f>Input_Fixed_Assets!H442</f>
        <v>IT and Communications</v>
      </c>
      <c r="H441" s="62" t="str">
        <f>Input_Fixed_Assets!I442</f>
        <v>Existing</v>
      </c>
      <c r="I441" s="63"/>
      <c r="J441" s="64">
        <f>INDEX(Input_Fixed_Assets!$E$993:$E$998,MATCH(D441,Input_Fixed_Assets!$D$993:$D$998,0))</f>
        <v>0.48700000182628767</v>
      </c>
      <c r="K441" s="61">
        <f t="shared" si="12"/>
        <v>0</v>
      </c>
      <c r="M441" s="66">
        <f t="shared" si="13"/>
        <v>0</v>
      </c>
    </row>
    <row r="442" spans="4:13" ht="12.75" x14ac:dyDescent="0.3">
      <c r="D442" s="8" t="str">
        <f>Input_Fixed_Assets!E443</f>
        <v>FAC</v>
      </c>
      <c r="E442" s="61">
        <f>Input_Fixed_Assets!F443</f>
        <v>0</v>
      </c>
      <c r="F442" s="66">
        <f>Input_Fixed_Assets!G443</f>
        <v>0</v>
      </c>
      <c r="G442" s="62" t="str">
        <f>Input_Fixed_Assets!H443</f>
        <v>IT and Communications</v>
      </c>
      <c r="H442" s="62" t="str">
        <f>Input_Fixed_Assets!I443</f>
        <v>Existing</v>
      </c>
      <c r="I442" s="63"/>
      <c r="J442" s="64">
        <f>INDEX(Input_Fixed_Assets!$E$993:$E$998,MATCH(D442,Input_Fixed_Assets!$D$993:$D$998,0))</f>
        <v>0.48700000182628767</v>
      </c>
      <c r="K442" s="61">
        <f t="shared" si="12"/>
        <v>0</v>
      </c>
      <c r="M442" s="66">
        <f t="shared" si="13"/>
        <v>0</v>
      </c>
    </row>
    <row r="443" spans="4:13" ht="12.75" x14ac:dyDescent="0.3">
      <c r="D443" s="8" t="str">
        <f>Input_Fixed_Assets!E444</f>
        <v>FAC</v>
      </c>
      <c r="E443" s="61">
        <f>Input_Fixed_Assets!F444</f>
        <v>0</v>
      </c>
      <c r="F443" s="66">
        <f>Input_Fixed_Assets!G444</f>
        <v>0</v>
      </c>
      <c r="G443" s="62" t="str">
        <f>Input_Fixed_Assets!H444</f>
        <v>IT and Communications</v>
      </c>
      <c r="H443" s="62" t="str">
        <f>Input_Fixed_Assets!I444</f>
        <v>Existing</v>
      </c>
      <c r="I443" s="63"/>
      <c r="J443" s="64">
        <f>INDEX(Input_Fixed_Assets!$E$993:$E$998,MATCH(D443,Input_Fixed_Assets!$D$993:$D$998,0))</f>
        <v>0.48700000182628767</v>
      </c>
      <c r="K443" s="61">
        <f t="shared" si="12"/>
        <v>0</v>
      </c>
      <c r="M443" s="66">
        <f t="shared" si="13"/>
        <v>0</v>
      </c>
    </row>
    <row r="444" spans="4:13" ht="12.75" x14ac:dyDescent="0.3">
      <c r="D444" s="8" t="str">
        <f>Input_Fixed_Assets!E445</f>
        <v>FAC</v>
      </c>
      <c r="E444" s="61">
        <f>Input_Fixed_Assets!F445</f>
        <v>0</v>
      </c>
      <c r="F444" s="66">
        <f>Input_Fixed_Assets!G445</f>
        <v>0</v>
      </c>
      <c r="G444" s="62" t="str">
        <f>Input_Fixed_Assets!H445</f>
        <v>IT and Communications</v>
      </c>
      <c r="H444" s="62" t="str">
        <f>Input_Fixed_Assets!I445</f>
        <v>Existing</v>
      </c>
      <c r="I444" s="63"/>
      <c r="J444" s="64">
        <f>INDEX(Input_Fixed_Assets!$E$993:$E$998,MATCH(D444,Input_Fixed_Assets!$D$993:$D$998,0))</f>
        <v>0.48700000182628767</v>
      </c>
      <c r="K444" s="61">
        <f t="shared" si="12"/>
        <v>0</v>
      </c>
      <c r="M444" s="66">
        <f t="shared" si="13"/>
        <v>0</v>
      </c>
    </row>
    <row r="445" spans="4:13" ht="12.75" x14ac:dyDescent="0.3">
      <c r="D445" s="8" t="str">
        <f>Input_Fixed_Assets!E446</f>
        <v>FAC</v>
      </c>
      <c r="E445" s="61">
        <f>Input_Fixed_Assets!F446</f>
        <v>110035.24</v>
      </c>
      <c r="F445" s="66">
        <f>Input_Fixed_Assets!G446</f>
        <v>132</v>
      </c>
      <c r="G445" s="62" t="str">
        <f>Input_Fixed_Assets!H446</f>
        <v>Property</v>
      </c>
      <c r="H445" s="62" t="str">
        <f>Input_Fixed_Assets!I446</f>
        <v>Existing</v>
      </c>
      <c r="I445" s="63"/>
      <c r="J445" s="64">
        <f>INDEX(Input_Fixed_Assets!$E$993:$E$998,MATCH(D445,Input_Fixed_Assets!$D$993:$D$998,0))</f>
        <v>0.48700000182628767</v>
      </c>
      <c r="K445" s="61">
        <f t="shared" si="12"/>
        <v>53587.162080956005</v>
      </c>
      <c r="M445" s="66">
        <f t="shared" si="13"/>
        <v>11</v>
      </c>
    </row>
    <row r="446" spans="4:13" ht="12.75" x14ac:dyDescent="0.3">
      <c r="D446" s="8" t="str">
        <f>Input_Fixed_Assets!E447</f>
        <v>FAC</v>
      </c>
      <c r="E446" s="61">
        <f>Input_Fixed_Assets!F447</f>
        <v>0</v>
      </c>
      <c r="F446" s="66">
        <f>Input_Fixed_Assets!G447</f>
        <v>0</v>
      </c>
      <c r="G446" s="62" t="str">
        <f>Input_Fixed_Assets!H447</f>
        <v>Property</v>
      </c>
      <c r="H446" s="62" t="str">
        <f>Input_Fixed_Assets!I447</f>
        <v>Existing</v>
      </c>
      <c r="I446" s="63"/>
      <c r="J446" s="64">
        <f>INDEX(Input_Fixed_Assets!$E$993:$E$998,MATCH(D446,Input_Fixed_Assets!$D$993:$D$998,0))</f>
        <v>0.48700000182628767</v>
      </c>
      <c r="K446" s="61">
        <f t="shared" si="12"/>
        <v>0</v>
      </c>
      <c r="M446" s="66">
        <f t="shared" si="13"/>
        <v>0</v>
      </c>
    </row>
    <row r="447" spans="4:13" ht="12.75" x14ac:dyDescent="0.3">
      <c r="D447" s="8" t="str">
        <f>Input_Fixed_Assets!E448</f>
        <v>FAC</v>
      </c>
      <c r="E447" s="61">
        <f>Input_Fixed_Assets!F448</f>
        <v>0</v>
      </c>
      <c r="F447" s="66">
        <f>Input_Fixed_Assets!G448</f>
        <v>0</v>
      </c>
      <c r="G447" s="62" t="str">
        <f>Input_Fixed_Assets!H448</f>
        <v>IT and Communications</v>
      </c>
      <c r="H447" s="62" t="str">
        <f>Input_Fixed_Assets!I448</f>
        <v>Existing</v>
      </c>
      <c r="I447" s="63"/>
      <c r="J447" s="64">
        <f>INDEX(Input_Fixed_Assets!$E$993:$E$998,MATCH(D447,Input_Fixed_Assets!$D$993:$D$998,0))</f>
        <v>0.48700000182628767</v>
      </c>
      <c r="K447" s="61">
        <f t="shared" si="12"/>
        <v>0</v>
      </c>
      <c r="M447" s="66">
        <f t="shared" si="13"/>
        <v>0</v>
      </c>
    </row>
    <row r="448" spans="4:13" ht="12.75" x14ac:dyDescent="0.3">
      <c r="D448" s="8" t="str">
        <f>Input_Fixed_Assets!E449</f>
        <v>FAC</v>
      </c>
      <c r="E448" s="61">
        <f>Input_Fixed_Assets!F449</f>
        <v>0</v>
      </c>
      <c r="F448" s="66">
        <f>Input_Fixed_Assets!G449</f>
        <v>0</v>
      </c>
      <c r="G448" s="62" t="str">
        <f>Input_Fixed_Assets!H449</f>
        <v>IT and Communications</v>
      </c>
      <c r="H448" s="62" t="str">
        <f>Input_Fixed_Assets!I449</f>
        <v>Existing</v>
      </c>
      <c r="I448" s="63"/>
      <c r="J448" s="64">
        <f>INDEX(Input_Fixed_Assets!$E$993:$E$998,MATCH(D448,Input_Fixed_Assets!$D$993:$D$998,0))</f>
        <v>0.48700000182628767</v>
      </c>
      <c r="K448" s="61">
        <f t="shared" si="12"/>
        <v>0</v>
      </c>
      <c r="M448" s="66">
        <f t="shared" si="13"/>
        <v>0</v>
      </c>
    </row>
    <row r="449" spans="4:13" ht="12.75" x14ac:dyDescent="0.3">
      <c r="D449" s="8" t="str">
        <f>Input_Fixed_Assets!E450</f>
        <v>FAC</v>
      </c>
      <c r="E449" s="61">
        <f>Input_Fixed_Assets!F450</f>
        <v>0</v>
      </c>
      <c r="F449" s="66">
        <f>Input_Fixed_Assets!G450</f>
        <v>0</v>
      </c>
      <c r="G449" s="62" t="str">
        <f>Input_Fixed_Assets!H450</f>
        <v>IT and Communications</v>
      </c>
      <c r="H449" s="62" t="str">
        <f>Input_Fixed_Assets!I450</f>
        <v>Existing</v>
      </c>
      <c r="I449" s="63"/>
      <c r="J449" s="64">
        <f>INDEX(Input_Fixed_Assets!$E$993:$E$998,MATCH(D449,Input_Fixed_Assets!$D$993:$D$998,0))</f>
        <v>0.48700000182628767</v>
      </c>
      <c r="K449" s="61">
        <f t="shared" si="12"/>
        <v>0</v>
      </c>
      <c r="M449" s="66">
        <f t="shared" si="13"/>
        <v>0</v>
      </c>
    </row>
    <row r="450" spans="4:13" ht="12.75" x14ac:dyDescent="0.3">
      <c r="D450" s="8" t="str">
        <f>Input_Fixed_Assets!E451</f>
        <v>FAC</v>
      </c>
      <c r="E450" s="61">
        <f>Input_Fixed_Assets!F451</f>
        <v>0</v>
      </c>
      <c r="F450" s="66">
        <f>Input_Fixed_Assets!G451</f>
        <v>0</v>
      </c>
      <c r="G450" s="62" t="str">
        <f>Input_Fixed_Assets!H451</f>
        <v>IT and Communications</v>
      </c>
      <c r="H450" s="62" t="str">
        <f>Input_Fixed_Assets!I451</f>
        <v>Existing</v>
      </c>
      <c r="I450" s="63"/>
      <c r="J450" s="64">
        <f>INDEX(Input_Fixed_Assets!$E$993:$E$998,MATCH(D450,Input_Fixed_Assets!$D$993:$D$998,0))</f>
        <v>0.48700000182628767</v>
      </c>
      <c r="K450" s="61">
        <f t="shared" si="12"/>
        <v>0</v>
      </c>
      <c r="M450" s="66">
        <f t="shared" si="13"/>
        <v>0</v>
      </c>
    </row>
    <row r="451" spans="4:13" ht="12.75" x14ac:dyDescent="0.3">
      <c r="D451" s="8" t="str">
        <f>Input_Fixed_Assets!E452</f>
        <v>FAC</v>
      </c>
      <c r="E451" s="61">
        <f>Input_Fixed_Assets!F452</f>
        <v>0</v>
      </c>
      <c r="F451" s="66">
        <f>Input_Fixed_Assets!G452</f>
        <v>0</v>
      </c>
      <c r="G451" s="62" t="str">
        <f>Input_Fixed_Assets!H452</f>
        <v>Plant and Equipment</v>
      </c>
      <c r="H451" s="62" t="str">
        <f>Input_Fixed_Assets!I452</f>
        <v>Existing</v>
      </c>
      <c r="I451" s="63"/>
      <c r="J451" s="64">
        <f>INDEX(Input_Fixed_Assets!$E$993:$E$998,MATCH(D451,Input_Fixed_Assets!$D$993:$D$998,0))</f>
        <v>0.48700000182628767</v>
      </c>
      <c r="K451" s="61">
        <f t="shared" si="12"/>
        <v>0</v>
      </c>
      <c r="M451" s="66">
        <f t="shared" si="13"/>
        <v>0</v>
      </c>
    </row>
    <row r="452" spans="4:13" ht="12.75" x14ac:dyDescent="0.3">
      <c r="D452" s="8" t="str">
        <f>Input_Fixed_Assets!E453</f>
        <v>FAC</v>
      </c>
      <c r="E452" s="61">
        <f>Input_Fixed_Assets!F453</f>
        <v>334.4</v>
      </c>
      <c r="F452" s="66">
        <f>Input_Fixed_Assets!G453</f>
        <v>17</v>
      </c>
      <c r="G452" s="62" t="str">
        <f>Input_Fixed_Assets!H453</f>
        <v>Property</v>
      </c>
      <c r="H452" s="62" t="str">
        <f>Input_Fixed_Assets!I453</f>
        <v>Existing</v>
      </c>
      <c r="I452" s="63"/>
      <c r="J452" s="64">
        <f>INDEX(Input_Fixed_Assets!$E$993:$E$998,MATCH(D452,Input_Fixed_Assets!$D$993:$D$998,0))</f>
        <v>0.48700000182628767</v>
      </c>
      <c r="K452" s="61">
        <f t="shared" si="12"/>
        <v>162.85280061071057</v>
      </c>
      <c r="M452" s="66">
        <f t="shared" si="13"/>
        <v>1.4166666666666667</v>
      </c>
    </row>
    <row r="453" spans="4:13" ht="12.75" x14ac:dyDescent="0.3">
      <c r="D453" s="8" t="str">
        <f>Input_Fixed_Assets!E454</f>
        <v>FAC</v>
      </c>
      <c r="E453" s="61">
        <f>Input_Fixed_Assets!F454</f>
        <v>0</v>
      </c>
      <c r="F453" s="66">
        <f>Input_Fixed_Assets!G454</f>
        <v>0</v>
      </c>
      <c r="G453" s="62" t="str">
        <f>Input_Fixed_Assets!H454</f>
        <v>IT and Communications</v>
      </c>
      <c r="H453" s="62" t="str">
        <f>Input_Fixed_Assets!I454</f>
        <v>Existing</v>
      </c>
      <c r="I453" s="63"/>
      <c r="J453" s="64">
        <f>INDEX(Input_Fixed_Assets!$E$993:$E$998,MATCH(D453,Input_Fixed_Assets!$D$993:$D$998,0))</f>
        <v>0.48700000182628767</v>
      </c>
      <c r="K453" s="61">
        <f t="shared" si="12"/>
        <v>0</v>
      </c>
      <c r="M453" s="66">
        <f t="shared" si="13"/>
        <v>0</v>
      </c>
    </row>
    <row r="454" spans="4:13" ht="12.75" x14ac:dyDescent="0.3">
      <c r="D454" s="8" t="str">
        <f>Input_Fixed_Assets!E455</f>
        <v>FAC</v>
      </c>
      <c r="E454" s="61">
        <f>Input_Fixed_Assets!F455</f>
        <v>0</v>
      </c>
      <c r="F454" s="66">
        <f>Input_Fixed_Assets!G455</f>
        <v>0</v>
      </c>
      <c r="G454" s="62" t="str">
        <f>Input_Fixed_Assets!H455</f>
        <v>Property</v>
      </c>
      <c r="H454" s="62" t="str">
        <f>Input_Fixed_Assets!I455</f>
        <v>Existing</v>
      </c>
      <c r="I454" s="63"/>
      <c r="J454" s="64">
        <f>INDEX(Input_Fixed_Assets!$E$993:$E$998,MATCH(D454,Input_Fixed_Assets!$D$993:$D$998,0))</f>
        <v>0.48700000182628767</v>
      </c>
      <c r="K454" s="61">
        <f t="shared" si="12"/>
        <v>0</v>
      </c>
      <c r="M454" s="66">
        <f t="shared" si="13"/>
        <v>0</v>
      </c>
    </row>
    <row r="455" spans="4:13" ht="12.75" x14ac:dyDescent="0.3">
      <c r="D455" s="8" t="str">
        <f>Input_Fixed_Assets!E456</f>
        <v>FAC</v>
      </c>
      <c r="E455" s="61">
        <f>Input_Fixed_Assets!F456</f>
        <v>0</v>
      </c>
      <c r="F455" s="66">
        <f>Input_Fixed_Assets!G456</f>
        <v>0</v>
      </c>
      <c r="G455" s="62" t="str">
        <f>Input_Fixed_Assets!H456</f>
        <v>Property</v>
      </c>
      <c r="H455" s="62" t="str">
        <f>Input_Fixed_Assets!I456</f>
        <v>Existing</v>
      </c>
      <c r="I455" s="63"/>
      <c r="J455" s="64">
        <f>INDEX(Input_Fixed_Assets!$E$993:$E$998,MATCH(D455,Input_Fixed_Assets!$D$993:$D$998,0))</f>
        <v>0.48700000182628767</v>
      </c>
      <c r="K455" s="61">
        <f t="shared" si="12"/>
        <v>0</v>
      </c>
      <c r="M455" s="66">
        <f t="shared" si="13"/>
        <v>0</v>
      </c>
    </row>
    <row r="456" spans="4:13" ht="12.75" x14ac:dyDescent="0.3">
      <c r="D456" s="8" t="str">
        <f>Input_Fixed_Assets!E457</f>
        <v>FAC</v>
      </c>
      <c r="E456" s="61">
        <f>Input_Fixed_Assets!F457</f>
        <v>880</v>
      </c>
      <c r="F456" s="66">
        <f>Input_Fixed_Assets!G457</f>
        <v>111</v>
      </c>
      <c r="G456" s="62" t="str">
        <f>Input_Fixed_Assets!H457</f>
        <v>Property</v>
      </c>
      <c r="H456" s="62" t="str">
        <f>Input_Fixed_Assets!I457</f>
        <v>Existing</v>
      </c>
      <c r="I456" s="63"/>
      <c r="J456" s="64">
        <f>INDEX(Input_Fixed_Assets!$E$993:$E$998,MATCH(D456,Input_Fixed_Assets!$D$993:$D$998,0))</f>
        <v>0.48700000182628767</v>
      </c>
      <c r="K456" s="61">
        <f t="shared" si="12"/>
        <v>428.56000160713313</v>
      </c>
      <c r="M456" s="66">
        <f t="shared" si="13"/>
        <v>9.25</v>
      </c>
    </row>
    <row r="457" spans="4:13" ht="12.75" x14ac:dyDescent="0.3">
      <c r="D457" s="8" t="str">
        <f>Input_Fixed_Assets!E458</f>
        <v>FAC</v>
      </c>
      <c r="E457" s="61">
        <f>Input_Fixed_Assets!F458</f>
        <v>58303.24</v>
      </c>
      <c r="F457" s="66">
        <f>Input_Fixed_Assets!G458</f>
        <v>111</v>
      </c>
      <c r="G457" s="62" t="str">
        <f>Input_Fixed_Assets!H458</f>
        <v>Property</v>
      </c>
      <c r="H457" s="62" t="str">
        <f>Input_Fixed_Assets!I458</f>
        <v>Existing</v>
      </c>
      <c r="I457" s="63"/>
      <c r="J457" s="64">
        <f>INDEX(Input_Fixed_Assets!$E$993:$E$998,MATCH(D457,Input_Fixed_Assets!$D$993:$D$998,0))</f>
        <v>0.48700000182628767</v>
      </c>
      <c r="K457" s="61">
        <f t="shared" si="12"/>
        <v>28393.677986478488</v>
      </c>
      <c r="M457" s="66">
        <f t="shared" si="13"/>
        <v>9.25</v>
      </c>
    </row>
    <row r="458" spans="4:13" ht="12.75" x14ac:dyDescent="0.3">
      <c r="D458" s="8" t="str">
        <f>Input_Fixed_Assets!E459</f>
        <v>FAC</v>
      </c>
      <c r="E458" s="61">
        <f>Input_Fixed_Assets!F459</f>
        <v>0</v>
      </c>
      <c r="F458" s="66">
        <f>Input_Fixed_Assets!G459</f>
        <v>0</v>
      </c>
      <c r="G458" s="62" t="str">
        <f>Input_Fixed_Assets!H459</f>
        <v>IT and Communications</v>
      </c>
      <c r="H458" s="62" t="str">
        <f>Input_Fixed_Assets!I459</f>
        <v>Existing</v>
      </c>
      <c r="I458" s="63"/>
      <c r="J458" s="64">
        <f>INDEX(Input_Fixed_Assets!$E$993:$E$998,MATCH(D458,Input_Fixed_Assets!$D$993:$D$998,0))</f>
        <v>0.48700000182628767</v>
      </c>
      <c r="K458" s="61">
        <f t="shared" ref="K458:K521" si="14">E458*J458</f>
        <v>0</v>
      </c>
      <c r="M458" s="66">
        <f t="shared" si="13"/>
        <v>0</v>
      </c>
    </row>
    <row r="459" spans="4:13" ht="12.75" x14ac:dyDescent="0.3">
      <c r="D459" s="8" t="str">
        <f>Input_Fixed_Assets!E460</f>
        <v>FAC</v>
      </c>
      <c r="E459" s="61">
        <f>Input_Fixed_Assets!F460</f>
        <v>0</v>
      </c>
      <c r="F459" s="66">
        <f>Input_Fixed_Assets!G460</f>
        <v>0</v>
      </c>
      <c r="G459" s="62" t="str">
        <f>Input_Fixed_Assets!H460</f>
        <v>IT and Communications</v>
      </c>
      <c r="H459" s="62" t="str">
        <f>Input_Fixed_Assets!I460</f>
        <v>Existing</v>
      </c>
      <c r="I459" s="63"/>
      <c r="J459" s="64">
        <f>INDEX(Input_Fixed_Assets!$E$993:$E$998,MATCH(D459,Input_Fixed_Assets!$D$993:$D$998,0))</f>
        <v>0.48700000182628767</v>
      </c>
      <c r="K459" s="61">
        <f t="shared" si="14"/>
        <v>0</v>
      </c>
      <c r="M459" s="66">
        <f t="shared" ref="M459:M522" si="15">F459/12</f>
        <v>0</v>
      </c>
    </row>
    <row r="460" spans="4:13" ht="12.75" x14ac:dyDescent="0.3">
      <c r="D460" s="8" t="str">
        <f>Input_Fixed_Assets!E461</f>
        <v>FAC</v>
      </c>
      <c r="E460" s="61">
        <f>Input_Fixed_Assets!F461</f>
        <v>0</v>
      </c>
      <c r="F460" s="66">
        <f>Input_Fixed_Assets!G461</f>
        <v>0</v>
      </c>
      <c r="G460" s="62" t="str">
        <f>Input_Fixed_Assets!H461</f>
        <v>Property</v>
      </c>
      <c r="H460" s="62" t="str">
        <f>Input_Fixed_Assets!I461</f>
        <v>Existing</v>
      </c>
      <c r="I460" s="63"/>
      <c r="J460" s="64">
        <f>INDEX(Input_Fixed_Assets!$E$993:$E$998,MATCH(D460,Input_Fixed_Assets!$D$993:$D$998,0))</f>
        <v>0.48700000182628767</v>
      </c>
      <c r="K460" s="61">
        <f t="shared" si="14"/>
        <v>0</v>
      </c>
      <c r="M460" s="66">
        <f t="shared" si="15"/>
        <v>0</v>
      </c>
    </row>
    <row r="461" spans="4:13" ht="12.75" x14ac:dyDescent="0.3">
      <c r="D461" s="8" t="str">
        <f>Input_Fixed_Assets!E462</f>
        <v>FAC</v>
      </c>
      <c r="E461" s="61">
        <f>Input_Fixed_Assets!F462</f>
        <v>0</v>
      </c>
      <c r="F461" s="66">
        <f>Input_Fixed_Assets!G462</f>
        <v>0</v>
      </c>
      <c r="G461" s="62" t="str">
        <f>Input_Fixed_Assets!H462</f>
        <v>Property</v>
      </c>
      <c r="H461" s="62" t="str">
        <f>Input_Fixed_Assets!I462</f>
        <v>Existing</v>
      </c>
      <c r="I461" s="63"/>
      <c r="J461" s="64">
        <f>INDEX(Input_Fixed_Assets!$E$993:$E$998,MATCH(D461,Input_Fixed_Assets!$D$993:$D$998,0))</f>
        <v>0.48700000182628767</v>
      </c>
      <c r="K461" s="61">
        <f t="shared" si="14"/>
        <v>0</v>
      </c>
      <c r="M461" s="66">
        <f t="shared" si="15"/>
        <v>0</v>
      </c>
    </row>
    <row r="462" spans="4:13" ht="12.75" x14ac:dyDescent="0.3">
      <c r="D462" s="8" t="str">
        <f>Input_Fixed_Assets!E463</f>
        <v>FAC</v>
      </c>
      <c r="E462" s="61">
        <f>Input_Fixed_Assets!F463</f>
        <v>8759.84</v>
      </c>
      <c r="F462" s="66">
        <f>Input_Fixed_Assets!G463</f>
        <v>111</v>
      </c>
      <c r="G462" s="62" t="str">
        <f>Input_Fixed_Assets!H463</f>
        <v>Property</v>
      </c>
      <c r="H462" s="62" t="str">
        <f>Input_Fixed_Assets!I463</f>
        <v>Existing</v>
      </c>
      <c r="I462" s="63"/>
      <c r="J462" s="64">
        <f>INDEX(Input_Fixed_Assets!$E$993:$E$998,MATCH(D462,Input_Fixed_Assets!$D$993:$D$998,0))</f>
        <v>0.48700000182628767</v>
      </c>
      <c r="K462" s="61">
        <f t="shared" si="14"/>
        <v>4266.0420959979874</v>
      </c>
      <c r="M462" s="66">
        <f t="shared" si="15"/>
        <v>9.25</v>
      </c>
    </row>
    <row r="463" spans="4:13" ht="12.75" x14ac:dyDescent="0.3">
      <c r="D463" s="8" t="str">
        <f>Input_Fixed_Assets!E464</f>
        <v>FAC</v>
      </c>
      <c r="E463" s="61">
        <f>Input_Fixed_Assets!F464</f>
        <v>0</v>
      </c>
      <c r="F463" s="66">
        <f>Input_Fixed_Assets!G464</f>
        <v>0</v>
      </c>
      <c r="G463" s="62" t="str">
        <f>Input_Fixed_Assets!H464</f>
        <v>IT and Communications</v>
      </c>
      <c r="H463" s="62" t="str">
        <f>Input_Fixed_Assets!I464</f>
        <v>Existing</v>
      </c>
      <c r="I463" s="63"/>
      <c r="J463" s="64">
        <f>INDEX(Input_Fixed_Assets!$E$993:$E$998,MATCH(D463,Input_Fixed_Assets!$D$993:$D$998,0))</f>
        <v>0.48700000182628767</v>
      </c>
      <c r="K463" s="61">
        <f t="shared" si="14"/>
        <v>0</v>
      </c>
      <c r="M463" s="66">
        <f t="shared" si="15"/>
        <v>0</v>
      </c>
    </row>
    <row r="464" spans="4:13" ht="12.75" x14ac:dyDescent="0.3">
      <c r="D464" s="8" t="str">
        <f>Input_Fixed_Assets!E465</f>
        <v>FAC</v>
      </c>
      <c r="E464" s="61">
        <f>Input_Fixed_Assets!F465</f>
        <v>0</v>
      </c>
      <c r="F464" s="66">
        <f>Input_Fixed_Assets!G465</f>
        <v>0</v>
      </c>
      <c r="G464" s="62" t="str">
        <f>Input_Fixed_Assets!H465</f>
        <v>IT and Communications</v>
      </c>
      <c r="H464" s="62" t="str">
        <f>Input_Fixed_Assets!I465</f>
        <v>Existing</v>
      </c>
      <c r="I464" s="63"/>
      <c r="J464" s="64">
        <f>INDEX(Input_Fixed_Assets!$E$993:$E$998,MATCH(D464,Input_Fixed_Assets!$D$993:$D$998,0))</f>
        <v>0.48700000182628767</v>
      </c>
      <c r="K464" s="61">
        <f t="shared" si="14"/>
        <v>0</v>
      </c>
      <c r="M464" s="66">
        <f t="shared" si="15"/>
        <v>0</v>
      </c>
    </row>
    <row r="465" spans="4:13" ht="12.75" x14ac:dyDescent="0.3">
      <c r="D465" s="8" t="str">
        <f>Input_Fixed_Assets!E466</f>
        <v>FAC</v>
      </c>
      <c r="E465" s="61">
        <f>Input_Fixed_Assets!F466</f>
        <v>4056.58</v>
      </c>
      <c r="F465" s="66">
        <f>Input_Fixed_Assets!G466</f>
        <v>84</v>
      </c>
      <c r="G465" s="62" t="str">
        <f>Input_Fixed_Assets!H466</f>
        <v>Property</v>
      </c>
      <c r="H465" s="62" t="str">
        <f>Input_Fixed_Assets!I466</f>
        <v>Existing</v>
      </c>
      <c r="I465" s="63"/>
      <c r="J465" s="64">
        <f>INDEX(Input_Fixed_Assets!$E$993:$E$998,MATCH(D465,Input_Fixed_Assets!$D$993:$D$998,0))</f>
        <v>0.48700000182628767</v>
      </c>
      <c r="K465" s="61">
        <f t="shared" si="14"/>
        <v>1975.554467408482</v>
      </c>
      <c r="M465" s="66">
        <f t="shared" si="15"/>
        <v>7</v>
      </c>
    </row>
    <row r="466" spans="4:13" ht="12.75" x14ac:dyDescent="0.3">
      <c r="D466" s="8" t="str">
        <f>Input_Fixed_Assets!E467</f>
        <v>FAC</v>
      </c>
      <c r="E466" s="61">
        <f>Input_Fixed_Assets!F467</f>
        <v>0</v>
      </c>
      <c r="F466" s="66">
        <f>Input_Fixed_Assets!G467</f>
        <v>337</v>
      </c>
      <c r="G466" s="62" t="str">
        <f>Input_Fixed_Assets!H467</f>
        <v>Exclude</v>
      </c>
      <c r="H466" s="62" t="str">
        <f>Input_Fixed_Assets!I467</f>
        <v>Existing</v>
      </c>
      <c r="I466" s="63"/>
      <c r="J466" s="64">
        <f>INDEX(Input_Fixed_Assets!$E$993:$E$998,MATCH(D466,Input_Fixed_Assets!$D$993:$D$998,0))</f>
        <v>0.48700000182628767</v>
      </c>
      <c r="K466" s="61">
        <f t="shared" si="14"/>
        <v>0</v>
      </c>
      <c r="M466" s="66">
        <f t="shared" si="15"/>
        <v>28.083333333333332</v>
      </c>
    </row>
    <row r="467" spans="4:13" ht="12.75" x14ac:dyDescent="0.3">
      <c r="D467" s="8" t="str">
        <f>Input_Fixed_Assets!E468</f>
        <v>FAC</v>
      </c>
      <c r="E467" s="61">
        <f>Input_Fixed_Assets!F468</f>
        <v>1666.64</v>
      </c>
      <c r="F467" s="66">
        <f>Input_Fixed_Assets!G468</f>
        <v>37</v>
      </c>
      <c r="G467" s="62" t="str">
        <f>Input_Fixed_Assets!H468</f>
        <v>Property</v>
      </c>
      <c r="H467" s="62" t="str">
        <f>Input_Fixed_Assets!I468</f>
        <v>Existing</v>
      </c>
      <c r="I467" s="63"/>
      <c r="J467" s="64">
        <f>INDEX(Input_Fixed_Assets!$E$993:$E$998,MATCH(D467,Input_Fixed_Assets!$D$993:$D$998,0))</f>
        <v>0.48700000182628767</v>
      </c>
      <c r="K467" s="61">
        <f t="shared" si="14"/>
        <v>811.65368304376409</v>
      </c>
      <c r="M467" s="66">
        <f t="shared" si="15"/>
        <v>3.0833333333333335</v>
      </c>
    </row>
    <row r="468" spans="4:13" ht="12.75" x14ac:dyDescent="0.3">
      <c r="D468" s="8" t="str">
        <f>Input_Fixed_Assets!E469</f>
        <v>FAC</v>
      </c>
      <c r="E468" s="61">
        <f>Input_Fixed_Assets!F469</f>
        <v>2499.96</v>
      </c>
      <c r="F468" s="66">
        <f>Input_Fixed_Assets!G469</f>
        <v>25</v>
      </c>
      <c r="G468" s="62" t="str">
        <f>Input_Fixed_Assets!H469</f>
        <v>Property</v>
      </c>
      <c r="H468" s="62" t="str">
        <f>Input_Fixed_Assets!I469</f>
        <v>Existing</v>
      </c>
      <c r="I468" s="63"/>
      <c r="J468" s="64">
        <f>INDEX(Input_Fixed_Assets!$E$993:$E$998,MATCH(D468,Input_Fixed_Assets!$D$993:$D$998,0))</f>
        <v>0.48700000182628767</v>
      </c>
      <c r="K468" s="61">
        <f t="shared" si="14"/>
        <v>1217.4805245656462</v>
      </c>
      <c r="M468" s="66">
        <f t="shared" si="15"/>
        <v>2.0833333333333335</v>
      </c>
    </row>
    <row r="469" spans="4:13" ht="12.75" x14ac:dyDescent="0.3">
      <c r="D469" s="8" t="str">
        <f>Input_Fixed_Assets!E470</f>
        <v>FAC</v>
      </c>
      <c r="E469" s="61">
        <f>Input_Fixed_Assets!F470</f>
        <v>6222.26</v>
      </c>
      <c r="F469" s="66">
        <f>Input_Fixed_Assets!G470</f>
        <v>253</v>
      </c>
      <c r="G469" s="62" t="str">
        <f>Input_Fixed_Assets!H470</f>
        <v>Property</v>
      </c>
      <c r="H469" s="62" t="str">
        <f>Input_Fixed_Assets!I470</f>
        <v>Existing</v>
      </c>
      <c r="I469" s="63"/>
      <c r="J469" s="64">
        <f>INDEX(Input_Fixed_Assets!$E$993:$E$998,MATCH(D469,Input_Fixed_Assets!$D$993:$D$998,0))</f>
        <v>0.48700000182628767</v>
      </c>
      <c r="K469" s="61">
        <f t="shared" si="14"/>
        <v>3030.2406313636366</v>
      </c>
      <c r="M469" s="66">
        <f t="shared" si="15"/>
        <v>21.083333333333332</v>
      </c>
    </row>
    <row r="470" spans="4:13" ht="12.75" x14ac:dyDescent="0.3">
      <c r="D470" s="8" t="str">
        <f>Input_Fixed_Assets!E471</f>
        <v>FAC</v>
      </c>
      <c r="E470" s="61">
        <f>Input_Fixed_Assets!F471</f>
        <v>42000</v>
      </c>
      <c r="F470" s="66">
        <f>Input_Fixed_Assets!G471</f>
        <v>85</v>
      </c>
      <c r="G470" s="62" t="str">
        <f>Input_Fixed_Assets!H471</f>
        <v>Property</v>
      </c>
      <c r="H470" s="62" t="str">
        <f>Input_Fixed_Assets!I471</f>
        <v>Existing</v>
      </c>
      <c r="I470" s="63"/>
      <c r="J470" s="64">
        <f>INDEX(Input_Fixed_Assets!$E$993:$E$998,MATCH(D470,Input_Fixed_Assets!$D$993:$D$998,0))</f>
        <v>0.48700000182628767</v>
      </c>
      <c r="K470" s="61">
        <f t="shared" si="14"/>
        <v>20454.00007670408</v>
      </c>
      <c r="M470" s="66">
        <f t="shared" si="15"/>
        <v>7.083333333333333</v>
      </c>
    </row>
    <row r="471" spans="4:13" ht="12.75" x14ac:dyDescent="0.3">
      <c r="D471" s="8" t="str">
        <f>Input_Fixed_Assets!E472</f>
        <v>FAC</v>
      </c>
      <c r="E471" s="61">
        <f>Input_Fixed_Assets!F472</f>
        <v>247090.89</v>
      </c>
      <c r="F471" s="66">
        <f>Input_Fixed_Assets!G472</f>
        <v>325</v>
      </c>
      <c r="G471" s="62" t="str">
        <f>Input_Fixed_Assets!H472</f>
        <v>Property</v>
      </c>
      <c r="H471" s="62" t="str">
        <f>Input_Fixed_Assets!I472</f>
        <v>Existing</v>
      </c>
      <c r="I471" s="63"/>
      <c r="J471" s="64">
        <f>INDEX(Input_Fixed_Assets!$E$993:$E$998,MATCH(D471,Input_Fixed_Assets!$D$993:$D$998,0))</f>
        <v>0.48700000182628767</v>
      </c>
      <c r="K471" s="61">
        <f t="shared" si="14"/>
        <v>120333.26388125904</v>
      </c>
      <c r="M471" s="66">
        <f t="shared" si="15"/>
        <v>27.083333333333332</v>
      </c>
    </row>
    <row r="472" spans="4:13" ht="12.75" x14ac:dyDescent="0.3">
      <c r="D472" s="8" t="str">
        <f>Input_Fixed_Assets!E473</f>
        <v>FAC</v>
      </c>
      <c r="E472" s="61">
        <f>Input_Fixed_Assets!F473</f>
        <v>39999.97</v>
      </c>
      <c r="F472" s="66">
        <f>Input_Fixed_Assets!G473</f>
        <v>73</v>
      </c>
      <c r="G472" s="62" t="str">
        <f>Input_Fixed_Assets!H473</f>
        <v>Property</v>
      </c>
      <c r="H472" s="62" t="str">
        <f>Input_Fixed_Assets!I473</f>
        <v>Existing</v>
      </c>
      <c r="I472" s="63"/>
      <c r="J472" s="64">
        <f>INDEX(Input_Fixed_Assets!$E$993:$E$998,MATCH(D472,Input_Fixed_Assets!$D$993:$D$998,0))</f>
        <v>0.48700000182628767</v>
      </c>
      <c r="K472" s="61">
        <f t="shared" si="14"/>
        <v>19479.985463051453</v>
      </c>
      <c r="M472" s="66">
        <f t="shared" si="15"/>
        <v>6.083333333333333</v>
      </c>
    </row>
    <row r="473" spans="4:13" ht="12.75" x14ac:dyDescent="0.3">
      <c r="D473" s="8" t="str">
        <f>Input_Fixed_Assets!E474</f>
        <v>FAC</v>
      </c>
      <c r="E473" s="61">
        <f>Input_Fixed_Assets!F474</f>
        <v>5929.4</v>
      </c>
      <c r="F473" s="66">
        <f>Input_Fixed_Assets!G474</f>
        <v>337</v>
      </c>
      <c r="G473" s="62" t="str">
        <f>Input_Fixed_Assets!H474</f>
        <v>Property</v>
      </c>
      <c r="H473" s="62" t="str">
        <f>Input_Fixed_Assets!I474</f>
        <v>Existing</v>
      </c>
      <c r="I473" s="63"/>
      <c r="J473" s="64">
        <f>INDEX(Input_Fixed_Assets!$E$993:$E$998,MATCH(D473,Input_Fixed_Assets!$D$993:$D$998,0))</f>
        <v>0.48700000182628767</v>
      </c>
      <c r="K473" s="61">
        <f t="shared" si="14"/>
        <v>2887.61781082879</v>
      </c>
      <c r="M473" s="66">
        <f t="shared" si="15"/>
        <v>28.083333333333332</v>
      </c>
    </row>
    <row r="474" spans="4:13" ht="12.75" x14ac:dyDescent="0.3">
      <c r="D474" s="8" t="str">
        <f>Input_Fixed_Assets!E475</f>
        <v>FAC</v>
      </c>
      <c r="E474" s="61">
        <f>Input_Fixed_Assets!F475</f>
        <v>99555.62</v>
      </c>
      <c r="F474" s="66">
        <f>Input_Fixed_Assets!G475</f>
        <v>253</v>
      </c>
      <c r="G474" s="62" t="str">
        <f>Input_Fixed_Assets!H475</f>
        <v>Property</v>
      </c>
      <c r="H474" s="62" t="str">
        <f>Input_Fixed_Assets!I475</f>
        <v>Existing</v>
      </c>
      <c r="I474" s="63"/>
      <c r="J474" s="64">
        <f>INDEX(Input_Fixed_Assets!$E$993:$E$998,MATCH(D474,Input_Fixed_Assets!$D$993:$D$998,0))</f>
        <v>0.48700000182628767</v>
      </c>
      <c r="K474" s="61">
        <f t="shared" si="14"/>
        <v>48483.587121817196</v>
      </c>
      <c r="M474" s="66">
        <f t="shared" si="15"/>
        <v>21.083333333333332</v>
      </c>
    </row>
    <row r="475" spans="4:13" ht="12.75" x14ac:dyDescent="0.3">
      <c r="D475" s="8" t="str">
        <f>Input_Fixed_Assets!E476</f>
        <v>FAC</v>
      </c>
      <c r="E475" s="61">
        <f>Input_Fixed_Assets!F476</f>
        <v>310588.31</v>
      </c>
      <c r="F475" s="66">
        <f>Input_Fixed_Assets!G476</f>
        <v>133</v>
      </c>
      <c r="G475" s="62" t="str">
        <f>Input_Fixed_Assets!H476</f>
        <v>Property</v>
      </c>
      <c r="H475" s="62" t="str">
        <f>Input_Fixed_Assets!I476</f>
        <v>Existing</v>
      </c>
      <c r="I475" s="63"/>
      <c r="J475" s="64">
        <f>INDEX(Input_Fixed_Assets!$E$993:$E$998,MATCH(D475,Input_Fixed_Assets!$D$993:$D$998,0))</f>
        <v>0.48700000182628767</v>
      </c>
      <c r="K475" s="61">
        <f t="shared" si="14"/>
        <v>151256.5075372236</v>
      </c>
      <c r="M475" s="66">
        <f t="shared" si="15"/>
        <v>11.083333333333334</v>
      </c>
    </row>
    <row r="476" spans="4:13" ht="12.75" x14ac:dyDescent="0.3">
      <c r="D476" s="8" t="str">
        <f>Input_Fixed_Assets!E477</f>
        <v>FAC</v>
      </c>
      <c r="E476" s="61">
        <f>Input_Fixed_Assets!F477</f>
        <v>0</v>
      </c>
      <c r="F476" s="66">
        <f>Input_Fixed_Assets!G477</f>
        <v>0</v>
      </c>
      <c r="G476" s="62" t="str">
        <f>Input_Fixed_Assets!H477</f>
        <v>Property</v>
      </c>
      <c r="H476" s="62" t="str">
        <f>Input_Fixed_Assets!I477</f>
        <v>Existing</v>
      </c>
      <c r="I476" s="63"/>
      <c r="J476" s="64">
        <f>INDEX(Input_Fixed_Assets!$E$993:$E$998,MATCH(D476,Input_Fixed_Assets!$D$993:$D$998,0))</f>
        <v>0.48700000182628767</v>
      </c>
      <c r="K476" s="61">
        <f t="shared" si="14"/>
        <v>0</v>
      </c>
      <c r="M476" s="66">
        <f t="shared" si="15"/>
        <v>0</v>
      </c>
    </row>
    <row r="477" spans="4:13" ht="12.75" x14ac:dyDescent="0.3">
      <c r="D477" s="8" t="str">
        <f>Input_Fixed_Assets!E478</f>
        <v>FAC</v>
      </c>
      <c r="E477" s="61">
        <f>Input_Fixed_Assets!F478</f>
        <v>29000.080000000002</v>
      </c>
      <c r="F477" s="66">
        <f>Input_Fixed_Assets!G478</f>
        <v>349</v>
      </c>
      <c r="G477" s="62" t="str">
        <f>Input_Fixed_Assets!H478</f>
        <v>Property</v>
      </c>
      <c r="H477" s="62" t="str">
        <f>Input_Fixed_Assets!I478</f>
        <v>Existing</v>
      </c>
      <c r="I477" s="63"/>
      <c r="J477" s="64">
        <f>INDEX(Input_Fixed_Assets!$E$993:$E$998,MATCH(D477,Input_Fixed_Assets!$D$993:$D$998,0))</f>
        <v>0.48700000182628767</v>
      </c>
      <c r="K477" s="61">
        <f t="shared" si="14"/>
        <v>14123.039012962488</v>
      </c>
      <c r="M477" s="66">
        <f t="shared" si="15"/>
        <v>29.083333333333332</v>
      </c>
    </row>
    <row r="478" spans="4:13" ht="12.75" x14ac:dyDescent="0.3">
      <c r="D478" s="8" t="str">
        <f>Input_Fixed_Assets!E479</f>
        <v>FAC</v>
      </c>
      <c r="E478" s="61">
        <f>Input_Fixed_Assets!F479</f>
        <v>147272.70000000001</v>
      </c>
      <c r="F478" s="66">
        <f>Input_Fixed_Assets!G479</f>
        <v>325</v>
      </c>
      <c r="G478" s="62" t="str">
        <f>Input_Fixed_Assets!H479</f>
        <v>Property</v>
      </c>
      <c r="H478" s="62" t="str">
        <f>Input_Fixed_Assets!I479</f>
        <v>Existing</v>
      </c>
      <c r="I478" s="63"/>
      <c r="J478" s="64">
        <f>INDEX(Input_Fixed_Assets!$E$993:$E$998,MATCH(D478,Input_Fixed_Assets!$D$993:$D$998,0))</f>
        <v>0.48700000182628767</v>
      </c>
      <c r="K478" s="61">
        <f t="shared" si="14"/>
        <v>71721.805168962324</v>
      </c>
      <c r="M478" s="66">
        <f t="shared" si="15"/>
        <v>27.083333333333332</v>
      </c>
    </row>
    <row r="479" spans="4:13" ht="12.75" x14ac:dyDescent="0.3">
      <c r="D479" s="8" t="str">
        <f>Input_Fixed_Assets!E480</f>
        <v>FAC</v>
      </c>
      <c r="E479" s="61">
        <f>Input_Fixed_Assets!F480</f>
        <v>6222.26</v>
      </c>
      <c r="F479" s="66">
        <f>Input_Fixed_Assets!G480</f>
        <v>253</v>
      </c>
      <c r="G479" s="62" t="str">
        <f>Input_Fixed_Assets!H480</f>
        <v>Property</v>
      </c>
      <c r="H479" s="62" t="str">
        <f>Input_Fixed_Assets!I480</f>
        <v>Existing</v>
      </c>
      <c r="I479" s="63"/>
      <c r="J479" s="64">
        <f>INDEX(Input_Fixed_Assets!$E$993:$E$998,MATCH(D479,Input_Fixed_Assets!$D$993:$D$998,0))</f>
        <v>0.48700000182628767</v>
      </c>
      <c r="K479" s="61">
        <f t="shared" si="14"/>
        <v>3030.2406313636366</v>
      </c>
      <c r="M479" s="66">
        <f t="shared" si="15"/>
        <v>21.083333333333332</v>
      </c>
    </row>
    <row r="480" spans="4:13" ht="12.75" x14ac:dyDescent="0.3">
      <c r="D480" s="8" t="str">
        <f>Input_Fixed_Assets!E481</f>
        <v>FAC</v>
      </c>
      <c r="E480" s="61">
        <f>Input_Fixed_Assets!F481</f>
        <v>0</v>
      </c>
      <c r="F480" s="66">
        <f>Input_Fixed_Assets!G481</f>
        <v>0</v>
      </c>
      <c r="G480" s="62" t="str">
        <f>Input_Fixed_Assets!H481</f>
        <v>Property</v>
      </c>
      <c r="H480" s="62" t="str">
        <f>Input_Fixed_Assets!I481</f>
        <v>Existing</v>
      </c>
      <c r="I480" s="63"/>
      <c r="J480" s="64">
        <f>INDEX(Input_Fixed_Assets!$E$993:$E$998,MATCH(D480,Input_Fixed_Assets!$D$993:$D$998,0))</f>
        <v>0.48700000182628767</v>
      </c>
      <c r="K480" s="61">
        <f t="shared" si="14"/>
        <v>0</v>
      </c>
      <c r="M480" s="66">
        <f t="shared" si="15"/>
        <v>0</v>
      </c>
    </row>
    <row r="481" spans="4:13" ht="12.75" x14ac:dyDescent="0.3">
      <c r="D481" s="8" t="str">
        <f>Input_Fixed_Assets!E482</f>
        <v>FAC</v>
      </c>
      <c r="E481" s="61">
        <f>Input_Fixed_Assets!F482</f>
        <v>140756.74</v>
      </c>
      <c r="F481" s="66">
        <f>Input_Fixed_Assets!G482</f>
        <v>373</v>
      </c>
      <c r="G481" s="62" t="str">
        <f>Input_Fixed_Assets!H482</f>
        <v>Property</v>
      </c>
      <c r="H481" s="62" t="str">
        <f>Input_Fixed_Assets!I482</f>
        <v>Existing</v>
      </c>
      <c r="I481" s="63"/>
      <c r="J481" s="64">
        <f>INDEX(Input_Fixed_Assets!$E$993:$E$998,MATCH(D481,Input_Fixed_Assets!$D$993:$D$998,0))</f>
        <v>0.48700000182628767</v>
      </c>
      <c r="K481" s="61">
        <f t="shared" si="14"/>
        <v>68548.532637062293</v>
      </c>
      <c r="M481" s="66">
        <f t="shared" si="15"/>
        <v>31.083333333333332</v>
      </c>
    </row>
    <row r="482" spans="4:13" ht="12.75" x14ac:dyDescent="0.3">
      <c r="D482" s="8" t="str">
        <f>Input_Fixed_Assets!E483</f>
        <v>FAC</v>
      </c>
      <c r="E482" s="61">
        <f>Input_Fixed_Assets!F483</f>
        <v>517.74</v>
      </c>
      <c r="F482" s="66">
        <f>Input_Fixed_Assets!G483</f>
        <v>133</v>
      </c>
      <c r="G482" s="62" t="str">
        <f>Input_Fixed_Assets!H483</f>
        <v>Property</v>
      </c>
      <c r="H482" s="62" t="str">
        <f>Input_Fixed_Assets!I483</f>
        <v>Existing</v>
      </c>
      <c r="I482" s="63"/>
      <c r="J482" s="64">
        <f>INDEX(Input_Fixed_Assets!$E$993:$E$998,MATCH(D482,Input_Fixed_Assets!$D$993:$D$998,0))</f>
        <v>0.48700000182628767</v>
      </c>
      <c r="K482" s="61">
        <f t="shared" si="14"/>
        <v>252.13938094554217</v>
      </c>
      <c r="M482" s="66">
        <f t="shared" si="15"/>
        <v>11.083333333333334</v>
      </c>
    </row>
    <row r="483" spans="4:13" ht="12.75" x14ac:dyDescent="0.3">
      <c r="D483" s="8" t="str">
        <f>Input_Fixed_Assets!E484</f>
        <v>FAC</v>
      </c>
      <c r="E483" s="61">
        <f>Input_Fixed_Assets!F484</f>
        <v>3105.89</v>
      </c>
      <c r="F483" s="66">
        <f>Input_Fixed_Assets!G484</f>
        <v>133</v>
      </c>
      <c r="G483" s="62" t="str">
        <f>Input_Fixed_Assets!H484</f>
        <v>Property</v>
      </c>
      <c r="H483" s="62" t="str">
        <f>Input_Fixed_Assets!I484</f>
        <v>Existing</v>
      </c>
      <c r="I483" s="63"/>
      <c r="J483" s="64">
        <f>INDEX(Input_Fixed_Assets!$E$993:$E$998,MATCH(D483,Input_Fixed_Assets!$D$993:$D$998,0))</f>
        <v>0.48700000182628767</v>
      </c>
      <c r="K483" s="61">
        <f t="shared" si="14"/>
        <v>1512.5684356722486</v>
      </c>
      <c r="M483" s="66">
        <f t="shared" si="15"/>
        <v>11.083333333333334</v>
      </c>
    </row>
    <row r="484" spans="4:13" ht="12.75" x14ac:dyDescent="0.3">
      <c r="D484" s="8" t="str">
        <f>Input_Fixed_Assets!E485</f>
        <v>FAC</v>
      </c>
      <c r="E484" s="61">
        <f>Input_Fixed_Assets!F485</f>
        <v>1070181.83</v>
      </c>
      <c r="F484" s="66">
        <f>Input_Fixed_Assets!G485</f>
        <v>325</v>
      </c>
      <c r="G484" s="62" t="str">
        <f>Input_Fixed_Assets!H485</f>
        <v>Property</v>
      </c>
      <c r="H484" s="62" t="str">
        <f>Input_Fixed_Assets!I485</f>
        <v>Existing</v>
      </c>
      <c r="I484" s="63"/>
      <c r="J484" s="64">
        <f>INDEX(Input_Fixed_Assets!$E$993:$E$998,MATCH(D484,Input_Fixed_Assets!$D$993:$D$998,0))</f>
        <v>0.48700000182628767</v>
      </c>
      <c r="K484" s="61">
        <f t="shared" si="14"/>
        <v>521178.55316445994</v>
      </c>
      <c r="M484" s="66">
        <f t="shared" si="15"/>
        <v>27.083333333333332</v>
      </c>
    </row>
    <row r="485" spans="4:13" ht="12.75" x14ac:dyDescent="0.3">
      <c r="D485" s="8" t="str">
        <f>Input_Fixed_Assets!E486</f>
        <v>FAC</v>
      </c>
      <c r="E485" s="61">
        <f>Input_Fixed_Assets!F486</f>
        <v>952000.08</v>
      </c>
      <c r="F485" s="66">
        <f>Input_Fixed_Assets!G486</f>
        <v>409</v>
      </c>
      <c r="G485" s="62" t="str">
        <f>Input_Fixed_Assets!H486</f>
        <v>Property</v>
      </c>
      <c r="H485" s="62" t="str">
        <f>Input_Fixed_Assets!I486</f>
        <v>Existing</v>
      </c>
      <c r="I485" s="63"/>
      <c r="J485" s="64">
        <f>INDEX(Input_Fixed_Assets!$E$993:$E$998,MATCH(D485,Input_Fixed_Assets!$D$993:$D$998,0))</f>
        <v>0.48700000182628767</v>
      </c>
      <c r="K485" s="61">
        <f t="shared" si="14"/>
        <v>463624.04069862596</v>
      </c>
      <c r="M485" s="66">
        <f t="shared" si="15"/>
        <v>34.083333333333336</v>
      </c>
    </row>
    <row r="486" spans="4:13" ht="12.75" x14ac:dyDescent="0.3">
      <c r="D486" s="8" t="str">
        <f>Input_Fixed_Assets!E487</f>
        <v>FAC</v>
      </c>
      <c r="E486" s="61">
        <f>Input_Fixed_Assets!F487</f>
        <v>2635.37</v>
      </c>
      <c r="F486" s="66">
        <f>Input_Fixed_Assets!G487</f>
        <v>337</v>
      </c>
      <c r="G486" s="62" t="str">
        <f>Input_Fixed_Assets!H487</f>
        <v>Property</v>
      </c>
      <c r="H486" s="62" t="str">
        <f>Input_Fixed_Assets!I487</f>
        <v>Existing</v>
      </c>
      <c r="I486" s="63"/>
      <c r="J486" s="64">
        <f>INDEX(Input_Fixed_Assets!$E$993:$E$998,MATCH(D486,Input_Fixed_Assets!$D$993:$D$998,0))</f>
        <v>0.48700000182628767</v>
      </c>
      <c r="K486" s="61">
        <f t="shared" si="14"/>
        <v>1283.4251948129436</v>
      </c>
      <c r="M486" s="66">
        <f t="shared" si="15"/>
        <v>28.083333333333332</v>
      </c>
    </row>
    <row r="487" spans="4:13" ht="12.75" x14ac:dyDescent="0.3">
      <c r="D487" s="8" t="str">
        <f>Input_Fixed_Assets!E488</f>
        <v>FAC</v>
      </c>
      <c r="E487" s="61">
        <f>Input_Fixed_Assets!F488</f>
        <v>51764.67</v>
      </c>
      <c r="F487" s="66">
        <f>Input_Fixed_Assets!G488</f>
        <v>133</v>
      </c>
      <c r="G487" s="62" t="str">
        <f>Input_Fixed_Assets!H488</f>
        <v>Property</v>
      </c>
      <c r="H487" s="62" t="str">
        <f>Input_Fixed_Assets!I488</f>
        <v>Existing</v>
      </c>
      <c r="I487" s="63"/>
      <c r="J487" s="64">
        <f>INDEX(Input_Fixed_Assets!$E$993:$E$998,MATCH(D487,Input_Fixed_Assets!$D$993:$D$998,0))</f>
        <v>0.48700000182628767</v>
      </c>
      <c r="K487" s="61">
        <f t="shared" si="14"/>
        <v>25209.394384537176</v>
      </c>
      <c r="M487" s="66">
        <f t="shared" si="15"/>
        <v>11.083333333333334</v>
      </c>
    </row>
    <row r="488" spans="4:13" ht="12.75" x14ac:dyDescent="0.3">
      <c r="D488" s="8" t="str">
        <f>Input_Fixed_Assets!E489</f>
        <v>FAC</v>
      </c>
      <c r="E488" s="61">
        <f>Input_Fixed_Assets!F489</f>
        <v>828.59</v>
      </c>
      <c r="F488" s="66">
        <f>Input_Fixed_Assets!G489</f>
        <v>349</v>
      </c>
      <c r="G488" s="62" t="str">
        <f>Input_Fixed_Assets!H489</f>
        <v>Property</v>
      </c>
      <c r="H488" s="62" t="str">
        <f>Input_Fixed_Assets!I489</f>
        <v>Existing</v>
      </c>
      <c r="I488" s="63"/>
      <c r="J488" s="64">
        <f>INDEX(Input_Fixed_Assets!$E$993:$E$998,MATCH(D488,Input_Fixed_Assets!$D$993:$D$998,0))</f>
        <v>0.48700000182628767</v>
      </c>
      <c r="K488" s="61">
        <f t="shared" si="14"/>
        <v>403.5233315132437</v>
      </c>
      <c r="M488" s="66">
        <f t="shared" si="15"/>
        <v>29.083333333333332</v>
      </c>
    </row>
    <row r="489" spans="4:13" ht="12.75" x14ac:dyDescent="0.3">
      <c r="D489" s="8" t="str">
        <f>Input_Fixed_Assets!E490</f>
        <v>FAC</v>
      </c>
      <c r="E489" s="61">
        <f>Input_Fixed_Assets!F490</f>
        <v>0</v>
      </c>
      <c r="F489" s="66">
        <f>Input_Fixed_Assets!G490</f>
        <v>0</v>
      </c>
      <c r="G489" s="62" t="str">
        <f>Input_Fixed_Assets!H490</f>
        <v>Property</v>
      </c>
      <c r="H489" s="62" t="str">
        <f>Input_Fixed_Assets!I490</f>
        <v>Existing</v>
      </c>
      <c r="I489" s="63"/>
      <c r="J489" s="64">
        <f>INDEX(Input_Fixed_Assets!$E$993:$E$998,MATCH(D489,Input_Fixed_Assets!$D$993:$D$998,0))</f>
        <v>0.48700000182628767</v>
      </c>
      <c r="K489" s="61">
        <f t="shared" si="14"/>
        <v>0</v>
      </c>
      <c r="M489" s="66">
        <f t="shared" si="15"/>
        <v>0</v>
      </c>
    </row>
    <row r="490" spans="4:13" ht="12.75" x14ac:dyDescent="0.3">
      <c r="D490" s="8" t="str">
        <f>Input_Fixed_Assets!E491</f>
        <v>FAC</v>
      </c>
      <c r="E490" s="61">
        <f>Input_Fixed_Assets!F491</f>
        <v>414117.78</v>
      </c>
      <c r="F490" s="66">
        <f>Input_Fixed_Assets!G491</f>
        <v>133</v>
      </c>
      <c r="G490" s="62" t="str">
        <f>Input_Fixed_Assets!H491</f>
        <v>Property</v>
      </c>
      <c r="H490" s="62" t="str">
        <f>Input_Fixed_Assets!I491</f>
        <v>Existing</v>
      </c>
      <c r="I490" s="63"/>
      <c r="J490" s="64">
        <f>INDEX(Input_Fixed_Assets!$E$993:$E$998,MATCH(D490,Input_Fixed_Assets!$D$993:$D$998,0))</f>
        <v>0.48700000182628767</v>
      </c>
      <c r="K490" s="61">
        <f t="shared" si="14"/>
        <v>201675.3596162982</v>
      </c>
      <c r="M490" s="66">
        <f t="shared" si="15"/>
        <v>11.083333333333334</v>
      </c>
    </row>
    <row r="491" spans="4:13" ht="12.75" x14ac:dyDescent="0.3">
      <c r="D491" s="8" t="str">
        <f>Input_Fixed_Assets!E492</f>
        <v>FAC</v>
      </c>
      <c r="E491" s="61">
        <f>Input_Fixed_Assets!F492</f>
        <v>527058.82999999996</v>
      </c>
      <c r="F491" s="66">
        <f>Input_Fixed_Assets!G492</f>
        <v>337</v>
      </c>
      <c r="G491" s="62" t="str">
        <f>Input_Fixed_Assets!H492</f>
        <v>Property</v>
      </c>
      <c r="H491" s="62" t="str">
        <f>Input_Fixed_Assets!I492</f>
        <v>Existing</v>
      </c>
      <c r="I491" s="63"/>
      <c r="J491" s="64">
        <f>INDEX(Input_Fixed_Assets!$E$993:$E$998,MATCH(D491,Input_Fixed_Assets!$D$993:$D$998,0))</f>
        <v>0.48700000182628767</v>
      </c>
      <c r="K491" s="61">
        <f t="shared" si="14"/>
        <v>256677.65117256102</v>
      </c>
      <c r="M491" s="66">
        <f t="shared" si="15"/>
        <v>28.083333333333332</v>
      </c>
    </row>
    <row r="492" spans="4:13" ht="12.75" x14ac:dyDescent="0.3">
      <c r="D492" s="8" t="str">
        <f>Input_Fixed_Assets!E493</f>
        <v>FAC</v>
      </c>
      <c r="E492" s="61">
        <f>Input_Fixed_Assets!F493</f>
        <v>98823.51</v>
      </c>
      <c r="F492" s="66">
        <f>Input_Fixed_Assets!G493</f>
        <v>337</v>
      </c>
      <c r="G492" s="62" t="str">
        <f>Input_Fixed_Assets!H493</f>
        <v>Property</v>
      </c>
      <c r="H492" s="62" t="str">
        <f>Input_Fixed_Assets!I493</f>
        <v>Existing</v>
      </c>
      <c r="I492" s="63"/>
      <c r="J492" s="64">
        <f>INDEX(Input_Fixed_Assets!$E$993:$E$998,MATCH(D492,Input_Fixed_Assets!$D$993:$D$998,0))</f>
        <v>0.48700000182628767</v>
      </c>
      <c r="K492" s="61">
        <f t="shared" si="14"/>
        <v>48127.049550480158</v>
      </c>
      <c r="M492" s="66">
        <f t="shared" si="15"/>
        <v>28.083333333333332</v>
      </c>
    </row>
    <row r="493" spans="4:13" ht="12.75" x14ac:dyDescent="0.3">
      <c r="D493" s="8" t="str">
        <f>Input_Fixed_Assets!E494</f>
        <v>FAC</v>
      </c>
      <c r="E493" s="61">
        <f>Input_Fixed_Assets!F494</f>
        <v>160000.07999999999</v>
      </c>
      <c r="F493" s="66">
        <f>Input_Fixed_Assets!G494</f>
        <v>49</v>
      </c>
      <c r="G493" s="62" t="str">
        <f>Input_Fixed_Assets!H494</f>
        <v>Property</v>
      </c>
      <c r="H493" s="62" t="str">
        <f>Input_Fixed_Assets!I494</f>
        <v>Existing</v>
      </c>
      <c r="I493" s="63"/>
      <c r="J493" s="64">
        <f>INDEX(Input_Fixed_Assets!$E$993:$E$998,MATCH(D493,Input_Fixed_Assets!$D$993:$D$998,0))</f>
        <v>0.48700000182628767</v>
      </c>
      <c r="K493" s="61">
        <f t="shared" si="14"/>
        <v>77920.039252206159</v>
      </c>
      <c r="M493" s="66">
        <f t="shared" si="15"/>
        <v>4.083333333333333</v>
      </c>
    </row>
    <row r="494" spans="4:13" ht="12.75" x14ac:dyDescent="0.3">
      <c r="D494" s="8" t="str">
        <f>Input_Fixed_Assets!E495</f>
        <v>FAC</v>
      </c>
      <c r="E494" s="61">
        <f>Input_Fixed_Assets!F495</f>
        <v>75000.100000000006</v>
      </c>
      <c r="F494" s="66">
        <f>Input_Fixed_Assets!G495</f>
        <v>109</v>
      </c>
      <c r="G494" s="62" t="str">
        <f>Input_Fixed_Assets!H495</f>
        <v>Property</v>
      </c>
      <c r="H494" s="62" t="str">
        <f>Input_Fixed_Assets!I495</f>
        <v>Existing</v>
      </c>
      <c r="I494" s="63"/>
      <c r="J494" s="64">
        <f>INDEX(Input_Fixed_Assets!$E$993:$E$998,MATCH(D494,Input_Fixed_Assets!$D$993:$D$998,0))</f>
        <v>0.48700000182628767</v>
      </c>
      <c r="K494" s="61">
        <f t="shared" si="14"/>
        <v>36525.048836971757</v>
      </c>
      <c r="M494" s="66">
        <f t="shared" si="15"/>
        <v>9.0833333333333339</v>
      </c>
    </row>
    <row r="495" spans="4:13" ht="12.75" x14ac:dyDescent="0.3">
      <c r="D495" s="8" t="str">
        <f>Input_Fixed_Assets!E496</f>
        <v>FAC</v>
      </c>
      <c r="E495" s="61">
        <f>Input_Fixed_Assets!F496</f>
        <v>1060705.93</v>
      </c>
      <c r="F495" s="66">
        <f>Input_Fixed_Assets!G496</f>
        <v>337</v>
      </c>
      <c r="G495" s="62" t="str">
        <f>Input_Fixed_Assets!H496</f>
        <v>Property</v>
      </c>
      <c r="H495" s="62" t="str">
        <f>Input_Fixed_Assets!I496</f>
        <v>Existing</v>
      </c>
      <c r="I495" s="63"/>
      <c r="J495" s="64">
        <f>INDEX(Input_Fixed_Assets!$E$993:$E$998,MATCH(D495,Input_Fixed_Assets!$D$993:$D$998,0))</f>
        <v>0.48700000182628767</v>
      </c>
      <c r="K495" s="61">
        <f t="shared" si="14"/>
        <v>516563.78984715411</v>
      </c>
      <c r="M495" s="66">
        <f t="shared" si="15"/>
        <v>28.083333333333332</v>
      </c>
    </row>
    <row r="496" spans="4:13" ht="12.75" x14ac:dyDescent="0.3">
      <c r="D496" s="8" t="str">
        <f>Input_Fixed_Assets!E497</f>
        <v>FAC</v>
      </c>
      <c r="E496" s="61">
        <f>Input_Fixed_Assets!F497</f>
        <v>1035.4100000000001</v>
      </c>
      <c r="F496" s="66">
        <f>Input_Fixed_Assets!G497</f>
        <v>133</v>
      </c>
      <c r="G496" s="62" t="str">
        <f>Input_Fixed_Assets!H497</f>
        <v>Property</v>
      </c>
      <c r="H496" s="62" t="str">
        <f>Input_Fixed_Assets!I497</f>
        <v>Existing</v>
      </c>
      <c r="I496" s="63"/>
      <c r="J496" s="64">
        <f>INDEX(Input_Fixed_Assets!$E$993:$E$998,MATCH(D496,Input_Fixed_Assets!$D$993:$D$998,0))</f>
        <v>0.48700000182628767</v>
      </c>
      <c r="K496" s="61">
        <f t="shared" si="14"/>
        <v>504.24467189095657</v>
      </c>
      <c r="M496" s="66">
        <f t="shared" si="15"/>
        <v>11.083333333333334</v>
      </c>
    </row>
    <row r="497" spans="4:13" ht="12.75" x14ac:dyDescent="0.3">
      <c r="D497" s="8" t="str">
        <f>Input_Fixed_Assets!E498</f>
        <v>FAC</v>
      </c>
      <c r="E497" s="61">
        <f>Input_Fixed_Assets!F498</f>
        <v>1999999.98</v>
      </c>
      <c r="F497" s="66">
        <f>Input_Fixed_Assets!G498</f>
        <v>361</v>
      </c>
      <c r="G497" s="62" t="str">
        <f>Input_Fixed_Assets!H498</f>
        <v>Property</v>
      </c>
      <c r="H497" s="62" t="str">
        <f>Input_Fixed_Assets!I498</f>
        <v>Existing</v>
      </c>
      <c r="I497" s="63"/>
      <c r="J497" s="64">
        <f>INDEX(Input_Fixed_Assets!$E$993:$E$998,MATCH(D497,Input_Fixed_Assets!$D$993:$D$998,0))</f>
        <v>0.48700000182628767</v>
      </c>
      <c r="K497" s="61">
        <f t="shared" si="14"/>
        <v>973999.9939125753</v>
      </c>
      <c r="M497" s="66">
        <f t="shared" si="15"/>
        <v>30.083333333333332</v>
      </c>
    </row>
    <row r="498" spans="4:13" ht="12.75" x14ac:dyDescent="0.3">
      <c r="D498" s="8" t="str">
        <f>Input_Fixed_Assets!E499</f>
        <v>FAC</v>
      </c>
      <c r="E498" s="61">
        <f>Input_Fixed_Assets!F499</f>
        <v>4142.95</v>
      </c>
      <c r="F498" s="66">
        <f>Input_Fixed_Assets!G499</f>
        <v>349</v>
      </c>
      <c r="G498" s="62" t="str">
        <f>Input_Fixed_Assets!H499</f>
        <v>Property</v>
      </c>
      <c r="H498" s="62" t="str">
        <f>Input_Fixed_Assets!I499</f>
        <v>Existing</v>
      </c>
      <c r="I498" s="63"/>
      <c r="J498" s="64">
        <f>INDEX(Input_Fixed_Assets!$E$993:$E$998,MATCH(D498,Input_Fixed_Assets!$D$993:$D$998,0))</f>
        <v>0.48700000182628767</v>
      </c>
      <c r="K498" s="61">
        <f t="shared" si="14"/>
        <v>2017.6166575662185</v>
      </c>
      <c r="M498" s="66">
        <f t="shared" si="15"/>
        <v>29.083333333333332</v>
      </c>
    </row>
    <row r="499" spans="4:13" ht="12.75" x14ac:dyDescent="0.3">
      <c r="D499" s="8" t="str">
        <f>Input_Fixed_Assets!E500</f>
        <v>FAC</v>
      </c>
      <c r="E499" s="61">
        <f>Input_Fixed_Assets!F500</f>
        <v>495000.08</v>
      </c>
      <c r="F499" s="66">
        <f>Input_Fixed_Assets!G500</f>
        <v>109</v>
      </c>
      <c r="G499" s="62" t="str">
        <f>Input_Fixed_Assets!H500</f>
        <v>Property</v>
      </c>
      <c r="H499" s="62" t="str">
        <f>Input_Fixed_Assets!I500</f>
        <v>Existing</v>
      </c>
      <c r="I499" s="63"/>
      <c r="J499" s="64">
        <f>INDEX(Input_Fixed_Assets!$E$993:$E$998,MATCH(D499,Input_Fixed_Assets!$D$993:$D$998,0))</f>
        <v>0.48700000182628767</v>
      </c>
      <c r="K499" s="61">
        <f t="shared" si="14"/>
        <v>241065.03986401253</v>
      </c>
      <c r="M499" s="66">
        <f t="shared" si="15"/>
        <v>9.0833333333333339</v>
      </c>
    </row>
    <row r="500" spans="4:13" ht="12.75" x14ac:dyDescent="0.3">
      <c r="D500" s="8" t="str">
        <f>Input_Fixed_Assets!E501</f>
        <v>FAC</v>
      </c>
      <c r="E500" s="61">
        <f>Input_Fixed_Assets!F501</f>
        <v>0</v>
      </c>
      <c r="F500" s="66">
        <f>Input_Fixed_Assets!G501</f>
        <v>325</v>
      </c>
      <c r="G500" s="62" t="str">
        <f>Input_Fixed_Assets!H501</f>
        <v>Exclude</v>
      </c>
      <c r="H500" s="62" t="str">
        <f>Input_Fixed_Assets!I501</f>
        <v>Existing</v>
      </c>
      <c r="I500" s="63"/>
      <c r="J500" s="64">
        <f>INDEX(Input_Fixed_Assets!$E$993:$E$998,MATCH(D500,Input_Fixed_Assets!$D$993:$D$998,0))</f>
        <v>0.48700000182628767</v>
      </c>
      <c r="K500" s="61">
        <f t="shared" si="14"/>
        <v>0</v>
      </c>
      <c r="M500" s="66">
        <f t="shared" si="15"/>
        <v>27.083333333333332</v>
      </c>
    </row>
    <row r="501" spans="4:13" ht="12.75" x14ac:dyDescent="0.3">
      <c r="D501" s="8" t="str">
        <f>Input_Fixed_Assets!E502</f>
        <v>FAC</v>
      </c>
      <c r="E501" s="61">
        <f>Input_Fixed_Assets!F502</f>
        <v>286588.26</v>
      </c>
      <c r="F501" s="66">
        <f>Input_Fixed_Assets!G502</f>
        <v>337</v>
      </c>
      <c r="G501" s="62" t="str">
        <f>Input_Fixed_Assets!H502</f>
        <v>Property</v>
      </c>
      <c r="H501" s="62" t="str">
        <f>Input_Fixed_Assets!I502</f>
        <v>Existing</v>
      </c>
      <c r="I501" s="63"/>
      <c r="J501" s="64">
        <f>INDEX(Input_Fixed_Assets!$E$993:$E$998,MATCH(D501,Input_Fixed_Assets!$D$993:$D$998,0))</f>
        <v>0.48700000182628767</v>
      </c>
      <c r="K501" s="61">
        <f t="shared" si="14"/>
        <v>139568.4831433926</v>
      </c>
      <c r="M501" s="66">
        <f t="shared" si="15"/>
        <v>28.083333333333332</v>
      </c>
    </row>
    <row r="502" spans="4:13" ht="12.75" x14ac:dyDescent="0.3">
      <c r="D502" s="8" t="str">
        <f>Input_Fixed_Assets!E503</f>
        <v>FAC</v>
      </c>
      <c r="E502" s="61">
        <f>Input_Fixed_Assets!F503</f>
        <v>1060571.45</v>
      </c>
      <c r="F502" s="66">
        <f>Input_Fixed_Assets!G503</f>
        <v>349</v>
      </c>
      <c r="G502" s="62" t="str">
        <f>Input_Fixed_Assets!H503</f>
        <v>Property</v>
      </c>
      <c r="H502" s="62" t="str">
        <f>Input_Fixed_Assets!I503</f>
        <v>Existing</v>
      </c>
      <c r="I502" s="63"/>
      <c r="J502" s="64">
        <f>INDEX(Input_Fixed_Assets!$E$993:$E$998,MATCH(D502,Input_Fixed_Assets!$D$993:$D$998,0))</f>
        <v>0.48700000182628767</v>
      </c>
      <c r="K502" s="61">
        <f t="shared" si="14"/>
        <v>516498.29808690853</v>
      </c>
      <c r="M502" s="66">
        <f t="shared" si="15"/>
        <v>29.083333333333332</v>
      </c>
    </row>
    <row r="503" spans="4:13" ht="12.75" x14ac:dyDescent="0.3">
      <c r="D503" s="8" t="str">
        <f>Input_Fixed_Assets!E504</f>
        <v>FAC</v>
      </c>
      <c r="E503" s="61">
        <f>Input_Fixed_Assets!F504</f>
        <v>0</v>
      </c>
      <c r="F503" s="66">
        <f>Input_Fixed_Assets!G504</f>
        <v>0</v>
      </c>
      <c r="G503" s="62" t="str">
        <f>Input_Fixed_Assets!H504</f>
        <v>Property</v>
      </c>
      <c r="H503" s="62" t="str">
        <f>Input_Fixed_Assets!I504</f>
        <v>Existing</v>
      </c>
      <c r="I503" s="63"/>
      <c r="J503" s="64">
        <f>INDEX(Input_Fixed_Assets!$E$993:$E$998,MATCH(D503,Input_Fixed_Assets!$D$993:$D$998,0))</f>
        <v>0.48700000182628767</v>
      </c>
      <c r="K503" s="61">
        <f t="shared" si="14"/>
        <v>0</v>
      </c>
      <c r="M503" s="66">
        <f t="shared" si="15"/>
        <v>0</v>
      </c>
    </row>
    <row r="504" spans="4:13" ht="12.75" x14ac:dyDescent="0.3">
      <c r="D504" s="8" t="str">
        <f>Input_Fixed_Assets!E505</f>
        <v>FAC</v>
      </c>
      <c r="E504" s="61">
        <f>Input_Fixed_Assets!F505</f>
        <v>0</v>
      </c>
      <c r="F504" s="66">
        <f>Input_Fixed_Assets!G505</f>
        <v>0</v>
      </c>
      <c r="G504" s="62" t="str">
        <f>Input_Fixed_Assets!H505</f>
        <v>Property</v>
      </c>
      <c r="H504" s="62" t="str">
        <f>Input_Fixed_Assets!I505</f>
        <v>Existing</v>
      </c>
      <c r="I504" s="63"/>
      <c r="J504" s="64">
        <f>INDEX(Input_Fixed_Assets!$E$993:$E$998,MATCH(D504,Input_Fixed_Assets!$D$993:$D$998,0))</f>
        <v>0.48700000182628767</v>
      </c>
      <c r="K504" s="61">
        <f t="shared" si="14"/>
        <v>0</v>
      </c>
      <c r="M504" s="66">
        <f t="shared" si="15"/>
        <v>0</v>
      </c>
    </row>
    <row r="505" spans="4:13" ht="12.75" x14ac:dyDescent="0.3">
      <c r="D505" s="8" t="str">
        <f>Input_Fixed_Assets!E506</f>
        <v>FAC</v>
      </c>
      <c r="E505" s="61">
        <f>Input_Fixed_Assets!F506</f>
        <v>167727.24</v>
      </c>
      <c r="F505" s="66">
        <f>Input_Fixed_Assets!G506</f>
        <v>325</v>
      </c>
      <c r="G505" s="62" t="str">
        <f>Input_Fixed_Assets!H506</f>
        <v>Property</v>
      </c>
      <c r="H505" s="62" t="str">
        <f>Input_Fixed_Assets!I506</f>
        <v>Existing</v>
      </c>
      <c r="I505" s="63"/>
      <c r="J505" s="64">
        <f>INDEX(Input_Fixed_Assets!$E$993:$E$998,MATCH(D505,Input_Fixed_Assets!$D$993:$D$998,0))</f>
        <v>0.48700000182628767</v>
      </c>
      <c r="K505" s="61">
        <f t="shared" si="14"/>
        <v>81683.16618631818</v>
      </c>
      <c r="M505" s="66">
        <f t="shared" si="15"/>
        <v>27.083333333333332</v>
      </c>
    </row>
    <row r="506" spans="4:13" ht="12.75" x14ac:dyDescent="0.3">
      <c r="D506" s="8" t="str">
        <f>Input_Fixed_Assets!E507</f>
        <v>FAC</v>
      </c>
      <c r="E506" s="61">
        <f>Input_Fixed_Assets!F507</f>
        <v>0</v>
      </c>
      <c r="F506" s="66">
        <f>Input_Fixed_Assets!G507</f>
        <v>0</v>
      </c>
      <c r="G506" s="62" t="str">
        <f>Input_Fixed_Assets!H507</f>
        <v>Property</v>
      </c>
      <c r="H506" s="62" t="str">
        <f>Input_Fixed_Assets!I507</f>
        <v>Existing</v>
      </c>
      <c r="I506" s="63"/>
      <c r="J506" s="64">
        <f>INDEX(Input_Fixed_Assets!$E$993:$E$998,MATCH(D506,Input_Fixed_Assets!$D$993:$D$998,0))</f>
        <v>0.48700000182628767</v>
      </c>
      <c r="K506" s="61">
        <f t="shared" si="14"/>
        <v>0</v>
      </c>
      <c r="M506" s="66">
        <f t="shared" si="15"/>
        <v>0</v>
      </c>
    </row>
    <row r="507" spans="4:13" ht="12.75" x14ac:dyDescent="0.3">
      <c r="D507" s="8" t="str">
        <f>Input_Fixed_Assets!E508</f>
        <v>FAC</v>
      </c>
      <c r="E507" s="61">
        <f>Input_Fixed_Assets!F508</f>
        <v>2321.56</v>
      </c>
      <c r="F507" s="66">
        <f>Input_Fixed_Assets!G508</f>
        <v>370</v>
      </c>
      <c r="G507" s="62" t="str">
        <f>Input_Fixed_Assets!H508</f>
        <v>Property</v>
      </c>
      <c r="H507" s="62" t="str">
        <f>Input_Fixed_Assets!I508</f>
        <v>Existing</v>
      </c>
      <c r="I507" s="63"/>
      <c r="J507" s="64">
        <f>INDEX(Input_Fixed_Assets!$E$993:$E$998,MATCH(D507,Input_Fixed_Assets!$D$993:$D$998,0))</f>
        <v>0.48700000182628767</v>
      </c>
      <c r="K507" s="61">
        <f t="shared" si="14"/>
        <v>1130.5997242398364</v>
      </c>
      <c r="M507" s="66">
        <f t="shared" si="15"/>
        <v>30.833333333333332</v>
      </c>
    </row>
    <row r="508" spans="4:13" ht="12.75" x14ac:dyDescent="0.3">
      <c r="D508" s="8" t="str">
        <f>Input_Fixed_Assets!E509</f>
        <v>FAC</v>
      </c>
      <c r="E508" s="61">
        <f>Input_Fixed_Assets!F509</f>
        <v>0</v>
      </c>
      <c r="F508" s="66">
        <f>Input_Fixed_Assets!G509</f>
        <v>0</v>
      </c>
      <c r="G508" s="62" t="str">
        <f>Input_Fixed_Assets!H509</f>
        <v>Property</v>
      </c>
      <c r="H508" s="62" t="str">
        <f>Input_Fixed_Assets!I509</f>
        <v>Existing</v>
      </c>
      <c r="I508" s="63"/>
      <c r="J508" s="64">
        <f>INDEX(Input_Fixed_Assets!$E$993:$E$998,MATCH(D508,Input_Fixed_Assets!$D$993:$D$998,0))</f>
        <v>0.48700000182628767</v>
      </c>
      <c r="K508" s="61">
        <f t="shared" si="14"/>
        <v>0</v>
      </c>
      <c r="M508" s="66">
        <f t="shared" si="15"/>
        <v>0</v>
      </c>
    </row>
    <row r="509" spans="4:13" ht="12.75" x14ac:dyDescent="0.3">
      <c r="D509" s="8" t="str">
        <f>Input_Fixed_Assets!E510</f>
        <v>FAC</v>
      </c>
      <c r="E509" s="61">
        <f>Input_Fixed_Assets!F510</f>
        <v>0</v>
      </c>
      <c r="F509" s="66">
        <f>Input_Fixed_Assets!G510</f>
        <v>0</v>
      </c>
      <c r="G509" s="62" t="str">
        <f>Input_Fixed_Assets!H510</f>
        <v>Property</v>
      </c>
      <c r="H509" s="62" t="str">
        <f>Input_Fixed_Assets!I510</f>
        <v>Existing</v>
      </c>
      <c r="I509" s="63"/>
      <c r="J509" s="64">
        <f>INDEX(Input_Fixed_Assets!$E$993:$E$998,MATCH(D509,Input_Fixed_Assets!$D$993:$D$998,0))</f>
        <v>0.48700000182628767</v>
      </c>
      <c r="K509" s="61">
        <f t="shared" si="14"/>
        <v>0</v>
      </c>
      <c r="M509" s="66">
        <f t="shared" si="15"/>
        <v>0</v>
      </c>
    </row>
    <row r="510" spans="4:13" ht="12.75" x14ac:dyDescent="0.3">
      <c r="D510" s="8" t="str">
        <f>Input_Fixed_Assets!E511</f>
        <v>FAC</v>
      </c>
      <c r="E510" s="61">
        <f>Input_Fixed_Assets!F511</f>
        <v>0</v>
      </c>
      <c r="F510" s="66">
        <f>Input_Fixed_Assets!G511</f>
        <v>0</v>
      </c>
      <c r="G510" s="62" t="str">
        <f>Input_Fixed_Assets!H511</f>
        <v>Property</v>
      </c>
      <c r="H510" s="62" t="str">
        <f>Input_Fixed_Assets!I511</f>
        <v>Existing</v>
      </c>
      <c r="I510" s="63"/>
      <c r="J510" s="64">
        <f>INDEX(Input_Fixed_Assets!$E$993:$E$998,MATCH(D510,Input_Fixed_Assets!$D$993:$D$998,0))</f>
        <v>0.48700000182628767</v>
      </c>
      <c r="K510" s="61">
        <f t="shared" si="14"/>
        <v>0</v>
      </c>
      <c r="M510" s="66">
        <f t="shared" si="15"/>
        <v>0</v>
      </c>
    </row>
    <row r="511" spans="4:13" ht="12.75" x14ac:dyDescent="0.3">
      <c r="D511" s="8" t="str">
        <f>Input_Fixed_Assets!E512</f>
        <v>FAC</v>
      </c>
      <c r="E511" s="61">
        <f>Input_Fixed_Assets!F512</f>
        <v>17954.560000000001</v>
      </c>
      <c r="F511" s="66">
        <f>Input_Fixed_Assets!G512</f>
        <v>61</v>
      </c>
      <c r="G511" s="62" t="str">
        <f>Input_Fixed_Assets!H512</f>
        <v>Plant and Equipment</v>
      </c>
      <c r="H511" s="62" t="str">
        <f>Input_Fixed_Assets!I512</f>
        <v>Existing</v>
      </c>
      <c r="I511" s="63"/>
      <c r="J511" s="64">
        <f>INDEX(Input_Fixed_Assets!$E$993:$E$998,MATCH(D511,Input_Fixed_Assets!$D$993:$D$998,0))</f>
        <v>0.48700000182628767</v>
      </c>
      <c r="K511" s="61">
        <f t="shared" si="14"/>
        <v>8743.8707527901915</v>
      </c>
      <c r="M511" s="66">
        <f t="shared" si="15"/>
        <v>5.083333333333333</v>
      </c>
    </row>
    <row r="512" spans="4:13" ht="12.75" x14ac:dyDescent="0.3">
      <c r="D512" s="8" t="str">
        <f>Input_Fixed_Assets!E513</f>
        <v>FAC</v>
      </c>
      <c r="E512" s="61">
        <f>Input_Fixed_Assets!F513</f>
        <v>0</v>
      </c>
      <c r="F512" s="66">
        <f>Input_Fixed_Assets!G513</f>
        <v>0</v>
      </c>
      <c r="G512" s="62" t="str">
        <f>Input_Fixed_Assets!H513</f>
        <v>Property</v>
      </c>
      <c r="H512" s="62" t="str">
        <f>Input_Fixed_Assets!I513</f>
        <v>Existing</v>
      </c>
      <c r="I512" s="63"/>
      <c r="J512" s="64">
        <f>INDEX(Input_Fixed_Assets!$E$993:$E$998,MATCH(D512,Input_Fixed_Assets!$D$993:$D$998,0))</f>
        <v>0.48700000182628767</v>
      </c>
      <c r="K512" s="61">
        <f t="shared" si="14"/>
        <v>0</v>
      </c>
      <c r="M512" s="66">
        <f t="shared" si="15"/>
        <v>0</v>
      </c>
    </row>
    <row r="513" spans="4:13" ht="12.75" x14ac:dyDescent="0.3">
      <c r="D513" s="8" t="str">
        <f>Input_Fixed_Assets!E514</f>
        <v>FAC</v>
      </c>
      <c r="E513" s="61">
        <f>Input_Fixed_Assets!F514</f>
        <v>0</v>
      </c>
      <c r="F513" s="66">
        <f>Input_Fixed_Assets!G514</f>
        <v>0</v>
      </c>
      <c r="G513" s="62" t="str">
        <f>Input_Fixed_Assets!H514</f>
        <v>Property</v>
      </c>
      <c r="H513" s="62" t="str">
        <f>Input_Fixed_Assets!I514</f>
        <v>Existing</v>
      </c>
      <c r="I513" s="63"/>
      <c r="J513" s="64">
        <f>INDEX(Input_Fixed_Assets!$E$993:$E$998,MATCH(D513,Input_Fixed_Assets!$D$993:$D$998,0))</f>
        <v>0.48700000182628767</v>
      </c>
      <c r="K513" s="61">
        <f t="shared" si="14"/>
        <v>0</v>
      </c>
      <c r="M513" s="66">
        <f t="shared" si="15"/>
        <v>0</v>
      </c>
    </row>
    <row r="514" spans="4:13" ht="12.75" x14ac:dyDescent="0.3">
      <c r="D514" s="8" t="str">
        <f>Input_Fixed_Assets!E515</f>
        <v>FAC</v>
      </c>
      <c r="E514" s="61">
        <f>Input_Fixed_Assets!F515</f>
        <v>0</v>
      </c>
      <c r="F514" s="66">
        <f>Input_Fixed_Assets!G515</f>
        <v>0</v>
      </c>
      <c r="G514" s="62" t="str">
        <f>Input_Fixed_Assets!H515</f>
        <v>Property</v>
      </c>
      <c r="H514" s="62" t="str">
        <f>Input_Fixed_Assets!I515</f>
        <v>Existing</v>
      </c>
      <c r="I514" s="63"/>
      <c r="J514" s="64">
        <f>INDEX(Input_Fixed_Assets!$E$993:$E$998,MATCH(D514,Input_Fixed_Assets!$D$993:$D$998,0))</f>
        <v>0.48700000182628767</v>
      </c>
      <c r="K514" s="61">
        <f t="shared" si="14"/>
        <v>0</v>
      </c>
      <c r="M514" s="66">
        <f t="shared" si="15"/>
        <v>0</v>
      </c>
    </row>
    <row r="515" spans="4:13" ht="12.75" x14ac:dyDescent="0.3">
      <c r="D515" s="8" t="str">
        <f>Input_Fixed_Assets!E516</f>
        <v>FAC</v>
      </c>
      <c r="E515" s="61">
        <f>Input_Fixed_Assets!F516</f>
        <v>0</v>
      </c>
      <c r="F515" s="66">
        <f>Input_Fixed_Assets!G516</f>
        <v>0</v>
      </c>
      <c r="G515" s="62" t="str">
        <f>Input_Fixed_Assets!H516</f>
        <v>Property</v>
      </c>
      <c r="H515" s="62" t="str">
        <f>Input_Fixed_Assets!I516</f>
        <v>Existing</v>
      </c>
      <c r="I515" s="63"/>
      <c r="J515" s="64">
        <f>INDEX(Input_Fixed_Assets!$E$993:$E$998,MATCH(D515,Input_Fixed_Assets!$D$993:$D$998,0))</f>
        <v>0.48700000182628767</v>
      </c>
      <c r="K515" s="61">
        <f t="shared" si="14"/>
        <v>0</v>
      </c>
      <c r="M515" s="66">
        <f t="shared" si="15"/>
        <v>0</v>
      </c>
    </row>
    <row r="516" spans="4:13" ht="12.75" x14ac:dyDescent="0.3">
      <c r="D516" s="8" t="str">
        <f>Input_Fixed_Assets!E517</f>
        <v>FAC</v>
      </c>
      <c r="E516" s="61">
        <f>Input_Fixed_Assets!F517</f>
        <v>0</v>
      </c>
      <c r="F516" s="66">
        <f>Input_Fixed_Assets!G517</f>
        <v>0</v>
      </c>
      <c r="G516" s="62" t="str">
        <f>Input_Fixed_Assets!H517</f>
        <v>Property</v>
      </c>
      <c r="H516" s="62" t="str">
        <f>Input_Fixed_Assets!I517</f>
        <v>Existing</v>
      </c>
      <c r="I516" s="63"/>
      <c r="J516" s="64">
        <f>INDEX(Input_Fixed_Assets!$E$993:$E$998,MATCH(D516,Input_Fixed_Assets!$D$993:$D$998,0))</f>
        <v>0.48700000182628767</v>
      </c>
      <c r="K516" s="61">
        <f t="shared" si="14"/>
        <v>0</v>
      </c>
      <c r="M516" s="66">
        <f t="shared" si="15"/>
        <v>0</v>
      </c>
    </row>
    <row r="517" spans="4:13" ht="12.75" x14ac:dyDescent="0.3">
      <c r="D517" s="8" t="str">
        <f>Input_Fixed_Assets!E518</f>
        <v>FAC</v>
      </c>
      <c r="E517" s="61">
        <f>Input_Fixed_Assets!F518</f>
        <v>0</v>
      </c>
      <c r="F517" s="66">
        <f>Input_Fixed_Assets!G518</f>
        <v>0</v>
      </c>
      <c r="G517" s="62" t="str">
        <f>Input_Fixed_Assets!H518</f>
        <v>Property</v>
      </c>
      <c r="H517" s="62" t="str">
        <f>Input_Fixed_Assets!I518</f>
        <v>Existing</v>
      </c>
      <c r="I517" s="63"/>
      <c r="J517" s="64">
        <f>INDEX(Input_Fixed_Assets!$E$993:$E$998,MATCH(D517,Input_Fixed_Assets!$D$993:$D$998,0))</f>
        <v>0.48700000182628767</v>
      </c>
      <c r="K517" s="61">
        <f t="shared" si="14"/>
        <v>0</v>
      </c>
      <c r="M517" s="66">
        <f t="shared" si="15"/>
        <v>0</v>
      </c>
    </row>
    <row r="518" spans="4:13" ht="12.75" x14ac:dyDescent="0.3">
      <c r="D518" s="8" t="str">
        <f>Input_Fixed_Assets!E519</f>
        <v>FAC</v>
      </c>
      <c r="E518" s="61">
        <f>Input_Fixed_Assets!F519</f>
        <v>0</v>
      </c>
      <c r="F518" s="66">
        <f>Input_Fixed_Assets!G519</f>
        <v>0</v>
      </c>
      <c r="G518" s="62" t="str">
        <f>Input_Fixed_Assets!H519</f>
        <v>Property</v>
      </c>
      <c r="H518" s="62" t="str">
        <f>Input_Fixed_Assets!I519</f>
        <v>Existing</v>
      </c>
      <c r="I518" s="63"/>
      <c r="J518" s="64">
        <f>INDEX(Input_Fixed_Assets!$E$993:$E$998,MATCH(D518,Input_Fixed_Assets!$D$993:$D$998,0))</f>
        <v>0.48700000182628767</v>
      </c>
      <c r="K518" s="61">
        <f t="shared" si="14"/>
        <v>0</v>
      </c>
      <c r="M518" s="66">
        <f t="shared" si="15"/>
        <v>0</v>
      </c>
    </row>
    <row r="519" spans="4:13" ht="12.75" x14ac:dyDescent="0.3">
      <c r="D519" s="8" t="str">
        <f>Input_Fixed_Assets!E520</f>
        <v>FAC</v>
      </c>
      <c r="E519" s="61">
        <f>Input_Fixed_Assets!F520</f>
        <v>0</v>
      </c>
      <c r="F519" s="66">
        <f>Input_Fixed_Assets!G520</f>
        <v>0</v>
      </c>
      <c r="G519" s="62" t="str">
        <f>Input_Fixed_Assets!H520</f>
        <v>Property</v>
      </c>
      <c r="H519" s="62" t="str">
        <f>Input_Fixed_Assets!I520</f>
        <v>Existing</v>
      </c>
      <c r="I519" s="63"/>
      <c r="J519" s="64">
        <f>INDEX(Input_Fixed_Assets!$E$993:$E$998,MATCH(D519,Input_Fixed_Assets!$D$993:$D$998,0))</f>
        <v>0.48700000182628767</v>
      </c>
      <c r="K519" s="61">
        <f t="shared" si="14"/>
        <v>0</v>
      </c>
      <c r="M519" s="66">
        <f t="shared" si="15"/>
        <v>0</v>
      </c>
    </row>
    <row r="520" spans="4:13" ht="12.75" x14ac:dyDescent="0.3">
      <c r="D520" s="8" t="str">
        <f>Input_Fixed_Assets!E521</f>
        <v>FAC</v>
      </c>
      <c r="E520" s="61">
        <f>Input_Fixed_Assets!F521</f>
        <v>0</v>
      </c>
      <c r="F520" s="66">
        <f>Input_Fixed_Assets!G521</f>
        <v>0</v>
      </c>
      <c r="G520" s="62" t="str">
        <f>Input_Fixed_Assets!H521</f>
        <v>IT and Communications</v>
      </c>
      <c r="H520" s="62" t="str">
        <f>Input_Fixed_Assets!I521</f>
        <v>Existing</v>
      </c>
      <c r="I520" s="63"/>
      <c r="J520" s="64">
        <f>INDEX(Input_Fixed_Assets!$E$993:$E$998,MATCH(D520,Input_Fixed_Assets!$D$993:$D$998,0))</f>
        <v>0.48700000182628767</v>
      </c>
      <c r="K520" s="61">
        <f t="shared" si="14"/>
        <v>0</v>
      </c>
      <c r="M520" s="66">
        <f t="shared" si="15"/>
        <v>0</v>
      </c>
    </row>
    <row r="521" spans="4:13" ht="12.75" x14ac:dyDescent="0.3">
      <c r="D521" s="8" t="str">
        <f>Input_Fixed_Assets!E522</f>
        <v>FAC</v>
      </c>
      <c r="E521" s="61">
        <f>Input_Fixed_Assets!F522</f>
        <v>0</v>
      </c>
      <c r="F521" s="66">
        <f>Input_Fixed_Assets!G522</f>
        <v>0</v>
      </c>
      <c r="G521" s="62" t="str">
        <f>Input_Fixed_Assets!H522</f>
        <v>Property</v>
      </c>
      <c r="H521" s="62" t="str">
        <f>Input_Fixed_Assets!I522</f>
        <v>Existing</v>
      </c>
      <c r="I521" s="63"/>
      <c r="J521" s="64">
        <f>INDEX(Input_Fixed_Assets!$E$993:$E$998,MATCH(D521,Input_Fixed_Assets!$D$993:$D$998,0))</f>
        <v>0.48700000182628767</v>
      </c>
      <c r="K521" s="61">
        <f t="shared" si="14"/>
        <v>0</v>
      </c>
      <c r="M521" s="66">
        <f t="shared" si="15"/>
        <v>0</v>
      </c>
    </row>
    <row r="522" spans="4:13" ht="12.75" x14ac:dyDescent="0.3">
      <c r="D522" s="8" t="str">
        <f>Input_Fixed_Assets!E523</f>
        <v>FAC</v>
      </c>
      <c r="E522" s="61">
        <f>Input_Fixed_Assets!F523</f>
        <v>0</v>
      </c>
      <c r="F522" s="66">
        <f>Input_Fixed_Assets!G523</f>
        <v>0</v>
      </c>
      <c r="G522" s="62" t="str">
        <f>Input_Fixed_Assets!H523</f>
        <v>Property</v>
      </c>
      <c r="H522" s="62" t="str">
        <f>Input_Fixed_Assets!I523</f>
        <v>Existing</v>
      </c>
      <c r="I522" s="63"/>
      <c r="J522" s="64">
        <f>INDEX(Input_Fixed_Assets!$E$993:$E$998,MATCH(D522,Input_Fixed_Assets!$D$993:$D$998,0))</f>
        <v>0.48700000182628767</v>
      </c>
      <c r="K522" s="61">
        <f t="shared" ref="K522:K585" si="16">E522*J522</f>
        <v>0</v>
      </c>
      <c r="M522" s="66">
        <f t="shared" si="15"/>
        <v>0</v>
      </c>
    </row>
    <row r="523" spans="4:13" ht="12.75" x14ac:dyDescent="0.3">
      <c r="D523" s="8" t="str">
        <f>Input_Fixed_Assets!E524</f>
        <v>FAC</v>
      </c>
      <c r="E523" s="61">
        <f>Input_Fixed_Assets!F524</f>
        <v>0</v>
      </c>
      <c r="F523" s="66">
        <f>Input_Fixed_Assets!G524</f>
        <v>0</v>
      </c>
      <c r="G523" s="62" t="str">
        <f>Input_Fixed_Assets!H524</f>
        <v>Property</v>
      </c>
      <c r="H523" s="62" t="str">
        <f>Input_Fixed_Assets!I524</f>
        <v>Existing</v>
      </c>
      <c r="I523" s="63"/>
      <c r="J523" s="64">
        <f>INDEX(Input_Fixed_Assets!$E$993:$E$998,MATCH(D523,Input_Fixed_Assets!$D$993:$D$998,0))</f>
        <v>0.48700000182628767</v>
      </c>
      <c r="K523" s="61">
        <f t="shared" si="16"/>
        <v>0</v>
      </c>
      <c r="M523" s="66">
        <f t="shared" ref="M523:M586" si="17">F523/12</f>
        <v>0</v>
      </c>
    </row>
    <row r="524" spans="4:13" ht="12.75" x14ac:dyDescent="0.3">
      <c r="D524" s="8" t="str">
        <f>Input_Fixed_Assets!E525</f>
        <v>FAC</v>
      </c>
      <c r="E524" s="61">
        <f>Input_Fixed_Assets!F525</f>
        <v>0</v>
      </c>
      <c r="F524" s="66">
        <f>Input_Fixed_Assets!G525</f>
        <v>0</v>
      </c>
      <c r="G524" s="62" t="str">
        <f>Input_Fixed_Assets!H525</f>
        <v>Property</v>
      </c>
      <c r="H524" s="62" t="str">
        <f>Input_Fixed_Assets!I525</f>
        <v>Existing</v>
      </c>
      <c r="I524" s="63"/>
      <c r="J524" s="64">
        <f>INDEX(Input_Fixed_Assets!$E$993:$E$998,MATCH(D524,Input_Fixed_Assets!$D$993:$D$998,0))</f>
        <v>0.48700000182628767</v>
      </c>
      <c r="K524" s="61">
        <f t="shared" si="16"/>
        <v>0</v>
      </c>
      <c r="M524" s="66">
        <f t="shared" si="17"/>
        <v>0</v>
      </c>
    </row>
    <row r="525" spans="4:13" ht="12.75" x14ac:dyDescent="0.3">
      <c r="D525" s="8" t="str">
        <f>Input_Fixed_Assets!E526</f>
        <v>FAC</v>
      </c>
      <c r="E525" s="61">
        <f>Input_Fixed_Assets!F526</f>
        <v>0</v>
      </c>
      <c r="F525" s="66">
        <f>Input_Fixed_Assets!G526</f>
        <v>0</v>
      </c>
      <c r="G525" s="62" t="str">
        <f>Input_Fixed_Assets!H526</f>
        <v>Property</v>
      </c>
      <c r="H525" s="62" t="str">
        <f>Input_Fixed_Assets!I526</f>
        <v>Existing</v>
      </c>
      <c r="I525" s="63"/>
      <c r="J525" s="64">
        <f>INDEX(Input_Fixed_Assets!$E$993:$E$998,MATCH(D525,Input_Fixed_Assets!$D$993:$D$998,0))</f>
        <v>0.48700000182628767</v>
      </c>
      <c r="K525" s="61">
        <f t="shared" si="16"/>
        <v>0</v>
      </c>
      <c r="M525" s="66">
        <f t="shared" si="17"/>
        <v>0</v>
      </c>
    </row>
    <row r="526" spans="4:13" ht="12.75" x14ac:dyDescent="0.3">
      <c r="D526" s="8" t="str">
        <f>Input_Fixed_Assets!E527</f>
        <v>FAC</v>
      </c>
      <c r="E526" s="61">
        <f>Input_Fixed_Assets!F527</f>
        <v>0</v>
      </c>
      <c r="F526" s="66">
        <f>Input_Fixed_Assets!G527</f>
        <v>0</v>
      </c>
      <c r="G526" s="62" t="str">
        <f>Input_Fixed_Assets!H527</f>
        <v>Property</v>
      </c>
      <c r="H526" s="62" t="str">
        <f>Input_Fixed_Assets!I527</f>
        <v>Existing</v>
      </c>
      <c r="I526" s="63"/>
      <c r="J526" s="64">
        <f>INDEX(Input_Fixed_Assets!$E$993:$E$998,MATCH(D526,Input_Fixed_Assets!$D$993:$D$998,0))</f>
        <v>0.48700000182628767</v>
      </c>
      <c r="K526" s="61">
        <f t="shared" si="16"/>
        <v>0</v>
      </c>
      <c r="M526" s="66">
        <f t="shared" si="17"/>
        <v>0</v>
      </c>
    </row>
    <row r="527" spans="4:13" ht="12.75" x14ac:dyDescent="0.3">
      <c r="D527" s="8" t="str">
        <f>Input_Fixed_Assets!E528</f>
        <v>FAC</v>
      </c>
      <c r="E527" s="61">
        <f>Input_Fixed_Assets!F528</f>
        <v>5693.2</v>
      </c>
      <c r="F527" s="66">
        <f>Input_Fixed_Assets!G528</f>
        <v>18</v>
      </c>
      <c r="G527" s="62" t="str">
        <f>Input_Fixed_Assets!H528</f>
        <v>Property</v>
      </c>
      <c r="H527" s="62" t="str">
        <f>Input_Fixed_Assets!I528</f>
        <v>Existing</v>
      </c>
      <c r="I527" s="63"/>
      <c r="J527" s="64">
        <f>INDEX(Input_Fixed_Assets!$E$993:$E$998,MATCH(D527,Input_Fixed_Assets!$D$993:$D$998,0))</f>
        <v>0.48700000182628767</v>
      </c>
      <c r="K527" s="61">
        <f t="shared" si="16"/>
        <v>2772.5884103974208</v>
      </c>
      <c r="M527" s="66">
        <f t="shared" si="17"/>
        <v>1.5</v>
      </c>
    </row>
    <row r="528" spans="4:13" ht="12.75" x14ac:dyDescent="0.3">
      <c r="D528" s="8" t="str">
        <f>Input_Fixed_Assets!E529</f>
        <v>FAC</v>
      </c>
      <c r="E528" s="61">
        <f>Input_Fixed_Assets!F529</f>
        <v>0</v>
      </c>
      <c r="F528" s="66">
        <f>Input_Fixed_Assets!G529</f>
        <v>0</v>
      </c>
      <c r="G528" s="62" t="str">
        <f>Input_Fixed_Assets!H529</f>
        <v>Property</v>
      </c>
      <c r="H528" s="62" t="str">
        <f>Input_Fixed_Assets!I529</f>
        <v>Existing</v>
      </c>
      <c r="I528" s="63"/>
      <c r="J528" s="64">
        <f>INDEX(Input_Fixed_Assets!$E$993:$E$998,MATCH(D528,Input_Fixed_Assets!$D$993:$D$998,0))</f>
        <v>0.48700000182628767</v>
      </c>
      <c r="K528" s="61">
        <f t="shared" si="16"/>
        <v>0</v>
      </c>
      <c r="M528" s="66">
        <f t="shared" si="17"/>
        <v>0</v>
      </c>
    </row>
    <row r="529" spans="4:13" ht="12.75" x14ac:dyDescent="0.3">
      <c r="D529" s="8" t="str">
        <f>Input_Fixed_Assets!E530</f>
        <v>FAC</v>
      </c>
      <c r="E529" s="61">
        <f>Input_Fixed_Assets!F530</f>
        <v>0</v>
      </c>
      <c r="F529" s="66">
        <f>Input_Fixed_Assets!G530</f>
        <v>0</v>
      </c>
      <c r="G529" s="62" t="str">
        <f>Input_Fixed_Assets!H530</f>
        <v>Property</v>
      </c>
      <c r="H529" s="62" t="str">
        <f>Input_Fixed_Assets!I530</f>
        <v>Existing</v>
      </c>
      <c r="I529" s="63"/>
      <c r="J529" s="64">
        <f>INDEX(Input_Fixed_Assets!$E$993:$E$998,MATCH(D529,Input_Fixed_Assets!$D$993:$D$998,0))</f>
        <v>0.48700000182628767</v>
      </c>
      <c r="K529" s="61">
        <f t="shared" si="16"/>
        <v>0</v>
      </c>
      <c r="M529" s="66">
        <f t="shared" si="17"/>
        <v>0</v>
      </c>
    </row>
    <row r="530" spans="4:13" ht="12.75" x14ac:dyDescent="0.3">
      <c r="D530" s="8" t="str">
        <f>Input_Fixed_Assets!E531</f>
        <v>FAC</v>
      </c>
      <c r="E530" s="61">
        <f>Input_Fixed_Assets!F531</f>
        <v>0</v>
      </c>
      <c r="F530" s="66">
        <f>Input_Fixed_Assets!G531</f>
        <v>0</v>
      </c>
      <c r="G530" s="62" t="str">
        <f>Input_Fixed_Assets!H531</f>
        <v>Property</v>
      </c>
      <c r="H530" s="62" t="str">
        <f>Input_Fixed_Assets!I531</f>
        <v>Existing</v>
      </c>
      <c r="I530" s="63"/>
      <c r="J530" s="64">
        <f>INDEX(Input_Fixed_Assets!$E$993:$E$998,MATCH(D530,Input_Fixed_Assets!$D$993:$D$998,0))</f>
        <v>0.48700000182628767</v>
      </c>
      <c r="K530" s="61">
        <f t="shared" si="16"/>
        <v>0</v>
      </c>
      <c r="M530" s="66">
        <f t="shared" si="17"/>
        <v>0</v>
      </c>
    </row>
    <row r="531" spans="4:13" ht="12.75" x14ac:dyDescent="0.3">
      <c r="D531" s="8" t="str">
        <f>Input_Fixed_Assets!E532</f>
        <v>FAC</v>
      </c>
      <c r="E531" s="61">
        <f>Input_Fixed_Assets!F532</f>
        <v>0</v>
      </c>
      <c r="F531" s="66">
        <f>Input_Fixed_Assets!G532</f>
        <v>0</v>
      </c>
      <c r="G531" s="62" t="str">
        <f>Input_Fixed_Assets!H532</f>
        <v>Property</v>
      </c>
      <c r="H531" s="62" t="str">
        <f>Input_Fixed_Assets!I532</f>
        <v>Existing</v>
      </c>
      <c r="I531" s="63"/>
      <c r="J531" s="64">
        <f>INDEX(Input_Fixed_Assets!$E$993:$E$998,MATCH(D531,Input_Fixed_Assets!$D$993:$D$998,0))</f>
        <v>0.48700000182628767</v>
      </c>
      <c r="K531" s="61">
        <f t="shared" si="16"/>
        <v>0</v>
      </c>
      <c r="M531" s="66">
        <f t="shared" si="17"/>
        <v>0</v>
      </c>
    </row>
    <row r="532" spans="4:13" ht="12.75" x14ac:dyDescent="0.3">
      <c r="D532" s="8" t="str">
        <f>Input_Fixed_Assets!E533</f>
        <v>FAC</v>
      </c>
      <c r="E532" s="61">
        <f>Input_Fixed_Assets!F533</f>
        <v>0</v>
      </c>
      <c r="F532" s="66">
        <f>Input_Fixed_Assets!G533</f>
        <v>0</v>
      </c>
      <c r="G532" s="62" t="str">
        <f>Input_Fixed_Assets!H533</f>
        <v>Property</v>
      </c>
      <c r="H532" s="62" t="str">
        <f>Input_Fixed_Assets!I533</f>
        <v>Existing</v>
      </c>
      <c r="I532" s="63"/>
      <c r="J532" s="64">
        <f>INDEX(Input_Fixed_Assets!$E$993:$E$998,MATCH(D532,Input_Fixed_Assets!$D$993:$D$998,0))</f>
        <v>0.48700000182628767</v>
      </c>
      <c r="K532" s="61">
        <f t="shared" si="16"/>
        <v>0</v>
      </c>
      <c r="M532" s="66">
        <f t="shared" si="17"/>
        <v>0</v>
      </c>
    </row>
    <row r="533" spans="4:13" ht="12.75" x14ac:dyDescent="0.3">
      <c r="D533" s="8" t="str">
        <f>Input_Fixed_Assets!E534</f>
        <v>FAC</v>
      </c>
      <c r="E533" s="61">
        <f>Input_Fixed_Assets!F534</f>
        <v>0</v>
      </c>
      <c r="F533" s="66">
        <f>Input_Fixed_Assets!G534</f>
        <v>0</v>
      </c>
      <c r="G533" s="62" t="str">
        <f>Input_Fixed_Assets!H534</f>
        <v>Property</v>
      </c>
      <c r="H533" s="62" t="str">
        <f>Input_Fixed_Assets!I534</f>
        <v>Existing</v>
      </c>
      <c r="I533" s="63"/>
      <c r="J533" s="64">
        <f>INDEX(Input_Fixed_Assets!$E$993:$E$998,MATCH(D533,Input_Fixed_Assets!$D$993:$D$998,0))</f>
        <v>0.48700000182628767</v>
      </c>
      <c r="K533" s="61">
        <f t="shared" si="16"/>
        <v>0</v>
      </c>
      <c r="M533" s="66">
        <f t="shared" si="17"/>
        <v>0</v>
      </c>
    </row>
    <row r="534" spans="4:13" ht="12.75" x14ac:dyDescent="0.3">
      <c r="D534" s="8" t="str">
        <f>Input_Fixed_Assets!E535</f>
        <v>FAC</v>
      </c>
      <c r="E534" s="61">
        <f>Input_Fixed_Assets!F535</f>
        <v>0</v>
      </c>
      <c r="F534" s="66">
        <f>Input_Fixed_Assets!G535</f>
        <v>0</v>
      </c>
      <c r="G534" s="62" t="str">
        <f>Input_Fixed_Assets!H535</f>
        <v>Property</v>
      </c>
      <c r="H534" s="62" t="str">
        <f>Input_Fixed_Assets!I535</f>
        <v>Existing</v>
      </c>
      <c r="I534" s="63"/>
      <c r="J534" s="64">
        <f>INDEX(Input_Fixed_Assets!$E$993:$E$998,MATCH(D534,Input_Fixed_Assets!$D$993:$D$998,0))</f>
        <v>0.48700000182628767</v>
      </c>
      <c r="K534" s="61">
        <f t="shared" si="16"/>
        <v>0</v>
      </c>
      <c r="M534" s="66">
        <f t="shared" si="17"/>
        <v>0</v>
      </c>
    </row>
    <row r="535" spans="4:13" ht="12.75" x14ac:dyDescent="0.3">
      <c r="D535" s="8" t="str">
        <f>Input_Fixed_Assets!E536</f>
        <v>FAC</v>
      </c>
      <c r="E535" s="61">
        <f>Input_Fixed_Assets!F536</f>
        <v>0</v>
      </c>
      <c r="F535" s="66">
        <f>Input_Fixed_Assets!G536</f>
        <v>0</v>
      </c>
      <c r="G535" s="62" t="str">
        <f>Input_Fixed_Assets!H536</f>
        <v>IT and Communications</v>
      </c>
      <c r="H535" s="62" t="str">
        <f>Input_Fixed_Assets!I536</f>
        <v>Existing</v>
      </c>
      <c r="I535" s="63"/>
      <c r="J535" s="64">
        <f>INDEX(Input_Fixed_Assets!$E$993:$E$998,MATCH(D535,Input_Fixed_Assets!$D$993:$D$998,0))</f>
        <v>0.48700000182628767</v>
      </c>
      <c r="K535" s="61">
        <f t="shared" si="16"/>
        <v>0</v>
      </c>
      <c r="M535" s="66">
        <f t="shared" si="17"/>
        <v>0</v>
      </c>
    </row>
    <row r="536" spans="4:13" ht="12.75" x14ac:dyDescent="0.3">
      <c r="D536" s="8" t="str">
        <f>Input_Fixed_Assets!E537</f>
        <v>FAC</v>
      </c>
      <c r="E536" s="61">
        <f>Input_Fixed_Assets!F537</f>
        <v>0</v>
      </c>
      <c r="F536" s="66">
        <f>Input_Fixed_Assets!G537</f>
        <v>0</v>
      </c>
      <c r="G536" s="62" t="str">
        <f>Input_Fixed_Assets!H537</f>
        <v>Property</v>
      </c>
      <c r="H536" s="62" t="str">
        <f>Input_Fixed_Assets!I537</f>
        <v>Existing</v>
      </c>
      <c r="I536" s="63"/>
      <c r="J536" s="64">
        <f>INDEX(Input_Fixed_Assets!$E$993:$E$998,MATCH(D536,Input_Fixed_Assets!$D$993:$D$998,0))</f>
        <v>0.48700000182628767</v>
      </c>
      <c r="K536" s="61">
        <f t="shared" si="16"/>
        <v>0</v>
      </c>
      <c r="M536" s="66">
        <f t="shared" si="17"/>
        <v>0</v>
      </c>
    </row>
    <row r="537" spans="4:13" ht="12.75" x14ac:dyDescent="0.3">
      <c r="D537" s="8" t="str">
        <f>Input_Fixed_Assets!E538</f>
        <v>FAC</v>
      </c>
      <c r="E537" s="61">
        <f>Input_Fixed_Assets!F538</f>
        <v>59459.040000000001</v>
      </c>
      <c r="F537" s="66">
        <f>Input_Fixed_Assets!G538</f>
        <v>324</v>
      </c>
      <c r="G537" s="62" t="str">
        <f>Input_Fixed_Assets!H538</f>
        <v>Exclude</v>
      </c>
      <c r="H537" s="62" t="str">
        <f>Input_Fixed_Assets!I538</f>
        <v>Existing</v>
      </c>
      <c r="I537" s="63"/>
      <c r="J537" s="64">
        <f>INDEX(Input_Fixed_Assets!$E$993:$E$998,MATCH(D537,Input_Fixed_Assets!$D$993:$D$998,0))</f>
        <v>0.48700000182628767</v>
      </c>
      <c r="K537" s="61">
        <f t="shared" si="16"/>
        <v>28956.552588589311</v>
      </c>
      <c r="M537" s="66">
        <f t="shared" si="17"/>
        <v>27</v>
      </c>
    </row>
    <row r="538" spans="4:13" ht="12.75" x14ac:dyDescent="0.3">
      <c r="D538" s="8" t="str">
        <f>Input_Fixed_Assets!E539</f>
        <v>FAC</v>
      </c>
      <c r="E538" s="61">
        <f>Input_Fixed_Assets!F539</f>
        <v>0</v>
      </c>
      <c r="F538" s="66">
        <f>Input_Fixed_Assets!G539</f>
        <v>0</v>
      </c>
      <c r="G538" s="62" t="str">
        <f>Input_Fixed_Assets!H539</f>
        <v>Property</v>
      </c>
      <c r="H538" s="62" t="str">
        <f>Input_Fixed_Assets!I539</f>
        <v>Existing</v>
      </c>
      <c r="I538" s="63"/>
      <c r="J538" s="64">
        <f>INDEX(Input_Fixed_Assets!$E$993:$E$998,MATCH(D538,Input_Fixed_Assets!$D$993:$D$998,0))</f>
        <v>0.48700000182628767</v>
      </c>
      <c r="K538" s="61">
        <f t="shared" si="16"/>
        <v>0</v>
      </c>
      <c r="M538" s="66">
        <f t="shared" si="17"/>
        <v>0</v>
      </c>
    </row>
    <row r="539" spans="4:13" ht="12.75" x14ac:dyDescent="0.3">
      <c r="D539" s="8" t="str">
        <f>Input_Fixed_Assets!E540</f>
        <v>FAC</v>
      </c>
      <c r="E539" s="61">
        <f>Input_Fixed_Assets!F540</f>
        <v>0</v>
      </c>
      <c r="F539" s="66">
        <f>Input_Fixed_Assets!G540</f>
        <v>0</v>
      </c>
      <c r="G539" s="62" t="str">
        <f>Input_Fixed_Assets!H540</f>
        <v>Property</v>
      </c>
      <c r="H539" s="62" t="str">
        <f>Input_Fixed_Assets!I540</f>
        <v>Existing</v>
      </c>
      <c r="I539" s="63"/>
      <c r="J539" s="64">
        <f>INDEX(Input_Fixed_Assets!$E$993:$E$998,MATCH(D539,Input_Fixed_Assets!$D$993:$D$998,0))</f>
        <v>0.48700000182628767</v>
      </c>
      <c r="K539" s="61">
        <f t="shared" si="16"/>
        <v>0</v>
      </c>
      <c r="M539" s="66">
        <f t="shared" si="17"/>
        <v>0</v>
      </c>
    </row>
    <row r="540" spans="4:13" ht="12.75" x14ac:dyDescent="0.3">
      <c r="D540" s="8" t="str">
        <f>Input_Fixed_Assets!E541</f>
        <v>FAC</v>
      </c>
      <c r="E540" s="61">
        <f>Input_Fixed_Assets!F541</f>
        <v>0</v>
      </c>
      <c r="F540" s="66">
        <f>Input_Fixed_Assets!G541</f>
        <v>0</v>
      </c>
      <c r="G540" s="62" t="str">
        <f>Input_Fixed_Assets!H541</f>
        <v>Property</v>
      </c>
      <c r="H540" s="62" t="str">
        <f>Input_Fixed_Assets!I541</f>
        <v>Existing</v>
      </c>
      <c r="I540" s="63"/>
      <c r="J540" s="64">
        <f>INDEX(Input_Fixed_Assets!$E$993:$E$998,MATCH(D540,Input_Fixed_Assets!$D$993:$D$998,0))</f>
        <v>0.48700000182628767</v>
      </c>
      <c r="K540" s="61">
        <f t="shared" si="16"/>
        <v>0</v>
      </c>
      <c r="M540" s="66">
        <f t="shared" si="17"/>
        <v>0</v>
      </c>
    </row>
    <row r="541" spans="4:13" ht="12.75" x14ac:dyDescent="0.3">
      <c r="D541" s="8" t="str">
        <f>Input_Fixed_Assets!E542</f>
        <v>FAC</v>
      </c>
      <c r="E541" s="61">
        <f>Input_Fixed_Assets!F542</f>
        <v>0</v>
      </c>
      <c r="F541" s="66">
        <f>Input_Fixed_Assets!G542</f>
        <v>0</v>
      </c>
      <c r="G541" s="62" t="str">
        <f>Input_Fixed_Assets!H542</f>
        <v>Property</v>
      </c>
      <c r="H541" s="62" t="str">
        <f>Input_Fixed_Assets!I542</f>
        <v>Existing</v>
      </c>
      <c r="I541" s="63"/>
      <c r="J541" s="64">
        <f>INDEX(Input_Fixed_Assets!$E$993:$E$998,MATCH(D541,Input_Fixed_Assets!$D$993:$D$998,0))</f>
        <v>0.48700000182628767</v>
      </c>
      <c r="K541" s="61">
        <f t="shared" si="16"/>
        <v>0</v>
      </c>
      <c r="M541" s="66">
        <f t="shared" si="17"/>
        <v>0</v>
      </c>
    </row>
    <row r="542" spans="4:13" ht="12.75" x14ac:dyDescent="0.3">
      <c r="D542" s="8" t="str">
        <f>Input_Fixed_Assets!E543</f>
        <v>FAC</v>
      </c>
      <c r="E542" s="61">
        <f>Input_Fixed_Assets!F543</f>
        <v>0</v>
      </c>
      <c r="F542" s="66">
        <f>Input_Fixed_Assets!G543</f>
        <v>0</v>
      </c>
      <c r="G542" s="62" t="str">
        <f>Input_Fixed_Assets!H543</f>
        <v>Property</v>
      </c>
      <c r="H542" s="62" t="str">
        <f>Input_Fixed_Assets!I543</f>
        <v>Existing</v>
      </c>
      <c r="I542" s="63"/>
      <c r="J542" s="64">
        <f>INDEX(Input_Fixed_Assets!$E$993:$E$998,MATCH(D542,Input_Fixed_Assets!$D$993:$D$998,0))</f>
        <v>0.48700000182628767</v>
      </c>
      <c r="K542" s="61">
        <f t="shared" si="16"/>
        <v>0</v>
      </c>
      <c r="M542" s="66">
        <f t="shared" si="17"/>
        <v>0</v>
      </c>
    </row>
    <row r="543" spans="4:13" ht="12.75" x14ac:dyDescent="0.3">
      <c r="D543" s="8" t="str">
        <f>Input_Fixed_Assets!E544</f>
        <v>FAC</v>
      </c>
      <c r="E543" s="61">
        <f>Input_Fixed_Assets!F544</f>
        <v>0</v>
      </c>
      <c r="F543" s="66">
        <f>Input_Fixed_Assets!G544</f>
        <v>0</v>
      </c>
      <c r="G543" s="62" t="str">
        <f>Input_Fixed_Assets!H544</f>
        <v>Property</v>
      </c>
      <c r="H543" s="62" t="str">
        <f>Input_Fixed_Assets!I544</f>
        <v>Existing</v>
      </c>
      <c r="I543" s="63"/>
      <c r="J543" s="64">
        <f>INDEX(Input_Fixed_Assets!$E$993:$E$998,MATCH(D543,Input_Fixed_Assets!$D$993:$D$998,0))</f>
        <v>0.48700000182628767</v>
      </c>
      <c r="K543" s="61">
        <f t="shared" si="16"/>
        <v>0</v>
      </c>
      <c r="M543" s="66">
        <f t="shared" si="17"/>
        <v>0</v>
      </c>
    </row>
    <row r="544" spans="4:13" ht="12.75" x14ac:dyDescent="0.3">
      <c r="D544" s="8" t="str">
        <f>Input_Fixed_Assets!E545</f>
        <v>FAC</v>
      </c>
      <c r="E544" s="61">
        <f>Input_Fixed_Assets!F545</f>
        <v>0</v>
      </c>
      <c r="F544" s="66">
        <f>Input_Fixed_Assets!G545</f>
        <v>0</v>
      </c>
      <c r="G544" s="62" t="str">
        <f>Input_Fixed_Assets!H545</f>
        <v>Property</v>
      </c>
      <c r="H544" s="62" t="str">
        <f>Input_Fixed_Assets!I545</f>
        <v>Existing</v>
      </c>
      <c r="I544" s="63"/>
      <c r="J544" s="64">
        <f>INDEX(Input_Fixed_Assets!$E$993:$E$998,MATCH(D544,Input_Fixed_Assets!$D$993:$D$998,0))</f>
        <v>0.48700000182628767</v>
      </c>
      <c r="K544" s="61">
        <f t="shared" si="16"/>
        <v>0</v>
      </c>
      <c r="M544" s="66">
        <f t="shared" si="17"/>
        <v>0</v>
      </c>
    </row>
    <row r="545" spans="4:13" ht="12.75" x14ac:dyDescent="0.3">
      <c r="D545" s="8" t="str">
        <f>Input_Fixed_Assets!E546</f>
        <v>FAC</v>
      </c>
      <c r="E545" s="61">
        <f>Input_Fixed_Assets!F546</f>
        <v>0</v>
      </c>
      <c r="F545" s="66">
        <f>Input_Fixed_Assets!G546</f>
        <v>0</v>
      </c>
      <c r="G545" s="62" t="str">
        <f>Input_Fixed_Assets!H546</f>
        <v>Property</v>
      </c>
      <c r="H545" s="62" t="str">
        <f>Input_Fixed_Assets!I546</f>
        <v>Existing</v>
      </c>
      <c r="I545" s="63"/>
      <c r="J545" s="64">
        <f>INDEX(Input_Fixed_Assets!$E$993:$E$998,MATCH(D545,Input_Fixed_Assets!$D$993:$D$998,0))</f>
        <v>0.48700000182628767</v>
      </c>
      <c r="K545" s="61">
        <f t="shared" si="16"/>
        <v>0</v>
      </c>
      <c r="M545" s="66">
        <f t="shared" si="17"/>
        <v>0</v>
      </c>
    </row>
    <row r="546" spans="4:13" ht="12.75" x14ac:dyDescent="0.3">
      <c r="D546" s="8" t="str">
        <f>Input_Fixed_Assets!E547</f>
        <v>FAC</v>
      </c>
      <c r="E546" s="61">
        <f>Input_Fixed_Assets!F547</f>
        <v>0</v>
      </c>
      <c r="F546" s="66">
        <f>Input_Fixed_Assets!G547</f>
        <v>0</v>
      </c>
      <c r="G546" s="62" t="str">
        <f>Input_Fixed_Assets!H547</f>
        <v>Property</v>
      </c>
      <c r="H546" s="62" t="str">
        <f>Input_Fixed_Assets!I547</f>
        <v>Existing</v>
      </c>
      <c r="I546" s="63"/>
      <c r="J546" s="64">
        <f>INDEX(Input_Fixed_Assets!$E$993:$E$998,MATCH(D546,Input_Fixed_Assets!$D$993:$D$998,0))</f>
        <v>0.48700000182628767</v>
      </c>
      <c r="K546" s="61">
        <f t="shared" si="16"/>
        <v>0</v>
      </c>
      <c r="M546" s="66">
        <f t="shared" si="17"/>
        <v>0</v>
      </c>
    </row>
    <row r="547" spans="4:13" ht="12.75" x14ac:dyDescent="0.3">
      <c r="D547" s="8" t="str">
        <f>Input_Fixed_Assets!E548</f>
        <v>FAC</v>
      </c>
      <c r="E547" s="61">
        <f>Input_Fixed_Assets!F548</f>
        <v>0</v>
      </c>
      <c r="F547" s="66">
        <f>Input_Fixed_Assets!G548</f>
        <v>0</v>
      </c>
      <c r="G547" s="62" t="str">
        <f>Input_Fixed_Assets!H548</f>
        <v>Property</v>
      </c>
      <c r="H547" s="62" t="str">
        <f>Input_Fixed_Assets!I548</f>
        <v>Existing</v>
      </c>
      <c r="I547" s="63"/>
      <c r="J547" s="64">
        <f>INDEX(Input_Fixed_Assets!$E$993:$E$998,MATCH(D547,Input_Fixed_Assets!$D$993:$D$998,0))</f>
        <v>0.48700000182628767</v>
      </c>
      <c r="K547" s="61">
        <f t="shared" si="16"/>
        <v>0</v>
      </c>
      <c r="M547" s="66">
        <f t="shared" si="17"/>
        <v>0</v>
      </c>
    </row>
    <row r="548" spans="4:13" ht="12.75" x14ac:dyDescent="0.3">
      <c r="D548" s="8" t="str">
        <f>Input_Fixed_Assets!E549</f>
        <v>FAC</v>
      </c>
      <c r="E548" s="61">
        <f>Input_Fixed_Assets!F549</f>
        <v>771.45</v>
      </c>
      <c r="F548" s="66">
        <f>Input_Fixed_Assets!G549</f>
        <v>29</v>
      </c>
      <c r="G548" s="62" t="str">
        <f>Input_Fixed_Assets!H549</f>
        <v>Property</v>
      </c>
      <c r="H548" s="62" t="str">
        <f>Input_Fixed_Assets!I549</f>
        <v>Existing</v>
      </c>
      <c r="I548" s="63"/>
      <c r="J548" s="64">
        <f>INDEX(Input_Fixed_Assets!$E$993:$E$998,MATCH(D548,Input_Fixed_Assets!$D$993:$D$998,0))</f>
        <v>0.48700000182628767</v>
      </c>
      <c r="K548" s="61">
        <f t="shared" si="16"/>
        <v>375.69615140888965</v>
      </c>
      <c r="M548" s="66">
        <f t="shared" si="17"/>
        <v>2.4166666666666665</v>
      </c>
    </row>
    <row r="549" spans="4:13" ht="12.75" x14ac:dyDescent="0.3">
      <c r="D549" s="8" t="str">
        <f>Input_Fixed_Assets!E550</f>
        <v>FAC</v>
      </c>
      <c r="E549" s="61">
        <f>Input_Fixed_Assets!F550</f>
        <v>21757</v>
      </c>
      <c r="F549" s="66">
        <f>Input_Fixed_Assets!G550</f>
        <v>276</v>
      </c>
      <c r="G549" s="62" t="str">
        <f>Input_Fixed_Assets!H550</f>
        <v>Exclude</v>
      </c>
      <c r="H549" s="62" t="str">
        <f>Input_Fixed_Assets!I550</f>
        <v>Existing</v>
      </c>
      <c r="I549" s="63"/>
      <c r="J549" s="64">
        <f>INDEX(Input_Fixed_Assets!$E$993:$E$998,MATCH(D549,Input_Fixed_Assets!$D$993:$D$998,0))</f>
        <v>0.48700000182628767</v>
      </c>
      <c r="K549" s="61">
        <f t="shared" si="16"/>
        <v>10595.659039734541</v>
      </c>
      <c r="M549" s="66">
        <f t="shared" si="17"/>
        <v>23</v>
      </c>
    </row>
    <row r="550" spans="4:13" ht="12.75" x14ac:dyDescent="0.3">
      <c r="D550" s="8" t="str">
        <f>Input_Fixed_Assets!E551</f>
        <v>FAC</v>
      </c>
      <c r="E550" s="61">
        <f>Input_Fixed_Assets!F551</f>
        <v>0</v>
      </c>
      <c r="F550" s="66">
        <f>Input_Fixed_Assets!G551</f>
        <v>0</v>
      </c>
      <c r="G550" s="62" t="str">
        <f>Input_Fixed_Assets!H551</f>
        <v>IT and Communications</v>
      </c>
      <c r="H550" s="62" t="str">
        <f>Input_Fixed_Assets!I551</f>
        <v>Existing</v>
      </c>
      <c r="I550" s="63"/>
      <c r="J550" s="64">
        <f>INDEX(Input_Fixed_Assets!$E$993:$E$998,MATCH(D550,Input_Fixed_Assets!$D$993:$D$998,0))</f>
        <v>0.48700000182628767</v>
      </c>
      <c r="K550" s="61">
        <f t="shared" si="16"/>
        <v>0</v>
      </c>
      <c r="M550" s="66">
        <f t="shared" si="17"/>
        <v>0</v>
      </c>
    </row>
    <row r="551" spans="4:13" ht="12.75" x14ac:dyDescent="0.3">
      <c r="D551" s="8" t="str">
        <f>Input_Fixed_Assets!E552</f>
        <v>FAC</v>
      </c>
      <c r="E551" s="61">
        <f>Input_Fixed_Assets!F552</f>
        <v>115918.32</v>
      </c>
      <c r="F551" s="66">
        <f>Input_Fixed_Assets!G552</f>
        <v>312</v>
      </c>
      <c r="G551" s="62" t="str">
        <f>Input_Fixed_Assets!H552</f>
        <v>Exclude</v>
      </c>
      <c r="H551" s="62" t="str">
        <f>Input_Fixed_Assets!I552</f>
        <v>Existing</v>
      </c>
      <c r="I551" s="63"/>
      <c r="J551" s="64">
        <f>INDEX(Input_Fixed_Assets!$E$993:$E$998,MATCH(D551,Input_Fixed_Assets!$D$993:$D$998,0))</f>
        <v>0.48700000182628767</v>
      </c>
      <c r="K551" s="61">
        <f t="shared" si="16"/>
        <v>56452.222051700199</v>
      </c>
      <c r="M551" s="66">
        <f t="shared" si="17"/>
        <v>26</v>
      </c>
    </row>
    <row r="552" spans="4:13" ht="12.75" x14ac:dyDescent="0.3">
      <c r="D552" s="8" t="str">
        <f>Input_Fixed_Assets!E553</f>
        <v>FAC</v>
      </c>
      <c r="E552" s="61">
        <f>Input_Fixed_Assets!F553</f>
        <v>0</v>
      </c>
      <c r="F552" s="66">
        <f>Input_Fixed_Assets!G553</f>
        <v>0</v>
      </c>
      <c r="G552" s="62" t="str">
        <f>Input_Fixed_Assets!H553</f>
        <v>Property</v>
      </c>
      <c r="H552" s="62" t="str">
        <f>Input_Fixed_Assets!I553</f>
        <v>Existing</v>
      </c>
      <c r="I552" s="63"/>
      <c r="J552" s="64">
        <f>INDEX(Input_Fixed_Assets!$E$993:$E$998,MATCH(D552,Input_Fixed_Assets!$D$993:$D$998,0))</f>
        <v>0.48700000182628767</v>
      </c>
      <c r="K552" s="61">
        <f t="shared" si="16"/>
        <v>0</v>
      </c>
      <c r="M552" s="66">
        <f t="shared" si="17"/>
        <v>0</v>
      </c>
    </row>
    <row r="553" spans="4:13" ht="12.75" x14ac:dyDescent="0.3">
      <c r="D553" s="8" t="str">
        <f>Input_Fixed_Assets!E554</f>
        <v>FAC</v>
      </c>
      <c r="E553" s="61">
        <f>Input_Fixed_Assets!F554</f>
        <v>0</v>
      </c>
      <c r="F553" s="66">
        <f>Input_Fixed_Assets!G554</f>
        <v>0</v>
      </c>
      <c r="G553" s="62" t="str">
        <f>Input_Fixed_Assets!H554</f>
        <v>Property</v>
      </c>
      <c r="H553" s="62" t="str">
        <f>Input_Fixed_Assets!I554</f>
        <v>Existing</v>
      </c>
      <c r="I553" s="63"/>
      <c r="J553" s="64">
        <f>INDEX(Input_Fixed_Assets!$E$993:$E$998,MATCH(D553,Input_Fixed_Assets!$D$993:$D$998,0))</f>
        <v>0.48700000182628767</v>
      </c>
      <c r="K553" s="61">
        <f t="shared" si="16"/>
        <v>0</v>
      </c>
      <c r="M553" s="66">
        <f t="shared" si="17"/>
        <v>0</v>
      </c>
    </row>
    <row r="554" spans="4:13" ht="12.75" x14ac:dyDescent="0.3">
      <c r="D554" s="8" t="str">
        <f>Input_Fixed_Assets!E555</f>
        <v>FAC</v>
      </c>
      <c r="E554" s="61">
        <f>Input_Fixed_Assets!F555</f>
        <v>182810.16</v>
      </c>
      <c r="F554" s="66">
        <f>Input_Fixed_Assets!G555</f>
        <v>321</v>
      </c>
      <c r="G554" s="62" t="str">
        <f>Input_Fixed_Assets!H555</f>
        <v>Property</v>
      </c>
      <c r="H554" s="62" t="str">
        <f>Input_Fixed_Assets!I555</f>
        <v>Existing</v>
      </c>
      <c r="I554" s="63"/>
      <c r="J554" s="64">
        <f>INDEX(Input_Fixed_Assets!$E$993:$E$998,MATCH(D554,Input_Fixed_Assets!$D$993:$D$998,0))</f>
        <v>0.48700000182628767</v>
      </c>
      <c r="K554" s="61">
        <f t="shared" si="16"/>
        <v>89028.548253863948</v>
      </c>
      <c r="M554" s="66">
        <f t="shared" si="17"/>
        <v>26.75</v>
      </c>
    </row>
    <row r="555" spans="4:13" ht="12.75" x14ac:dyDescent="0.3">
      <c r="D555" s="8" t="str">
        <f>Input_Fixed_Assets!E556</f>
        <v>FAC</v>
      </c>
      <c r="E555" s="61">
        <f>Input_Fixed_Assets!F556</f>
        <v>0</v>
      </c>
      <c r="F555" s="66">
        <f>Input_Fixed_Assets!G556</f>
        <v>0</v>
      </c>
      <c r="G555" s="62" t="str">
        <f>Input_Fixed_Assets!H556</f>
        <v>Property</v>
      </c>
      <c r="H555" s="62" t="str">
        <f>Input_Fixed_Assets!I556</f>
        <v>Existing</v>
      </c>
      <c r="I555" s="63"/>
      <c r="J555" s="64">
        <f>INDEX(Input_Fixed_Assets!$E$993:$E$998,MATCH(D555,Input_Fixed_Assets!$D$993:$D$998,0))</f>
        <v>0.48700000182628767</v>
      </c>
      <c r="K555" s="61">
        <f t="shared" si="16"/>
        <v>0</v>
      </c>
      <c r="M555" s="66">
        <f t="shared" si="17"/>
        <v>0</v>
      </c>
    </row>
    <row r="556" spans="4:13" ht="12.75" x14ac:dyDescent="0.3">
      <c r="D556" s="8" t="str">
        <f>Input_Fixed_Assets!E557</f>
        <v>FAC</v>
      </c>
      <c r="E556" s="61">
        <f>Input_Fixed_Assets!F557</f>
        <v>0</v>
      </c>
      <c r="F556" s="66">
        <f>Input_Fixed_Assets!G557</f>
        <v>0</v>
      </c>
      <c r="G556" s="62" t="str">
        <f>Input_Fixed_Assets!H557</f>
        <v>Property</v>
      </c>
      <c r="H556" s="62" t="str">
        <f>Input_Fixed_Assets!I557</f>
        <v>Existing</v>
      </c>
      <c r="I556" s="63"/>
      <c r="J556" s="64">
        <f>INDEX(Input_Fixed_Assets!$E$993:$E$998,MATCH(D556,Input_Fixed_Assets!$D$993:$D$998,0))</f>
        <v>0.48700000182628767</v>
      </c>
      <c r="K556" s="61">
        <f t="shared" si="16"/>
        <v>0</v>
      </c>
      <c r="M556" s="66">
        <f t="shared" si="17"/>
        <v>0</v>
      </c>
    </row>
    <row r="557" spans="4:13" ht="12.75" x14ac:dyDescent="0.3">
      <c r="D557" s="8" t="str">
        <f>Input_Fixed_Assets!E558</f>
        <v>FAC</v>
      </c>
      <c r="E557" s="61">
        <f>Input_Fixed_Assets!F558</f>
        <v>0</v>
      </c>
      <c r="F557" s="66">
        <f>Input_Fixed_Assets!G558</f>
        <v>0</v>
      </c>
      <c r="G557" s="62" t="str">
        <f>Input_Fixed_Assets!H558</f>
        <v>Property</v>
      </c>
      <c r="H557" s="62" t="str">
        <f>Input_Fixed_Assets!I558</f>
        <v>Existing</v>
      </c>
      <c r="I557" s="63"/>
      <c r="J557" s="64">
        <f>INDEX(Input_Fixed_Assets!$E$993:$E$998,MATCH(D557,Input_Fixed_Assets!$D$993:$D$998,0))</f>
        <v>0.48700000182628767</v>
      </c>
      <c r="K557" s="61">
        <f t="shared" si="16"/>
        <v>0</v>
      </c>
      <c r="M557" s="66">
        <f t="shared" si="17"/>
        <v>0</v>
      </c>
    </row>
    <row r="558" spans="4:13" ht="12.75" x14ac:dyDescent="0.3">
      <c r="D558" s="8" t="str">
        <f>Input_Fixed_Assets!E559</f>
        <v>FAC</v>
      </c>
      <c r="E558" s="61">
        <f>Input_Fixed_Assets!F559</f>
        <v>0</v>
      </c>
      <c r="F558" s="66">
        <f>Input_Fixed_Assets!G559</f>
        <v>0</v>
      </c>
      <c r="G558" s="62" t="str">
        <f>Input_Fixed_Assets!H559</f>
        <v>Property</v>
      </c>
      <c r="H558" s="62" t="str">
        <f>Input_Fixed_Assets!I559</f>
        <v>Existing</v>
      </c>
      <c r="I558" s="63"/>
      <c r="J558" s="64">
        <f>INDEX(Input_Fixed_Assets!$E$993:$E$998,MATCH(D558,Input_Fixed_Assets!$D$993:$D$998,0))</f>
        <v>0.48700000182628767</v>
      </c>
      <c r="K558" s="61">
        <f t="shared" si="16"/>
        <v>0</v>
      </c>
      <c r="M558" s="66">
        <f t="shared" si="17"/>
        <v>0</v>
      </c>
    </row>
    <row r="559" spans="4:13" ht="12.75" x14ac:dyDescent="0.3">
      <c r="D559" s="8" t="str">
        <f>Input_Fixed_Assets!E560</f>
        <v>FAC</v>
      </c>
      <c r="E559" s="61">
        <f>Input_Fixed_Assets!F560</f>
        <v>0</v>
      </c>
      <c r="F559" s="66">
        <f>Input_Fixed_Assets!G560</f>
        <v>0</v>
      </c>
      <c r="G559" s="62" t="str">
        <f>Input_Fixed_Assets!H560</f>
        <v>IT and Communications</v>
      </c>
      <c r="H559" s="62" t="str">
        <f>Input_Fixed_Assets!I560</f>
        <v>Existing</v>
      </c>
      <c r="I559" s="63"/>
      <c r="J559" s="64">
        <f>INDEX(Input_Fixed_Assets!$E$993:$E$998,MATCH(D559,Input_Fixed_Assets!$D$993:$D$998,0))</f>
        <v>0.48700000182628767</v>
      </c>
      <c r="K559" s="61">
        <f t="shared" si="16"/>
        <v>0</v>
      </c>
      <c r="M559" s="66">
        <f t="shared" si="17"/>
        <v>0</v>
      </c>
    </row>
    <row r="560" spans="4:13" ht="12.75" x14ac:dyDescent="0.3">
      <c r="D560" s="8" t="str">
        <f>Input_Fixed_Assets!E561</f>
        <v>FAC</v>
      </c>
      <c r="E560" s="61">
        <f>Input_Fixed_Assets!F561</f>
        <v>0</v>
      </c>
      <c r="F560" s="66">
        <f>Input_Fixed_Assets!G561</f>
        <v>0</v>
      </c>
      <c r="G560" s="62" t="str">
        <f>Input_Fixed_Assets!H561</f>
        <v>Property</v>
      </c>
      <c r="H560" s="62" t="str">
        <f>Input_Fixed_Assets!I561</f>
        <v>Existing</v>
      </c>
      <c r="I560" s="63"/>
      <c r="J560" s="64">
        <f>INDEX(Input_Fixed_Assets!$E$993:$E$998,MATCH(D560,Input_Fixed_Assets!$D$993:$D$998,0))</f>
        <v>0.48700000182628767</v>
      </c>
      <c r="K560" s="61">
        <f t="shared" si="16"/>
        <v>0</v>
      </c>
      <c r="M560" s="66">
        <f t="shared" si="17"/>
        <v>0</v>
      </c>
    </row>
    <row r="561" spans="4:13" ht="12.75" x14ac:dyDescent="0.3">
      <c r="D561" s="8" t="str">
        <f>Input_Fixed_Assets!E562</f>
        <v>FAC</v>
      </c>
      <c r="E561" s="61">
        <f>Input_Fixed_Assets!F562</f>
        <v>0</v>
      </c>
      <c r="F561" s="66">
        <f>Input_Fixed_Assets!G562</f>
        <v>0</v>
      </c>
      <c r="G561" s="62" t="str">
        <f>Input_Fixed_Assets!H562</f>
        <v>Property</v>
      </c>
      <c r="H561" s="62" t="str">
        <f>Input_Fixed_Assets!I562</f>
        <v>Existing</v>
      </c>
      <c r="I561" s="63"/>
      <c r="J561" s="64">
        <f>INDEX(Input_Fixed_Assets!$E$993:$E$998,MATCH(D561,Input_Fixed_Assets!$D$993:$D$998,0))</f>
        <v>0.48700000182628767</v>
      </c>
      <c r="K561" s="61">
        <f t="shared" si="16"/>
        <v>0</v>
      </c>
      <c r="M561" s="66">
        <f t="shared" si="17"/>
        <v>0</v>
      </c>
    </row>
    <row r="562" spans="4:13" ht="12.75" x14ac:dyDescent="0.3">
      <c r="D562" s="8" t="str">
        <f>Input_Fixed_Assets!E563</f>
        <v>FAC</v>
      </c>
      <c r="E562" s="61">
        <f>Input_Fixed_Assets!F563</f>
        <v>0</v>
      </c>
      <c r="F562" s="66">
        <f>Input_Fixed_Assets!G563</f>
        <v>0</v>
      </c>
      <c r="G562" s="62" t="str">
        <f>Input_Fixed_Assets!H563</f>
        <v>Property</v>
      </c>
      <c r="H562" s="62" t="str">
        <f>Input_Fixed_Assets!I563</f>
        <v>Existing</v>
      </c>
      <c r="I562" s="63"/>
      <c r="J562" s="64">
        <f>INDEX(Input_Fixed_Assets!$E$993:$E$998,MATCH(D562,Input_Fixed_Assets!$D$993:$D$998,0))</f>
        <v>0.48700000182628767</v>
      </c>
      <c r="K562" s="61">
        <f t="shared" si="16"/>
        <v>0</v>
      </c>
      <c r="M562" s="66">
        <f t="shared" si="17"/>
        <v>0</v>
      </c>
    </row>
    <row r="563" spans="4:13" ht="12.75" x14ac:dyDescent="0.3">
      <c r="D563" s="8" t="str">
        <f>Input_Fixed_Assets!E564</f>
        <v>FAC</v>
      </c>
      <c r="E563" s="61">
        <f>Input_Fixed_Assets!F564</f>
        <v>0</v>
      </c>
      <c r="F563" s="66">
        <f>Input_Fixed_Assets!G564</f>
        <v>0</v>
      </c>
      <c r="G563" s="62" t="str">
        <f>Input_Fixed_Assets!H564</f>
        <v>IT and Communications</v>
      </c>
      <c r="H563" s="62" t="str">
        <f>Input_Fixed_Assets!I564</f>
        <v>Existing</v>
      </c>
      <c r="I563" s="63"/>
      <c r="J563" s="64">
        <f>INDEX(Input_Fixed_Assets!$E$993:$E$998,MATCH(D563,Input_Fixed_Assets!$D$993:$D$998,0))</f>
        <v>0.48700000182628767</v>
      </c>
      <c r="K563" s="61">
        <f t="shared" si="16"/>
        <v>0</v>
      </c>
      <c r="M563" s="66">
        <f t="shared" si="17"/>
        <v>0</v>
      </c>
    </row>
    <row r="564" spans="4:13" ht="12.75" x14ac:dyDescent="0.3">
      <c r="D564" s="8" t="str">
        <f>Input_Fixed_Assets!E565</f>
        <v>FAC</v>
      </c>
      <c r="E564" s="61">
        <f>Input_Fixed_Assets!F565</f>
        <v>0</v>
      </c>
      <c r="F564" s="66">
        <f>Input_Fixed_Assets!G565</f>
        <v>0</v>
      </c>
      <c r="G564" s="62" t="str">
        <f>Input_Fixed_Assets!H565</f>
        <v>IT and Communications</v>
      </c>
      <c r="H564" s="62" t="str">
        <f>Input_Fixed_Assets!I565</f>
        <v>Existing</v>
      </c>
      <c r="I564" s="63"/>
      <c r="J564" s="64">
        <f>INDEX(Input_Fixed_Assets!$E$993:$E$998,MATCH(D564,Input_Fixed_Assets!$D$993:$D$998,0))</f>
        <v>0.48700000182628767</v>
      </c>
      <c r="K564" s="61">
        <f t="shared" si="16"/>
        <v>0</v>
      </c>
      <c r="M564" s="66">
        <f t="shared" si="17"/>
        <v>0</v>
      </c>
    </row>
    <row r="565" spans="4:13" ht="12.75" x14ac:dyDescent="0.3">
      <c r="D565" s="8" t="str">
        <f>Input_Fixed_Assets!E566</f>
        <v>FAC</v>
      </c>
      <c r="E565" s="61">
        <f>Input_Fixed_Assets!F566</f>
        <v>0</v>
      </c>
      <c r="F565" s="66">
        <f>Input_Fixed_Assets!G566</f>
        <v>0</v>
      </c>
      <c r="G565" s="62" t="str">
        <f>Input_Fixed_Assets!H566</f>
        <v>Property</v>
      </c>
      <c r="H565" s="62" t="str">
        <f>Input_Fixed_Assets!I566</f>
        <v>Existing</v>
      </c>
      <c r="I565" s="63"/>
      <c r="J565" s="64">
        <f>INDEX(Input_Fixed_Assets!$E$993:$E$998,MATCH(D565,Input_Fixed_Assets!$D$993:$D$998,0))</f>
        <v>0.48700000182628767</v>
      </c>
      <c r="K565" s="61">
        <f t="shared" si="16"/>
        <v>0</v>
      </c>
      <c r="M565" s="66">
        <f t="shared" si="17"/>
        <v>0</v>
      </c>
    </row>
    <row r="566" spans="4:13" ht="12.75" x14ac:dyDescent="0.3">
      <c r="D566" s="8" t="str">
        <f>Input_Fixed_Assets!E567</f>
        <v>FAC</v>
      </c>
      <c r="E566" s="61">
        <f>Input_Fixed_Assets!F567</f>
        <v>0</v>
      </c>
      <c r="F566" s="66">
        <f>Input_Fixed_Assets!G567</f>
        <v>0</v>
      </c>
      <c r="G566" s="62" t="str">
        <f>Input_Fixed_Assets!H567</f>
        <v>Property</v>
      </c>
      <c r="H566" s="62" t="str">
        <f>Input_Fixed_Assets!I567</f>
        <v>Existing</v>
      </c>
      <c r="I566" s="63"/>
      <c r="J566" s="64">
        <f>INDEX(Input_Fixed_Assets!$E$993:$E$998,MATCH(D566,Input_Fixed_Assets!$D$993:$D$998,0))</f>
        <v>0.48700000182628767</v>
      </c>
      <c r="K566" s="61">
        <f t="shared" si="16"/>
        <v>0</v>
      </c>
      <c r="M566" s="66">
        <f t="shared" si="17"/>
        <v>0</v>
      </c>
    </row>
    <row r="567" spans="4:13" ht="12.75" x14ac:dyDescent="0.3">
      <c r="D567" s="8" t="str">
        <f>Input_Fixed_Assets!E568</f>
        <v>FAC</v>
      </c>
      <c r="E567" s="61">
        <f>Input_Fixed_Assets!F568</f>
        <v>0</v>
      </c>
      <c r="F567" s="66">
        <f>Input_Fixed_Assets!G568</f>
        <v>0</v>
      </c>
      <c r="G567" s="62" t="str">
        <f>Input_Fixed_Assets!H568</f>
        <v>Property</v>
      </c>
      <c r="H567" s="62" t="str">
        <f>Input_Fixed_Assets!I568</f>
        <v>Existing</v>
      </c>
      <c r="I567" s="63"/>
      <c r="J567" s="64">
        <f>INDEX(Input_Fixed_Assets!$E$993:$E$998,MATCH(D567,Input_Fixed_Assets!$D$993:$D$998,0))</f>
        <v>0.48700000182628767</v>
      </c>
      <c r="K567" s="61">
        <f t="shared" si="16"/>
        <v>0</v>
      </c>
      <c r="M567" s="66">
        <f t="shared" si="17"/>
        <v>0</v>
      </c>
    </row>
    <row r="568" spans="4:13" ht="12.75" x14ac:dyDescent="0.3">
      <c r="D568" s="8" t="str">
        <f>Input_Fixed_Assets!E569</f>
        <v>FAC</v>
      </c>
      <c r="E568" s="61">
        <f>Input_Fixed_Assets!F569</f>
        <v>0</v>
      </c>
      <c r="F568" s="66">
        <f>Input_Fixed_Assets!G569</f>
        <v>0</v>
      </c>
      <c r="G568" s="62" t="str">
        <f>Input_Fixed_Assets!H569</f>
        <v>Property</v>
      </c>
      <c r="H568" s="62" t="str">
        <f>Input_Fixed_Assets!I569</f>
        <v>Existing</v>
      </c>
      <c r="I568" s="63"/>
      <c r="J568" s="64">
        <f>INDEX(Input_Fixed_Assets!$E$993:$E$998,MATCH(D568,Input_Fixed_Assets!$D$993:$D$998,0))</f>
        <v>0.48700000182628767</v>
      </c>
      <c r="K568" s="61">
        <f t="shared" si="16"/>
        <v>0</v>
      </c>
      <c r="M568" s="66">
        <f t="shared" si="17"/>
        <v>0</v>
      </c>
    </row>
    <row r="569" spans="4:13" ht="12.75" x14ac:dyDescent="0.3">
      <c r="D569" s="8" t="str">
        <f>Input_Fixed_Assets!E570</f>
        <v>FAC</v>
      </c>
      <c r="E569" s="61">
        <f>Input_Fixed_Assets!F570</f>
        <v>9628.34</v>
      </c>
      <c r="F569" s="66">
        <f>Input_Fixed_Assets!G570</f>
        <v>27</v>
      </c>
      <c r="G569" s="62" t="str">
        <f>Input_Fixed_Assets!H570</f>
        <v>Property</v>
      </c>
      <c r="H569" s="62" t="str">
        <f>Input_Fixed_Assets!I570</f>
        <v>Existing</v>
      </c>
      <c r="I569" s="63"/>
      <c r="J569" s="64">
        <f>INDEX(Input_Fixed_Assets!$E$993:$E$998,MATCH(D569,Input_Fixed_Assets!$D$993:$D$998,0))</f>
        <v>0.48700000182628767</v>
      </c>
      <c r="K569" s="61">
        <f t="shared" si="16"/>
        <v>4689.0015975841188</v>
      </c>
      <c r="M569" s="66">
        <f t="shared" si="17"/>
        <v>2.25</v>
      </c>
    </row>
    <row r="570" spans="4:13" ht="12.75" x14ac:dyDescent="0.3">
      <c r="D570" s="8" t="str">
        <f>Input_Fixed_Assets!E571</f>
        <v>FAC</v>
      </c>
      <c r="E570" s="61">
        <f>Input_Fixed_Assets!F571</f>
        <v>0</v>
      </c>
      <c r="F570" s="66">
        <f>Input_Fixed_Assets!G571</f>
        <v>0</v>
      </c>
      <c r="G570" s="62" t="str">
        <f>Input_Fixed_Assets!H571</f>
        <v>Property</v>
      </c>
      <c r="H570" s="62" t="str">
        <f>Input_Fixed_Assets!I571</f>
        <v>Existing</v>
      </c>
      <c r="I570" s="63"/>
      <c r="J570" s="64">
        <f>INDEX(Input_Fixed_Assets!$E$993:$E$998,MATCH(D570,Input_Fixed_Assets!$D$993:$D$998,0))</f>
        <v>0.48700000182628767</v>
      </c>
      <c r="K570" s="61">
        <f t="shared" si="16"/>
        <v>0</v>
      </c>
      <c r="M570" s="66">
        <f t="shared" si="17"/>
        <v>0</v>
      </c>
    </row>
    <row r="571" spans="4:13" ht="12.75" x14ac:dyDescent="0.3">
      <c r="D571" s="8" t="str">
        <f>Input_Fixed_Assets!E572</f>
        <v>FAC</v>
      </c>
      <c r="E571" s="61">
        <f>Input_Fixed_Assets!F572</f>
        <v>0</v>
      </c>
      <c r="F571" s="66">
        <f>Input_Fixed_Assets!G572</f>
        <v>0</v>
      </c>
      <c r="G571" s="62" t="str">
        <f>Input_Fixed_Assets!H572</f>
        <v>Property</v>
      </c>
      <c r="H571" s="62" t="str">
        <f>Input_Fixed_Assets!I572</f>
        <v>Existing</v>
      </c>
      <c r="I571" s="63"/>
      <c r="J571" s="64">
        <f>INDEX(Input_Fixed_Assets!$E$993:$E$998,MATCH(D571,Input_Fixed_Assets!$D$993:$D$998,0))</f>
        <v>0.48700000182628767</v>
      </c>
      <c r="K571" s="61">
        <f t="shared" si="16"/>
        <v>0</v>
      </c>
      <c r="M571" s="66">
        <f t="shared" si="17"/>
        <v>0</v>
      </c>
    </row>
    <row r="572" spans="4:13" ht="12.75" x14ac:dyDescent="0.3">
      <c r="D572" s="8" t="str">
        <f>Input_Fixed_Assets!E573</f>
        <v>FAC</v>
      </c>
      <c r="E572" s="61">
        <f>Input_Fixed_Assets!F573</f>
        <v>70301.64</v>
      </c>
      <c r="F572" s="66">
        <f>Input_Fixed_Assets!G573</f>
        <v>336</v>
      </c>
      <c r="G572" s="62" t="str">
        <f>Input_Fixed_Assets!H573</f>
        <v>Exclude</v>
      </c>
      <c r="H572" s="62" t="str">
        <f>Input_Fixed_Assets!I573</f>
        <v>Existing</v>
      </c>
      <c r="I572" s="63"/>
      <c r="J572" s="64">
        <f>INDEX(Input_Fixed_Assets!$E$993:$E$998,MATCH(D572,Input_Fixed_Assets!$D$993:$D$998,0))</f>
        <v>0.48700000182628767</v>
      </c>
      <c r="K572" s="61">
        <f t="shared" si="16"/>
        <v>34236.898808391015</v>
      </c>
      <c r="M572" s="66">
        <f t="shared" si="17"/>
        <v>28</v>
      </c>
    </row>
    <row r="573" spans="4:13" ht="12.75" x14ac:dyDescent="0.3">
      <c r="D573" s="8" t="str">
        <f>Input_Fixed_Assets!E574</f>
        <v>FAC</v>
      </c>
      <c r="E573" s="61">
        <f>Input_Fixed_Assets!F574</f>
        <v>227.44</v>
      </c>
      <c r="F573" s="66">
        <f>Input_Fixed_Assets!G574</f>
        <v>7</v>
      </c>
      <c r="G573" s="62" t="str">
        <f>Input_Fixed_Assets!H574</f>
        <v>Plant and Equipment</v>
      </c>
      <c r="H573" s="62" t="str">
        <f>Input_Fixed_Assets!I574</f>
        <v>Existing</v>
      </c>
      <c r="I573" s="63"/>
      <c r="J573" s="64">
        <f>INDEX(Input_Fixed_Assets!$E$993:$E$998,MATCH(D573,Input_Fixed_Assets!$D$993:$D$998,0))</f>
        <v>0.48700000182628767</v>
      </c>
      <c r="K573" s="61">
        <f t="shared" si="16"/>
        <v>110.76328041537087</v>
      </c>
      <c r="M573" s="66">
        <f t="shared" si="17"/>
        <v>0.58333333333333337</v>
      </c>
    </row>
    <row r="574" spans="4:13" ht="12.75" x14ac:dyDescent="0.3">
      <c r="D574" s="8" t="str">
        <f>Input_Fixed_Assets!E575</f>
        <v>FAC</v>
      </c>
      <c r="E574" s="61">
        <f>Input_Fixed_Assets!F575</f>
        <v>0</v>
      </c>
      <c r="F574" s="66">
        <f>Input_Fixed_Assets!G575</f>
        <v>0</v>
      </c>
      <c r="G574" s="62" t="str">
        <f>Input_Fixed_Assets!H575</f>
        <v>Property</v>
      </c>
      <c r="H574" s="62" t="str">
        <f>Input_Fixed_Assets!I575</f>
        <v>Existing</v>
      </c>
      <c r="I574" s="63"/>
      <c r="J574" s="64">
        <f>INDEX(Input_Fixed_Assets!$E$993:$E$998,MATCH(D574,Input_Fixed_Assets!$D$993:$D$998,0))</f>
        <v>0.48700000182628767</v>
      </c>
      <c r="K574" s="61">
        <f t="shared" si="16"/>
        <v>0</v>
      </c>
      <c r="M574" s="66">
        <f t="shared" si="17"/>
        <v>0</v>
      </c>
    </row>
    <row r="575" spans="4:13" ht="12.75" x14ac:dyDescent="0.3">
      <c r="D575" s="8" t="str">
        <f>Input_Fixed_Assets!E576</f>
        <v>FAC</v>
      </c>
      <c r="E575" s="61">
        <f>Input_Fixed_Assets!F576</f>
        <v>0</v>
      </c>
      <c r="F575" s="66">
        <f>Input_Fixed_Assets!G576</f>
        <v>0</v>
      </c>
      <c r="G575" s="62" t="str">
        <f>Input_Fixed_Assets!H576</f>
        <v>Property</v>
      </c>
      <c r="H575" s="62" t="str">
        <f>Input_Fixed_Assets!I576</f>
        <v>Existing</v>
      </c>
      <c r="I575" s="63"/>
      <c r="J575" s="64">
        <f>INDEX(Input_Fixed_Assets!$E$993:$E$998,MATCH(D575,Input_Fixed_Assets!$D$993:$D$998,0))</f>
        <v>0.48700000182628767</v>
      </c>
      <c r="K575" s="61">
        <f t="shared" si="16"/>
        <v>0</v>
      </c>
      <c r="M575" s="66">
        <f t="shared" si="17"/>
        <v>0</v>
      </c>
    </row>
    <row r="576" spans="4:13" ht="12.75" x14ac:dyDescent="0.3">
      <c r="D576" s="8" t="str">
        <f>Input_Fixed_Assets!E577</f>
        <v>FAC</v>
      </c>
      <c r="E576" s="61">
        <f>Input_Fixed_Assets!F577</f>
        <v>0</v>
      </c>
      <c r="F576" s="66">
        <f>Input_Fixed_Assets!G577</f>
        <v>0</v>
      </c>
      <c r="G576" s="62" t="str">
        <f>Input_Fixed_Assets!H577</f>
        <v>Property</v>
      </c>
      <c r="H576" s="62" t="str">
        <f>Input_Fixed_Assets!I577</f>
        <v>Existing</v>
      </c>
      <c r="I576" s="63"/>
      <c r="J576" s="64">
        <f>INDEX(Input_Fixed_Assets!$E$993:$E$998,MATCH(D576,Input_Fixed_Assets!$D$993:$D$998,0))</f>
        <v>0.48700000182628767</v>
      </c>
      <c r="K576" s="61">
        <f t="shared" si="16"/>
        <v>0</v>
      </c>
      <c r="M576" s="66">
        <f t="shared" si="17"/>
        <v>0</v>
      </c>
    </row>
    <row r="577" spans="4:13" ht="12.75" x14ac:dyDescent="0.3">
      <c r="D577" s="8" t="str">
        <f>Input_Fixed_Assets!E578</f>
        <v>FAC</v>
      </c>
      <c r="E577" s="61">
        <f>Input_Fixed_Assets!F578</f>
        <v>0</v>
      </c>
      <c r="F577" s="66">
        <f>Input_Fixed_Assets!G578</f>
        <v>0</v>
      </c>
      <c r="G577" s="62" t="str">
        <f>Input_Fixed_Assets!H578</f>
        <v>Property</v>
      </c>
      <c r="H577" s="62" t="str">
        <f>Input_Fixed_Assets!I578</f>
        <v>Existing</v>
      </c>
      <c r="I577" s="63"/>
      <c r="J577" s="64">
        <f>INDEX(Input_Fixed_Assets!$E$993:$E$998,MATCH(D577,Input_Fixed_Assets!$D$993:$D$998,0))</f>
        <v>0.48700000182628767</v>
      </c>
      <c r="K577" s="61">
        <f t="shared" si="16"/>
        <v>0</v>
      </c>
      <c r="M577" s="66">
        <f t="shared" si="17"/>
        <v>0</v>
      </c>
    </row>
    <row r="578" spans="4:13" ht="12.75" x14ac:dyDescent="0.3">
      <c r="D578" s="8" t="str">
        <f>Input_Fixed_Assets!E579</f>
        <v>FAC</v>
      </c>
      <c r="E578" s="61">
        <f>Input_Fixed_Assets!F579</f>
        <v>0</v>
      </c>
      <c r="F578" s="66">
        <f>Input_Fixed_Assets!G579</f>
        <v>0</v>
      </c>
      <c r="G578" s="62" t="str">
        <f>Input_Fixed_Assets!H579</f>
        <v>Property</v>
      </c>
      <c r="H578" s="62" t="str">
        <f>Input_Fixed_Assets!I579</f>
        <v>Existing</v>
      </c>
      <c r="I578" s="63"/>
      <c r="J578" s="64">
        <f>INDEX(Input_Fixed_Assets!$E$993:$E$998,MATCH(D578,Input_Fixed_Assets!$D$993:$D$998,0))</f>
        <v>0.48700000182628767</v>
      </c>
      <c r="K578" s="61">
        <f t="shared" si="16"/>
        <v>0</v>
      </c>
      <c r="M578" s="66">
        <f t="shared" si="17"/>
        <v>0</v>
      </c>
    </row>
    <row r="579" spans="4:13" ht="12.75" x14ac:dyDescent="0.3">
      <c r="D579" s="8" t="str">
        <f>Input_Fixed_Assets!E580</f>
        <v>FAC</v>
      </c>
      <c r="E579" s="61">
        <f>Input_Fixed_Assets!F580</f>
        <v>0</v>
      </c>
      <c r="F579" s="66">
        <f>Input_Fixed_Assets!G580</f>
        <v>0</v>
      </c>
      <c r="G579" s="62" t="str">
        <f>Input_Fixed_Assets!H580</f>
        <v>Property</v>
      </c>
      <c r="H579" s="62" t="str">
        <f>Input_Fixed_Assets!I580</f>
        <v>Existing</v>
      </c>
      <c r="I579" s="63"/>
      <c r="J579" s="64">
        <f>INDEX(Input_Fixed_Assets!$E$993:$E$998,MATCH(D579,Input_Fixed_Assets!$D$993:$D$998,0))</f>
        <v>0.48700000182628767</v>
      </c>
      <c r="K579" s="61">
        <f t="shared" si="16"/>
        <v>0</v>
      </c>
      <c r="M579" s="66">
        <f t="shared" si="17"/>
        <v>0</v>
      </c>
    </row>
    <row r="580" spans="4:13" ht="12.75" x14ac:dyDescent="0.3">
      <c r="D580" s="8" t="str">
        <f>Input_Fixed_Assets!E581</f>
        <v>FAC</v>
      </c>
      <c r="E580" s="61">
        <f>Input_Fixed_Assets!F581</f>
        <v>0</v>
      </c>
      <c r="F580" s="66">
        <f>Input_Fixed_Assets!G581</f>
        <v>0</v>
      </c>
      <c r="G580" s="62" t="str">
        <f>Input_Fixed_Assets!H581</f>
        <v>Property</v>
      </c>
      <c r="H580" s="62" t="str">
        <f>Input_Fixed_Assets!I581</f>
        <v>Existing</v>
      </c>
      <c r="I580" s="63"/>
      <c r="J580" s="64">
        <f>INDEX(Input_Fixed_Assets!$E$993:$E$998,MATCH(D580,Input_Fixed_Assets!$D$993:$D$998,0))</f>
        <v>0.48700000182628767</v>
      </c>
      <c r="K580" s="61">
        <f t="shared" si="16"/>
        <v>0</v>
      </c>
      <c r="M580" s="66">
        <f t="shared" si="17"/>
        <v>0</v>
      </c>
    </row>
    <row r="581" spans="4:13" ht="12.75" x14ac:dyDescent="0.3">
      <c r="D581" s="8" t="str">
        <f>Input_Fixed_Assets!E582</f>
        <v>FAC</v>
      </c>
      <c r="E581" s="61">
        <f>Input_Fixed_Assets!F582</f>
        <v>12151.34</v>
      </c>
      <c r="F581" s="66">
        <f>Input_Fixed_Assets!G582</f>
        <v>27</v>
      </c>
      <c r="G581" s="62" t="str">
        <f>Input_Fixed_Assets!H582</f>
        <v>Property</v>
      </c>
      <c r="H581" s="62" t="str">
        <f>Input_Fixed_Assets!I582</f>
        <v>Existing</v>
      </c>
      <c r="I581" s="63"/>
      <c r="J581" s="64">
        <f>INDEX(Input_Fixed_Assets!$E$993:$E$998,MATCH(D581,Input_Fixed_Assets!$D$993:$D$998,0))</f>
        <v>0.48700000182628767</v>
      </c>
      <c r="K581" s="61">
        <f t="shared" si="16"/>
        <v>5917.7026021918427</v>
      </c>
      <c r="M581" s="66">
        <f t="shared" si="17"/>
        <v>2.25</v>
      </c>
    </row>
    <row r="582" spans="4:13" ht="12.75" x14ac:dyDescent="0.3">
      <c r="D582" s="8" t="str">
        <f>Input_Fixed_Assets!E583</f>
        <v>FAC</v>
      </c>
      <c r="E582" s="61">
        <f>Input_Fixed_Assets!F583</f>
        <v>0</v>
      </c>
      <c r="F582" s="66">
        <f>Input_Fixed_Assets!G583</f>
        <v>0</v>
      </c>
      <c r="G582" s="62" t="str">
        <f>Input_Fixed_Assets!H583</f>
        <v>Property</v>
      </c>
      <c r="H582" s="62" t="str">
        <f>Input_Fixed_Assets!I583</f>
        <v>Existing</v>
      </c>
      <c r="I582" s="63"/>
      <c r="J582" s="64">
        <f>INDEX(Input_Fixed_Assets!$E$993:$E$998,MATCH(D582,Input_Fixed_Assets!$D$993:$D$998,0))</f>
        <v>0.48700000182628767</v>
      </c>
      <c r="K582" s="61">
        <f t="shared" si="16"/>
        <v>0</v>
      </c>
      <c r="M582" s="66">
        <f t="shared" si="17"/>
        <v>0</v>
      </c>
    </row>
    <row r="583" spans="4:13" ht="12.75" x14ac:dyDescent="0.3">
      <c r="D583" s="8" t="str">
        <f>Input_Fixed_Assets!E584</f>
        <v>FAC</v>
      </c>
      <c r="E583" s="61">
        <f>Input_Fixed_Assets!F584</f>
        <v>41418.639999999999</v>
      </c>
      <c r="F583" s="66">
        <f>Input_Fixed_Assets!G584</f>
        <v>300</v>
      </c>
      <c r="G583" s="62" t="str">
        <f>Input_Fixed_Assets!H584</f>
        <v>Exclude</v>
      </c>
      <c r="H583" s="62" t="str">
        <f>Input_Fixed_Assets!I584</f>
        <v>Existing</v>
      </c>
      <c r="I583" s="63"/>
      <c r="J583" s="64">
        <f>INDEX(Input_Fixed_Assets!$E$993:$E$998,MATCH(D583,Input_Fixed_Assets!$D$993:$D$998,0))</f>
        <v>0.48700000182628767</v>
      </c>
      <c r="K583" s="61">
        <f t="shared" si="16"/>
        <v>20170.877755642352</v>
      </c>
      <c r="M583" s="66">
        <f t="shared" si="17"/>
        <v>25</v>
      </c>
    </row>
    <row r="584" spans="4:13" ht="12.75" x14ac:dyDescent="0.3">
      <c r="D584" s="8" t="str">
        <f>Input_Fixed_Assets!E585</f>
        <v>FAC</v>
      </c>
      <c r="E584" s="61">
        <f>Input_Fixed_Assets!F585</f>
        <v>51090.96</v>
      </c>
      <c r="F584" s="66">
        <f>Input_Fixed_Assets!G585</f>
        <v>61</v>
      </c>
      <c r="G584" s="62" t="str">
        <f>Input_Fixed_Assets!H585</f>
        <v>Plant and Equipment</v>
      </c>
      <c r="H584" s="62" t="str">
        <f>Input_Fixed_Assets!I585</f>
        <v>Existing</v>
      </c>
      <c r="I584" s="63"/>
      <c r="J584" s="64">
        <f>INDEX(Input_Fixed_Assets!$E$993:$E$998,MATCH(D584,Input_Fixed_Assets!$D$993:$D$998,0))</f>
        <v>0.48700000182628767</v>
      </c>
      <c r="K584" s="61">
        <f t="shared" si="16"/>
        <v>24881.29761330679</v>
      </c>
      <c r="M584" s="66">
        <f t="shared" si="17"/>
        <v>5.083333333333333</v>
      </c>
    </row>
    <row r="585" spans="4:13" ht="12.75" x14ac:dyDescent="0.3">
      <c r="D585" s="8" t="str">
        <f>Input_Fixed_Assets!E586</f>
        <v>FAC</v>
      </c>
      <c r="E585" s="61">
        <f>Input_Fixed_Assets!F586</f>
        <v>0</v>
      </c>
      <c r="F585" s="66">
        <f>Input_Fixed_Assets!G586</f>
        <v>0</v>
      </c>
      <c r="G585" s="62" t="str">
        <f>Input_Fixed_Assets!H586</f>
        <v>Property</v>
      </c>
      <c r="H585" s="62" t="str">
        <f>Input_Fixed_Assets!I586</f>
        <v>Existing</v>
      </c>
      <c r="I585" s="63"/>
      <c r="J585" s="64">
        <f>INDEX(Input_Fixed_Assets!$E$993:$E$998,MATCH(D585,Input_Fixed_Assets!$D$993:$D$998,0))</f>
        <v>0.48700000182628767</v>
      </c>
      <c r="K585" s="61">
        <f t="shared" si="16"/>
        <v>0</v>
      </c>
      <c r="M585" s="66">
        <f t="shared" si="17"/>
        <v>0</v>
      </c>
    </row>
    <row r="586" spans="4:13" ht="12.75" x14ac:dyDescent="0.3">
      <c r="D586" s="8" t="str">
        <f>Input_Fixed_Assets!E587</f>
        <v>FAC</v>
      </c>
      <c r="E586" s="61">
        <f>Input_Fixed_Assets!F587</f>
        <v>0</v>
      </c>
      <c r="F586" s="66">
        <f>Input_Fixed_Assets!G587</f>
        <v>0</v>
      </c>
      <c r="G586" s="62" t="str">
        <f>Input_Fixed_Assets!H587</f>
        <v>Property</v>
      </c>
      <c r="H586" s="62" t="str">
        <f>Input_Fixed_Assets!I587</f>
        <v>Existing</v>
      </c>
      <c r="I586" s="63"/>
      <c r="J586" s="64">
        <f>INDEX(Input_Fixed_Assets!$E$993:$E$998,MATCH(D586,Input_Fixed_Assets!$D$993:$D$998,0))</f>
        <v>0.48700000182628767</v>
      </c>
      <c r="K586" s="61">
        <f t="shared" ref="K586:K649" si="18">E586*J586</f>
        <v>0</v>
      </c>
      <c r="M586" s="66">
        <f t="shared" si="17"/>
        <v>0</v>
      </c>
    </row>
    <row r="587" spans="4:13" ht="12.75" x14ac:dyDescent="0.3">
      <c r="D587" s="8" t="str">
        <f>Input_Fixed_Assets!E588</f>
        <v>FAC</v>
      </c>
      <c r="E587" s="61">
        <f>Input_Fixed_Assets!F588</f>
        <v>0</v>
      </c>
      <c r="F587" s="66">
        <f>Input_Fixed_Assets!G588</f>
        <v>0</v>
      </c>
      <c r="G587" s="62" t="str">
        <f>Input_Fixed_Assets!H588</f>
        <v>Property</v>
      </c>
      <c r="H587" s="62" t="str">
        <f>Input_Fixed_Assets!I588</f>
        <v>Existing</v>
      </c>
      <c r="I587" s="63"/>
      <c r="J587" s="64">
        <f>INDEX(Input_Fixed_Assets!$E$993:$E$998,MATCH(D587,Input_Fixed_Assets!$D$993:$D$998,0))</f>
        <v>0.48700000182628767</v>
      </c>
      <c r="K587" s="61">
        <f t="shared" si="18"/>
        <v>0</v>
      </c>
      <c r="M587" s="66">
        <f t="shared" ref="M587:M650" si="19">F587/12</f>
        <v>0</v>
      </c>
    </row>
    <row r="588" spans="4:13" ht="12.75" x14ac:dyDescent="0.3">
      <c r="D588" s="8" t="str">
        <f>Input_Fixed_Assets!E589</f>
        <v>FAC</v>
      </c>
      <c r="E588" s="61">
        <f>Input_Fixed_Assets!F589</f>
        <v>0</v>
      </c>
      <c r="F588" s="66">
        <f>Input_Fixed_Assets!G589</f>
        <v>0</v>
      </c>
      <c r="G588" s="62" t="str">
        <f>Input_Fixed_Assets!H589</f>
        <v>Property</v>
      </c>
      <c r="H588" s="62" t="str">
        <f>Input_Fixed_Assets!I589</f>
        <v>Existing</v>
      </c>
      <c r="I588" s="63"/>
      <c r="J588" s="64">
        <f>INDEX(Input_Fixed_Assets!$E$993:$E$998,MATCH(D588,Input_Fixed_Assets!$D$993:$D$998,0))</f>
        <v>0.48700000182628767</v>
      </c>
      <c r="K588" s="61">
        <f t="shared" si="18"/>
        <v>0</v>
      </c>
      <c r="M588" s="66">
        <f t="shared" si="19"/>
        <v>0</v>
      </c>
    </row>
    <row r="589" spans="4:13" ht="12.75" x14ac:dyDescent="0.3">
      <c r="D589" s="8" t="str">
        <f>Input_Fixed_Assets!E590</f>
        <v>FAC</v>
      </c>
      <c r="E589" s="61">
        <f>Input_Fixed_Assets!F590</f>
        <v>0</v>
      </c>
      <c r="F589" s="66">
        <f>Input_Fixed_Assets!G590</f>
        <v>0</v>
      </c>
      <c r="G589" s="62" t="str">
        <f>Input_Fixed_Assets!H590</f>
        <v>IT and Communications</v>
      </c>
      <c r="H589" s="62" t="str">
        <f>Input_Fixed_Assets!I590</f>
        <v>Existing</v>
      </c>
      <c r="I589" s="63"/>
      <c r="J589" s="64">
        <f>INDEX(Input_Fixed_Assets!$E$993:$E$998,MATCH(D589,Input_Fixed_Assets!$D$993:$D$998,0))</f>
        <v>0.48700000182628767</v>
      </c>
      <c r="K589" s="61">
        <f t="shared" si="18"/>
        <v>0</v>
      </c>
      <c r="M589" s="66">
        <f t="shared" si="19"/>
        <v>0</v>
      </c>
    </row>
    <row r="590" spans="4:13" ht="12.75" x14ac:dyDescent="0.3">
      <c r="D590" s="8" t="str">
        <f>Input_Fixed_Assets!E591</f>
        <v>FAC</v>
      </c>
      <c r="E590" s="61">
        <f>Input_Fixed_Assets!F591</f>
        <v>0</v>
      </c>
      <c r="F590" s="66">
        <f>Input_Fixed_Assets!G591</f>
        <v>0</v>
      </c>
      <c r="G590" s="62" t="str">
        <f>Input_Fixed_Assets!H591</f>
        <v>Property</v>
      </c>
      <c r="H590" s="62" t="str">
        <f>Input_Fixed_Assets!I591</f>
        <v>Existing</v>
      </c>
      <c r="I590" s="63"/>
      <c r="J590" s="64">
        <f>INDEX(Input_Fixed_Assets!$E$993:$E$998,MATCH(D590,Input_Fixed_Assets!$D$993:$D$998,0))</f>
        <v>0.48700000182628767</v>
      </c>
      <c r="K590" s="61">
        <f t="shared" si="18"/>
        <v>0</v>
      </c>
      <c r="M590" s="66">
        <f t="shared" si="19"/>
        <v>0</v>
      </c>
    </row>
    <row r="591" spans="4:13" ht="12.75" x14ac:dyDescent="0.3">
      <c r="D591" s="8" t="str">
        <f>Input_Fixed_Assets!E592</f>
        <v>FAC</v>
      </c>
      <c r="E591" s="61">
        <f>Input_Fixed_Assets!F592</f>
        <v>0</v>
      </c>
      <c r="F591" s="66">
        <f>Input_Fixed_Assets!G592</f>
        <v>0</v>
      </c>
      <c r="G591" s="62" t="str">
        <f>Input_Fixed_Assets!H592</f>
        <v>Property</v>
      </c>
      <c r="H591" s="62" t="str">
        <f>Input_Fixed_Assets!I592</f>
        <v>Existing</v>
      </c>
      <c r="I591" s="63"/>
      <c r="J591" s="64">
        <f>INDEX(Input_Fixed_Assets!$E$993:$E$998,MATCH(D591,Input_Fixed_Assets!$D$993:$D$998,0))</f>
        <v>0.48700000182628767</v>
      </c>
      <c r="K591" s="61">
        <f t="shared" si="18"/>
        <v>0</v>
      </c>
      <c r="M591" s="66">
        <f t="shared" si="19"/>
        <v>0</v>
      </c>
    </row>
    <row r="592" spans="4:13" ht="12.75" x14ac:dyDescent="0.3">
      <c r="D592" s="8" t="str">
        <f>Input_Fixed_Assets!E593</f>
        <v>FAC</v>
      </c>
      <c r="E592" s="61">
        <f>Input_Fixed_Assets!F593</f>
        <v>0</v>
      </c>
      <c r="F592" s="66">
        <f>Input_Fixed_Assets!G593</f>
        <v>0</v>
      </c>
      <c r="G592" s="62" t="str">
        <f>Input_Fixed_Assets!H593</f>
        <v>Property</v>
      </c>
      <c r="H592" s="62" t="str">
        <f>Input_Fixed_Assets!I593</f>
        <v>Existing</v>
      </c>
      <c r="I592" s="63"/>
      <c r="J592" s="64">
        <f>INDEX(Input_Fixed_Assets!$E$993:$E$998,MATCH(D592,Input_Fixed_Assets!$D$993:$D$998,0))</f>
        <v>0.48700000182628767</v>
      </c>
      <c r="K592" s="61">
        <f t="shared" si="18"/>
        <v>0</v>
      </c>
      <c r="M592" s="66">
        <f t="shared" si="19"/>
        <v>0</v>
      </c>
    </row>
    <row r="593" spans="4:13" ht="12.75" x14ac:dyDescent="0.3">
      <c r="D593" s="8" t="str">
        <f>Input_Fixed_Assets!E594</f>
        <v>FAC</v>
      </c>
      <c r="E593" s="61">
        <f>Input_Fixed_Assets!F594</f>
        <v>0</v>
      </c>
      <c r="F593" s="66">
        <f>Input_Fixed_Assets!G594</f>
        <v>0</v>
      </c>
      <c r="G593" s="62" t="str">
        <f>Input_Fixed_Assets!H594</f>
        <v>IT and Communications</v>
      </c>
      <c r="H593" s="62" t="str">
        <f>Input_Fixed_Assets!I594</f>
        <v>Existing</v>
      </c>
      <c r="I593" s="63"/>
      <c r="J593" s="64">
        <f>INDEX(Input_Fixed_Assets!$E$993:$E$998,MATCH(D593,Input_Fixed_Assets!$D$993:$D$998,0))</f>
        <v>0.48700000182628767</v>
      </c>
      <c r="K593" s="61">
        <f t="shared" si="18"/>
        <v>0</v>
      </c>
      <c r="M593" s="66">
        <f t="shared" si="19"/>
        <v>0</v>
      </c>
    </row>
    <row r="594" spans="4:13" ht="12.75" x14ac:dyDescent="0.3">
      <c r="D594" s="8" t="str">
        <f>Input_Fixed_Assets!E595</f>
        <v>FAC</v>
      </c>
      <c r="E594" s="61">
        <f>Input_Fixed_Assets!F595</f>
        <v>0</v>
      </c>
      <c r="F594" s="66">
        <f>Input_Fixed_Assets!G595</f>
        <v>0</v>
      </c>
      <c r="G594" s="62" t="str">
        <f>Input_Fixed_Assets!H595</f>
        <v>Property</v>
      </c>
      <c r="H594" s="62" t="str">
        <f>Input_Fixed_Assets!I595</f>
        <v>Existing</v>
      </c>
      <c r="I594" s="63"/>
      <c r="J594" s="64">
        <f>INDEX(Input_Fixed_Assets!$E$993:$E$998,MATCH(D594,Input_Fixed_Assets!$D$993:$D$998,0))</f>
        <v>0.48700000182628767</v>
      </c>
      <c r="K594" s="61">
        <f t="shared" si="18"/>
        <v>0</v>
      </c>
      <c r="M594" s="66">
        <f t="shared" si="19"/>
        <v>0</v>
      </c>
    </row>
    <row r="595" spans="4:13" ht="12.75" x14ac:dyDescent="0.3">
      <c r="D595" s="8" t="str">
        <f>Input_Fixed_Assets!E596</f>
        <v>FAC</v>
      </c>
      <c r="E595" s="61">
        <f>Input_Fixed_Assets!F596</f>
        <v>937.35</v>
      </c>
      <c r="F595" s="66">
        <f>Input_Fixed_Assets!G596</f>
        <v>16</v>
      </c>
      <c r="G595" s="62" t="str">
        <f>Input_Fixed_Assets!H596</f>
        <v>Property</v>
      </c>
      <c r="H595" s="62" t="str">
        <f>Input_Fixed_Assets!I596</f>
        <v>Existing</v>
      </c>
      <c r="I595" s="63"/>
      <c r="J595" s="64">
        <f>INDEX(Input_Fixed_Assets!$E$993:$E$998,MATCH(D595,Input_Fixed_Assets!$D$993:$D$998,0))</f>
        <v>0.48700000182628767</v>
      </c>
      <c r="K595" s="61">
        <f t="shared" si="18"/>
        <v>456.48945171187074</v>
      </c>
      <c r="M595" s="66">
        <f t="shared" si="19"/>
        <v>1.3333333333333333</v>
      </c>
    </row>
    <row r="596" spans="4:13" ht="12.75" x14ac:dyDescent="0.3">
      <c r="D596" s="8" t="str">
        <f>Input_Fixed_Assets!E597</f>
        <v>FAC</v>
      </c>
      <c r="E596" s="61">
        <f>Input_Fixed_Assets!F597</f>
        <v>17958.740000000002</v>
      </c>
      <c r="F596" s="66">
        <f>Input_Fixed_Assets!G597</f>
        <v>28</v>
      </c>
      <c r="G596" s="62" t="str">
        <f>Input_Fixed_Assets!H597</f>
        <v>Property</v>
      </c>
      <c r="H596" s="62" t="str">
        <f>Input_Fixed_Assets!I597</f>
        <v>Existing</v>
      </c>
      <c r="I596" s="63"/>
      <c r="J596" s="64">
        <f>INDEX(Input_Fixed_Assets!$E$993:$E$998,MATCH(D596,Input_Fixed_Assets!$D$993:$D$998,0))</f>
        <v>0.48700000182628767</v>
      </c>
      <c r="K596" s="61">
        <f t="shared" si="18"/>
        <v>8745.9064127978254</v>
      </c>
      <c r="M596" s="66">
        <f t="shared" si="19"/>
        <v>2.3333333333333335</v>
      </c>
    </row>
    <row r="597" spans="4:13" ht="12.75" x14ac:dyDescent="0.3">
      <c r="D597" s="8" t="str">
        <f>Input_Fixed_Assets!E598</f>
        <v>FAC</v>
      </c>
      <c r="E597" s="61">
        <f>Input_Fixed_Assets!F598</f>
        <v>0</v>
      </c>
      <c r="F597" s="66">
        <f>Input_Fixed_Assets!G598</f>
        <v>0</v>
      </c>
      <c r="G597" s="62" t="str">
        <f>Input_Fixed_Assets!H598</f>
        <v>IT and Communications</v>
      </c>
      <c r="H597" s="62" t="str">
        <f>Input_Fixed_Assets!I598</f>
        <v>Existing</v>
      </c>
      <c r="I597" s="63"/>
      <c r="J597" s="64">
        <f>INDEX(Input_Fixed_Assets!$E$993:$E$998,MATCH(D597,Input_Fixed_Assets!$D$993:$D$998,0))</f>
        <v>0.48700000182628767</v>
      </c>
      <c r="K597" s="61">
        <f t="shared" si="18"/>
        <v>0</v>
      </c>
      <c r="M597" s="66">
        <f t="shared" si="19"/>
        <v>0</v>
      </c>
    </row>
    <row r="598" spans="4:13" ht="12.75" x14ac:dyDescent="0.3">
      <c r="D598" s="8" t="str">
        <f>Input_Fixed_Assets!E599</f>
        <v>FAC</v>
      </c>
      <c r="E598" s="61">
        <f>Input_Fixed_Assets!F599</f>
        <v>9370.92</v>
      </c>
      <c r="F598" s="66">
        <f>Input_Fixed_Assets!G599</f>
        <v>31</v>
      </c>
      <c r="G598" s="62" t="str">
        <f>Input_Fixed_Assets!H599</f>
        <v>Property</v>
      </c>
      <c r="H598" s="62" t="str">
        <f>Input_Fixed_Assets!I599</f>
        <v>Existing</v>
      </c>
      <c r="I598" s="63"/>
      <c r="J598" s="64">
        <f>INDEX(Input_Fixed_Assets!$E$993:$E$998,MATCH(D598,Input_Fixed_Assets!$D$993:$D$998,0))</f>
        <v>0.48700000182628767</v>
      </c>
      <c r="K598" s="61">
        <f t="shared" si="18"/>
        <v>4563.6380571139953</v>
      </c>
      <c r="M598" s="66">
        <f t="shared" si="19"/>
        <v>2.5833333333333335</v>
      </c>
    </row>
    <row r="599" spans="4:13" ht="12.75" x14ac:dyDescent="0.3">
      <c r="D599" s="8" t="str">
        <f>Input_Fixed_Assets!E600</f>
        <v>FAC</v>
      </c>
      <c r="E599" s="61">
        <f>Input_Fixed_Assets!F600</f>
        <v>299695.08</v>
      </c>
      <c r="F599" s="66">
        <f>Input_Fixed_Assets!G600</f>
        <v>29</v>
      </c>
      <c r="G599" s="62" t="str">
        <f>Input_Fixed_Assets!H600</f>
        <v>Property</v>
      </c>
      <c r="H599" s="62" t="str">
        <f>Input_Fixed_Assets!I600</f>
        <v>Existing</v>
      </c>
      <c r="I599" s="63"/>
      <c r="J599" s="64">
        <f>INDEX(Input_Fixed_Assets!$E$993:$E$998,MATCH(D599,Input_Fixed_Assets!$D$993:$D$998,0))</f>
        <v>0.48700000182628767</v>
      </c>
      <c r="K599" s="61">
        <f t="shared" si="18"/>
        <v>145951.50450732943</v>
      </c>
      <c r="M599" s="66">
        <f t="shared" si="19"/>
        <v>2.4166666666666665</v>
      </c>
    </row>
    <row r="600" spans="4:13" ht="12.75" x14ac:dyDescent="0.3">
      <c r="D600" s="8" t="str">
        <f>Input_Fixed_Assets!E601</f>
        <v>FAC</v>
      </c>
      <c r="E600" s="61">
        <f>Input_Fixed_Assets!F601</f>
        <v>0</v>
      </c>
      <c r="F600" s="66">
        <f>Input_Fixed_Assets!G601</f>
        <v>0</v>
      </c>
      <c r="G600" s="62" t="str">
        <f>Input_Fixed_Assets!H601</f>
        <v>Property</v>
      </c>
      <c r="H600" s="62" t="str">
        <f>Input_Fixed_Assets!I601</f>
        <v>Existing</v>
      </c>
      <c r="I600" s="63"/>
      <c r="J600" s="64">
        <f>INDEX(Input_Fixed_Assets!$E$993:$E$998,MATCH(D600,Input_Fixed_Assets!$D$993:$D$998,0))</f>
        <v>0.48700000182628767</v>
      </c>
      <c r="K600" s="61">
        <f t="shared" si="18"/>
        <v>0</v>
      </c>
      <c r="M600" s="66">
        <f t="shared" si="19"/>
        <v>0</v>
      </c>
    </row>
    <row r="601" spans="4:13" ht="12.75" x14ac:dyDescent="0.3">
      <c r="D601" s="8" t="str">
        <f>Input_Fixed_Assets!E602</f>
        <v>FAC</v>
      </c>
      <c r="E601" s="61">
        <f>Input_Fixed_Assets!F602</f>
        <v>0</v>
      </c>
      <c r="F601" s="66">
        <f>Input_Fixed_Assets!G602</f>
        <v>0</v>
      </c>
      <c r="G601" s="62" t="str">
        <f>Input_Fixed_Assets!H602</f>
        <v>Property</v>
      </c>
      <c r="H601" s="62" t="str">
        <f>Input_Fixed_Assets!I602</f>
        <v>Existing</v>
      </c>
      <c r="I601" s="63"/>
      <c r="J601" s="64">
        <f>INDEX(Input_Fixed_Assets!$E$993:$E$998,MATCH(D601,Input_Fixed_Assets!$D$993:$D$998,0))</f>
        <v>0.48700000182628767</v>
      </c>
      <c r="K601" s="61">
        <f t="shared" si="18"/>
        <v>0</v>
      </c>
      <c r="M601" s="66">
        <f t="shared" si="19"/>
        <v>0</v>
      </c>
    </row>
    <row r="602" spans="4:13" ht="12.75" x14ac:dyDescent="0.3">
      <c r="D602" s="8" t="str">
        <f>Input_Fixed_Assets!E603</f>
        <v>FAC</v>
      </c>
      <c r="E602" s="61">
        <f>Input_Fixed_Assets!F603</f>
        <v>0</v>
      </c>
      <c r="F602" s="66">
        <f>Input_Fixed_Assets!G603</f>
        <v>0</v>
      </c>
      <c r="G602" s="62" t="str">
        <f>Input_Fixed_Assets!H603</f>
        <v>Property</v>
      </c>
      <c r="H602" s="62" t="str">
        <f>Input_Fixed_Assets!I603</f>
        <v>Existing</v>
      </c>
      <c r="I602" s="63"/>
      <c r="J602" s="64">
        <f>INDEX(Input_Fixed_Assets!$E$993:$E$998,MATCH(D602,Input_Fixed_Assets!$D$993:$D$998,0))</f>
        <v>0.48700000182628767</v>
      </c>
      <c r="K602" s="61">
        <f t="shared" si="18"/>
        <v>0</v>
      </c>
      <c r="M602" s="66">
        <f t="shared" si="19"/>
        <v>0</v>
      </c>
    </row>
    <row r="603" spans="4:13" ht="12.75" x14ac:dyDescent="0.3">
      <c r="D603" s="8" t="str">
        <f>Input_Fixed_Assets!E604</f>
        <v>FAC</v>
      </c>
      <c r="E603" s="61">
        <f>Input_Fixed_Assets!F604</f>
        <v>0</v>
      </c>
      <c r="F603" s="66">
        <f>Input_Fixed_Assets!G604</f>
        <v>0</v>
      </c>
      <c r="G603" s="62" t="str">
        <f>Input_Fixed_Assets!H604</f>
        <v>Property</v>
      </c>
      <c r="H603" s="62" t="str">
        <f>Input_Fixed_Assets!I604</f>
        <v>Existing</v>
      </c>
      <c r="I603" s="63"/>
      <c r="J603" s="64">
        <f>INDEX(Input_Fixed_Assets!$E$993:$E$998,MATCH(D603,Input_Fixed_Assets!$D$993:$D$998,0))</f>
        <v>0.48700000182628767</v>
      </c>
      <c r="K603" s="61">
        <f t="shared" si="18"/>
        <v>0</v>
      </c>
      <c r="M603" s="66">
        <f t="shared" si="19"/>
        <v>0</v>
      </c>
    </row>
    <row r="604" spans="4:13" ht="12.75" x14ac:dyDescent="0.3">
      <c r="D604" s="8" t="str">
        <f>Input_Fixed_Assets!E605</f>
        <v>FAC</v>
      </c>
      <c r="E604" s="61">
        <f>Input_Fixed_Assets!F605</f>
        <v>27070.68</v>
      </c>
      <c r="F604" s="66">
        <f>Input_Fixed_Assets!G605</f>
        <v>288</v>
      </c>
      <c r="G604" s="62" t="str">
        <f>Input_Fixed_Assets!H605</f>
        <v>Exclude</v>
      </c>
      <c r="H604" s="62" t="str">
        <f>Input_Fixed_Assets!I605</f>
        <v>Existing</v>
      </c>
      <c r="I604" s="63"/>
      <c r="J604" s="64">
        <f>INDEX(Input_Fixed_Assets!$E$993:$E$998,MATCH(D604,Input_Fixed_Assets!$D$993:$D$998,0))</f>
        <v>0.48700000182628767</v>
      </c>
      <c r="K604" s="61">
        <f t="shared" si="18"/>
        <v>13183.421209438849</v>
      </c>
      <c r="M604" s="66">
        <f t="shared" si="19"/>
        <v>24</v>
      </c>
    </row>
    <row r="605" spans="4:13" ht="12.75" x14ac:dyDescent="0.3">
      <c r="D605" s="8" t="str">
        <f>Input_Fixed_Assets!E606</f>
        <v>FAC</v>
      </c>
      <c r="E605" s="61">
        <f>Input_Fixed_Assets!F606</f>
        <v>0</v>
      </c>
      <c r="F605" s="66">
        <f>Input_Fixed_Assets!G606</f>
        <v>0</v>
      </c>
      <c r="G605" s="62" t="str">
        <f>Input_Fixed_Assets!H606</f>
        <v>Property</v>
      </c>
      <c r="H605" s="62" t="str">
        <f>Input_Fixed_Assets!I606</f>
        <v>Existing</v>
      </c>
      <c r="I605" s="63"/>
      <c r="J605" s="64">
        <f>INDEX(Input_Fixed_Assets!$E$993:$E$998,MATCH(D605,Input_Fixed_Assets!$D$993:$D$998,0))</f>
        <v>0.48700000182628767</v>
      </c>
      <c r="K605" s="61">
        <f t="shared" si="18"/>
        <v>0</v>
      </c>
      <c r="M605" s="66">
        <f t="shared" si="19"/>
        <v>0</v>
      </c>
    </row>
    <row r="606" spans="4:13" ht="12.75" x14ac:dyDescent="0.3">
      <c r="D606" s="8" t="str">
        <f>Input_Fixed_Assets!E607</f>
        <v>FAC</v>
      </c>
      <c r="E606" s="61">
        <f>Input_Fixed_Assets!F607</f>
        <v>0</v>
      </c>
      <c r="F606" s="66">
        <f>Input_Fixed_Assets!G607</f>
        <v>0</v>
      </c>
      <c r="G606" s="62" t="str">
        <f>Input_Fixed_Assets!H607</f>
        <v>IT and Communications</v>
      </c>
      <c r="H606" s="62" t="str">
        <f>Input_Fixed_Assets!I607</f>
        <v>Existing</v>
      </c>
      <c r="I606" s="63"/>
      <c r="J606" s="64">
        <f>INDEX(Input_Fixed_Assets!$E$993:$E$998,MATCH(D606,Input_Fixed_Assets!$D$993:$D$998,0))</f>
        <v>0.48700000182628767</v>
      </c>
      <c r="K606" s="61">
        <f t="shared" si="18"/>
        <v>0</v>
      </c>
      <c r="M606" s="66">
        <f t="shared" si="19"/>
        <v>0</v>
      </c>
    </row>
    <row r="607" spans="4:13" ht="12.75" x14ac:dyDescent="0.3">
      <c r="D607" s="8" t="str">
        <f>Input_Fixed_Assets!E608</f>
        <v>FAC</v>
      </c>
      <c r="E607" s="61">
        <f>Input_Fixed_Assets!F608</f>
        <v>0</v>
      </c>
      <c r="F607" s="66">
        <f>Input_Fixed_Assets!G608</f>
        <v>0</v>
      </c>
      <c r="G607" s="62" t="str">
        <f>Input_Fixed_Assets!H608</f>
        <v>Property</v>
      </c>
      <c r="H607" s="62" t="str">
        <f>Input_Fixed_Assets!I608</f>
        <v>Existing</v>
      </c>
      <c r="I607" s="63"/>
      <c r="J607" s="64">
        <f>INDEX(Input_Fixed_Assets!$E$993:$E$998,MATCH(D607,Input_Fixed_Assets!$D$993:$D$998,0))</f>
        <v>0.48700000182628767</v>
      </c>
      <c r="K607" s="61">
        <f t="shared" si="18"/>
        <v>0</v>
      </c>
      <c r="M607" s="66">
        <f t="shared" si="19"/>
        <v>0</v>
      </c>
    </row>
    <row r="608" spans="4:13" ht="12.75" x14ac:dyDescent="0.3">
      <c r="D608" s="8" t="str">
        <f>Input_Fixed_Assets!E609</f>
        <v>FAC</v>
      </c>
      <c r="E608" s="61">
        <f>Input_Fixed_Assets!F609</f>
        <v>0</v>
      </c>
      <c r="F608" s="66">
        <f>Input_Fixed_Assets!G609</f>
        <v>0</v>
      </c>
      <c r="G608" s="62" t="str">
        <f>Input_Fixed_Assets!H609</f>
        <v>Property</v>
      </c>
      <c r="H608" s="62" t="str">
        <f>Input_Fixed_Assets!I609</f>
        <v>Existing</v>
      </c>
      <c r="I608" s="63"/>
      <c r="J608" s="64">
        <f>INDEX(Input_Fixed_Assets!$E$993:$E$998,MATCH(D608,Input_Fixed_Assets!$D$993:$D$998,0))</f>
        <v>0.48700000182628767</v>
      </c>
      <c r="K608" s="61">
        <f t="shared" si="18"/>
        <v>0</v>
      </c>
      <c r="M608" s="66">
        <f t="shared" si="19"/>
        <v>0</v>
      </c>
    </row>
    <row r="609" spans="4:13" ht="12.75" x14ac:dyDescent="0.3">
      <c r="D609" s="8" t="str">
        <f>Input_Fixed_Assets!E610</f>
        <v>FAC</v>
      </c>
      <c r="E609" s="61">
        <f>Input_Fixed_Assets!F610</f>
        <v>32951.300000000003</v>
      </c>
      <c r="F609" s="66">
        <f>Input_Fixed_Assets!G610</f>
        <v>36</v>
      </c>
      <c r="G609" s="62" t="str">
        <f>Input_Fixed_Assets!H610</f>
        <v>Property</v>
      </c>
      <c r="H609" s="62" t="str">
        <f>Input_Fixed_Assets!I610</f>
        <v>Existing</v>
      </c>
      <c r="I609" s="63"/>
      <c r="J609" s="64">
        <f>INDEX(Input_Fixed_Assets!$E$993:$E$998,MATCH(D609,Input_Fixed_Assets!$D$993:$D$998,0))</f>
        <v>0.48700000182628767</v>
      </c>
      <c r="K609" s="61">
        <f t="shared" si="18"/>
        <v>16047.283160178555</v>
      </c>
      <c r="M609" s="66">
        <f t="shared" si="19"/>
        <v>3</v>
      </c>
    </row>
    <row r="610" spans="4:13" ht="12.75" x14ac:dyDescent="0.3">
      <c r="D610" s="8" t="str">
        <f>Input_Fixed_Assets!E611</f>
        <v>FAC</v>
      </c>
      <c r="E610" s="61">
        <f>Input_Fixed_Assets!F611</f>
        <v>0</v>
      </c>
      <c r="F610" s="66">
        <f>Input_Fixed_Assets!G611</f>
        <v>0</v>
      </c>
      <c r="G610" s="62" t="str">
        <f>Input_Fixed_Assets!H611</f>
        <v>Property</v>
      </c>
      <c r="H610" s="62" t="str">
        <f>Input_Fixed_Assets!I611</f>
        <v>Existing</v>
      </c>
      <c r="I610" s="63"/>
      <c r="J610" s="64">
        <f>INDEX(Input_Fixed_Assets!$E$993:$E$998,MATCH(D610,Input_Fixed_Assets!$D$993:$D$998,0))</f>
        <v>0.48700000182628767</v>
      </c>
      <c r="K610" s="61">
        <f t="shared" si="18"/>
        <v>0</v>
      </c>
      <c r="M610" s="66">
        <f t="shared" si="19"/>
        <v>0</v>
      </c>
    </row>
    <row r="611" spans="4:13" ht="12.75" x14ac:dyDescent="0.3">
      <c r="D611" s="8" t="str">
        <f>Input_Fixed_Assets!E612</f>
        <v>FAC</v>
      </c>
      <c r="E611" s="61">
        <f>Input_Fixed_Assets!F612</f>
        <v>0</v>
      </c>
      <c r="F611" s="66">
        <f>Input_Fixed_Assets!G612</f>
        <v>0</v>
      </c>
      <c r="G611" s="62" t="str">
        <f>Input_Fixed_Assets!H612</f>
        <v>Property</v>
      </c>
      <c r="H611" s="62" t="str">
        <f>Input_Fixed_Assets!I612</f>
        <v>Existing</v>
      </c>
      <c r="I611" s="63"/>
      <c r="J611" s="64">
        <f>INDEX(Input_Fixed_Assets!$E$993:$E$998,MATCH(D611,Input_Fixed_Assets!$D$993:$D$998,0))</f>
        <v>0.48700000182628767</v>
      </c>
      <c r="K611" s="61">
        <f t="shared" si="18"/>
        <v>0</v>
      </c>
      <c r="M611" s="66">
        <f t="shared" si="19"/>
        <v>0</v>
      </c>
    </row>
    <row r="612" spans="4:13" ht="12.75" x14ac:dyDescent="0.3">
      <c r="D612" s="8" t="str">
        <f>Input_Fixed_Assets!E613</f>
        <v>FAC</v>
      </c>
      <c r="E612" s="61">
        <f>Input_Fixed_Assets!F613</f>
        <v>0</v>
      </c>
      <c r="F612" s="66">
        <f>Input_Fixed_Assets!G613</f>
        <v>0</v>
      </c>
      <c r="G612" s="62" t="str">
        <f>Input_Fixed_Assets!H613</f>
        <v>Property</v>
      </c>
      <c r="H612" s="62" t="str">
        <f>Input_Fixed_Assets!I613</f>
        <v>Existing</v>
      </c>
      <c r="I612" s="63"/>
      <c r="J612" s="64">
        <f>INDEX(Input_Fixed_Assets!$E$993:$E$998,MATCH(D612,Input_Fixed_Assets!$D$993:$D$998,0))</f>
        <v>0.48700000182628767</v>
      </c>
      <c r="K612" s="61">
        <f t="shared" si="18"/>
        <v>0</v>
      </c>
      <c r="M612" s="66">
        <f t="shared" si="19"/>
        <v>0</v>
      </c>
    </row>
    <row r="613" spans="4:13" ht="12.75" x14ac:dyDescent="0.3">
      <c r="D613" s="8" t="str">
        <f>Input_Fixed_Assets!E614</f>
        <v>FAC</v>
      </c>
      <c r="E613" s="61">
        <f>Input_Fixed_Assets!F614</f>
        <v>0</v>
      </c>
      <c r="F613" s="66">
        <f>Input_Fixed_Assets!G614</f>
        <v>0</v>
      </c>
      <c r="G613" s="62" t="str">
        <f>Input_Fixed_Assets!H614</f>
        <v>IT and Communications</v>
      </c>
      <c r="H613" s="62" t="str">
        <f>Input_Fixed_Assets!I614</f>
        <v>Existing</v>
      </c>
      <c r="I613" s="63"/>
      <c r="J613" s="64">
        <f>INDEX(Input_Fixed_Assets!$E$993:$E$998,MATCH(D613,Input_Fixed_Assets!$D$993:$D$998,0))</f>
        <v>0.48700000182628767</v>
      </c>
      <c r="K613" s="61">
        <f t="shared" si="18"/>
        <v>0</v>
      </c>
      <c r="M613" s="66">
        <f t="shared" si="19"/>
        <v>0</v>
      </c>
    </row>
    <row r="614" spans="4:13" ht="12.75" x14ac:dyDescent="0.3">
      <c r="D614" s="8" t="str">
        <f>Input_Fixed_Assets!E615</f>
        <v>FAC</v>
      </c>
      <c r="E614" s="61">
        <f>Input_Fixed_Assets!F615</f>
        <v>0</v>
      </c>
      <c r="F614" s="66">
        <f>Input_Fixed_Assets!G615</f>
        <v>0</v>
      </c>
      <c r="G614" s="62" t="str">
        <f>Input_Fixed_Assets!H615</f>
        <v>Property</v>
      </c>
      <c r="H614" s="62" t="str">
        <f>Input_Fixed_Assets!I615</f>
        <v>Existing</v>
      </c>
      <c r="I614" s="63"/>
      <c r="J614" s="64">
        <f>INDEX(Input_Fixed_Assets!$E$993:$E$998,MATCH(D614,Input_Fixed_Assets!$D$993:$D$998,0))</f>
        <v>0.48700000182628767</v>
      </c>
      <c r="K614" s="61">
        <f t="shared" si="18"/>
        <v>0</v>
      </c>
      <c r="M614" s="66">
        <f t="shared" si="19"/>
        <v>0</v>
      </c>
    </row>
    <row r="615" spans="4:13" ht="12.75" x14ac:dyDescent="0.3">
      <c r="D615" s="8" t="str">
        <f>Input_Fixed_Assets!E616</f>
        <v>SYS</v>
      </c>
      <c r="E615" s="61">
        <f>Input_Fixed_Assets!F616</f>
        <v>0</v>
      </c>
      <c r="F615" s="66">
        <f>Input_Fixed_Assets!G616</f>
        <v>0</v>
      </c>
      <c r="G615" s="62" t="str">
        <f>Input_Fixed_Assets!H616</f>
        <v>IT and Communications</v>
      </c>
      <c r="H615" s="62" t="str">
        <f>Input_Fixed_Assets!I616</f>
        <v>Existing</v>
      </c>
      <c r="I615" s="63"/>
      <c r="J615" s="64">
        <f>INDEX(Input_Fixed_Assets!$E$993:$E$998,MATCH(D615,Input_Fixed_Assets!$D$993:$D$998,0))</f>
        <v>0.16899999950892305</v>
      </c>
      <c r="K615" s="61">
        <f t="shared" si="18"/>
        <v>0</v>
      </c>
      <c r="M615" s="66">
        <f t="shared" si="19"/>
        <v>0</v>
      </c>
    </row>
    <row r="616" spans="4:13" ht="12.75" x14ac:dyDescent="0.3">
      <c r="D616" s="8" t="str">
        <f>Input_Fixed_Assets!E617</f>
        <v>SYS</v>
      </c>
      <c r="E616" s="61">
        <f>Input_Fixed_Assets!F617</f>
        <v>0</v>
      </c>
      <c r="F616" s="66">
        <f>Input_Fixed_Assets!G617</f>
        <v>0</v>
      </c>
      <c r="G616" s="62" t="str">
        <f>Input_Fixed_Assets!H617</f>
        <v>IT and Communications</v>
      </c>
      <c r="H616" s="62" t="str">
        <f>Input_Fixed_Assets!I617</f>
        <v>Existing</v>
      </c>
      <c r="I616" s="63"/>
      <c r="J616" s="64">
        <f>INDEX(Input_Fixed_Assets!$E$993:$E$998,MATCH(D616,Input_Fixed_Assets!$D$993:$D$998,0))</f>
        <v>0.16899999950892305</v>
      </c>
      <c r="K616" s="61">
        <f t="shared" si="18"/>
        <v>0</v>
      </c>
      <c r="M616" s="66">
        <f t="shared" si="19"/>
        <v>0</v>
      </c>
    </row>
    <row r="617" spans="4:13" ht="12.75" x14ac:dyDescent="0.3">
      <c r="D617" s="8" t="str">
        <f>Input_Fixed_Assets!E618</f>
        <v>SYS</v>
      </c>
      <c r="E617" s="61">
        <f>Input_Fixed_Assets!F618</f>
        <v>0</v>
      </c>
      <c r="F617" s="66">
        <f>Input_Fixed_Assets!G618</f>
        <v>0</v>
      </c>
      <c r="G617" s="62" t="str">
        <f>Input_Fixed_Assets!H618</f>
        <v>IT and Communications</v>
      </c>
      <c r="H617" s="62" t="str">
        <f>Input_Fixed_Assets!I618</f>
        <v>Existing</v>
      </c>
      <c r="I617" s="63"/>
      <c r="J617" s="64">
        <f>INDEX(Input_Fixed_Assets!$E$993:$E$998,MATCH(D617,Input_Fixed_Assets!$D$993:$D$998,0))</f>
        <v>0.16899999950892305</v>
      </c>
      <c r="K617" s="61">
        <f t="shared" si="18"/>
        <v>0</v>
      </c>
      <c r="M617" s="66">
        <f t="shared" si="19"/>
        <v>0</v>
      </c>
    </row>
    <row r="618" spans="4:13" ht="12.75" x14ac:dyDescent="0.3">
      <c r="D618" s="8" t="str">
        <f>Input_Fixed_Assets!E619</f>
        <v>SYS</v>
      </c>
      <c r="E618" s="61">
        <f>Input_Fixed_Assets!F619</f>
        <v>0</v>
      </c>
      <c r="F618" s="66">
        <f>Input_Fixed_Assets!G619</f>
        <v>0</v>
      </c>
      <c r="G618" s="62" t="str">
        <f>Input_Fixed_Assets!H619</f>
        <v>IT and Communications</v>
      </c>
      <c r="H618" s="62" t="str">
        <f>Input_Fixed_Assets!I619</f>
        <v>Existing</v>
      </c>
      <c r="I618" s="63"/>
      <c r="J618" s="64">
        <f>INDEX(Input_Fixed_Assets!$E$993:$E$998,MATCH(D618,Input_Fixed_Assets!$D$993:$D$998,0))</f>
        <v>0.16899999950892305</v>
      </c>
      <c r="K618" s="61">
        <f t="shared" si="18"/>
        <v>0</v>
      </c>
      <c r="M618" s="66">
        <f t="shared" si="19"/>
        <v>0</v>
      </c>
    </row>
    <row r="619" spans="4:13" ht="12.75" x14ac:dyDescent="0.3">
      <c r="D619" s="8" t="str">
        <f>Input_Fixed_Assets!E620</f>
        <v>SYS</v>
      </c>
      <c r="E619" s="61">
        <f>Input_Fixed_Assets!F620</f>
        <v>544404.47</v>
      </c>
      <c r="F619" s="66">
        <f>Input_Fixed_Assets!G620</f>
        <v>63</v>
      </c>
      <c r="G619" s="62" t="str">
        <f>Input_Fixed_Assets!H620</f>
        <v>IT and Communications</v>
      </c>
      <c r="H619" s="62" t="str">
        <f>Input_Fixed_Assets!I620</f>
        <v>Existing</v>
      </c>
      <c r="I619" s="63"/>
      <c r="J619" s="64">
        <f>INDEX(Input_Fixed_Assets!$E$993:$E$998,MATCH(D619,Input_Fixed_Assets!$D$993:$D$998,0))</f>
        <v>0.16899999950892305</v>
      </c>
      <c r="K619" s="61">
        <f t="shared" si="18"/>
        <v>92004.355162655513</v>
      </c>
      <c r="M619" s="66">
        <f t="shared" si="19"/>
        <v>5.25</v>
      </c>
    </row>
    <row r="620" spans="4:13" ht="12.75" x14ac:dyDescent="0.3">
      <c r="D620" s="8" t="str">
        <f>Input_Fixed_Assets!E621</f>
        <v>SYS</v>
      </c>
      <c r="E620" s="61">
        <f>Input_Fixed_Assets!F621</f>
        <v>0</v>
      </c>
      <c r="F620" s="66">
        <f>Input_Fixed_Assets!G621</f>
        <v>0</v>
      </c>
      <c r="G620" s="62" t="str">
        <f>Input_Fixed_Assets!H621</f>
        <v>IT and Communications</v>
      </c>
      <c r="H620" s="62" t="str">
        <f>Input_Fixed_Assets!I621</f>
        <v>Existing</v>
      </c>
      <c r="I620" s="63"/>
      <c r="J620" s="64">
        <f>INDEX(Input_Fixed_Assets!$E$993:$E$998,MATCH(D620,Input_Fixed_Assets!$D$993:$D$998,0))</f>
        <v>0.16899999950892305</v>
      </c>
      <c r="K620" s="61">
        <f t="shared" si="18"/>
        <v>0</v>
      </c>
      <c r="M620" s="66">
        <f t="shared" si="19"/>
        <v>0</v>
      </c>
    </row>
    <row r="621" spans="4:13" ht="12.75" x14ac:dyDescent="0.3">
      <c r="D621" s="8" t="str">
        <f>Input_Fixed_Assets!E622</f>
        <v>SYS</v>
      </c>
      <c r="E621" s="61">
        <f>Input_Fixed_Assets!F622</f>
        <v>0</v>
      </c>
      <c r="F621" s="66">
        <f>Input_Fixed_Assets!G622</f>
        <v>0</v>
      </c>
      <c r="G621" s="62" t="str">
        <f>Input_Fixed_Assets!H622</f>
        <v>IT and Communications</v>
      </c>
      <c r="H621" s="62" t="str">
        <f>Input_Fixed_Assets!I622</f>
        <v>Existing</v>
      </c>
      <c r="I621" s="63"/>
      <c r="J621" s="64">
        <f>INDEX(Input_Fixed_Assets!$E$993:$E$998,MATCH(D621,Input_Fixed_Assets!$D$993:$D$998,0))</f>
        <v>0.16899999950892305</v>
      </c>
      <c r="K621" s="61">
        <f t="shared" si="18"/>
        <v>0</v>
      </c>
      <c r="M621" s="66">
        <f t="shared" si="19"/>
        <v>0</v>
      </c>
    </row>
    <row r="622" spans="4:13" ht="12.75" x14ac:dyDescent="0.3">
      <c r="D622" s="8" t="str">
        <f>Input_Fixed_Assets!E623</f>
        <v>SYS</v>
      </c>
      <c r="E622" s="61">
        <f>Input_Fixed_Assets!F623</f>
        <v>0</v>
      </c>
      <c r="F622" s="66">
        <f>Input_Fixed_Assets!G623</f>
        <v>0</v>
      </c>
      <c r="G622" s="62" t="str">
        <f>Input_Fixed_Assets!H623</f>
        <v>IT and Communications</v>
      </c>
      <c r="H622" s="62" t="str">
        <f>Input_Fixed_Assets!I623</f>
        <v>Existing</v>
      </c>
      <c r="I622" s="63"/>
      <c r="J622" s="64">
        <f>INDEX(Input_Fixed_Assets!$E$993:$E$998,MATCH(D622,Input_Fixed_Assets!$D$993:$D$998,0))</f>
        <v>0.16899999950892305</v>
      </c>
      <c r="K622" s="61">
        <f t="shared" si="18"/>
        <v>0</v>
      </c>
      <c r="M622" s="66">
        <f t="shared" si="19"/>
        <v>0</v>
      </c>
    </row>
    <row r="623" spans="4:13" ht="12.75" x14ac:dyDescent="0.3">
      <c r="D623" s="8" t="str">
        <f>Input_Fixed_Assets!E624</f>
        <v>SYS</v>
      </c>
      <c r="E623" s="61">
        <f>Input_Fixed_Assets!F624</f>
        <v>0</v>
      </c>
      <c r="F623" s="66">
        <f>Input_Fixed_Assets!G624</f>
        <v>0</v>
      </c>
      <c r="G623" s="62" t="str">
        <f>Input_Fixed_Assets!H624</f>
        <v>IT and Communications</v>
      </c>
      <c r="H623" s="62" t="str">
        <f>Input_Fixed_Assets!I624</f>
        <v>Existing</v>
      </c>
      <c r="I623" s="63"/>
      <c r="J623" s="64">
        <f>INDEX(Input_Fixed_Assets!$E$993:$E$998,MATCH(D623,Input_Fixed_Assets!$D$993:$D$998,0))</f>
        <v>0.16899999950892305</v>
      </c>
      <c r="K623" s="61">
        <f t="shared" si="18"/>
        <v>0</v>
      </c>
      <c r="M623" s="66">
        <f t="shared" si="19"/>
        <v>0</v>
      </c>
    </row>
    <row r="624" spans="4:13" ht="12.75" x14ac:dyDescent="0.3">
      <c r="D624" s="8" t="str">
        <f>Input_Fixed_Assets!E625</f>
        <v>SYS</v>
      </c>
      <c r="E624" s="61">
        <f>Input_Fixed_Assets!F625</f>
        <v>0</v>
      </c>
      <c r="F624" s="66">
        <f>Input_Fixed_Assets!G625</f>
        <v>0</v>
      </c>
      <c r="G624" s="62" t="str">
        <f>Input_Fixed_Assets!H625</f>
        <v>IT and Communications</v>
      </c>
      <c r="H624" s="62" t="str">
        <f>Input_Fixed_Assets!I625</f>
        <v>Existing</v>
      </c>
      <c r="I624" s="63"/>
      <c r="J624" s="64">
        <f>INDEX(Input_Fixed_Assets!$E$993:$E$998,MATCH(D624,Input_Fixed_Assets!$D$993:$D$998,0))</f>
        <v>0.16899999950892305</v>
      </c>
      <c r="K624" s="61">
        <f t="shared" si="18"/>
        <v>0</v>
      </c>
      <c r="M624" s="66">
        <f t="shared" si="19"/>
        <v>0</v>
      </c>
    </row>
    <row r="625" spans="4:13" ht="12.75" x14ac:dyDescent="0.3">
      <c r="D625" s="8" t="str">
        <f>Input_Fixed_Assets!E626</f>
        <v>SYS</v>
      </c>
      <c r="E625" s="61">
        <f>Input_Fixed_Assets!F626</f>
        <v>0</v>
      </c>
      <c r="F625" s="66">
        <f>Input_Fixed_Assets!G626</f>
        <v>0</v>
      </c>
      <c r="G625" s="62" t="str">
        <f>Input_Fixed_Assets!H626</f>
        <v>IT and Communications</v>
      </c>
      <c r="H625" s="62" t="str">
        <f>Input_Fixed_Assets!I626</f>
        <v>Existing</v>
      </c>
      <c r="I625" s="63"/>
      <c r="J625" s="64">
        <f>INDEX(Input_Fixed_Assets!$E$993:$E$998,MATCH(D625,Input_Fixed_Assets!$D$993:$D$998,0))</f>
        <v>0.16899999950892305</v>
      </c>
      <c r="K625" s="61">
        <f t="shared" si="18"/>
        <v>0</v>
      </c>
      <c r="M625" s="66">
        <f t="shared" si="19"/>
        <v>0</v>
      </c>
    </row>
    <row r="626" spans="4:13" ht="12.75" x14ac:dyDescent="0.3">
      <c r="D626" s="8" t="str">
        <f>Input_Fixed_Assets!E627</f>
        <v>FAC</v>
      </c>
      <c r="E626" s="61">
        <f>Input_Fixed_Assets!F627</f>
        <v>0</v>
      </c>
      <c r="F626" s="66">
        <f>Input_Fixed_Assets!G627</f>
        <v>84</v>
      </c>
      <c r="G626" s="62" t="str">
        <f>Input_Fixed_Assets!H627</f>
        <v>Property</v>
      </c>
      <c r="H626" s="62" t="str">
        <f>Input_Fixed_Assets!I627</f>
        <v>Existing</v>
      </c>
      <c r="I626" s="63"/>
      <c r="J626" s="64">
        <f>INDEX(Input_Fixed_Assets!$E$993:$E$998,MATCH(D626,Input_Fixed_Assets!$D$993:$D$998,0))</f>
        <v>0.48700000182628767</v>
      </c>
      <c r="K626" s="61">
        <f t="shared" si="18"/>
        <v>0</v>
      </c>
      <c r="M626" s="66">
        <f t="shared" si="19"/>
        <v>7</v>
      </c>
    </row>
    <row r="627" spans="4:13" ht="12.75" x14ac:dyDescent="0.3">
      <c r="D627" s="8" t="str">
        <f>Input_Fixed_Assets!E628</f>
        <v>FAC</v>
      </c>
      <c r="E627" s="61">
        <f>Input_Fixed_Assets!F628</f>
        <v>0</v>
      </c>
      <c r="F627" s="66">
        <f>Input_Fixed_Assets!G628</f>
        <v>27</v>
      </c>
      <c r="G627" s="62" t="str">
        <f>Input_Fixed_Assets!H628</f>
        <v>Property</v>
      </c>
      <c r="H627" s="62" t="str">
        <f>Input_Fixed_Assets!I628</f>
        <v>Existing</v>
      </c>
      <c r="I627" s="63"/>
      <c r="J627" s="64">
        <f>INDEX(Input_Fixed_Assets!$E$993:$E$998,MATCH(D627,Input_Fixed_Assets!$D$993:$D$998,0))</f>
        <v>0.48700000182628767</v>
      </c>
      <c r="K627" s="61">
        <f t="shared" si="18"/>
        <v>0</v>
      </c>
      <c r="M627" s="66">
        <f t="shared" si="19"/>
        <v>2.25</v>
      </c>
    </row>
    <row r="628" spans="4:13" ht="12.75" x14ac:dyDescent="0.3">
      <c r="D628" s="8" t="str">
        <f>Input_Fixed_Assets!E629</f>
        <v>FAC</v>
      </c>
      <c r="E628" s="61">
        <f>Input_Fixed_Assets!F629</f>
        <v>0</v>
      </c>
      <c r="F628" s="66">
        <f>Input_Fixed_Assets!G629</f>
        <v>213</v>
      </c>
      <c r="G628" s="62" t="str">
        <f>Input_Fixed_Assets!H629</f>
        <v>Property</v>
      </c>
      <c r="H628" s="62" t="str">
        <f>Input_Fixed_Assets!I629</f>
        <v>Existing</v>
      </c>
      <c r="I628" s="63"/>
      <c r="J628" s="64">
        <f>INDEX(Input_Fixed_Assets!$E$993:$E$998,MATCH(D628,Input_Fixed_Assets!$D$993:$D$998,0))</f>
        <v>0.48700000182628767</v>
      </c>
      <c r="K628" s="61">
        <f t="shared" si="18"/>
        <v>0</v>
      </c>
      <c r="M628" s="66">
        <f t="shared" si="19"/>
        <v>17.75</v>
      </c>
    </row>
    <row r="629" spans="4:13" ht="12.75" x14ac:dyDescent="0.3">
      <c r="D629" s="8" t="str">
        <f>Input_Fixed_Assets!E630</f>
        <v>FAC</v>
      </c>
      <c r="E629" s="61">
        <f>Input_Fixed_Assets!F630</f>
        <v>0</v>
      </c>
      <c r="F629" s="66">
        <f>Input_Fixed_Assets!G630</f>
        <v>0</v>
      </c>
      <c r="G629" s="62" t="str">
        <f>Input_Fixed_Assets!H630</f>
        <v>Property</v>
      </c>
      <c r="H629" s="62" t="str">
        <f>Input_Fixed_Assets!I630</f>
        <v>Existing</v>
      </c>
      <c r="I629" s="63"/>
      <c r="J629" s="64">
        <f>INDEX(Input_Fixed_Assets!$E$993:$E$998,MATCH(D629,Input_Fixed_Assets!$D$993:$D$998,0))</f>
        <v>0.48700000182628767</v>
      </c>
      <c r="K629" s="61">
        <f t="shared" si="18"/>
        <v>0</v>
      </c>
      <c r="M629" s="66">
        <f t="shared" si="19"/>
        <v>0</v>
      </c>
    </row>
    <row r="630" spans="4:13" ht="12.75" x14ac:dyDescent="0.3">
      <c r="D630" s="8" t="str">
        <f>Input_Fixed_Assets!E631</f>
        <v>FAC</v>
      </c>
      <c r="E630" s="61">
        <f>Input_Fixed_Assets!F631</f>
        <v>0</v>
      </c>
      <c r="F630" s="66">
        <f>Input_Fixed_Assets!G631</f>
        <v>0</v>
      </c>
      <c r="G630" s="62" t="str">
        <f>Input_Fixed_Assets!H631</f>
        <v>Property</v>
      </c>
      <c r="H630" s="62" t="str">
        <f>Input_Fixed_Assets!I631</f>
        <v>Existing</v>
      </c>
      <c r="I630" s="63"/>
      <c r="J630" s="64">
        <f>INDEX(Input_Fixed_Assets!$E$993:$E$998,MATCH(D630,Input_Fixed_Assets!$D$993:$D$998,0))</f>
        <v>0.48700000182628767</v>
      </c>
      <c r="K630" s="61">
        <f t="shared" si="18"/>
        <v>0</v>
      </c>
      <c r="M630" s="66">
        <f t="shared" si="19"/>
        <v>0</v>
      </c>
    </row>
    <row r="631" spans="4:13" ht="12.75" x14ac:dyDescent="0.3">
      <c r="D631" s="8" t="str">
        <f>Input_Fixed_Assets!E632</f>
        <v>FAC</v>
      </c>
      <c r="E631" s="61">
        <f>Input_Fixed_Assets!F632</f>
        <v>0</v>
      </c>
      <c r="F631" s="66">
        <f>Input_Fixed_Assets!G632</f>
        <v>156</v>
      </c>
      <c r="G631" s="62" t="str">
        <f>Input_Fixed_Assets!H632</f>
        <v>Property</v>
      </c>
      <c r="H631" s="62" t="str">
        <f>Input_Fixed_Assets!I632</f>
        <v>Existing</v>
      </c>
      <c r="I631" s="63"/>
      <c r="J631" s="64">
        <f>INDEX(Input_Fixed_Assets!$E$993:$E$998,MATCH(D631,Input_Fixed_Assets!$D$993:$D$998,0))</f>
        <v>0.48700000182628767</v>
      </c>
      <c r="K631" s="61">
        <f t="shared" si="18"/>
        <v>0</v>
      </c>
      <c r="M631" s="66">
        <f t="shared" si="19"/>
        <v>13</v>
      </c>
    </row>
    <row r="632" spans="4:13" ht="12.75" x14ac:dyDescent="0.3">
      <c r="D632" s="8" t="str">
        <f>Input_Fixed_Assets!E633</f>
        <v>FAC</v>
      </c>
      <c r="E632" s="61">
        <f>Input_Fixed_Assets!F633</f>
        <v>0</v>
      </c>
      <c r="F632" s="66">
        <f>Input_Fixed_Assets!G633</f>
        <v>53</v>
      </c>
      <c r="G632" s="62" t="str">
        <f>Input_Fixed_Assets!H633</f>
        <v>Property</v>
      </c>
      <c r="H632" s="62" t="str">
        <f>Input_Fixed_Assets!I633</f>
        <v>Existing</v>
      </c>
      <c r="I632" s="63"/>
      <c r="J632" s="64">
        <f>INDEX(Input_Fixed_Assets!$E$993:$E$998,MATCH(D632,Input_Fixed_Assets!$D$993:$D$998,0))</f>
        <v>0.48700000182628767</v>
      </c>
      <c r="K632" s="61">
        <f t="shared" si="18"/>
        <v>0</v>
      </c>
      <c r="M632" s="66">
        <f t="shared" si="19"/>
        <v>4.416666666666667</v>
      </c>
    </row>
    <row r="633" spans="4:13" ht="12.75" x14ac:dyDescent="0.3">
      <c r="D633" s="8" t="str">
        <f>Input_Fixed_Assets!E634</f>
        <v>FAC</v>
      </c>
      <c r="E633" s="61">
        <f>Input_Fixed_Assets!F634</f>
        <v>0</v>
      </c>
      <c r="F633" s="66">
        <f>Input_Fixed_Assets!G634</f>
        <v>113</v>
      </c>
      <c r="G633" s="62" t="str">
        <f>Input_Fixed_Assets!H634</f>
        <v>Property</v>
      </c>
      <c r="H633" s="62" t="str">
        <f>Input_Fixed_Assets!I634</f>
        <v>Existing</v>
      </c>
      <c r="I633" s="63"/>
      <c r="J633" s="64">
        <f>INDEX(Input_Fixed_Assets!$E$993:$E$998,MATCH(D633,Input_Fixed_Assets!$D$993:$D$998,0))</f>
        <v>0.48700000182628767</v>
      </c>
      <c r="K633" s="61">
        <f t="shared" si="18"/>
        <v>0</v>
      </c>
      <c r="M633" s="66">
        <f t="shared" si="19"/>
        <v>9.4166666666666661</v>
      </c>
    </row>
    <row r="634" spans="4:13" ht="12.75" x14ac:dyDescent="0.3">
      <c r="D634" s="8" t="str">
        <f>Input_Fixed_Assets!E635</f>
        <v>FAC</v>
      </c>
      <c r="E634" s="61">
        <f>Input_Fixed_Assets!F635</f>
        <v>0</v>
      </c>
      <c r="F634" s="66">
        <f>Input_Fixed_Assets!G635</f>
        <v>0</v>
      </c>
      <c r="G634" s="62" t="str">
        <f>Input_Fixed_Assets!H635</f>
        <v>Property</v>
      </c>
      <c r="H634" s="62" t="str">
        <f>Input_Fixed_Assets!I635</f>
        <v>Existing</v>
      </c>
      <c r="I634" s="63"/>
      <c r="J634" s="64">
        <f>INDEX(Input_Fixed_Assets!$E$993:$E$998,MATCH(D634,Input_Fixed_Assets!$D$993:$D$998,0))</f>
        <v>0.48700000182628767</v>
      </c>
      <c r="K634" s="61">
        <f t="shared" si="18"/>
        <v>0</v>
      </c>
      <c r="M634" s="66">
        <f t="shared" si="19"/>
        <v>0</v>
      </c>
    </row>
    <row r="635" spans="4:13" ht="12.75" x14ac:dyDescent="0.3">
      <c r="D635" s="8" t="str">
        <f>Input_Fixed_Assets!E636</f>
        <v>FAC</v>
      </c>
      <c r="E635" s="61">
        <f>Input_Fixed_Assets!F636</f>
        <v>0</v>
      </c>
      <c r="F635" s="66">
        <f>Input_Fixed_Assets!G636</f>
        <v>193</v>
      </c>
      <c r="G635" s="62" t="str">
        <f>Input_Fixed_Assets!H636</f>
        <v>Property</v>
      </c>
      <c r="H635" s="62" t="str">
        <f>Input_Fixed_Assets!I636</f>
        <v>Existing</v>
      </c>
      <c r="I635" s="63"/>
      <c r="J635" s="64">
        <f>INDEX(Input_Fixed_Assets!$E$993:$E$998,MATCH(D635,Input_Fixed_Assets!$D$993:$D$998,0))</f>
        <v>0.48700000182628767</v>
      </c>
      <c r="K635" s="61">
        <f t="shared" si="18"/>
        <v>0</v>
      </c>
      <c r="M635" s="66">
        <f t="shared" si="19"/>
        <v>16.083333333333332</v>
      </c>
    </row>
    <row r="636" spans="4:13" ht="12.75" x14ac:dyDescent="0.3">
      <c r="D636" s="8" t="str">
        <f>Input_Fixed_Assets!E637</f>
        <v>SYS</v>
      </c>
      <c r="E636" s="61">
        <f>Input_Fixed_Assets!F637</f>
        <v>0</v>
      </c>
      <c r="F636" s="66">
        <f>Input_Fixed_Assets!G637</f>
        <v>0</v>
      </c>
      <c r="G636" s="62" t="str">
        <f>Input_Fixed_Assets!H637</f>
        <v>IT and Communications</v>
      </c>
      <c r="H636" s="62" t="str">
        <f>Input_Fixed_Assets!I637</f>
        <v>Existing</v>
      </c>
      <c r="I636" s="63"/>
      <c r="J636" s="64">
        <f>INDEX(Input_Fixed_Assets!$E$993:$E$998,MATCH(D636,Input_Fixed_Assets!$D$993:$D$998,0))</f>
        <v>0.16899999950892305</v>
      </c>
      <c r="K636" s="61">
        <f t="shared" si="18"/>
        <v>0</v>
      </c>
      <c r="M636" s="66">
        <f t="shared" si="19"/>
        <v>0</v>
      </c>
    </row>
    <row r="637" spans="4:13" ht="12.75" x14ac:dyDescent="0.3">
      <c r="D637" s="8" t="str">
        <f>Input_Fixed_Assets!E638</f>
        <v>SYS</v>
      </c>
      <c r="E637" s="61">
        <f>Input_Fixed_Assets!F638</f>
        <v>0</v>
      </c>
      <c r="F637" s="66">
        <f>Input_Fixed_Assets!G638</f>
        <v>0</v>
      </c>
      <c r="G637" s="62" t="str">
        <f>Input_Fixed_Assets!H638</f>
        <v>IT and Communications</v>
      </c>
      <c r="H637" s="62" t="str">
        <f>Input_Fixed_Assets!I638</f>
        <v>Existing</v>
      </c>
      <c r="I637" s="63"/>
      <c r="J637" s="64">
        <f>INDEX(Input_Fixed_Assets!$E$993:$E$998,MATCH(D637,Input_Fixed_Assets!$D$993:$D$998,0))</f>
        <v>0.16899999950892305</v>
      </c>
      <c r="K637" s="61">
        <f t="shared" si="18"/>
        <v>0</v>
      </c>
      <c r="M637" s="66">
        <f t="shared" si="19"/>
        <v>0</v>
      </c>
    </row>
    <row r="638" spans="4:13" ht="12.75" x14ac:dyDescent="0.3">
      <c r="D638" s="8" t="str">
        <f>Input_Fixed_Assets!E639</f>
        <v>SYS</v>
      </c>
      <c r="E638" s="61">
        <f>Input_Fixed_Assets!F639</f>
        <v>0</v>
      </c>
      <c r="F638" s="66">
        <f>Input_Fixed_Assets!G639</f>
        <v>0</v>
      </c>
      <c r="G638" s="62" t="str">
        <f>Input_Fixed_Assets!H639</f>
        <v>IT and Communications</v>
      </c>
      <c r="H638" s="62" t="str">
        <f>Input_Fixed_Assets!I639</f>
        <v>Existing</v>
      </c>
      <c r="I638" s="63"/>
      <c r="J638" s="64">
        <f>INDEX(Input_Fixed_Assets!$E$993:$E$998,MATCH(D638,Input_Fixed_Assets!$D$993:$D$998,0))</f>
        <v>0.16899999950892305</v>
      </c>
      <c r="K638" s="61">
        <f t="shared" si="18"/>
        <v>0</v>
      </c>
      <c r="M638" s="66">
        <f t="shared" si="19"/>
        <v>0</v>
      </c>
    </row>
    <row r="639" spans="4:13" ht="12.75" x14ac:dyDescent="0.3">
      <c r="D639" s="8" t="str">
        <f>Input_Fixed_Assets!E640</f>
        <v>SYS</v>
      </c>
      <c r="E639" s="61">
        <f>Input_Fixed_Assets!F640</f>
        <v>0</v>
      </c>
      <c r="F639" s="66">
        <f>Input_Fixed_Assets!G640</f>
        <v>0</v>
      </c>
      <c r="G639" s="62" t="str">
        <f>Input_Fixed_Assets!H640</f>
        <v>IT and Communications</v>
      </c>
      <c r="H639" s="62" t="str">
        <f>Input_Fixed_Assets!I640</f>
        <v>Existing</v>
      </c>
      <c r="I639" s="63"/>
      <c r="J639" s="64">
        <f>INDEX(Input_Fixed_Assets!$E$993:$E$998,MATCH(D639,Input_Fixed_Assets!$D$993:$D$998,0))</f>
        <v>0.16899999950892305</v>
      </c>
      <c r="K639" s="61">
        <f t="shared" si="18"/>
        <v>0</v>
      </c>
      <c r="M639" s="66">
        <f t="shared" si="19"/>
        <v>0</v>
      </c>
    </row>
    <row r="640" spans="4:13" ht="12.75" x14ac:dyDescent="0.3">
      <c r="D640" s="8" t="str">
        <f>Input_Fixed_Assets!E641</f>
        <v>FAC</v>
      </c>
      <c r="E640" s="61">
        <f>Input_Fixed_Assets!F641</f>
        <v>0</v>
      </c>
      <c r="F640" s="66">
        <f>Input_Fixed_Assets!G641</f>
        <v>68</v>
      </c>
      <c r="G640" s="62" t="str">
        <f>Input_Fixed_Assets!H641</f>
        <v>Property</v>
      </c>
      <c r="H640" s="62" t="str">
        <f>Input_Fixed_Assets!I641</f>
        <v>Existing</v>
      </c>
      <c r="I640" s="63"/>
      <c r="J640" s="64">
        <f>INDEX(Input_Fixed_Assets!$E$993:$E$998,MATCH(D640,Input_Fixed_Assets!$D$993:$D$998,0))</f>
        <v>0.48700000182628767</v>
      </c>
      <c r="K640" s="61">
        <f t="shared" si="18"/>
        <v>0</v>
      </c>
      <c r="M640" s="66">
        <f t="shared" si="19"/>
        <v>5.666666666666667</v>
      </c>
    </row>
    <row r="641" spans="4:13" ht="12.75" x14ac:dyDescent="0.3">
      <c r="D641" s="8" t="str">
        <f>Input_Fixed_Assets!E642</f>
        <v>FAC</v>
      </c>
      <c r="E641" s="61">
        <f>Input_Fixed_Assets!F642</f>
        <v>0</v>
      </c>
      <c r="F641" s="66">
        <f>Input_Fixed_Assets!G642</f>
        <v>0</v>
      </c>
      <c r="G641" s="62" t="str">
        <f>Input_Fixed_Assets!H642</f>
        <v>Property</v>
      </c>
      <c r="H641" s="62" t="str">
        <f>Input_Fixed_Assets!I642</f>
        <v>Existing</v>
      </c>
      <c r="I641" s="63"/>
      <c r="J641" s="64">
        <f>INDEX(Input_Fixed_Assets!$E$993:$E$998,MATCH(D641,Input_Fixed_Assets!$D$993:$D$998,0))</f>
        <v>0.48700000182628767</v>
      </c>
      <c r="K641" s="61">
        <f t="shared" si="18"/>
        <v>0</v>
      </c>
      <c r="M641" s="66">
        <f t="shared" si="19"/>
        <v>0</v>
      </c>
    </row>
    <row r="642" spans="4:13" ht="12.75" x14ac:dyDescent="0.3">
      <c r="D642" s="8" t="str">
        <f>Input_Fixed_Assets!E643</f>
        <v>FAC</v>
      </c>
      <c r="E642" s="61">
        <f>Input_Fixed_Assets!F643</f>
        <v>0</v>
      </c>
      <c r="F642" s="66">
        <f>Input_Fixed_Assets!G643</f>
        <v>0</v>
      </c>
      <c r="G642" s="62" t="str">
        <f>Input_Fixed_Assets!H643</f>
        <v>Property</v>
      </c>
      <c r="H642" s="62" t="str">
        <f>Input_Fixed_Assets!I643</f>
        <v>Existing</v>
      </c>
      <c r="I642" s="63"/>
      <c r="J642" s="64">
        <f>INDEX(Input_Fixed_Assets!$E$993:$E$998,MATCH(D642,Input_Fixed_Assets!$D$993:$D$998,0))</f>
        <v>0.48700000182628767</v>
      </c>
      <c r="K642" s="61">
        <f t="shared" si="18"/>
        <v>0</v>
      </c>
      <c r="M642" s="66">
        <f t="shared" si="19"/>
        <v>0</v>
      </c>
    </row>
    <row r="643" spans="4:13" ht="12.75" x14ac:dyDescent="0.3">
      <c r="D643" s="8" t="str">
        <f>Input_Fixed_Assets!E644</f>
        <v>SYS</v>
      </c>
      <c r="E643" s="61">
        <f>Input_Fixed_Assets!F644</f>
        <v>0</v>
      </c>
      <c r="F643" s="66">
        <f>Input_Fixed_Assets!G644</f>
        <v>0</v>
      </c>
      <c r="G643" s="62" t="str">
        <f>Input_Fixed_Assets!H644</f>
        <v>IT and Communications</v>
      </c>
      <c r="H643" s="62" t="str">
        <f>Input_Fixed_Assets!I644</f>
        <v>Existing</v>
      </c>
      <c r="I643" s="63"/>
      <c r="J643" s="64">
        <f>INDEX(Input_Fixed_Assets!$E$993:$E$998,MATCH(D643,Input_Fixed_Assets!$D$993:$D$998,0))</f>
        <v>0.16899999950892305</v>
      </c>
      <c r="K643" s="61">
        <f t="shared" si="18"/>
        <v>0</v>
      </c>
      <c r="M643" s="66">
        <f t="shared" si="19"/>
        <v>0</v>
      </c>
    </row>
    <row r="644" spans="4:13" ht="12.75" x14ac:dyDescent="0.3">
      <c r="D644" s="8" t="str">
        <f>Input_Fixed_Assets!E645</f>
        <v>FAC</v>
      </c>
      <c r="E644" s="61">
        <f>Input_Fixed_Assets!F645</f>
        <v>15781.97</v>
      </c>
      <c r="F644" s="66">
        <f>Input_Fixed_Assets!G645</f>
        <v>415</v>
      </c>
      <c r="G644" s="62" t="str">
        <f>Input_Fixed_Assets!H645</f>
        <v>Property</v>
      </c>
      <c r="H644" s="62" t="str">
        <f>Input_Fixed_Assets!I645</f>
        <v>Existing</v>
      </c>
      <c r="I644" s="63"/>
      <c r="J644" s="64">
        <f>INDEX(Input_Fixed_Assets!$E$993:$E$998,MATCH(D644,Input_Fixed_Assets!$D$993:$D$998,0))</f>
        <v>0.48700000182628767</v>
      </c>
      <c r="K644" s="61">
        <f t="shared" si="18"/>
        <v>7685.819418822417</v>
      </c>
      <c r="M644" s="66">
        <f t="shared" si="19"/>
        <v>34.583333333333336</v>
      </c>
    </row>
    <row r="645" spans="4:13" ht="12.75" x14ac:dyDescent="0.3">
      <c r="D645" s="8" t="str">
        <f>Input_Fixed_Assets!E646</f>
        <v>SYS</v>
      </c>
      <c r="E645" s="61">
        <f>Input_Fixed_Assets!F646</f>
        <v>0</v>
      </c>
      <c r="F645" s="66">
        <f>Input_Fixed_Assets!G646</f>
        <v>0</v>
      </c>
      <c r="G645" s="62" t="str">
        <f>Input_Fixed_Assets!H646</f>
        <v>IT and Communications</v>
      </c>
      <c r="H645" s="62" t="str">
        <f>Input_Fixed_Assets!I646</f>
        <v>Existing</v>
      </c>
      <c r="I645" s="63"/>
      <c r="J645" s="64">
        <f>INDEX(Input_Fixed_Assets!$E$993:$E$998,MATCH(D645,Input_Fixed_Assets!$D$993:$D$998,0))</f>
        <v>0.16899999950892305</v>
      </c>
      <c r="K645" s="61">
        <f t="shared" si="18"/>
        <v>0</v>
      </c>
      <c r="M645" s="66">
        <f t="shared" si="19"/>
        <v>0</v>
      </c>
    </row>
    <row r="646" spans="4:13" ht="12.75" x14ac:dyDescent="0.3">
      <c r="D646" s="8" t="str">
        <f>Input_Fixed_Assets!E647</f>
        <v>PMO</v>
      </c>
      <c r="E646" s="61">
        <f>Input_Fixed_Assets!F647</f>
        <v>0</v>
      </c>
      <c r="F646" s="66">
        <f>Input_Fixed_Assets!G647</f>
        <v>0</v>
      </c>
      <c r="G646" s="62" t="str">
        <f>Input_Fixed_Assets!H647</f>
        <v>IT and Communications</v>
      </c>
      <c r="H646" s="62" t="str">
        <f>Input_Fixed_Assets!I647</f>
        <v>Existing</v>
      </c>
      <c r="I646" s="63"/>
      <c r="J646" s="64">
        <f>INDEX(Input_Fixed_Assets!$E$993:$E$998,MATCH(D646,Input_Fixed_Assets!$D$993:$D$998,0))</f>
        <v>0.53339999296323626</v>
      </c>
      <c r="K646" s="61">
        <f t="shared" si="18"/>
        <v>0</v>
      </c>
      <c r="M646" s="66">
        <f t="shared" si="19"/>
        <v>0</v>
      </c>
    </row>
    <row r="647" spans="4:13" ht="12.75" x14ac:dyDescent="0.3">
      <c r="D647" s="8" t="str">
        <f>Input_Fixed_Assets!E648</f>
        <v>AMC</v>
      </c>
      <c r="E647" s="61">
        <f>Input_Fixed_Assets!F648</f>
        <v>0</v>
      </c>
      <c r="F647" s="66">
        <f>Input_Fixed_Assets!G648</f>
        <v>0</v>
      </c>
      <c r="G647" s="62" t="str">
        <f>Input_Fixed_Assets!H648</f>
        <v>IT and Communications</v>
      </c>
      <c r="H647" s="62" t="str">
        <f>Input_Fixed_Assets!I648</f>
        <v>Existing</v>
      </c>
      <c r="I647" s="63"/>
      <c r="J647" s="64">
        <f>INDEX(Input_Fixed_Assets!$E$993:$E$998,MATCH(D647,Input_Fixed_Assets!$D$993:$D$998,0))</f>
        <v>0.16899999930756782</v>
      </c>
      <c r="K647" s="61">
        <f t="shared" si="18"/>
        <v>0</v>
      </c>
      <c r="M647" s="66">
        <f t="shared" si="19"/>
        <v>0</v>
      </c>
    </row>
    <row r="648" spans="4:13" ht="12.75" x14ac:dyDescent="0.3">
      <c r="D648" s="8" t="str">
        <f>Input_Fixed_Assets!E649</f>
        <v>AMC</v>
      </c>
      <c r="E648" s="61">
        <f>Input_Fixed_Assets!F649</f>
        <v>0</v>
      </c>
      <c r="F648" s="66">
        <f>Input_Fixed_Assets!G649</f>
        <v>0</v>
      </c>
      <c r="G648" s="62" t="str">
        <f>Input_Fixed_Assets!H649</f>
        <v>IT and Communications</v>
      </c>
      <c r="H648" s="62" t="str">
        <f>Input_Fixed_Assets!I649</f>
        <v>Existing</v>
      </c>
      <c r="I648" s="63"/>
      <c r="J648" s="64">
        <f>INDEX(Input_Fixed_Assets!$E$993:$E$998,MATCH(D648,Input_Fixed_Assets!$D$993:$D$998,0))</f>
        <v>0.16899999930756782</v>
      </c>
      <c r="K648" s="61">
        <f t="shared" si="18"/>
        <v>0</v>
      </c>
      <c r="M648" s="66">
        <f t="shared" si="19"/>
        <v>0</v>
      </c>
    </row>
    <row r="649" spans="4:13" ht="12.75" x14ac:dyDescent="0.3">
      <c r="D649" s="8" t="str">
        <f>Input_Fixed_Assets!E650</f>
        <v>SYS</v>
      </c>
      <c r="E649" s="61">
        <f>Input_Fixed_Assets!F650</f>
        <v>0</v>
      </c>
      <c r="F649" s="66">
        <f>Input_Fixed_Assets!G650</f>
        <v>0</v>
      </c>
      <c r="G649" s="62" t="str">
        <f>Input_Fixed_Assets!H650</f>
        <v>IT and Communications</v>
      </c>
      <c r="H649" s="62" t="str">
        <f>Input_Fixed_Assets!I650</f>
        <v>Existing</v>
      </c>
      <c r="I649" s="63"/>
      <c r="J649" s="64">
        <f>INDEX(Input_Fixed_Assets!$E$993:$E$998,MATCH(D649,Input_Fixed_Assets!$D$993:$D$998,0))</f>
        <v>0.16899999950892305</v>
      </c>
      <c r="K649" s="61">
        <f t="shared" si="18"/>
        <v>0</v>
      </c>
      <c r="M649" s="66">
        <f t="shared" si="19"/>
        <v>0</v>
      </c>
    </row>
    <row r="650" spans="4:13" ht="12.75" x14ac:dyDescent="0.3">
      <c r="D650" s="8" t="str">
        <f>Input_Fixed_Assets!E651</f>
        <v>OPS</v>
      </c>
      <c r="E650" s="61">
        <f>Input_Fixed_Assets!F651</f>
        <v>0</v>
      </c>
      <c r="F650" s="66">
        <f>Input_Fixed_Assets!G651</f>
        <v>0</v>
      </c>
      <c r="G650" s="62" t="str">
        <f>Input_Fixed_Assets!H651</f>
        <v>IT and Communications</v>
      </c>
      <c r="H650" s="62" t="str">
        <f>Input_Fixed_Assets!I651</f>
        <v>Existing</v>
      </c>
      <c r="I650" s="63"/>
      <c r="J650" s="64">
        <f>INDEX(Input_Fixed_Assets!$E$993:$E$998,MATCH(D650,Input_Fixed_Assets!$D$993:$D$998,0))</f>
        <v>0.16899999726869502</v>
      </c>
      <c r="K650" s="61">
        <f t="shared" ref="K650:K713" si="20">E650*J650</f>
        <v>0</v>
      </c>
      <c r="M650" s="66">
        <f t="shared" si="19"/>
        <v>0</v>
      </c>
    </row>
    <row r="651" spans="4:13" ht="12.75" x14ac:dyDescent="0.3">
      <c r="D651" s="8" t="str">
        <f>Input_Fixed_Assets!E652</f>
        <v>DMT</v>
      </c>
      <c r="E651" s="61">
        <f>Input_Fixed_Assets!F652</f>
        <v>0</v>
      </c>
      <c r="F651" s="66">
        <f>Input_Fixed_Assets!G652</f>
        <v>0</v>
      </c>
      <c r="G651" s="62" t="str">
        <f>Input_Fixed_Assets!H652</f>
        <v>IT and Communications</v>
      </c>
      <c r="H651" s="62" t="str">
        <f>Input_Fixed_Assets!I652</f>
        <v>Existing</v>
      </c>
      <c r="I651" s="63"/>
      <c r="J651" s="64">
        <f>INDEX(Input_Fixed_Assets!$E$993:$E$998,MATCH(D651,Input_Fixed_Assets!$D$993:$D$998,0))</f>
        <v>0.53339999027210816</v>
      </c>
      <c r="K651" s="61">
        <f t="shared" si="20"/>
        <v>0</v>
      </c>
      <c r="M651" s="66">
        <f t="shared" ref="M651:M714" si="21">F651/12</f>
        <v>0</v>
      </c>
    </row>
    <row r="652" spans="4:13" ht="12.75" x14ac:dyDescent="0.3">
      <c r="D652" s="8" t="str">
        <f>Input_Fixed_Assets!E653</f>
        <v>SYS</v>
      </c>
      <c r="E652" s="61">
        <f>Input_Fixed_Assets!F653</f>
        <v>4412.8</v>
      </c>
      <c r="F652" s="66">
        <f>Input_Fixed_Assets!G653</f>
        <v>3</v>
      </c>
      <c r="G652" s="62" t="str">
        <f>Input_Fixed_Assets!H653</f>
        <v>IT and Communications</v>
      </c>
      <c r="H652" s="62" t="str">
        <f>Input_Fixed_Assets!I653</f>
        <v>Existing</v>
      </c>
      <c r="I652" s="63"/>
      <c r="J652" s="64">
        <f>INDEX(Input_Fixed_Assets!$E$993:$E$998,MATCH(D652,Input_Fixed_Assets!$D$993:$D$998,0))</f>
        <v>0.16899999950892305</v>
      </c>
      <c r="K652" s="61">
        <f t="shared" si="20"/>
        <v>745.76319783297572</v>
      </c>
      <c r="M652" s="66">
        <f t="shared" si="21"/>
        <v>0.25</v>
      </c>
    </row>
    <row r="653" spans="4:13" ht="12.75" x14ac:dyDescent="0.3">
      <c r="D653" s="8" t="str">
        <f>Input_Fixed_Assets!E654</f>
        <v>SYS</v>
      </c>
      <c r="E653" s="61">
        <f>Input_Fixed_Assets!F654</f>
        <v>0</v>
      </c>
      <c r="F653" s="66">
        <f>Input_Fixed_Assets!G654</f>
        <v>0</v>
      </c>
      <c r="G653" s="62" t="str">
        <f>Input_Fixed_Assets!H654</f>
        <v>IT and Communications</v>
      </c>
      <c r="H653" s="62" t="str">
        <f>Input_Fixed_Assets!I654</f>
        <v>Existing</v>
      </c>
      <c r="I653" s="63"/>
      <c r="J653" s="64">
        <f>INDEX(Input_Fixed_Assets!$E$993:$E$998,MATCH(D653,Input_Fixed_Assets!$D$993:$D$998,0))</f>
        <v>0.16899999950892305</v>
      </c>
      <c r="K653" s="61">
        <f t="shared" si="20"/>
        <v>0</v>
      </c>
      <c r="M653" s="66">
        <f t="shared" si="21"/>
        <v>0</v>
      </c>
    </row>
    <row r="654" spans="4:13" ht="12.75" x14ac:dyDescent="0.3">
      <c r="D654" s="8" t="str">
        <f>Input_Fixed_Assets!E655</f>
        <v>SYS</v>
      </c>
      <c r="E654" s="61">
        <f>Input_Fixed_Assets!F655</f>
        <v>0</v>
      </c>
      <c r="F654" s="66">
        <f>Input_Fixed_Assets!G655</f>
        <v>0</v>
      </c>
      <c r="G654" s="62" t="str">
        <f>Input_Fixed_Assets!H655</f>
        <v>IT and Communications</v>
      </c>
      <c r="H654" s="62" t="str">
        <f>Input_Fixed_Assets!I655</f>
        <v>Existing</v>
      </c>
      <c r="I654" s="63"/>
      <c r="J654" s="64">
        <f>INDEX(Input_Fixed_Assets!$E$993:$E$998,MATCH(D654,Input_Fixed_Assets!$D$993:$D$998,0))</f>
        <v>0.16899999950892305</v>
      </c>
      <c r="K654" s="61">
        <f t="shared" si="20"/>
        <v>0</v>
      </c>
      <c r="M654" s="66">
        <f t="shared" si="21"/>
        <v>0</v>
      </c>
    </row>
    <row r="655" spans="4:13" ht="12.75" x14ac:dyDescent="0.3">
      <c r="D655" s="8" t="str">
        <f>Input_Fixed_Assets!E656</f>
        <v>SYS</v>
      </c>
      <c r="E655" s="61">
        <f>Input_Fixed_Assets!F656</f>
        <v>0</v>
      </c>
      <c r="F655" s="66">
        <f>Input_Fixed_Assets!G656</f>
        <v>0</v>
      </c>
      <c r="G655" s="62" t="str">
        <f>Input_Fixed_Assets!H656</f>
        <v>IT and Communications</v>
      </c>
      <c r="H655" s="62" t="str">
        <f>Input_Fixed_Assets!I656</f>
        <v>Existing</v>
      </c>
      <c r="I655" s="63"/>
      <c r="J655" s="64">
        <f>INDEX(Input_Fixed_Assets!$E$993:$E$998,MATCH(D655,Input_Fixed_Assets!$D$993:$D$998,0))</f>
        <v>0.16899999950892305</v>
      </c>
      <c r="K655" s="61">
        <f t="shared" si="20"/>
        <v>0</v>
      </c>
      <c r="M655" s="66">
        <f t="shared" si="21"/>
        <v>0</v>
      </c>
    </row>
    <row r="656" spans="4:13" ht="12.75" x14ac:dyDescent="0.3">
      <c r="D656" s="8" t="str">
        <f>Input_Fixed_Assets!E657</f>
        <v>SYS</v>
      </c>
      <c r="E656" s="61">
        <f>Input_Fixed_Assets!F657</f>
        <v>0</v>
      </c>
      <c r="F656" s="66">
        <f>Input_Fixed_Assets!G657</f>
        <v>0</v>
      </c>
      <c r="G656" s="62" t="str">
        <f>Input_Fixed_Assets!H657</f>
        <v>IT and Communications</v>
      </c>
      <c r="H656" s="62" t="str">
        <f>Input_Fixed_Assets!I657</f>
        <v>Existing</v>
      </c>
      <c r="I656" s="63"/>
      <c r="J656" s="64">
        <f>INDEX(Input_Fixed_Assets!$E$993:$E$998,MATCH(D656,Input_Fixed_Assets!$D$993:$D$998,0))</f>
        <v>0.16899999950892305</v>
      </c>
      <c r="K656" s="61">
        <f t="shared" si="20"/>
        <v>0</v>
      </c>
      <c r="M656" s="66">
        <f t="shared" si="21"/>
        <v>0</v>
      </c>
    </row>
    <row r="657" spans="4:13" ht="12.75" x14ac:dyDescent="0.3">
      <c r="D657" s="8" t="str">
        <f>Input_Fixed_Assets!E658</f>
        <v>SYS</v>
      </c>
      <c r="E657" s="61">
        <f>Input_Fixed_Assets!F658</f>
        <v>0</v>
      </c>
      <c r="F657" s="66">
        <f>Input_Fixed_Assets!G658</f>
        <v>0</v>
      </c>
      <c r="G657" s="62" t="str">
        <f>Input_Fixed_Assets!H658</f>
        <v>IT and Communications</v>
      </c>
      <c r="H657" s="62" t="str">
        <f>Input_Fixed_Assets!I658</f>
        <v>Existing</v>
      </c>
      <c r="I657" s="63"/>
      <c r="J657" s="64">
        <f>INDEX(Input_Fixed_Assets!$E$993:$E$998,MATCH(D657,Input_Fixed_Assets!$D$993:$D$998,0))</f>
        <v>0.16899999950892305</v>
      </c>
      <c r="K657" s="61">
        <f t="shared" si="20"/>
        <v>0</v>
      </c>
      <c r="M657" s="66">
        <f t="shared" si="21"/>
        <v>0</v>
      </c>
    </row>
    <row r="658" spans="4:13" ht="12.75" x14ac:dyDescent="0.3">
      <c r="D658" s="8" t="str">
        <f>Input_Fixed_Assets!E659</f>
        <v>DMT</v>
      </c>
      <c r="E658" s="61">
        <f>Input_Fixed_Assets!F659</f>
        <v>0</v>
      </c>
      <c r="F658" s="66">
        <f>Input_Fixed_Assets!G659</f>
        <v>0</v>
      </c>
      <c r="G658" s="62" t="str">
        <f>Input_Fixed_Assets!H659</f>
        <v>IT and Communications</v>
      </c>
      <c r="H658" s="62" t="str">
        <f>Input_Fixed_Assets!I659</f>
        <v>Existing</v>
      </c>
      <c r="I658" s="63"/>
      <c r="J658" s="64">
        <f>INDEX(Input_Fixed_Assets!$E$993:$E$998,MATCH(D658,Input_Fixed_Assets!$D$993:$D$998,0))</f>
        <v>0.53339999027210816</v>
      </c>
      <c r="K658" s="61">
        <f t="shared" si="20"/>
        <v>0</v>
      </c>
      <c r="M658" s="66">
        <f t="shared" si="21"/>
        <v>0</v>
      </c>
    </row>
    <row r="659" spans="4:13" ht="12.75" x14ac:dyDescent="0.3">
      <c r="D659" s="8" t="str">
        <f>Input_Fixed_Assets!E660</f>
        <v>DMT</v>
      </c>
      <c r="E659" s="61">
        <f>Input_Fixed_Assets!F660</f>
        <v>0</v>
      </c>
      <c r="F659" s="66">
        <f>Input_Fixed_Assets!G660</f>
        <v>0</v>
      </c>
      <c r="G659" s="62" t="str">
        <f>Input_Fixed_Assets!H660</f>
        <v>IT and Communications</v>
      </c>
      <c r="H659" s="62" t="str">
        <f>Input_Fixed_Assets!I660</f>
        <v>Existing</v>
      </c>
      <c r="I659" s="63"/>
      <c r="J659" s="64">
        <f>INDEX(Input_Fixed_Assets!$E$993:$E$998,MATCH(D659,Input_Fixed_Assets!$D$993:$D$998,0))</f>
        <v>0.53339999027210816</v>
      </c>
      <c r="K659" s="61">
        <f t="shared" si="20"/>
        <v>0</v>
      </c>
      <c r="M659" s="66">
        <f t="shared" si="21"/>
        <v>0</v>
      </c>
    </row>
    <row r="660" spans="4:13" ht="12.75" x14ac:dyDescent="0.3">
      <c r="D660" s="8" t="str">
        <f>Input_Fixed_Assets!E661</f>
        <v>SYS</v>
      </c>
      <c r="E660" s="61">
        <f>Input_Fixed_Assets!F661</f>
        <v>793.96</v>
      </c>
      <c r="F660" s="66">
        <f>Input_Fixed_Assets!G661</f>
        <v>6</v>
      </c>
      <c r="G660" s="62" t="str">
        <f>Input_Fixed_Assets!H661</f>
        <v>IT and Communications</v>
      </c>
      <c r="H660" s="62" t="str">
        <f>Input_Fixed_Assets!I661</f>
        <v>Existing</v>
      </c>
      <c r="I660" s="63"/>
      <c r="J660" s="64">
        <f>INDEX(Input_Fixed_Assets!$E$993:$E$998,MATCH(D660,Input_Fixed_Assets!$D$993:$D$998,0))</f>
        <v>0.16899999950892305</v>
      </c>
      <c r="K660" s="61">
        <f t="shared" si="20"/>
        <v>134.17923961010456</v>
      </c>
      <c r="M660" s="66">
        <f t="shared" si="21"/>
        <v>0.5</v>
      </c>
    </row>
    <row r="661" spans="4:13" ht="12.75" x14ac:dyDescent="0.3">
      <c r="D661" s="8" t="str">
        <f>Input_Fixed_Assets!E662</f>
        <v>OPS</v>
      </c>
      <c r="E661" s="61">
        <f>Input_Fixed_Assets!F662</f>
        <v>35092.81</v>
      </c>
      <c r="F661" s="66">
        <f>Input_Fixed_Assets!G662</f>
        <v>16</v>
      </c>
      <c r="G661" s="62" t="str">
        <f>Input_Fixed_Assets!H662</f>
        <v>IT and Communications</v>
      </c>
      <c r="H661" s="62" t="str">
        <f>Input_Fixed_Assets!I662</f>
        <v>Existing</v>
      </c>
      <c r="I661" s="63"/>
      <c r="J661" s="64">
        <f>INDEX(Input_Fixed_Assets!$E$993:$E$998,MATCH(D661,Input_Fixed_Assets!$D$993:$D$998,0))</f>
        <v>0.16899999726869502</v>
      </c>
      <c r="K661" s="61">
        <f t="shared" si="20"/>
        <v>5930.6847941508331</v>
      </c>
      <c r="M661" s="66">
        <f t="shared" si="21"/>
        <v>1.3333333333333333</v>
      </c>
    </row>
    <row r="662" spans="4:13" ht="12.75" x14ac:dyDescent="0.3">
      <c r="D662" s="8" t="str">
        <f>Input_Fixed_Assets!E663</f>
        <v>FAC</v>
      </c>
      <c r="E662" s="61">
        <f>Input_Fixed_Assets!F663</f>
        <v>81550.289999999994</v>
      </c>
      <c r="F662" s="66">
        <f>Input_Fixed_Assets!G663</f>
        <v>199</v>
      </c>
      <c r="G662" s="62" t="str">
        <f>Input_Fixed_Assets!H663</f>
        <v>IT and Communications</v>
      </c>
      <c r="H662" s="62" t="str">
        <f>Input_Fixed_Assets!I663</f>
        <v>Existing</v>
      </c>
      <c r="I662" s="63"/>
      <c r="J662" s="64">
        <f>INDEX(Input_Fixed_Assets!$E$993:$E$998,MATCH(D662,Input_Fixed_Assets!$D$993:$D$998,0))</f>
        <v>0.48700000182628767</v>
      </c>
      <c r="K662" s="61">
        <f t="shared" si="20"/>
        <v>39714.991378934283</v>
      </c>
      <c r="M662" s="66">
        <f t="shared" si="21"/>
        <v>16.583333333333332</v>
      </c>
    </row>
    <row r="663" spans="4:13" ht="12.75" x14ac:dyDescent="0.3">
      <c r="D663" s="8" t="str">
        <f>Input_Fixed_Assets!E664</f>
        <v>SYS</v>
      </c>
      <c r="E663" s="61">
        <f>Input_Fixed_Assets!F664</f>
        <v>0</v>
      </c>
      <c r="F663" s="66">
        <f>Input_Fixed_Assets!G664</f>
        <v>0</v>
      </c>
      <c r="G663" s="62" t="str">
        <f>Input_Fixed_Assets!H664</f>
        <v>IT and Communications</v>
      </c>
      <c r="H663" s="62" t="str">
        <f>Input_Fixed_Assets!I664</f>
        <v>Existing</v>
      </c>
      <c r="I663" s="63"/>
      <c r="J663" s="64">
        <f>INDEX(Input_Fixed_Assets!$E$993:$E$998,MATCH(D663,Input_Fixed_Assets!$D$993:$D$998,0))</f>
        <v>0.16899999950892305</v>
      </c>
      <c r="K663" s="61">
        <f t="shared" si="20"/>
        <v>0</v>
      </c>
      <c r="M663" s="66">
        <f t="shared" si="21"/>
        <v>0</v>
      </c>
    </row>
    <row r="664" spans="4:13" ht="12.75" x14ac:dyDescent="0.3">
      <c r="D664" s="8" t="str">
        <f>Input_Fixed_Assets!E665</f>
        <v>PMO</v>
      </c>
      <c r="E664" s="61">
        <f>Input_Fixed_Assets!F665</f>
        <v>0</v>
      </c>
      <c r="F664" s="66">
        <f>Input_Fixed_Assets!G665</f>
        <v>0</v>
      </c>
      <c r="G664" s="62" t="str">
        <f>Input_Fixed_Assets!H665</f>
        <v>IT and Communications</v>
      </c>
      <c r="H664" s="62" t="str">
        <f>Input_Fixed_Assets!I665</f>
        <v>Existing</v>
      </c>
      <c r="I664" s="63"/>
      <c r="J664" s="64">
        <f>INDEX(Input_Fixed_Assets!$E$993:$E$998,MATCH(D664,Input_Fixed_Assets!$D$993:$D$998,0))</f>
        <v>0.53339999296323626</v>
      </c>
      <c r="K664" s="61">
        <f t="shared" si="20"/>
        <v>0</v>
      </c>
      <c r="M664" s="66">
        <f t="shared" si="21"/>
        <v>0</v>
      </c>
    </row>
    <row r="665" spans="4:13" ht="12.75" x14ac:dyDescent="0.3">
      <c r="D665" s="8" t="str">
        <f>Input_Fixed_Assets!E666</f>
        <v>SYS</v>
      </c>
      <c r="E665" s="61">
        <f>Input_Fixed_Assets!F666</f>
        <v>0</v>
      </c>
      <c r="F665" s="66">
        <f>Input_Fixed_Assets!G666</f>
        <v>0</v>
      </c>
      <c r="G665" s="62" t="str">
        <f>Input_Fixed_Assets!H666</f>
        <v>IT and Communications</v>
      </c>
      <c r="H665" s="62" t="str">
        <f>Input_Fixed_Assets!I666</f>
        <v>Existing</v>
      </c>
      <c r="I665" s="63"/>
      <c r="J665" s="64">
        <f>INDEX(Input_Fixed_Assets!$E$993:$E$998,MATCH(D665,Input_Fixed_Assets!$D$993:$D$998,0))</f>
        <v>0.16899999950892305</v>
      </c>
      <c r="K665" s="61">
        <f t="shared" si="20"/>
        <v>0</v>
      </c>
      <c r="M665" s="66">
        <f t="shared" si="21"/>
        <v>0</v>
      </c>
    </row>
    <row r="666" spans="4:13" ht="12.75" x14ac:dyDescent="0.3">
      <c r="D666" s="8" t="str">
        <f>Input_Fixed_Assets!E667</f>
        <v>SYS</v>
      </c>
      <c r="E666" s="61">
        <f>Input_Fixed_Assets!F667</f>
        <v>0</v>
      </c>
      <c r="F666" s="66">
        <f>Input_Fixed_Assets!G667</f>
        <v>0</v>
      </c>
      <c r="G666" s="62" t="str">
        <f>Input_Fixed_Assets!H667</f>
        <v>IT and Communications</v>
      </c>
      <c r="H666" s="62" t="str">
        <f>Input_Fixed_Assets!I667</f>
        <v>Existing</v>
      </c>
      <c r="I666" s="63"/>
      <c r="J666" s="64">
        <f>INDEX(Input_Fixed_Assets!$E$993:$E$998,MATCH(D666,Input_Fixed_Assets!$D$993:$D$998,0))</f>
        <v>0.16899999950892305</v>
      </c>
      <c r="K666" s="61">
        <f t="shared" si="20"/>
        <v>0</v>
      </c>
      <c r="M666" s="66">
        <f t="shared" si="21"/>
        <v>0</v>
      </c>
    </row>
    <row r="667" spans="4:13" ht="12.75" x14ac:dyDescent="0.3">
      <c r="D667" s="8" t="str">
        <f>Input_Fixed_Assets!E668</f>
        <v>AMC</v>
      </c>
      <c r="E667" s="61">
        <f>Input_Fixed_Assets!F668</f>
        <v>0</v>
      </c>
      <c r="F667" s="66">
        <f>Input_Fixed_Assets!G668</f>
        <v>0</v>
      </c>
      <c r="G667" s="62" t="str">
        <f>Input_Fixed_Assets!H668</f>
        <v>IT and Communications</v>
      </c>
      <c r="H667" s="62" t="str">
        <f>Input_Fixed_Assets!I668</f>
        <v>Existing</v>
      </c>
      <c r="I667" s="63"/>
      <c r="J667" s="64">
        <f>INDEX(Input_Fixed_Assets!$E$993:$E$998,MATCH(D667,Input_Fixed_Assets!$D$993:$D$998,0))</f>
        <v>0.16899999930756782</v>
      </c>
      <c r="K667" s="61">
        <f t="shared" si="20"/>
        <v>0</v>
      </c>
      <c r="M667" s="66">
        <f t="shared" si="21"/>
        <v>0</v>
      </c>
    </row>
    <row r="668" spans="4:13" ht="12.75" x14ac:dyDescent="0.3">
      <c r="D668" s="8" t="str">
        <f>Input_Fixed_Assets!E669</f>
        <v>SYS</v>
      </c>
      <c r="E668" s="61">
        <f>Input_Fixed_Assets!F669</f>
        <v>0</v>
      </c>
      <c r="F668" s="66">
        <f>Input_Fixed_Assets!G669</f>
        <v>0</v>
      </c>
      <c r="G668" s="62" t="str">
        <f>Input_Fixed_Assets!H669</f>
        <v>IT and Communications</v>
      </c>
      <c r="H668" s="62" t="str">
        <f>Input_Fixed_Assets!I669</f>
        <v>Existing</v>
      </c>
      <c r="I668" s="63"/>
      <c r="J668" s="64">
        <f>INDEX(Input_Fixed_Assets!$E$993:$E$998,MATCH(D668,Input_Fixed_Assets!$D$993:$D$998,0))</f>
        <v>0.16899999950892305</v>
      </c>
      <c r="K668" s="61">
        <f t="shared" si="20"/>
        <v>0</v>
      </c>
      <c r="M668" s="66">
        <f t="shared" si="21"/>
        <v>0</v>
      </c>
    </row>
    <row r="669" spans="4:13" ht="12.75" x14ac:dyDescent="0.3">
      <c r="D669" s="8" t="str">
        <f>Input_Fixed_Assets!E670</f>
        <v>OPS</v>
      </c>
      <c r="E669" s="61">
        <f>Input_Fixed_Assets!F670</f>
        <v>0</v>
      </c>
      <c r="F669" s="66">
        <f>Input_Fixed_Assets!G670</f>
        <v>0</v>
      </c>
      <c r="G669" s="62" t="str">
        <f>Input_Fixed_Assets!H670</f>
        <v>IT and Communications</v>
      </c>
      <c r="H669" s="62" t="str">
        <f>Input_Fixed_Assets!I670</f>
        <v>Existing</v>
      </c>
      <c r="I669" s="63"/>
      <c r="J669" s="64">
        <f>INDEX(Input_Fixed_Assets!$E$993:$E$998,MATCH(D669,Input_Fixed_Assets!$D$993:$D$998,0))</f>
        <v>0.16899999726869502</v>
      </c>
      <c r="K669" s="61">
        <f t="shared" si="20"/>
        <v>0</v>
      </c>
      <c r="M669" s="66">
        <f t="shared" si="21"/>
        <v>0</v>
      </c>
    </row>
    <row r="670" spans="4:13" ht="12.75" x14ac:dyDescent="0.3">
      <c r="D670" s="8" t="str">
        <f>Input_Fixed_Assets!E671</f>
        <v>SYS</v>
      </c>
      <c r="E670" s="61">
        <f>Input_Fixed_Assets!F671</f>
        <v>0</v>
      </c>
      <c r="F670" s="66">
        <f>Input_Fixed_Assets!G671</f>
        <v>0</v>
      </c>
      <c r="G670" s="62" t="str">
        <f>Input_Fixed_Assets!H671</f>
        <v>IT and Communications</v>
      </c>
      <c r="H670" s="62" t="str">
        <f>Input_Fixed_Assets!I671</f>
        <v>Existing</v>
      </c>
      <c r="I670" s="63"/>
      <c r="J670" s="64">
        <f>INDEX(Input_Fixed_Assets!$E$993:$E$998,MATCH(D670,Input_Fixed_Assets!$D$993:$D$998,0))</f>
        <v>0.16899999950892305</v>
      </c>
      <c r="K670" s="61">
        <f t="shared" si="20"/>
        <v>0</v>
      </c>
      <c r="M670" s="66">
        <f t="shared" si="21"/>
        <v>0</v>
      </c>
    </row>
    <row r="671" spans="4:13" ht="12.75" x14ac:dyDescent="0.3">
      <c r="D671" s="8" t="str">
        <f>Input_Fixed_Assets!E672</f>
        <v>SYS</v>
      </c>
      <c r="E671" s="61">
        <f>Input_Fixed_Assets!F672</f>
        <v>3484.79</v>
      </c>
      <c r="F671" s="66">
        <f>Input_Fixed_Assets!G672</f>
        <v>10</v>
      </c>
      <c r="G671" s="62" t="str">
        <f>Input_Fixed_Assets!H672</f>
        <v>IT and Communications</v>
      </c>
      <c r="H671" s="62" t="str">
        <f>Input_Fixed_Assets!I672</f>
        <v>Existing</v>
      </c>
      <c r="I671" s="63"/>
      <c r="J671" s="64">
        <f>INDEX(Input_Fixed_Assets!$E$993:$E$998,MATCH(D671,Input_Fixed_Assets!$D$993:$D$998,0))</f>
        <v>0.16899999950892305</v>
      </c>
      <c r="K671" s="61">
        <f t="shared" si="20"/>
        <v>588.92950828869994</v>
      </c>
      <c r="M671" s="66">
        <f t="shared" si="21"/>
        <v>0.83333333333333337</v>
      </c>
    </row>
    <row r="672" spans="4:13" ht="12.75" x14ac:dyDescent="0.3">
      <c r="D672" s="8" t="str">
        <f>Input_Fixed_Assets!E673</f>
        <v>SYS</v>
      </c>
      <c r="E672" s="61">
        <f>Input_Fixed_Assets!F673</f>
        <v>0</v>
      </c>
      <c r="F672" s="66">
        <f>Input_Fixed_Assets!G673</f>
        <v>0</v>
      </c>
      <c r="G672" s="62" t="str">
        <f>Input_Fixed_Assets!H673</f>
        <v>IT and Communications</v>
      </c>
      <c r="H672" s="62" t="str">
        <f>Input_Fixed_Assets!I673</f>
        <v>Existing</v>
      </c>
      <c r="I672" s="63"/>
      <c r="J672" s="64">
        <f>INDEX(Input_Fixed_Assets!$E$993:$E$998,MATCH(D672,Input_Fixed_Assets!$D$993:$D$998,0))</f>
        <v>0.16899999950892305</v>
      </c>
      <c r="K672" s="61">
        <f t="shared" si="20"/>
        <v>0</v>
      </c>
      <c r="M672" s="66">
        <f t="shared" si="21"/>
        <v>0</v>
      </c>
    </row>
    <row r="673" spans="4:13" ht="12.75" x14ac:dyDescent="0.3">
      <c r="D673" s="8" t="str">
        <f>Input_Fixed_Assets!E674</f>
        <v>SYS</v>
      </c>
      <c r="E673" s="61">
        <f>Input_Fixed_Assets!F674</f>
        <v>0</v>
      </c>
      <c r="F673" s="66">
        <f>Input_Fixed_Assets!G674</f>
        <v>0</v>
      </c>
      <c r="G673" s="62" t="str">
        <f>Input_Fixed_Assets!H674</f>
        <v>IT and Communications</v>
      </c>
      <c r="H673" s="62" t="str">
        <f>Input_Fixed_Assets!I674</f>
        <v>Existing</v>
      </c>
      <c r="I673" s="63"/>
      <c r="J673" s="64">
        <f>INDEX(Input_Fixed_Assets!$E$993:$E$998,MATCH(D673,Input_Fixed_Assets!$D$993:$D$998,0))</f>
        <v>0.16899999950892305</v>
      </c>
      <c r="K673" s="61">
        <f t="shared" si="20"/>
        <v>0</v>
      </c>
      <c r="M673" s="66">
        <f t="shared" si="21"/>
        <v>0</v>
      </c>
    </row>
    <row r="674" spans="4:13" ht="12.75" x14ac:dyDescent="0.3">
      <c r="D674" s="8" t="str">
        <f>Input_Fixed_Assets!E675</f>
        <v>SYS</v>
      </c>
      <c r="E674" s="61">
        <f>Input_Fixed_Assets!F675</f>
        <v>0</v>
      </c>
      <c r="F674" s="66">
        <f>Input_Fixed_Assets!G675</f>
        <v>0</v>
      </c>
      <c r="G674" s="62" t="str">
        <f>Input_Fixed_Assets!H675</f>
        <v>IT and Communications</v>
      </c>
      <c r="H674" s="62" t="str">
        <f>Input_Fixed_Assets!I675</f>
        <v>Existing</v>
      </c>
      <c r="I674" s="63"/>
      <c r="J674" s="64">
        <f>INDEX(Input_Fixed_Assets!$E$993:$E$998,MATCH(D674,Input_Fixed_Assets!$D$993:$D$998,0))</f>
        <v>0.16899999950892305</v>
      </c>
      <c r="K674" s="61">
        <f t="shared" si="20"/>
        <v>0</v>
      </c>
      <c r="M674" s="66">
        <f t="shared" si="21"/>
        <v>0</v>
      </c>
    </row>
    <row r="675" spans="4:13" ht="12.75" x14ac:dyDescent="0.3">
      <c r="D675" s="8" t="str">
        <f>Input_Fixed_Assets!E676</f>
        <v>FAC</v>
      </c>
      <c r="E675" s="61">
        <f>Input_Fixed_Assets!F676</f>
        <v>0</v>
      </c>
      <c r="F675" s="66">
        <f>Input_Fixed_Assets!G676</f>
        <v>0</v>
      </c>
      <c r="G675" s="62" t="str">
        <f>Input_Fixed_Assets!H676</f>
        <v>IT and Communications</v>
      </c>
      <c r="H675" s="62" t="str">
        <f>Input_Fixed_Assets!I676</f>
        <v>Existing</v>
      </c>
      <c r="I675" s="63"/>
      <c r="J675" s="64">
        <f>INDEX(Input_Fixed_Assets!$E$993:$E$998,MATCH(D675,Input_Fixed_Assets!$D$993:$D$998,0))</f>
        <v>0.48700000182628767</v>
      </c>
      <c r="K675" s="61">
        <f t="shared" si="20"/>
        <v>0</v>
      </c>
      <c r="M675" s="66">
        <f t="shared" si="21"/>
        <v>0</v>
      </c>
    </row>
    <row r="676" spans="4:13" ht="12.75" x14ac:dyDescent="0.3">
      <c r="D676" s="8" t="str">
        <f>Input_Fixed_Assets!E677</f>
        <v>DMT</v>
      </c>
      <c r="E676" s="61">
        <f>Input_Fixed_Assets!F677</f>
        <v>0</v>
      </c>
      <c r="F676" s="66">
        <f>Input_Fixed_Assets!G677</f>
        <v>0</v>
      </c>
      <c r="G676" s="62" t="str">
        <f>Input_Fixed_Assets!H677</f>
        <v>IT and Communications</v>
      </c>
      <c r="H676" s="62" t="str">
        <f>Input_Fixed_Assets!I677</f>
        <v>Existing</v>
      </c>
      <c r="I676" s="63"/>
      <c r="J676" s="64">
        <f>INDEX(Input_Fixed_Assets!$E$993:$E$998,MATCH(D676,Input_Fixed_Assets!$D$993:$D$998,0))</f>
        <v>0.53339999027210816</v>
      </c>
      <c r="K676" s="61">
        <f t="shared" si="20"/>
        <v>0</v>
      </c>
      <c r="M676" s="66">
        <f t="shared" si="21"/>
        <v>0</v>
      </c>
    </row>
    <row r="677" spans="4:13" ht="12.75" x14ac:dyDescent="0.3">
      <c r="D677" s="8" t="str">
        <f>Input_Fixed_Assets!E678</f>
        <v>SYS</v>
      </c>
      <c r="E677" s="61">
        <f>Input_Fixed_Assets!F678</f>
        <v>97331.65</v>
      </c>
      <c r="F677" s="66">
        <f>Input_Fixed_Assets!G678</f>
        <v>8</v>
      </c>
      <c r="G677" s="62" t="str">
        <f>Input_Fixed_Assets!H678</f>
        <v>IT and Communications</v>
      </c>
      <c r="H677" s="62" t="str">
        <f>Input_Fixed_Assets!I678</f>
        <v>Existing</v>
      </c>
      <c r="I677" s="63"/>
      <c r="J677" s="64">
        <f>INDEX(Input_Fixed_Assets!$E$993:$E$998,MATCH(D677,Input_Fixed_Assets!$D$993:$D$998,0))</f>
        <v>0.16899999950892305</v>
      </c>
      <c r="K677" s="61">
        <f t="shared" si="20"/>
        <v>16449.048802202669</v>
      </c>
      <c r="M677" s="66">
        <f t="shared" si="21"/>
        <v>0.66666666666666663</v>
      </c>
    </row>
    <row r="678" spans="4:13" ht="12.75" x14ac:dyDescent="0.3">
      <c r="D678" s="8" t="str">
        <f>Input_Fixed_Assets!E679</f>
        <v>FAC</v>
      </c>
      <c r="E678" s="61">
        <f>Input_Fixed_Assets!F679</f>
        <v>2632</v>
      </c>
      <c r="F678" s="66">
        <f>Input_Fixed_Assets!G679</f>
        <v>159</v>
      </c>
      <c r="G678" s="62" t="str">
        <f>Input_Fixed_Assets!H679</f>
        <v>IT and Communications</v>
      </c>
      <c r="H678" s="62" t="str">
        <f>Input_Fixed_Assets!I679</f>
        <v>Existing</v>
      </c>
      <c r="I678" s="63"/>
      <c r="J678" s="64">
        <f>INDEX(Input_Fixed_Assets!$E$993:$E$998,MATCH(D678,Input_Fixed_Assets!$D$993:$D$998,0))</f>
        <v>0.48700000182628767</v>
      </c>
      <c r="K678" s="61">
        <f t="shared" si="20"/>
        <v>1281.7840048067892</v>
      </c>
      <c r="M678" s="66">
        <f t="shared" si="21"/>
        <v>13.25</v>
      </c>
    </row>
    <row r="679" spans="4:13" ht="12.75" x14ac:dyDescent="0.3">
      <c r="D679" s="8" t="str">
        <f>Input_Fixed_Assets!E680</f>
        <v>FAC</v>
      </c>
      <c r="E679" s="61">
        <f>Input_Fixed_Assets!F680</f>
        <v>113181.81</v>
      </c>
      <c r="F679" s="66">
        <f>Input_Fixed_Assets!G680</f>
        <v>0</v>
      </c>
      <c r="G679" s="62" t="str">
        <f>Input_Fixed_Assets!H680</f>
        <v>Land and Easements</v>
      </c>
      <c r="H679" s="62" t="str">
        <f>Input_Fixed_Assets!I680</f>
        <v>Existing</v>
      </c>
      <c r="I679" s="63"/>
      <c r="J679" s="64">
        <f>INDEX(Input_Fixed_Assets!$E$993:$E$998,MATCH(D679,Input_Fixed_Assets!$D$993:$D$998,0))</f>
        <v>0.48700000182628767</v>
      </c>
      <c r="K679" s="61">
        <f t="shared" si="20"/>
        <v>55119.541676702545</v>
      </c>
      <c r="M679" s="66">
        <f t="shared" si="21"/>
        <v>0</v>
      </c>
    </row>
    <row r="680" spans="4:13" ht="12.75" x14ac:dyDescent="0.3">
      <c r="D680" s="8" t="str">
        <f>Input_Fixed_Assets!E681</f>
        <v>SYS</v>
      </c>
      <c r="E680" s="61">
        <f>Input_Fixed_Assets!F681</f>
        <v>0</v>
      </c>
      <c r="F680" s="66">
        <f>Input_Fixed_Assets!G681</f>
        <v>0</v>
      </c>
      <c r="G680" s="62" t="str">
        <f>Input_Fixed_Assets!H681</f>
        <v>IT and Communications</v>
      </c>
      <c r="H680" s="62" t="str">
        <f>Input_Fixed_Assets!I681</f>
        <v>Existing</v>
      </c>
      <c r="I680" s="63"/>
      <c r="J680" s="64">
        <f>INDEX(Input_Fixed_Assets!$E$993:$E$998,MATCH(D680,Input_Fixed_Assets!$D$993:$D$998,0))</f>
        <v>0.16899999950892305</v>
      </c>
      <c r="K680" s="61">
        <f t="shared" si="20"/>
        <v>0</v>
      </c>
      <c r="M680" s="66">
        <f t="shared" si="21"/>
        <v>0</v>
      </c>
    </row>
    <row r="681" spans="4:13" ht="12.75" x14ac:dyDescent="0.3">
      <c r="D681" s="8" t="str">
        <f>Input_Fixed_Assets!E682</f>
        <v>PMO</v>
      </c>
      <c r="E681" s="61">
        <f>Input_Fixed_Assets!F682</f>
        <v>0</v>
      </c>
      <c r="F681" s="66">
        <f>Input_Fixed_Assets!G682</f>
        <v>0</v>
      </c>
      <c r="G681" s="62" t="str">
        <f>Input_Fixed_Assets!H682</f>
        <v>IT and Communications</v>
      </c>
      <c r="H681" s="62" t="str">
        <f>Input_Fixed_Assets!I682</f>
        <v>Existing</v>
      </c>
      <c r="I681" s="63"/>
      <c r="J681" s="64">
        <f>INDEX(Input_Fixed_Assets!$E$993:$E$998,MATCH(D681,Input_Fixed_Assets!$D$993:$D$998,0))</f>
        <v>0.53339999296323626</v>
      </c>
      <c r="K681" s="61">
        <f t="shared" si="20"/>
        <v>0</v>
      </c>
      <c r="M681" s="66">
        <f t="shared" si="21"/>
        <v>0</v>
      </c>
    </row>
    <row r="682" spans="4:13" ht="12.75" x14ac:dyDescent="0.3">
      <c r="D682" s="8" t="str">
        <f>Input_Fixed_Assets!E683</f>
        <v>DMT</v>
      </c>
      <c r="E682" s="61">
        <f>Input_Fixed_Assets!F683</f>
        <v>0</v>
      </c>
      <c r="F682" s="66">
        <f>Input_Fixed_Assets!G683</f>
        <v>0</v>
      </c>
      <c r="G682" s="62" t="str">
        <f>Input_Fixed_Assets!H683</f>
        <v>IT and Communications</v>
      </c>
      <c r="H682" s="62" t="str">
        <f>Input_Fixed_Assets!I683</f>
        <v>Existing</v>
      </c>
      <c r="I682" s="63"/>
      <c r="J682" s="64">
        <f>INDEX(Input_Fixed_Assets!$E$993:$E$998,MATCH(D682,Input_Fixed_Assets!$D$993:$D$998,0))</f>
        <v>0.53339999027210816</v>
      </c>
      <c r="K682" s="61">
        <f t="shared" si="20"/>
        <v>0</v>
      </c>
      <c r="M682" s="66">
        <f t="shared" si="21"/>
        <v>0</v>
      </c>
    </row>
    <row r="683" spans="4:13" ht="12.75" x14ac:dyDescent="0.3">
      <c r="D683" s="8" t="str">
        <f>Input_Fixed_Assets!E684</f>
        <v>SYS</v>
      </c>
      <c r="E683" s="61">
        <f>Input_Fixed_Assets!F684</f>
        <v>0</v>
      </c>
      <c r="F683" s="66">
        <f>Input_Fixed_Assets!G684</f>
        <v>0</v>
      </c>
      <c r="G683" s="62" t="str">
        <f>Input_Fixed_Assets!H684</f>
        <v>IT and Communications</v>
      </c>
      <c r="H683" s="62" t="str">
        <f>Input_Fixed_Assets!I684</f>
        <v>Existing</v>
      </c>
      <c r="I683" s="63"/>
      <c r="J683" s="64">
        <f>INDEX(Input_Fixed_Assets!$E$993:$E$998,MATCH(D683,Input_Fixed_Assets!$D$993:$D$998,0))</f>
        <v>0.16899999950892305</v>
      </c>
      <c r="K683" s="61">
        <f t="shared" si="20"/>
        <v>0</v>
      </c>
      <c r="M683" s="66">
        <f t="shared" si="21"/>
        <v>0</v>
      </c>
    </row>
    <row r="684" spans="4:13" ht="12.75" x14ac:dyDescent="0.3">
      <c r="D684" s="8" t="str">
        <f>Input_Fixed_Assets!E685</f>
        <v>AMC</v>
      </c>
      <c r="E684" s="61">
        <f>Input_Fixed_Assets!F685</f>
        <v>0</v>
      </c>
      <c r="F684" s="66">
        <f>Input_Fixed_Assets!G685</f>
        <v>0</v>
      </c>
      <c r="G684" s="62" t="str">
        <f>Input_Fixed_Assets!H685</f>
        <v>IT and Communications</v>
      </c>
      <c r="H684" s="62" t="str">
        <f>Input_Fixed_Assets!I685</f>
        <v>Existing</v>
      </c>
      <c r="I684" s="63"/>
      <c r="J684" s="64">
        <f>INDEX(Input_Fixed_Assets!$E$993:$E$998,MATCH(D684,Input_Fixed_Assets!$D$993:$D$998,0))</f>
        <v>0.16899999930756782</v>
      </c>
      <c r="K684" s="61">
        <f t="shared" si="20"/>
        <v>0</v>
      </c>
      <c r="M684" s="66">
        <f t="shared" si="21"/>
        <v>0</v>
      </c>
    </row>
    <row r="685" spans="4:13" ht="12.75" x14ac:dyDescent="0.3">
      <c r="D685" s="8" t="str">
        <f>Input_Fixed_Assets!E686</f>
        <v>SYS</v>
      </c>
      <c r="E685" s="61">
        <f>Input_Fixed_Assets!F686</f>
        <v>0</v>
      </c>
      <c r="F685" s="66">
        <f>Input_Fixed_Assets!G686</f>
        <v>0</v>
      </c>
      <c r="G685" s="62" t="str">
        <f>Input_Fixed_Assets!H686</f>
        <v>IT and Communications</v>
      </c>
      <c r="H685" s="62" t="str">
        <f>Input_Fixed_Assets!I686</f>
        <v>Existing</v>
      </c>
      <c r="I685" s="63"/>
      <c r="J685" s="64">
        <f>INDEX(Input_Fixed_Assets!$E$993:$E$998,MATCH(D685,Input_Fixed_Assets!$D$993:$D$998,0))</f>
        <v>0.16899999950892305</v>
      </c>
      <c r="K685" s="61">
        <f t="shared" si="20"/>
        <v>0</v>
      </c>
      <c r="M685" s="66">
        <f t="shared" si="21"/>
        <v>0</v>
      </c>
    </row>
    <row r="686" spans="4:13" ht="12.75" x14ac:dyDescent="0.3">
      <c r="D686" s="8" t="str">
        <f>Input_Fixed_Assets!E687</f>
        <v>SYS</v>
      </c>
      <c r="E686" s="61">
        <f>Input_Fixed_Assets!F687</f>
        <v>0</v>
      </c>
      <c r="F686" s="66">
        <f>Input_Fixed_Assets!G687</f>
        <v>0</v>
      </c>
      <c r="G686" s="62" t="str">
        <f>Input_Fixed_Assets!H687</f>
        <v>IT and Communications</v>
      </c>
      <c r="H686" s="62" t="str">
        <f>Input_Fixed_Assets!I687</f>
        <v>Existing</v>
      </c>
      <c r="I686" s="63"/>
      <c r="J686" s="64">
        <f>INDEX(Input_Fixed_Assets!$E$993:$E$998,MATCH(D686,Input_Fixed_Assets!$D$993:$D$998,0))</f>
        <v>0.16899999950892305</v>
      </c>
      <c r="K686" s="61">
        <f t="shared" si="20"/>
        <v>0</v>
      </c>
      <c r="M686" s="66">
        <f t="shared" si="21"/>
        <v>0</v>
      </c>
    </row>
    <row r="687" spans="4:13" ht="12.75" x14ac:dyDescent="0.3">
      <c r="D687" s="8" t="str">
        <f>Input_Fixed_Assets!E688</f>
        <v>DMT</v>
      </c>
      <c r="E687" s="61">
        <f>Input_Fixed_Assets!F688</f>
        <v>0</v>
      </c>
      <c r="F687" s="66">
        <f>Input_Fixed_Assets!G688</f>
        <v>0</v>
      </c>
      <c r="G687" s="62" t="str">
        <f>Input_Fixed_Assets!H688</f>
        <v>IT and Communications</v>
      </c>
      <c r="H687" s="62" t="str">
        <f>Input_Fixed_Assets!I688</f>
        <v>Existing</v>
      </c>
      <c r="I687" s="63"/>
      <c r="J687" s="64">
        <f>INDEX(Input_Fixed_Assets!$E$993:$E$998,MATCH(D687,Input_Fixed_Assets!$D$993:$D$998,0))</f>
        <v>0.53339999027210816</v>
      </c>
      <c r="K687" s="61">
        <f t="shared" si="20"/>
        <v>0</v>
      </c>
      <c r="M687" s="66">
        <f t="shared" si="21"/>
        <v>0</v>
      </c>
    </row>
    <row r="688" spans="4:13" ht="12.75" x14ac:dyDescent="0.3">
      <c r="D688" s="8" t="str">
        <f>Input_Fixed_Assets!E689</f>
        <v>SYS</v>
      </c>
      <c r="E688" s="61">
        <f>Input_Fixed_Assets!F689</f>
        <v>5362.77</v>
      </c>
      <c r="F688" s="66">
        <f>Input_Fixed_Assets!G689</f>
        <v>8</v>
      </c>
      <c r="G688" s="62" t="str">
        <f>Input_Fixed_Assets!H689</f>
        <v>IT and Communications</v>
      </c>
      <c r="H688" s="62" t="str">
        <f>Input_Fixed_Assets!I689</f>
        <v>Existing</v>
      </c>
      <c r="I688" s="63"/>
      <c r="J688" s="64">
        <f>INDEX(Input_Fixed_Assets!$E$993:$E$998,MATCH(D688,Input_Fixed_Assets!$D$993:$D$998,0))</f>
        <v>0.16899999950892305</v>
      </c>
      <c r="K688" s="61">
        <f t="shared" si="20"/>
        <v>906.30812736646737</v>
      </c>
      <c r="M688" s="66">
        <f t="shared" si="21"/>
        <v>0.66666666666666663</v>
      </c>
    </row>
    <row r="689" spans="4:13" ht="12.75" x14ac:dyDescent="0.3">
      <c r="D689" s="8" t="str">
        <f>Input_Fixed_Assets!E690</f>
        <v>SYS</v>
      </c>
      <c r="E689" s="61">
        <f>Input_Fixed_Assets!F690</f>
        <v>0</v>
      </c>
      <c r="F689" s="66">
        <f>Input_Fixed_Assets!G690</f>
        <v>0</v>
      </c>
      <c r="G689" s="62" t="str">
        <f>Input_Fixed_Assets!H690</f>
        <v>IT and Communications</v>
      </c>
      <c r="H689" s="62" t="str">
        <f>Input_Fixed_Assets!I690</f>
        <v>Existing</v>
      </c>
      <c r="I689" s="63"/>
      <c r="J689" s="64">
        <f>INDEX(Input_Fixed_Assets!$E$993:$E$998,MATCH(D689,Input_Fixed_Assets!$D$993:$D$998,0))</f>
        <v>0.16899999950892305</v>
      </c>
      <c r="K689" s="61">
        <f t="shared" si="20"/>
        <v>0</v>
      </c>
      <c r="M689" s="66">
        <f t="shared" si="21"/>
        <v>0</v>
      </c>
    </row>
    <row r="690" spans="4:13" ht="12.75" x14ac:dyDescent="0.3">
      <c r="D690" s="8" t="str">
        <f>Input_Fixed_Assets!E691</f>
        <v>SYS</v>
      </c>
      <c r="E690" s="61">
        <f>Input_Fixed_Assets!F691</f>
        <v>0</v>
      </c>
      <c r="F690" s="66">
        <f>Input_Fixed_Assets!G691</f>
        <v>0</v>
      </c>
      <c r="G690" s="62" t="str">
        <f>Input_Fixed_Assets!H691</f>
        <v>IT and Communications</v>
      </c>
      <c r="H690" s="62" t="str">
        <f>Input_Fixed_Assets!I691</f>
        <v>Existing</v>
      </c>
      <c r="I690" s="63"/>
      <c r="J690" s="64">
        <f>INDEX(Input_Fixed_Assets!$E$993:$E$998,MATCH(D690,Input_Fixed_Assets!$D$993:$D$998,0))</f>
        <v>0.16899999950892305</v>
      </c>
      <c r="K690" s="61">
        <f t="shared" si="20"/>
        <v>0</v>
      </c>
      <c r="M690" s="66">
        <f t="shared" si="21"/>
        <v>0</v>
      </c>
    </row>
    <row r="691" spans="4:13" ht="12.75" x14ac:dyDescent="0.3">
      <c r="D691" s="8" t="str">
        <f>Input_Fixed_Assets!E692</f>
        <v>SYS</v>
      </c>
      <c r="E691" s="61">
        <f>Input_Fixed_Assets!F692</f>
        <v>0</v>
      </c>
      <c r="F691" s="66">
        <f>Input_Fixed_Assets!G692</f>
        <v>0</v>
      </c>
      <c r="G691" s="62" t="str">
        <f>Input_Fixed_Assets!H692</f>
        <v>IT and Communications</v>
      </c>
      <c r="H691" s="62" t="str">
        <f>Input_Fixed_Assets!I692</f>
        <v>Existing</v>
      </c>
      <c r="I691" s="63"/>
      <c r="J691" s="64">
        <f>INDEX(Input_Fixed_Assets!$E$993:$E$998,MATCH(D691,Input_Fixed_Assets!$D$993:$D$998,0))</f>
        <v>0.16899999950892305</v>
      </c>
      <c r="K691" s="61">
        <f t="shared" si="20"/>
        <v>0</v>
      </c>
      <c r="M691" s="66">
        <f t="shared" si="21"/>
        <v>0</v>
      </c>
    </row>
    <row r="692" spans="4:13" ht="12.75" x14ac:dyDescent="0.3">
      <c r="D692" s="8" t="str">
        <f>Input_Fixed_Assets!E693</f>
        <v>PMO</v>
      </c>
      <c r="E692" s="61">
        <f>Input_Fixed_Assets!F693</f>
        <v>0</v>
      </c>
      <c r="F692" s="66">
        <f>Input_Fixed_Assets!G693</f>
        <v>0</v>
      </c>
      <c r="G692" s="62" t="str">
        <f>Input_Fixed_Assets!H693</f>
        <v>IT and Communications</v>
      </c>
      <c r="H692" s="62" t="str">
        <f>Input_Fixed_Assets!I693</f>
        <v>Existing</v>
      </c>
      <c r="I692" s="63"/>
      <c r="J692" s="64">
        <f>INDEX(Input_Fixed_Assets!$E$993:$E$998,MATCH(D692,Input_Fixed_Assets!$D$993:$D$998,0))</f>
        <v>0.53339999296323626</v>
      </c>
      <c r="K692" s="61">
        <f t="shared" si="20"/>
        <v>0</v>
      </c>
      <c r="M692" s="66">
        <f t="shared" si="21"/>
        <v>0</v>
      </c>
    </row>
    <row r="693" spans="4:13" ht="12.75" x14ac:dyDescent="0.3">
      <c r="D693" s="8" t="str">
        <f>Input_Fixed_Assets!E694</f>
        <v>PMO</v>
      </c>
      <c r="E693" s="61">
        <f>Input_Fixed_Assets!F694</f>
        <v>0</v>
      </c>
      <c r="F693" s="66">
        <f>Input_Fixed_Assets!G694</f>
        <v>0</v>
      </c>
      <c r="G693" s="62" t="str">
        <f>Input_Fixed_Assets!H694</f>
        <v>IT and Communications</v>
      </c>
      <c r="H693" s="62" t="str">
        <f>Input_Fixed_Assets!I694</f>
        <v>Existing</v>
      </c>
      <c r="I693" s="63"/>
      <c r="J693" s="64">
        <f>INDEX(Input_Fixed_Assets!$E$993:$E$998,MATCH(D693,Input_Fixed_Assets!$D$993:$D$998,0))</f>
        <v>0.53339999296323626</v>
      </c>
      <c r="K693" s="61">
        <f t="shared" si="20"/>
        <v>0</v>
      </c>
      <c r="M693" s="66">
        <f t="shared" si="21"/>
        <v>0</v>
      </c>
    </row>
    <row r="694" spans="4:13" ht="12.75" x14ac:dyDescent="0.3">
      <c r="D694" s="8" t="str">
        <f>Input_Fixed_Assets!E695</f>
        <v>DMT</v>
      </c>
      <c r="E694" s="61">
        <f>Input_Fixed_Assets!F695</f>
        <v>0</v>
      </c>
      <c r="F694" s="66">
        <f>Input_Fixed_Assets!G695</f>
        <v>0</v>
      </c>
      <c r="G694" s="62" t="str">
        <f>Input_Fixed_Assets!H695</f>
        <v>IT and Communications</v>
      </c>
      <c r="H694" s="62" t="str">
        <f>Input_Fixed_Assets!I695</f>
        <v>Existing</v>
      </c>
      <c r="I694" s="63"/>
      <c r="J694" s="64">
        <f>INDEX(Input_Fixed_Assets!$E$993:$E$998,MATCH(D694,Input_Fixed_Assets!$D$993:$D$998,0))</f>
        <v>0.53339999027210816</v>
      </c>
      <c r="K694" s="61">
        <f t="shared" si="20"/>
        <v>0</v>
      </c>
      <c r="M694" s="66">
        <f t="shared" si="21"/>
        <v>0</v>
      </c>
    </row>
    <row r="695" spans="4:13" ht="12.75" x14ac:dyDescent="0.3">
      <c r="D695" s="8" t="str">
        <f>Input_Fixed_Assets!E696</f>
        <v>DMT</v>
      </c>
      <c r="E695" s="61">
        <f>Input_Fixed_Assets!F696</f>
        <v>0</v>
      </c>
      <c r="F695" s="66">
        <f>Input_Fixed_Assets!G696</f>
        <v>0</v>
      </c>
      <c r="G695" s="62" t="str">
        <f>Input_Fixed_Assets!H696</f>
        <v>IT and Communications</v>
      </c>
      <c r="H695" s="62" t="str">
        <f>Input_Fixed_Assets!I696</f>
        <v>Existing</v>
      </c>
      <c r="I695" s="63"/>
      <c r="J695" s="64">
        <f>INDEX(Input_Fixed_Assets!$E$993:$E$998,MATCH(D695,Input_Fixed_Assets!$D$993:$D$998,0))</f>
        <v>0.53339999027210816</v>
      </c>
      <c r="K695" s="61">
        <f t="shared" si="20"/>
        <v>0</v>
      </c>
      <c r="M695" s="66">
        <f t="shared" si="21"/>
        <v>0</v>
      </c>
    </row>
    <row r="696" spans="4:13" ht="12.75" x14ac:dyDescent="0.3">
      <c r="D696" s="8" t="str">
        <f>Input_Fixed_Assets!E697</f>
        <v>SYS</v>
      </c>
      <c r="E696" s="61">
        <f>Input_Fixed_Assets!F697</f>
        <v>793.96</v>
      </c>
      <c r="F696" s="66">
        <f>Input_Fixed_Assets!G697</f>
        <v>6</v>
      </c>
      <c r="G696" s="62" t="str">
        <f>Input_Fixed_Assets!H697</f>
        <v>IT and Communications</v>
      </c>
      <c r="H696" s="62" t="str">
        <f>Input_Fixed_Assets!I697</f>
        <v>Existing</v>
      </c>
      <c r="I696" s="63"/>
      <c r="J696" s="64">
        <f>INDEX(Input_Fixed_Assets!$E$993:$E$998,MATCH(D696,Input_Fixed_Assets!$D$993:$D$998,0))</f>
        <v>0.16899999950892305</v>
      </c>
      <c r="K696" s="61">
        <f t="shared" si="20"/>
        <v>134.17923961010456</v>
      </c>
      <c r="M696" s="66">
        <f t="shared" si="21"/>
        <v>0.5</v>
      </c>
    </row>
    <row r="697" spans="4:13" ht="12.75" x14ac:dyDescent="0.3">
      <c r="D697" s="8" t="str">
        <f>Input_Fixed_Assets!E698</f>
        <v>FAC</v>
      </c>
      <c r="E697" s="61">
        <f>Input_Fixed_Assets!F698</f>
        <v>2835.63</v>
      </c>
      <c r="F697" s="66">
        <f>Input_Fixed_Assets!G698</f>
        <v>117</v>
      </c>
      <c r="G697" s="62" t="str">
        <f>Input_Fixed_Assets!H698</f>
        <v>IT and Communications</v>
      </c>
      <c r="H697" s="62" t="str">
        <f>Input_Fixed_Assets!I698</f>
        <v>Existing</v>
      </c>
      <c r="I697" s="63"/>
      <c r="J697" s="64">
        <f>INDEX(Input_Fixed_Assets!$E$993:$E$998,MATCH(D697,Input_Fixed_Assets!$D$993:$D$998,0))</f>
        <v>0.48700000182628767</v>
      </c>
      <c r="K697" s="61">
        <f t="shared" si="20"/>
        <v>1380.951815178676</v>
      </c>
      <c r="M697" s="66">
        <f t="shared" si="21"/>
        <v>9.75</v>
      </c>
    </row>
    <row r="698" spans="4:13" ht="12.75" x14ac:dyDescent="0.3">
      <c r="D698" s="8" t="str">
        <f>Input_Fixed_Assets!E699</f>
        <v>FAC</v>
      </c>
      <c r="E698" s="61">
        <f>Input_Fixed_Assets!F699</f>
        <v>482133.33</v>
      </c>
      <c r="F698" s="66">
        <f>Input_Fixed_Assets!G699</f>
        <v>0</v>
      </c>
      <c r="G698" s="62" t="str">
        <f>Input_Fixed_Assets!H699</f>
        <v>Land and Easements</v>
      </c>
      <c r="H698" s="62" t="str">
        <f>Input_Fixed_Assets!I699</f>
        <v>Existing</v>
      </c>
      <c r="I698" s="63"/>
      <c r="J698" s="64">
        <f>INDEX(Input_Fixed_Assets!$E$993:$E$998,MATCH(D698,Input_Fixed_Assets!$D$993:$D$998,0))</f>
        <v>0.48700000182628767</v>
      </c>
      <c r="K698" s="61">
        <f t="shared" si="20"/>
        <v>234798.93259051416</v>
      </c>
      <c r="M698" s="66">
        <f t="shared" si="21"/>
        <v>0</v>
      </c>
    </row>
    <row r="699" spans="4:13" ht="12.75" x14ac:dyDescent="0.3">
      <c r="D699" s="8" t="str">
        <f>Input_Fixed_Assets!E700</f>
        <v>FAC</v>
      </c>
      <c r="E699" s="61">
        <f>Input_Fixed_Assets!F700</f>
        <v>0</v>
      </c>
      <c r="F699" s="66">
        <f>Input_Fixed_Assets!G700</f>
        <v>0</v>
      </c>
      <c r="G699" s="62" t="str">
        <f>Input_Fixed_Assets!H700</f>
        <v>Land and Easements</v>
      </c>
      <c r="H699" s="62" t="str">
        <f>Input_Fixed_Assets!I700</f>
        <v>Existing</v>
      </c>
      <c r="I699" s="63"/>
      <c r="J699" s="64">
        <f>INDEX(Input_Fixed_Assets!$E$993:$E$998,MATCH(D699,Input_Fixed_Assets!$D$993:$D$998,0))</f>
        <v>0.48700000182628767</v>
      </c>
      <c r="K699" s="61">
        <f t="shared" si="20"/>
        <v>0</v>
      </c>
      <c r="M699" s="66">
        <f t="shared" si="21"/>
        <v>0</v>
      </c>
    </row>
    <row r="700" spans="4:13" ht="12.75" x14ac:dyDescent="0.3">
      <c r="D700" s="8" t="str">
        <f>Input_Fixed_Assets!E701</f>
        <v>FAC</v>
      </c>
      <c r="E700" s="61">
        <f>Input_Fixed_Assets!F701</f>
        <v>0</v>
      </c>
      <c r="F700" s="66">
        <f>Input_Fixed_Assets!G701</f>
        <v>0</v>
      </c>
      <c r="G700" s="62" t="str">
        <f>Input_Fixed_Assets!H701</f>
        <v>Land and Easements</v>
      </c>
      <c r="H700" s="62" t="str">
        <f>Input_Fixed_Assets!I701</f>
        <v>Existing</v>
      </c>
      <c r="I700" s="63"/>
      <c r="J700" s="64">
        <f>INDEX(Input_Fixed_Assets!$E$993:$E$998,MATCH(D700,Input_Fixed_Assets!$D$993:$D$998,0))</f>
        <v>0.48700000182628767</v>
      </c>
      <c r="K700" s="61">
        <f t="shared" si="20"/>
        <v>0</v>
      </c>
      <c r="M700" s="66">
        <f t="shared" si="21"/>
        <v>0</v>
      </c>
    </row>
    <row r="701" spans="4:13" ht="12.75" x14ac:dyDescent="0.3">
      <c r="D701" s="8" t="str">
        <f>Input_Fixed_Assets!E702</f>
        <v>DMT</v>
      </c>
      <c r="E701" s="61">
        <f>Input_Fixed_Assets!F702</f>
        <v>0</v>
      </c>
      <c r="F701" s="66">
        <f>Input_Fixed_Assets!G702</f>
        <v>0</v>
      </c>
      <c r="G701" s="62" t="str">
        <f>Input_Fixed_Assets!H702</f>
        <v>IT and Communications</v>
      </c>
      <c r="H701" s="62" t="str">
        <f>Input_Fixed_Assets!I702</f>
        <v>Existing</v>
      </c>
      <c r="I701" s="63"/>
      <c r="J701" s="64">
        <f>INDEX(Input_Fixed_Assets!$E$993:$E$998,MATCH(D701,Input_Fixed_Assets!$D$993:$D$998,0))</f>
        <v>0.53339999027210816</v>
      </c>
      <c r="K701" s="61">
        <f t="shared" si="20"/>
        <v>0</v>
      </c>
      <c r="M701" s="66">
        <f t="shared" si="21"/>
        <v>0</v>
      </c>
    </row>
    <row r="702" spans="4:13" ht="12.75" x14ac:dyDescent="0.3">
      <c r="D702" s="8" t="str">
        <f>Input_Fixed_Assets!E703</f>
        <v>DMT</v>
      </c>
      <c r="E702" s="61">
        <f>Input_Fixed_Assets!F703</f>
        <v>0</v>
      </c>
      <c r="F702" s="66">
        <f>Input_Fixed_Assets!G703</f>
        <v>0</v>
      </c>
      <c r="G702" s="62" t="str">
        <f>Input_Fixed_Assets!H703</f>
        <v>IT and Communications</v>
      </c>
      <c r="H702" s="62" t="str">
        <f>Input_Fixed_Assets!I703</f>
        <v>Existing</v>
      </c>
      <c r="I702" s="63"/>
      <c r="J702" s="64">
        <f>INDEX(Input_Fixed_Assets!$E$993:$E$998,MATCH(D702,Input_Fixed_Assets!$D$993:$D$998,0))</f>
        <v>0.53339999027210816</v>
      </c>
      <c r="K702" s="61">
        <f t="shared" si="20"/>
        <v>0</v>
      </c>
      <c r="M702" s="66">
        <f t="shared" si="21"/>
        <v>0</v>
      </c>
    </row>
    <row r="703" spans="4:13" ht="12.75" x14ac:dyDescent="0.3">
      <c r="D703" s="8" t="str">
        <f>Input_Fixed_Assets!E704</f>
        <v>FAC</v>
      </c>
      <c r="E703" s="61">
        <f>Input_Fixed_Assets!F704</f>
        <v>0</v>
      </c>
      <c r="F703" s="66">
        <f>Input_Fixed_Assets!G704</f>
        <v>93</v>
      </c>
      <c r="G703" s="62" t="str">
        <f>Input_Fixed_Assets!H704</f>
        <v>Property</v>
      </c>
      <c r="H703" s="62" t="str">
        <f>Input_Fixed_Assets!I704</f>
        <v>Existing</v>
      </c>
      <c r="I703" s="63"/>
      <c r="J703" s="64">
        <f>INDEX(Input_Fixed_Assets!$E$993:$E$998,MATCH(D703,Input_Fixed_Assets!$D$993:$D$998,0))</f>
        <v>0.48700000182628767</v>
      </c>
      <c r="K703" s="61">
        <f t="shared" si="20"/>
        <v>0</v>
      </c>
      <c r="M703" s="66">
        <f t="shared" si="21"/>
        <v>7.75</v>
      </c>
    </row>
    <row r="704" spans="4:13" ht="12.75" x14ac:dyDescent="0.3">
      <c r="D704" s="8" t="str">
        <f>Input_Fixed_Assets!E705</f>
        <v>FAC</v>
      </c>
      <c r="E704" s="61">
        <f>Input_Fixed_Assets!F705</f>
        <v>0</v>
      </c>
      <c r="F704" s="66">
        <f>Input_Fixed_Assets!G705</f>
        <v>130</v>
      </c>
      <c r="G704" s="62" t="str">
        <f>Input_Fixed_Assets!H705</f>
        <v>Exclude</v>
      </c>
      <c r="H704" s="62" t="str">
        <f>Input_Fixed_Assets!I705</f>
        <v>Existing</v>
      </c>
      <c r="I704" s="63"/>
      <c r="J704" s="64">
        <f>INDEX(Input_Fixed_Assets!$E$993:$E$998,MATCH(D704,Input_Fixed_Assets!$D$993:$D$998,0))</f>
        <v>0.48700000182628767</v>
      </c>
      <c r="K704" s="61">
        <f t="shared" si="20"/>
        <v>0</v>
      </c>
      <c r="M704" s="66">
        <f t="shared" si="21"/>
        <v>10.833333333333334</v>
      </c>
    </row>
    <row r="705" spans="4:13" ht="12.75" x14ac:dyDescent="0.3">
      <c r="D705" s="8" t="str">
        <f>Input_Fixed_Assets!E706</f>
        <v>FAC</v>
      </c>
      <c r="E705" s="61">
        <f>Input_Fixed_Assets!F706</f>
        <v>0</v>
      </c>
      <c r="F705" s="66">
        <f>Input_Fixed_Assets!G706</f>
        <v>130</v>
      </c>
      <c r="G705" s="62" t="str">
        <f>Input_Fixed_Assets!H706</f>
        <v>Exclude</v>
      </c>
      <c r="H705" s="62" t="str">
        <f>Input_Fixed_Assets!I706</f>
        <v>Existing</v>
      </c>
      <c r="I705" s="63"/>
      <c r="J705" s="64">
        <f>INDEX(Input_Fixed_Assets!$E$993:$E$998,MATCH(D705,Input_Fixed_Assets!$D$993:$D$998,0))</f>
        <v>0.48700000182628767</v>
      </c>
      <c r="K705" s="61">
        <f t="shared" si="20"/>
        <v>0</v>
      </c>
      <c r="M705" s="66">
        <f t="shared" si="21"/>
        <v>10.833333333333334</v>
      </c>
    </row>
    <row r="706" spans="4:13" ht="12.75" x14ac:dyDescent="0.3">
      <c r="D706" s="8" t="str">
        <f>Input_Fixed_Assets!E707</f>
        <v>PMO</v>
      </c>
      <c r="E706" s="61">
        <f>Input_Fixed_Assets!F707</f>
        <v>34083.42</v>
      </c>
      <c r="F706" s="66">
        <f>Input_Fixed_Assets!G707</f>
        <v>22</v>
      </c>
      <c r="G706" s="62" t="str">
        <f>Input_Fixed_Assets!H707</f>
        <v>IT and Communications</v>
      </c>
      <c r="H706" s="62" t="str">
        <f>Input_Fixed_Assets!I707</f>
        <v>New</v>
      </c>
      <c r="I706" s="63"/>
      <c r="J706" s="64">
        <f>INDEX(Input_Fixed_Assets!$E$993:$E$998,MATCH(D706,Input_Fixed_Assets!$D$993:$D$998,0))</f>
        <v>0.53339999296323626</v>
      </c>
      <c r="K706" s="61">
        <f t="shared" si="20"/>
        <v>18180.095988163026</v>
      </c>
      <c r="M706" s="66">
        <f t="shared" si="21"/>
        <v>1.8333333333333333</v>
      </c>
    </row>
    <row r="707" spans="4:13" ht="12.75" x14ac:dyDescent="0.3">
      <c r="D707" s="8" t="str">
        <f>Input_Fixed_Assets!E708</f>
        <v>FAC</v>
      </c>
      <c r="E707" s="61">
        <f>Input_Fixed_Assets!F708</f>
        <v>15694.26</v>
      </c>
      <c r="F707" s="66">
        <f>Input_Fixed_Assets!G708</f>
        <v>268</v>
      </c>
      <c r="G707" s="62" t="str">
        <f>Input_Fixed_Assets!H708</f>
        <v>Property</v>
      </c>
      <c r="H707" s="62" t="str">
        <f>Input_Fixed_Assets!I708</f>
        <v>New</v>
      </c>
      <c r="I707" s="63"/>
      <c r="J707" s="64">
        <f>INDEX(Input_Fixed_Assets!$E$993:$E$998,MATCH(D707,Input_Fixed_Assets!$D$993:$D$998,0))</f>
        <v>0.48700000182628767</v>
      </c>
      <c r="K707" s="61">
        <f t="shared" si="20"/>
        <v>7643.1046486622336</v>
      </c>
      <c r="M707" s="66">
        <f t="shared" si="21"/>
        <v>22.333333333333332</v>
      </c>
    </row>
    <row r="708" spans="4:13" ht="12.75" x14ac:dyDescent="0.3">
      <c r="D708" s="8" t="str">
        <f>Input_Fixed_Assets!E709</f>
        <v>PMO</v>
      </c>
      <c r="E708" s="61">
        <f>Input_Fixed_Assets!F709</f>
        <v>100444.31</v>
      </c>
      <c r="F708" s="66">
        <f>Input_Fixed_Assets!G709</f>
        <v>15</v>
      </c>
      <c r="G708" s="62" t="str">
        <f>Input_Fixed_Assets!H709</f>
        <v>IT and Communications</v>
      </c>
      <c r="H708" s="62" t="str">
        <f>Input_Fixed_Assets!I709</f>
        <v>New</v>
      </c>
      <c r="I708" s="63"/>
      <c r="J708" s="64">
        <f>INDEX(Input_Fixed_Assets!$E$993:$E$998,MATCH(D708,Input_Fixed_Assets!$D$993:$D$998,0))</f>
        <v>0.53339999296323626</v>
      </c>
      <c r="K708" s="61">
        <f t="shared" si="20"/>
        <v>53576.994247197123</v>
      </c>
      <c r="M708" s="66">
        <f t="shared" si="21"/>
        <v>1.25</v>
      </c>
    </row>
    <row r="709" spans="4:13" ht="12.75" x14ac:dyDescent="0.3">
      <c r="D709" s="8" t="str">
        <f>Input_Fixed_Assets!E710</f>
        <v>PMO</v>
      </c>
      <c r="E709" s="61">
        <f>Input_Fixed_Assets!F710</f>
        <v>54074.22</v>
      </c>
      <c r="F709" s="66">
        <f>Input_Fixed_Assets!G710</f>
        <v>24</v>
      </c>
      <c r="G709" s="62" t="str">
        <f>Input_Fixed_Assets!H710</f>
        <v>IT and Communications</v>
      </c>
      <c r="H709" s="62" t="str">
        <f>Input_Fixed_Assets!I710</f>
        <v>New</v>
      </c>
      <c r="I709" s="63"/>
      <c r="J709" s="64">
        <f>INDEX(Input_Fixed_Assets!$E$993:$E$998,MATCH(D709,Input_Fixed_Assets!$D$993:$D$998,0))</f>
        <v>0.53339999296323626</v>
      </c>
      <c r="K709" s="61">
        <f t="shared" si="20"/>
        <v>28843.188567492489</v>
      </c>
      <c r="M709" s="66">
        <f t="shared" si="21"/>
        <v>2</v>
      </c>
    </row>
    <row r="710" spans="4:13" ht="12.75" x14ac:dyDescent="0.3">
      <c r="D710" s="8" t="str">
        <f>Input_Fixed_Assets!E711</f>
        <v>PMO</v>
      </c>
      <c r="E710" s="61">
        <f>Input_Fixed_Assets!F711</f>
        <v>7783.84</v>
      </c>
      <c r="F710" s="66">
        <f>Input_Fixed_Assets!G711</f>
        <v>8</v>
      </c>
      <c r="G710" s="62" t="str">
        <f>Input_Fixed_Assets!H711</f>
        <v>IT and Communications</v>
      </c>
      <c r="H710" s="62" t="str">
        <f>Input_Fixed_Assets!I711</f>
        <v>New</v>
      </c>
      <c r="I710" s="63"/>
      <c r="J710" s="64">
        <f>INDEX(Input_Fixed_Assets!$E$993:$E$998,MATCH(D710,Input_Fixed_Assets!$D$993:$D$998,0))</f>
        <v>0.53339999296323626</v>
      </c>
      <c r="K710" s="61">
        <f t="shared" si="20"/>
        <v>4151.9002012269566</v>
      </c>
      <c r="M710" s="66">
        <f t="shared" si="21"/>
        <v>0.66666666666666663</v>
      </c>
    </row>
    <row r="711" spans="4:13" ht="12.75" x14ac:dyDescent="0.3">
      <c r="D711" s="8" t="str">
        <f>Input_Fixed_Assets!E712</f>
        <v>PMO</v>
      </c>
      <c r="E711" s="61">
        <f>Input_Fixed_Assets!F712</f>
        <v>255458.39</v>
      </c>
      <c r="F711" s="66">
        <f>Input_Fixed_Assets!G712</f>
        <v>18</v>
      </c>
      <c r="G711" s="62" t="str">
        <f>Input_Fixed_Assets!H712</f>
        <v>IT and Communications</v>
      </c>
      <c r="H711" s="62" t="str">
        <f>Input_Fixed_Assets!I712</f>
        <v>New</v>
      </c>
      <c r="I711" s="63"/>
      <c r="J711" s="64">
        <f>INDEX(Input_Fixed_Assets!$E$993:$E$998,MATCH(D711,Input_Fixed_Assets!$D$993:$D$998,0))</f>
        <v>0.53339999296323626</v>
      </c>
      <c r="K711" s="61">
        <f t="shared" si="20"/>
        <v>136261.50342839968</v>
      </c>
      <c r="M711" s="66">
        <f t="shared" si="21"/>
        <v>1.5</v>
      </c>
    </row>
    <row r="712" spans="4:13" ht="12.75" x14ac:dyDescent="0.3">
      <c r="D712" s="8" t="str">
        <f>Input_Fixed_Assets!E713</f>
        <v>PMO</v>
      </c>
      <c r="E712" s="61">
        <f>Input_Fixed_Assets!F713</f>
        <v>98071.79</v>
      </c>
      <c r="F712" s="66">
        <f>Input_Fixed_Assets!G713</f>
        <v>15</v>
      </c>
      <c r="G712" s="62" t="str">
        <f>Input_Fixed_Assets!H713</f>
        <v>IT and Communications</v>
      </c>
      <c r="H712" s="62" t="str">
        <f>Input_Fixed_Assets!I713</f>
        <v>New</v>
      </c>
      <c r="I712" s="63"/>
      <c r="J712" s="64">
        <f>INDEX(Input_Fixed_Assets!$E$993:$E$998,MATCH(D712,Input_Fixed_Assets!$D$993:$D$998,0))</f>
        <v>0.53339999296323626</v>
      </c>
      <c r="K712" s="61">
        <f t="shared" si="20"/>
        <v>52311.492095891983</v>
      </c>
      <c r="M712" s="66">
        <f t="shared" si="21"/>
        <v>1.25</v>
      </c>
    </row>
    <row r="713" spans="4:13" ht="12.75" x14ac:dyDescent="0.3">
      <c r="D713" s="8" t="str">
        <f>Input_Fixed_Assets!E714</f>
        <v>PMO</v>
      </c>
      <c r="E713" s="61">
        <f>Input_Fixed_Assets!F714</f>
        <v>160854.82999999999</v>
      </c>
      <c r="F713" s="66">
        <f>Input_Fixed_Assets!G714</f>
        <v>24</v>
      </c>
      <c r="G713" s="62" t="str">
        <f>Input_Fixed_Assets!H714</f>
        <v>IT and Communications</v>
      </c>
      <c r="H713" s="62" t="str">
        <f>Input_Fixed_Assets!I714</f>
        <v>New</v>
      </c>
      <c r="I713" s="63"/>
      <c r="J713" s="64">
        <f>INDEX(Input_Fixed_Assets!$E$993:$E$998,MATCH(D713,Input_Fixed_Assets!$D$993:$D$998,0))</f>
        <v>0.53339999296323626</v>
      </c>
      <c r="K713" s="61">
        <f t="shared" si="20"/>
        <v>85799.965190102565</v>
      </c>
      <c r="M713" s="66">
        <f t="shared" si="21"/>
        <v>2</v>
      </c>
    </row>
    <row r="714" spans="4:13" ht="12.75" x14ac:dyDescent="0.3">
      <c r="D714" s="8" t="str">
        <f>Input_Fixed_Assets!E715</f>
        <v>PMO</v>
      </c>
      <c r="E714" s="61">
        <f>Input_Fixed_Assets!F715</f>
        <v>262000.67</v>
      </c>
      <c r="F714" s="66">
        <f>Input_Fixed_Assets!G715</f>
        <v>21</v>
      </c>
      <c r="G714" s="62" t="str">
        <f>Input_Fixed_Assets!H715</f>
        <v>IT and Communications</v>
      </c>
      <c r="H714" s="62" t="str">
        <f>Input_Fixed_Assets!I715</f>
        <v>New</v>
      </c>
      <c r="I714" s="63"/>
      <c r="J714" s="64">
        <f>INDEX(Input_Fixed_Assets!$E$993:$E$998,MATCH(D714,Input_Fixed_Assets!$D$993:$D$998,0))</f>
        <v>0.53339999296323626</v>
      </c>
      <c r="K714" s="61">
        <f t="shared" ref="K714:K777" si="22">E714*J714</f>
        <v>139751.15553436321</v>
      </c>
      <c r="M714" s="66">
        <f t="shared" si="21"/>
        <v>1.75</v>
      </c>
    </row>
    <row r="715" spans="4:13" ht="12.75" x14ac:dyDescent="0.3">
      <c r="D715" s="8" t="str">
        <f>Input_Fixed_Assets!E716</f>
        <v>PMO</v>
      </c>
      <c r="E715" s="61">
        <f>Input_Fixed_Assets!F716</f>
        <v>90537.35</v>
      </c>
      <c r="F715" s="66">
        <f>Input_Fixed_Assets!G716</f>
        <v>17</v>
      </c>
      <c r="G715" s="62" t="str">
        <f>Input_Fixed_Assets!H716</f>
        <v>IT and Communications</v>
      </c>
      <c r="H715" s="62" t="str">
        <f>Input_Fixed_Assets!I716</f>
        <v>New</v>
      </c>
      <c r="I715" s="63"/>
      <c r="J715" s="64">
        <f>INDEX(Input_Fixed_Assets!$E$993:$E$998,MATCH(D715,Input_Fixed_Assets!$D$993:$D$998,0))</f>
        <v>0.53339999296323626</v>
      </c>
      <c r="K715" s="61">
        <f t="shared" si="22"/>
        <v>48292.621852910059</v>
      </c>
      <c r="M715" s="66">
        <f t="shared" ref="M715:M778" si="23">F715/12</f>
        <v>1.4166666666666667</v>
      </c>
    </row>
    <row r="716" spans="4:13" ht="12.75" x14ac:dyDescent="0.3">
      <c r="D716" s="8" t="str">
        <f>Input_Fixed_Assets!E717</f>
        <v>PMO</v>
      </c>
      <c r="E716" s="61">
        <f>Input_Fixed_Assets!F717</f>
        <v>256610.64</v>
      </c>
      <c r="F716" s="66">
        <f>Input_Fixed_Assets!G717</f>
        <v>24</v>
      </c>
      <c r="G716" s="62" t="str">
        <f>Input_Fixed_Assets!H717</f>
        <v>IT and Communications</v>
      </c>
      <c r="H716" s="62" t="str">
        <f>Input_Fixed_Assets!I717</f>
        <v>New</v>
      </c>
      <c r="I716" s="63"/>
      <c r="J716" s="64">
        <f>INDEX(Input_Fixed_Assets!$E$993:$E$998,MATCH(D716,Input_Fixed_Assets!$D$993:$D$998,0))</f>
        <v>0.53339999296323626</v>
      </c>
      <c r="K716" s="61">
        <f t="shared" si="22"/>
        <v>136876.11357029155</v>
      </c>
      <c r="M716" s="66">
        <f t="shared" si="23"/>
        <v>2</v>
      </c>
    </row>
    <row r="717" spans="4:13" ht="12.75" x14ac:dyDescent="0.3">
      <c r="D717" s="8" t="str">
        <f>Input_Fixed_Assets!E718</f>
        <v>PMO</v>
      </c>
      <c r="E717" s="61">
        <f>Input_Fixed_Assets!F718</f>
        <v>36131.800000000003</v>
      </c>
      <c r="F717" s="66">
        <f>Input_Fixed_Assets!G718</f>
        <v>15</v>
      </c>
      <c r="G717" s="62" t="str">
        <f>Input_Fixed_Assets!H718</f>
        <v>IT and Communications</v>
      </c>
      <c r="H717" s="62" t="str">
        <f>Input_Fixed_Assets!I718</f>
        <v>New</v>
      </c>
      <c r="I717" s="63"/>
      <c r="J717" s="64">
        <f>INDEX(Input_Fixed_Assets!$E$993:$E$998,MATCH(D717,Input_Fixed_Assets!$D$993:$D$998,0))</f>
        <v>0.53339999296323626</v>
      </c>
      <c r="K717" s="61">
        <f t="shared" si="22"/>
        <v>19272.701865749063</v>
      </c>
      <c r="M717" s="66">
        <f t="shared" si="23"/>
        <v>1.25</v>
      </c>
    </row>
    <row r="718" spans="4:13" ht="12.75" x14ac:dyDescent="0.3">
      <c r="D718" s="8" t="str">
        <f>Input_Fixed_Assets!E719</f>
        <v>PMO</v>
      </c>
      <c r="E718" s="61">
        <f>Input_Fixed_Assets!F719</f>
        <v>90947.47</v>
      </c>
      <c r="F718" s="66">
        <f>Input_Fixed_Assets!G719</f>
        <v>24</v>
      </c>
      <c r="G718" s="62" t="str">
        <f>Input_Fixed_Assets!H719</f>
        <v>IT and Communications</v>
      </c>
      <c r="H718" s="62" t="str">
        <f>Input_Fixed_Assets!I719</f>
        <v>New</v>
      </c>
      <c r="I718" s="63"/>
      <c r="J718" s="64">
        <f>INDEX(Input_Fixed_Assets!$E$993:$E$998,MATCH(D718,Input_Fixed_Assets!$D$993:$D$998,0))</f>
        <v>0.53339999296323626</v>
      </c>
      <c r="K718" s="61">
        <f t="shared" si="22"/>
        <v>48511.379858024142</v>
      </c>
      <c r="M718" s="66">
        <f t="shared" si="23"/>
        <v>2</v>
      </c>
    </row>
    <row r="719" spans="4:13" ht="12.75" x14ac:dyDescent="0.3">
      <c r="D719" s="8" t="str">
        <f>Input_Fixed_Assets!E720</f>
        <v>PMO</v>
      </c>
      <c r="E719" s="61">
        <f>Input_Fixed_Assets!F720</f>
        <v>80331.06</v>
      </c>
      <c r="F719" s="66">
        <f>Input_Fixed_Assets!G720</f>
        <v>26</v>
      </c>
      <c r="G719" s="62" t="str">
        <f>Input_Fixed_Assets!H720</f>
        <v>IT and Communications</v>
      </c>
      <c r="H719" s="62" t="str">
        <f>Input_Fixed_Assets!I720</f>
        <v>New</v>
      </c>
      <c r="I719" s="63"/>
      <c r="J719" s="64">
        <f>INDEX(Input_Fixed_Assets!$E$993:$E$998,MATCH(D719,Input_Fixed_Assets!$D$993:$D$998,0))</f>
        <v>0.53339999296323626</v>
      </c>
      <c r="K719" s="61">
        <f t="shared" si="22"/>
        <v>42848.586838729309</v>
      </c>
      <c r="M719" s="66">
        <f t="shared" si="23"/>
        <v>2.1666666666666665</v>
      </c>
    </row>
    <row r="720" spans="4:13" ht="12.75" x14ac:dyDescent="0.3">
      <c r="D720" s="8" t="str">
        <f>Input_Fixed_Assets!E721</f>
        <v>FAC</v>
      </c>
      <c r="E720" s="61">
        <f>Input_Fixed_Assets!F721</f>
        <v>15057.85</v>
      </c>
      <c r="F720" s="66">
        <f>Input_Fixed_Assets!G721</f>
        <v>122</v>
      </c>
      <c r="G720" s="62" t="str">
        <f>Input_Fixed_Assets!H721</f>
        <v>Property</v>
      </c>
      <c r="H720" s="62" t="str">
        <f>Input_Fixed_Assets!I721</f>
        <v>New</v>
      </c>
      <c r="I720" s="63"/>
      <c r="J720" s="64">
        <f>INDEX(Input_Fixed_Assets!$E$993:$E$998,MATCH(D720,Input_Fixed_Assets!$D$993:$D$998,0))</f>
        <v>0.48700000182628767</v>
      </c>
      <c r="K720" s="61">
        <f t="shared" si="22"/>
        <v>7333.1729774999658</v>
      </c>
      <c r="M720" s="66">
        <f t="shared" si="23"/>
        <v>10.166666666666666</v>
      </c>
    </row>
    <row r="721" spans="4:13" ht="12.75" x14ac:dyDescent="0.3">
      <c r="D721" s="8" t="str">
        <f>Input_Fixed_Assets!E722</f>
        <v>FAC</v>
      </c>
      <c r="E721" s="61">
        <f>Input_Fixed_Assets!F722</f>
        <v>176214.98</v>
      </c>
      <c r="F721" s="66">
        <f>Input_Fixed_Assets!G722</f>
        <v>96</v>
      </c>
      <c r="G721" s="62" t="str">
        <f>Input_Fixed_Assets!H722</f>
        <v>IT and Communications</v>
      </c>
      <c r="H721" s="62" t="str">
        <f>Input_Fixed_Assets!I722</f>
        <v>New</v>
      </c>
      <c r="I721" s="63"/>
      <c r="J721" s="64">
        <f>INDEX(Input_Fixed_Assets!$E$993:$E$998,MATCH(D721,Input_Fixed_Assets!$D$993:$D$998,0))</f>
        <v>0.48700000182628767</v>
      </c>
      <c r="K721" s="61">
        <f t="shared" si="22"/>
        <v>85816.695581819251</v>
      </c>
      <c r="M721" s="66">
        <f t="shared" si="23"/>
        <v>8</v>
      </c>
    </row>
    <row r="722" spans="4:13" ht="12.75" x14ac:dyDescent="0.3">
      <c r="D722" s="8" t="str">
        <f>Input_Fixed_Assets!E723</f>
        <v>PMO</v>
      </c>
      <c r="E722" s="61">
        <f>Input_Fixed_Assets!F723</f>
        <v>61787.01</v>
      </c>
      <c r="F722" s="66">
        <f>Input_Fixed_Assets!G723</f>
        <v>13</v>
      </c>
      <c r="G722" s="62" t="str">
        <f>Input_Fixed_Assets!H723</f>
        <v>IT and Communications</v>
      </c>
      <c r="H722" s="62" t="str">
        <f>Input_Fixed_Assets!I723</f>
        <v>New</v>
      </c>
      <c r="I722" s="63"/>
      <c r="J722" s="64">
        <f>INDEX(Input_Fixed_Assets!$E$993:$E$998,MATCH(D722,Input_Fixed_Assets!$D$993:$D$998,0))</f>
        <v>0.53339999296323626</v>
      </c>
      <c r="K722" s="61">
        <f t="shared" si="22"/>
        <v>32957.190699219413</v>
      </c>
      <c r="M722" s="66">
        <f t="shared" si="23"/>
        <v>1.0833333333333333</v>
      </c>
    </row>
    <row r="723" spans="4:13" ht="12.75" x14ac:dyDescent="0.3">
      <c r="D723" s="8" t="str">
        <f>Input_Fixed_Assets!E724</f>
        <v>PMO</v>
      </c>
      <c r="E723" s="61">
        <f>Input_Fixed_Assets!F724</f>
        <v>0</v>
      </c>
      <c r="F723" s="66">
        <f>Input_Fixed_Assets!G724</f>
        <v>0</v>
      </c>
      <c r="G723" s="62" t="str">
        <f>Input_Fixed_Assets!H724</f>
        <v>IT and Communications</v>
      </c>
      <c r="H723" s="62" t="str">
        <f>Input_Fixed_Assets!I724</f>
        <v>New</v>
      </c>
      <c r="I723" s="63"/>
      <c r="J723" s="64">
        <f>INDEX(Input_Fixed_Assets!$E$993:$E$998,MATCH(D723,Input_Fixed_Assets!$D$993:$D$998,0))</f>
        <v>0.53339999296323626</v>
      </c>
      <c r="K723" s="61">
        <f t="shared" si="22"/>
        <v>0</v>
      </c>
      <c r="M723" s="66">
        <f t="shared" si="23"/>
        <v>0</v>
      </c>
    </row>
    <row r="724" spans="4:13" ht="12.75" x14ac:dyDescent="0.3">
      <c r="D724" s="8" t="str">
        <f>Input_Fixed_Assets!E725</f>
        <v>FAC</v>
      </c>
      <c r="E724" s="61">
        <f>Input_Fixed_Assets!F725</f>
        <v>52798.5</v>
      </c>
      <c r="F724" s="66">
        <f>Input_Fixed_Assets!G725</f>
        <v>190</v>
      </c>
      <c r="G724" s="62" t="str">
        <f>Input_Fixed_Assets!H725</f>
        <v>Property</v>
      </c>
      <c r="H724" s="62" t="str">
        <f>Input_Fixed_Assets!I725</f>
        <v>New</v>
      </c>
      <c r="I724" s="63"/>
      <c r="J724" s="64">
        <f>INDEX(Input_Fixed_Assets!$E$993:$E$998,MATCH(D724,Input_Fixed_Assets!$D$993:$D$998,0))</f>
        <v>0.48700000182628767</v>
      </c>
      <c r="K724" s="61">
        <f t="shared" si="22"/>
        <v>25712.869596425251</v>
      </c>
      <c r="M724" s="66">
        <f t="shared" si="23"/>
        <v>15.833333333333334</v>
      </c>
    </row>
    <row r="725" spans="4:13" ht="12.75" x14ac:dyDescent="0.3">
      <c r="D725" s="8" t="str">
        <f>Input_Fixed_Assets!E726</f>
        <v>FAC</v>
      </c>
      <c r="E725" s="61">
        <f>Input_Fixed_Assets!F726</f>
        <v>34186.54</v>
      </c>
      <c r="F725" s="66">
        <f>Input_Fixed_Assets!G726</f>
        <v>136</v>
      </c>
      <c r="G725" s="62" t="str">
        <f>Input_Fixed_Assets!H726</f>
        <v>IT and Communications</v>
      </c>
      <c r="H725" s="62" t="str">
        <f>Input_Fixed_Assets!I726</f>
        <v>New</v>
      </c>
      <c r="I725" s="63"/>
      <c r="J725" s="64">
        <f>INDEX(Input_Fixed_Assets!$E$993:$E$998,MATCH(D725,Input_Fixed_Assets!$D$993:$D$998,0))</f>
        <v>0.48700000182628767</v>
      </c>
      <c r="K725" s="61">
        <f t="shared" si="22"/>
        <v>16648.845042434456</v>
      </c>
      <c r="M725" s="66">
        <f t="shared" si="23"/>
        <v>11.333333333333334</v>
      </c>
    </row>
    <row r="726" spans="4:13" ht="12.75" x14ac:dyDescent="0.3">
      <c r="D726" s="8" t="str">
        <f>Input_Fixed_Assets!E727</f>
        <v>PMO</v>
      </c>
      <c r="E726" s="61">
        <f>Input_Fixed_Assets!F727</f>
        <v>132237.6</v>
      </c>
      <c r="F726" s="66">
        <f>Input_Fixed_Assets!G727</f>
        <v>16</v>
      </c>
      <c r="G726" s="62" t="str">
        <f>Input_Fixed_Assets!H727</f>
        <v>IT and Communications</v>
      </c>
      <c r="H726" s="62" t="str">
        <f>Input_Fixed_Assets!I727</f>
        <v>New</v>
      </c>
      <c r="I726" s="63"/>
      <c r="J726" s="64">
        <f>INDEX(Input_Fixed_Assets!$E$993:$E$998,MATCH(D726,Input_Fixed_Assets!$D$993:$D$998,0))</f>
        <v>0.53339999296323626</v>
      </c>
      <c r="K726" s="61">
        <f t="shared" si="22"/>
        <v>70535.53490947526</v>
      </c>
      <c r="M726" s="66">
        <f t="shared" si="23"/>
        <v>1.3333333333333333</v>
      </c>
    </row>
    <row r="727" spans="4:13" ht="12.75" x14ac:dyDescent="0.3">
      <c r="D727" s="8" t="str">
        <f>Input_Fixed_Assets!E728</f>
        <v>PMO</v>
      </c>
      <c r="E727" s="61">
        <f>Input_Fixed_Assets!F728</f>
        <v>40742.160000000003</v>
      </c>
      <c r="F727" s="66">
        <f>Input_Fixed_Assets!G728</f>
        <v>22</v>
      </c>
      <c r="G727" s="62" t="str">
        <f>Input_Fixed_Assets!H728</f>
        <v>IT and Communications</v>
      </c>
      <c r="H727" s="62" t="str">
        <f>Input_Fixed_Assets!I728</f>
        <v>New</v>
      </c>
      <c r="I727" s="63"/>
      <c r="J727" s="64">
        <f>INDEX(Input_Fixed_Assets!$E$993:$E$998,MATCH(D727,Input_Fixed_Assets!$D$993:$D$998,0))</f>
        <v>0.53339999296323626</v>
      </c>
      <c r="K727" s="61">
        <f t="shared" si="22"/>
        <v>21731.867857307047</v>
      </c>
      <c r="M727" s="66">
        <f t="shared" si="23"/>
        <v>1.8333333333333333</v>
      </c>
    </row>
    <row r="728" spans="4:13" ht="12.75" x14ac:dyDescent="0.3">
      <c r="D728" s="8" t="str">
        <f>Input_Fixed_Assets!E729</f>
        <v>FAC</v>
      </c>
      <c r="E728" s="61">
        <f>Input_Fixed_Assets!F729</f>
        <v>246195.65</v>
      </c>
      <c r="F728" s="66">
        <f>Input_Fixed_Assets!G729</f>
        <v>465</v>
      </c>
      <c r="G728" s="62" t="str">
        <f>Input_Fixed_Assets!H729</f>
        <v>Property</v>
      </c>
      <c r="H728" s="62" t="str">
        <f>Input_Fixed_Assets!I729</f>
        <v>New</v>
      </c>
      <c r="I728" s="63"/>
      <c r="J728" s="64">
        <f>INDEX(Input_Fixed_Assets!$E$993:$E$998,MATCH(D728,Input_Fixed_Assets!$D$993:$D$998,0))</f>
        <v>0.48700000182628767</v>
      </c>
      <c r="K728" s="61">
        <f t="shared" si="22"/>
        <v>119897.28199962407</v>
      </c>
      <c r="M728" s="66">
        <f t="shared" si="23"/>
        <v>38.75</v>
      </c>
    </row>
    <row r="729" spans="4:13" ht="12.75" x14ac:dyDescent="0.3">
      <c r="D729" s="8" t="str">
        <f>Input_Fixed_Assets!E730</f>
        <v>FAC</v>
      </c>
      <c r="E729" s="61">
        <f>Input_Fixed_Assets!F730</f>
        <v>8777.7999999999993</v>
      </c>
      <c r="F729" s="66">
        <f>Input_Fixed_Assets!G730</f>
        <v>122</v>
      </c>
      <c r="G729" s="62" t="str">
        <f>Input_Fixed_Assets!H730</f>
        <v>IT and Communications</v>
      </c>
      <c r="H729" s="62" t="str">
        <f>Input_Fixed_Assets!I730</f>
        <v>New</v>
      </c>
      <c r="I729" s="63"/>
      <c r="J729" s="64">
        <f>INDEX(Input_Fixed_Assets!$E$993:$E$998,MATCH(D729,Input_Fixed_Assets!$D$993:$D$998,0))</f>
        <v>0.48700000182628767</v>
      </c>
      <c r="K729" s="61">
        <f t="shared" si="22"/>
        <v>4274.7886160307871</v>
      </c>
      <c r="M729" s="66">
        <f t="shared" si="23"/>
        <v>10.166666666666666</v>
      </c>
    </row>
    <row r="730" spans="4:13" ht="12.75" x14ac:dyDescent="0.3">
      <c r="D730" s="8" t="str">
        <f>Input_Fixed_Assets!E731</f>
        <v>FAC</v>
      </c>
      <c r="E730" s="61">
        <f>Input_Fixed_Assets!F731</f>
        <v>300000</v>
      </c>
      <c r="F730" s="66">
        <f>Input_Fixed_Assets!G731</f>
        <v>0</v>
      </c>
      <c r="G730" s="62" t="str">
        <f>Input_Fixed_Assets!H731</f>
        <v>Land and Easements</v>
      </c>
      <c r="H730" s="62" t="str">
        <f>Input_Fixed_Assets!I731</f>
        <v>New</v>
      </c>
      <c r="I730" s="63"/>
      <c r="J730" s="64">
        <f>INDEX(Input_Fixed_Assets!$E$993:$E$998,MATCH(D730,Input_Fixed_Assets!$D$993:$D$998,0))</f>
        <v>0.48700000182628767</v>
      </c>
      <c r="K730" s="61">
        <f t="shared" si="22"/>
        <v>146100.0005478863</v>
      </c>
      <c r="M730" s="66">
        <f t="shared" si="23"/>
        <v>0</v>
      </c>
    </row>
    <row r="731" spans="4:13" ht="12.75" x14ac:dyDescent="0.3">
      <c r="D731" s="8" t="str">
        <f>Input_Fixed_Assets!E732</f>
        <v>FAC</v>
      </c>
      <c r="E731" s="61">
        <f>Input_Fixed_Assets!F732</f>
        <v>1190.58</v>
      </c>
      <c r="F731" s="66">
        <f>Input_Fixed_Assets!G732</f>
        <v>61</v>
      </c>
      <c r="G731" s="62" t="str">
        <f>Input_Fixed_Assets!H732</f>
        <v>Property</v>
      </c>
      <c r="H731" s="62" t="str">
        <f>Input_Fixed_Assets!I732</f>
        <v>Existing</v>
      </c>
      <c r="I731" s="63"/>
      <c r="J731" s="64">
        <f>INDEX(Input_Fixed_Assets!$E$993:$E$998,MATCH(D731,Input_Fixed_Assets!$D$993:$D$998,0))</f>
        <v>0.48700000182628767</v>
      </c>
      <c r="K731" s="61">
        <f t="shared" si="22"/>
        <v>579.81246217434148</v>
      </c>
      <c r="M731" s="66">
        <f t="shared" si="23"/>
        <v>5.083333333333333</v>
      </c>
    </row>
    <row r="732" spans="4:13" ht="12.75" x14ac:dyDescent="0.3">
      <c r="D732" s="8" t="str">
        <f>Input_Fixed_Assets!E733</f>
        <v>FAC</v>
      </c>
      <c r="E732" s="61">
        <f>Input_Fixed_Assets!F733</f>
        <v>411.24</v>
      </c>
      <c r="F732" s="66">
        <f>Input_Fixed_Assets!G733</f>
        <v>61</v>
      </c>
      <c r="G732" s="62" t="str">
        <f>Input_Fixed_Assets!H733</f>
        <v>Property</v>
      </c>
      <c r="H732" s="62" t="str">
        <f>Input_Fixed_Assets!I733</f>
        <v>Existing</v>
      </c>
      <c r="I732" s="63"/>
      <c r="J732" s="64">
        <f>INDEX(Input_Fixed_Assets!$E$993:$E$998,MATCH(D732,Input_Fixed_Assets!$D$993:$D$998,0))</f>
        <v>0.48700000182628767</v>
      </c>
      <c r="K732" s="61">
        <f t="shared" si="22"/>
        <v>200.27388075104255</v>
      </c>
      <c r="M732" s="66">
        <f t="shared" si="23"/>
        <v>5.083333333333333</v>
      </c>
    </row>
    <row r="733" spans="4:13" ht="12.75" x14ac:dyDescent="0.3">
      <c r="D733" s="8" t="str">
        <f>Input_Fixed_Assets!E734</f>
        <v>FAC</v>
      </c>
      <c r="E733" s="61">
        <f>Input_Fixed_Assets!F734</f>
        <v>13092.97</v>
      </c>
      <c r="F733" s="66">
        <f>Input_Fixed_Assets!G734</f>
        <v>61</v>
      </c>
      <c r="G733" s="62" t="str">
        <f>Input_Fixed_Assets!H734</f>
        <v>IT and Communications</v>
      </c>
      <c r="H733" s="62" t="str">
        <f>Input_Fixed_Assets!I734</f>
        <v>Existing</v>
      </c>
      <c r="I733" s="63"/>
      <c r="J733" s="64">
        <f>INDEX(Input_Fixed_Assets!$E$993:$E$998,MATCH(D733,Input_Fixed_Assets!$D$993:$D$998,0))</f>
        <v>0.48700000182628767</v>
      </c>
      <c r="K733" s="61">
        <f t="shared" si="22"/>
        <v>6376.2764139115297</v>
      </c>
      <c r="M733" s="66">
        <f t="shared" si="23"/>
        <v>5.083333333333333</v>
      </c>
    </row>
    <row r="734" spans="4:13" ht="12.75" x14ac:dyDescent="0.3">
      <c r="D734" s="8" t="str">
        <f>Input_Fixed_Assets!E735</f>
        <v>FAC</v>
      </c>
      <c r="E734" s="61">
        <f>Input_Fixed_Assets!F735</f>
        <v>11222.28</v>
      </c>
      <c r="F734" s="66">
        <f>Input_Fixed_Assets!G735</f>
        <v>463</v>
      </c>
      <c r="G734" s="62" t="str">
        <f>Input_Fixed_Assets!H735</f>
        <v>Property</v>
      </c>
      <c r="H734" s="62" t="str">
        <f>Input_Fixed_Assets!I735</f>
        <v>New</v>
      </c>
      <c r="I734" s="63"/>
      <c r="J734" s="64">
        <f>INDEX(Input_Fixed_Assets!$E$993:$E$998,MATCH(D734,Input_Fixed_Assets!$D$993:$D$998,0))</f>
        <v>0.48700000182628767</v>
      </c>
      <c r="K734" s="61">
        <f t="shared" si="22"/>
        <v>5465.250380495112</v>
      </c>
      <c r="M734" s="66">
        <f t="shared" si="23"/>
        <v>38.583333333333336</v>
      </c>
    </row>
    <row r="735" spans="4:13" ht="12.75" x14ac:dyDescent="0.3">
      <c r="D735" s="8" t="str">
        <f>Input_Fixed_Assets!E736</f>
        <v>FAC</v>
      </c>
      <c r="E735" s="61">
        <f>Input_Fixed_Assets!F736</f>
        <v>20351.849999999999</v>
      </c>
      <c r="F735" s="66">
        <f>Input_Fixed_Assets!G736</f>
        <v>223</v>
      </c>
      <c r="G735" s="62" t="str">
        <f>Input_Fixed_Assets!H736</f>
        <v>Property</v>
      </c>
      <c r="H735" s="62" t="str">
        <f>Input_Fixed_Assets!I736</f>
        <v>New</v>
      </c>
      <c r="I735" s="63"/>
      <c r="J735" s="64">
        <f>INDEX(Input_Fixed_Assets!$E$993:$E$998,MATCH(D735,Input_Fixed_Assets!$D$993:$D$998,0))</f>
        <v>0.48700000182628767</v>
      </c>
      <c r="K735" s="61">
        <f t="shared" si="22"/>
        <v>9911.3509871683327</v>
      </c>
      <c r="M735" s="66">
        <f t="shared" si="23"/>
        <v>18.583333333333332</v>
      </c>
    </row>
    <row r="736" spans="4:13" ht="12.75" x14ac:dyDescent="0.3">
      <c r="D736" s="8" t="str">
        <f>Input_Fixed_Assets!E737</f>
        <v>FAC</v>
      </c>
      <c r="E736" s="61">
        <f>Input_Fixed_Assets!F737</f>
        <v>27150.2</v>
      </c>
      <c r="F736" s="66">
        <f>Input_Fixed_Assets!G737</f>
        <v>463</v>
      </c>
      <c r="G736" s="62" t="str">
        <f>Input_Fixed_Assets!H737</f>
        <v>Property</v>
      </c>
      <c r="H736" s="62" t="str">
        <f>Input_Fixed_Assets!I737</f>
        <v>New</v>
      </c>
      <c r="I736" s="63"/>
      <c r="J736" s="64">
        <f>INDEX(Input_Fixed_Assets!$E$993:$E$998,MATCH(D736,Input_Fixed_Assets!$D$993:$D$998,0))</f>
        <v>0.48700000182628767</v>
      </c>
      <c r="K736" s="61">
        <f t="shared" si="22"/>
        <v>13222.147449584076</v>
      </c>
      <c r="M736" s="66">
        <f t="shared" si="23"/>
        <v>38.583333333333336</v>
      </c>
    </row>
    <row r="737" spans="4:13" ht="12.75" x14ac:dyDescent="0.3">
      <c r="D737" s="8" t="str">
        <f>Input_Fixed_Assets!E738</f>
        <v>FAC</v>
      </c>
      <c r="E737" s="61">
        <f>Input_Fixed_Assets!F738</f>
        <v>9617.9</v>
      </c>
      <c r="F737" s="66">
        <f>Input_Fixed_Assets!G738</f>
        <v>197</v>
      </c>
      <c r="G737" s="62" t="str">
        <f>Input_Fixed_Assets!H738</f>
        <v>Property</v>
      </c>
      <c r="H737" s="62" t="str">
        <f>Input_Fixed_Assets!I738</f>
        <v>New</v>
      </c>
      <c r="I737" s="63"/>
      <c r="J737" s="64">
        <f>INDEX(Input_Fixed_Assets!$E$993:$E$998,MATCH(D737,Input_Fixed_Assets!$D$993:$D$998,0))</f>
        <v>0.48700000182628767</v>
      </c>
      <c r="K737" s="61">
        <f t="shared" si="22"/>
        <v>4683.9173175650521</v>
      </c>
      <c r="M737" s="66">
        <f t="shared" si="23"/>
        <v>16.416666666666668</v>
      </c>
    </row>
    <row r="738" spans="4:13" ht="12.75" x14ac:dyDescent="0.3">
      <c r="D738" s="8" t="str">
        <f>Input_Fixed_Assets!E739</f>
        <v>FAC</v>
      </c>
      <c r="E738" s="61">
        <f>Input_Fixed_Assets!F739</f>
        <v>28733.59</v>
      </c>
      <c r="F738" s="66">
        <f>Input_Fixed_Assets!G739</f>
        <v>221</v>
      </c>
      <c r="G738" s="62" t="str">
        <f>Input_Fixed_Assets!H739</f>
        <v>Property</v>
      </c>
      <c r="H738" s="62" t="str">
        <f>Input_Fixed_Assets!I739</f>
        <v>New</v>
      </c>
      <c r="I738" s="63"/>
      <c r="J738" s="64">
        <f>INDEX(Input_Fixed_Assets!$E$993:$E$998,MATCH(D738,Input_Fixed_Assets!$D$993:$D$998,0))</f>
        <v>0.48700000182628767</v>
      </c>
      <c r="K738" s="61">
        <f t="shared" si="22"/>
        <v>13993.2583824758</v>
      </c>
      <c r="M738" s="66">
        <f t="shared" si="23"/>
        <v>18.416666666666668</v>
      </c>
    </row>
    <row r="739" spans="4:13" ht="12.75" x14ac:dyDescent="0.3">
      <c r="D739" s="8" t="str">
        <f>Input_Fixed_Assets!E740</f>
        <v>FAC</v>
      </c>
      <c r="E739" s="61">
        <f>Input_Fixed_Assets!F740</f>
        <v>54400.5</v>
      </c>
      <c r="F739" s="66">
        <f>Input_Fixed_Assets!G740</f>
        <v>155</v>
      </c>
      <c r="G739" s="62" t="str">
        <f>Input_Fixed_Assets!H740</f>
        <v>Property</v>
      </c>
      <c r="H739" s="62" t="str">
        <f>Input_Fixed_Assets!I740</f>
        <v>New</v>
      </c>
      <c r="I739" s="63"/>
      <c r="J739" s="64">
        <f>INDEX(Input_Fixed_Assets!$E$993:$E$998,MATCH(D739,Input_Fixed_Assets!$D$993:$D$998,0))</f>
        <v>0.48700000182628767</v>
      </c>
      <c r="K739" s="61">
        <f t="shared" si="22"/>
        <v>26493.043599350964</v>
      </c>
      <c r="M739" s="66">
        <f t="shared" si="23"/>
        <v>12.916666666666666</v>
      </c>
    </row>
    <row r="740" spans="4:13" ht="12.75" x14ac:dyDescent="0.3">
      <c r="D740" s="8" t="str">
        <f>Input_Fixed_Assets!E741</f>
        <v>FAC</v>
      </c>
      <c r="E740" s="61">
        <f>Input_Fixed_Assets!F741</f>
        <v>23795.93</v>
      </c>
      <c r="F740" s="66">
        <f>Input_Fixed_Assets!G741</f>
        <v>189</v>
      </c>
      <c r="G740" s="62" t="str">
        <f>Input_Fixed_Assets!H741</f>
        <v>Property</v>
      </c>
      <c r="H740" s="62" t="str">
        <f>Input_Fixed_Assets!I741</f>
        <v>New</v>
      </c>
      <c r="I740" s="63"/>
      <c r="J740" s="64">
        <f>INDEX(Input_Fixed_Assets!$E$993:$E$998,MATCH(D740,Input_Fixed_Assets!$D$993:$D$998,0))</f>
        <v>0.48700000182628767</v>
      </c>
      <c r="K740" s="61">
        <f t="shared" si="22"/>
        <v>11588.617953458213</v>
      </c>
      <c r="M740" s="66">
        <f t="shared" si="23"/>
        <v>15.75</v>
      </c>
    </row>
    <row r="741" spans="4:13" ht="12.75" x14ac:dyDescent="0.3">
      <c r="D741" s="8" t="str">
        <f>Input_Fixed_Assets!E742</f>
        <v>FAC</v>
      </c>
      <c r="E741" s="61">
        <f>Input_Fixed_Assets!F742</f>
        <v>1587.98</v>
      </c>
      <c r="F741" s="66">
        <f>Input_Fixed_Assets!G742</f>
        <v>103</v>
      </c>
      <c r="G741" s="62" t="str">
        <f>Input_Fixed_Assets!H742</f>
        <v>Property</v>
      </c>
      <c r="H741" s="62" t="str">
        <f>Input_Fixed_Assets!I742</f>
        <v>New</v>
      </c>
      <c r="I741" s="63"/>
      <c r="J741" s="64">
        <f>INDEX(Input_Fixed_Assets!$E$993:$E$998,MATCH(D741,Input_Fixed_Assets!$D$993:$D$998,0))</f>
        <v>0.48700000182628767</v>
      </c>
      <c r="K741" s="61">
        <f t="shared" si="22"/>
        <v>773.34626290010829</v>
      </c>
      <c r="M741" s="66">
        <f t="shared" si="23"/>
        <v>8.5833333333333339</v>
      </c>
    </row>
    <row r="742" spans="4:13" ht="12.75" x14ac:dyDescent="0.3">
      <c r="D742" s="8" t="str">
        <f>Input_Fixed_Assets!E743</f>
        <v>FAC</v>
      </c>
      <c r="E742" s="61">
        <f>Input_Fixed_Assets!F743</f>
        <v>3564.72</v>
      </c>
      <c r="F742" s="66">
        <f>Input_Fixed_Assets!G743</f>
        <v>197</v>
      </c>
      <c r="G742" s="62" t="str">
        <f>Input_Fixed_Assets!H743</f>
        <v>Property</v>
      </c>
      <c r="H742" s="62" t="str">
        <f>Input_Fixed_Assets!I743</f>
        <v>New</v>
      </c>
      <c r="I742" s="63"/>
      <c r="J742" s="64">
        <f>INDEX(Input_Fixed_Assets!$E$993:$E$998,MATCH(D742,Input_Fixed_Assets!$D$993:$D$998,0))</f>
        <v>0.48700000182628767</v>
      </c>
      <c r="K742" s="61">
        <f t="shared" si="22"/>
        <v>1736.018646510204</v>
      </c>
      <c r="M742" s="66">
        <f t="shared" si="23"/>
        <v>16.416666666666668</v>
      </c>
    </row>
    <row r="743" spans="4:13" ht="12.75" x14ac:dyDescent="0.3">
      <c r="D743" s="8" t="str">
        <f>Input_Fixed_Assets!E744</f>
        <v>FAC</v>
      </c>
      <c r="E743" s="61">
        <f>Input_Fixed_Assets!F744</f>
        <v>6335.05</v>
      </c>
      <c r="F743" s="66">
        <f>Input_Fixed_Assets!G744</f>
        <v>103</v>
      </c>
      <c r="G743" s="62" t="str">
        <f>Input_Fixed_Assets!H744</f>
        <v>Property</v>
      </c>
      <c r="H743" s="62" t="str">
        <f>Input_Fixed_Assets!I744</f>
        <v>New</v>
      </c>
      <c r="I743" s="63"/>
      <c r="J743" s="64">
        <f>INDEX(Input_Fixed_Assets!$E$993:$E$998,MATCH(D743,Input_Fixed_Assets!$D$993:$D$998,0))</f>
        <v>0.48700000182628767</v>
      </c>
      <c r="K743" s="61">
        <f t="shared" si="22"/>
        <v>3085.1693615696236</v>
      </c>
      <c r="M743" s="66">
        <f t="shared" si="23"/>
        <v>8.5833333333333339</v>
      </c>
    </row>
    <row r="744" spans="4:13" ht="12.75" x14ac:dyDescent="0.3">
      <c r="D744" s="8" t="str">
        <f>Input_Fixed_Assets!E745</f>
        <v>FAC</v>
      </c>
      <c r="E744" s="61">
        <f>Input_Fixed_Assets!F745</f>
        <v>14735.87</v>
      </c>
      <c r="F744" s="66">
        <f>Input_Fixed_Assets!G745</f>
        <v>205</v>
      </c>
      <c r="G744" s="62" t="str">
        <f>Input_Fixed_Assets!H745</f>
        <v>Property</v>
      </c>
      <c r="H744" s="62" t="str">
        <f>Input_Fixed_Assets!I745</f>
        <v>New</v>
      </c>
      <c r="I744" s="63"/>
      <c r="J744" s="64">
        <f>INDEX(Input_Fixed_Assets!$E$993:$E$998,MATCH(D744,Input_Fixed_Assets!$D$993:$D$998,0))</f>
        <v>0.48700000182628767</v>
      </c>
      <c r="K744" s="61">
        <f t="shared" si="22"/>
        <v>7176.3687169119376</v>
      </c>
      <c r="M744" s="66">
        <f t="shared" si="23"/>
        <v>17.083333333333332</v>
      </c>
    </row>
    <row r="745" spans="4:13" ht="12.75" x14ac:dyDescent="0.3">
      <c r="D745" s="8" t="str">
        <f>Input_Fixed_Assets!E746</f>
        <v>PMO</v>
      </c>
      <c r="E745" s="61">
        <f>Input_Fixed_Assets!F746</f>
        <v>0</v>
      </c>
      <c r="F745" s="66">
        <f>Input_Fixed_Assets!G746</f>
        <v>1</v>
      </c>
      <c r="G745" s="62" t="str">
        <f>Input_Fixed_Assets!H746</f>
        <v>IT and Communications</v>
      </c>
      <c r="H745" s="62" t="str">
        <f>Input_Fixed_Assets!I746</f>
        <v>New</v>
      </c>
      <c r="I745" s="63"/>
      <c r="J745" s="64">
        <f>INDEX(Input_Fixed_Assets!$E$993:$E$998,MATCH(D745,Input_Fixed_Assets!$D$993:$D$998,0))</f>
        <v>0.53339999296323626</v>
      </c>
      <c r="K745" s="61">
        <f t="shared" si="22"/>
        <v>0</v>
      </c>
      <c r="M745" s="66">
        <f t="shared" si="23"/>
        <v>8.3333333333333329E-2</v>
      </c>
    </row>
    <row r="746" spans="4:13" ht="12.75" x14ac:dyDescent="0.3">
      <c r="D746" s="8" t="str">
        <f>Input_Fixed_Assets!E747</f>
        <v>FAC</v>
      </c>
      <c r="E746" s="61">
        <f>Input_Fixed_Assets!F747</f>
        <v>40548.400000000001</v>
      </c>
      <c r="F746" s="66">
        <f>Input_Fixed_Assets!G747</f>
        <v>137</v>
      </c>
      <c r="G746" s="62" t="str">
        <f>Input_Fixed_Assets!H747</f>
        <v>Property</v>
      </c>
      <c r="H746" s="62" t="str">
        <f>Input_Fixed_Assets!I747</f>
        <v>New</v>
      </c>
      <c r="I746" s="63"/>
      <c r="J746" s="64">
        <f>INDEX(Input_Fixed_Assets!$E$993:$E$998,MATCH(D746,Input_Fixed_Assets!$D$993:$D$998,0))</f>
        <v>0.48700000182628767</v>
      </c>
      <c r="K746" s="61">
        <f t="shared" si="22"/>
        <v>19747.070874053043</v>
      </c>
      <c r="M746" s="66">
        <f t="shared" si="23"/>
        <v>11.416666666666666</v>
      </c>
    </row>
    <row r="747" spans="4:13" ht="12.75" x14ac:dyDescent="0.3">
      <c r="D747" s="8" t="str">
        <f>Input_Fixed_Assets!E748</f>
        <v>FAC</v>
      </c>
      <c r="E747" s="61">
        <f>Input_Fixed_Assets!F748</f>
        <v>1430.88</v>
      </c>
      <c r="F747" s="66">
        <f>Input_Fixed_Assets!G748</f>
        <v>40</v>
      </c>
      <c r="G747" s="62" t="str">
        <f>Input_Fixed_Assets!H748</f>
        <v>Plant and Equipment</v>
      </c>
      <c r="H747" s="62" t="str">
        <f>Input_Fixed_Assets!I748</f>
        <v>New</v>
      </c>
      <c r="I747" s="63"/>
      <c r="J747" s="64">
        <f>INDEX(Input_Fixed_Assets!$E$993:$E$998,MATCH(D747,Input_Fixed_Assets!$D$993:$D$998,0))</f>
        <v>0.48700000182628767</v>
      </c>
      <c r="K747" s="61">
        <f t="shared" si="22"/>
        <v>696.83856261319852</v>
      </c>
      <c r="M747" s="66">
        <f t="shared" si="23"/>
        <v>3.3333333333333335</v>
      </c>
    </row>
    <row r="748" spans="4:13" ht="12.75" x14ac:dyDescent="0.3">
      <c r="D748" s="8" t="str">
        <f>Input_Fixed_Assets!E749</f>
        <v>PMO</v>
      </c>
      <c r="E748" s="61">
        <f>Input_Fixed_Assets!F749</f>
        <v>9939.4</v>
      </c>
      <c r="F748" s="66">
        <f>Input_Fixed_Assets!G749</f>
        <v>12</v>
      </c>
      <c r="G748" s="62" t="str">
        <f>Input_Fixed_Assets!H749</f>
        <v>IT and Communications</v>
      </c>
      <c r="H748" s="62" t="str">
        <f>Input_Fixed_Assets!I749</f>
        <v>New</v>
      </c>
      <c r="I748" s="63"/>
      <c r="J748" s="64">
        <f>INDEX(Input_Fixed_Assets!$E$993:$E$998,MATCH(D748,Input_Fixed_Assets!$D$993:$D$998,0))</f>
        <v>0.53339999296323626</v>
      </c>
      <c r="K748" s="61">
        <f t="shared" si="22"/>
        <v>5301.6758900587902</v>
      </c>
      <c r="M748" s="66">
        <f t="shared" si="23"/>
        <v>1</v>
      </c>
    </row>
    <row r="749" spans="4:13" ht="12.75" x14ac:dyDescent="0.3">
      <c r="D749" s="8" t="str">
        <f>Input_Fixed_Assets!E750</f>
        <v>FAC</v>
      </c>
      <c r="E749" s="61">
        <f>Input_Fixed_Assets!F750</f>
        <v>24422.58</v>
      </c>
      <c r="F749" s="66">
        <f>Input_Fixed_Assets!G750</f>
        <v>87</v>
      </c>
      <c r="G749" s="62" t="str">
        <f>Input_Fixed_Assets!H750</f>
        <v>Property</v>
      </c>
      <c r="H749" s="62" t="str">
        <f>Input_Fixed_Assets!I750</f>
        <v>New</v>
      </c>
      <c r="I749" s="63"/>
      <c r="J749" s="64">
        <f>INDEX(Input_Fixed_Assets!$E$993:$E$998,MATCH(D749,Input_Fixed_Assets!$D$993:$D$998,0))</f>
        <v>0.48700000182628767</v>
      </c>
      <c r="K749" s="61">
        <f t="shared" si="22"/>
        <v>11893.796504602657</v>
      </c>
      <c r="M749" s="66">
        <f t="shared" si="23"/>
        <v>7.25</v>
      </c>
    </row>
    <row r="750" spans="4:13" ht="12.75" x14ac:dyDescent="0.3">
      <c r="D750" s="8" t="str">
        <f>Input_Fixed_Assets!E751</f>
        <v>FAC</v>
      </c>
      <c r="E750" s="61">
        <f>Input_Fixed_Assets!F751</f>
        <v>10750</v>
      </c>
      <c r="F750" s="66">
        <f>Input_Fixed_Assets!G751</f>
        <v>431</v>
      </c>
      <c r="G750" s="62" t="str">
        <f>Input_Fixed_Assets!H751</f>
        <v>Property</v>
      </c>
      <c r="H750" s="62" t="str">
        <f>Input_Fixed_Assets!I751</f>
        <v>New</v>
      </c>
      <c r="I750" s="63"/>
      <c r="J750" s="64">
        <f>INDEX(Input_Fixed_Assets!$E$993:$E$998,MATCH(D750,Input_Fixed_Assets!$D$993:$D$998,0))</f>
        <v>0.48700000182628767</v>
      </c>
      <c r="K750" s="61">
        <f t="shared" si="22"/>
        <v>5235.2500196325927</v>
      </c>
      <c r="M750" s="66">
        <f t="shared" si="23"/>
        <v>35.916666666666664</v>
      </c>
    </row>
    <row r="751" spans="4:13" ht="12.75" x14ac:dyDescent="0.3">
      <c r="D751" s="8" t="str">
        <f>Input_Fixed_Assets!E752</f>
        <v>FAC</v>
      </c>
      <c r="E751" s="61">
        <f>Input_Fixed_Assets!F752</f>
        <v>119156.77</v>
      </c>
      <c r="F751" s="66">
        <f>Input_Fixed_Assets!G752</f>
        <v>155</v>
      </c>
      <c r="G751" s="62" t="str">
        <f>Input_Fixed_Assets!H752</f>
        <v>IT and Communications</v>
      </c>
      <c r="H751" s="62" t="str">
        <f>Input_Fixed_Assets!I752</f>
        <v>New</v>
      </c>
      <c r="I751" s="63"/>
      <c r="J751" s="64">
        <f>INDEX(Input_Fixed_Assets!$E$993:$E$998,MATCH(D751,Input_Fixed_Assets!$D$993:$D$998,0))</f>
        <v>0.48700000182628767</v>
      </c>
      <c r="K751" s="61">
        <f t="shared" si="22"/>
        <v>58029.347207614541</v>
      </c>
      <c r="M751" s="66">
        <f t="shared" si="23"/>
        <v>12.916666666666666</v>
      </c>
    </row>
    <row r="752" spans="4:13" ht="12.75" x14ac:dyDescent="0.3">
      <c r="D752" s="8" t="str">
        <f>Input_Fixed_Assets!E753</f>
        <v>PMO</v>
      </c>
      <c r="E752" s="61">
        <f>Input_Fixed_Assets!F753</f>
        <v>7692.93</v>
      </c>
      <c r="F752" s="66">
        <f>Input_Fixed_Assets!G753</f>
        <v>13</v>
      </c>
      <c r="G752" s="62" t="str">
        <f>Input_Fixed_Assets!H753</f>
        <v>IT and Communications</v>
      </c>
      <c r="H752" s="62" t="str">
        <f>Input_Fixed_Assets!I753</f>
        <v>New</v>
      </c>
      <c r="I752" s="63"/>
      <c r="J752" s="64">
        <f>INDEX(Input_Fixed_Assets!$E$993:$E$998,MATCH(D752,Input_Fixed_Assets!$D$993:$D$998,0))</f>
        <v>0.53339999296323626</v>
      </c>
      <c r="K752" s="61">
        <f t="shared" si="22"/>
        <v>4103.4088078666691</v>
      </c>
      <c r="M752" s="66">
        <f t="shared" si="23"/>
        <v>1.0833333333333333</v>
      </c>
    </row>
    <row r="753" spans="4:13" ht="12.75" x14ac:dyDescent="0.3">
      <c r="D753" s="8" t="str">
        <f>Input_Fixed_Assets!E754</f>
        <v>FAC</v>
      </c>
      <c r="E753" s="61">
        <f>Input_Fixed_Assets!F754</f>
        <v>36954.26</v>
      </c>
      <c r="F753" s="66">
        <f>Input_Fixed_Assets!G754</f>
        <v>155</v>
      </c>
      <c r="G753" s="62" t="str">
        <f>Input_Fixed_Assets!H754</f>
        <v>IT and Communications</v>
      </c>
      <c r="H753" s="62" t="str">
        <f>Input_Fixed_Assets!I754</f>
        <v>New</v>
      </c>
      <c r="I753" s="63"/>
      <c r="J753" s="64">
        <f>INDEX(Input_Fixed_Assets!$E$993:$E$998,MATCH(D753,Input_Fixed_Assets!$D$993:$D$998,0))</f>
        <v>0.48700000182628767</v>
      </c>
      <c r="K753" s="61">
        <f t="shared" si="22"/>
        <v>17996.72468748911</v>
      </c>
      <c r="M753" s="66">
        <f t="shared" si="23"/>
        <v>12.916666666666666</v>
      </c>
    </row>
    <row r="754" spans="4:13" ht="12.75" x14ac:dyDescent="0.3">
      <c r="D754" s="8" t="str">
        <f>Input_Fixed_Assets!E755</f>
        <v>FAC</v>
      </c>
      <c r="E754" s="61">
        <f>Input_Fixed_Assets!F755</f>
        <v>42468.17</v>
      </c>
      <c r="F754" s="66">
        <f>Input_Fixed_Assets!G755</f>
        <v>155</v>
      </c>
      <c r="G754" s="62" t="str">
        <f>Input_Fixed_Assets!H755</f>
        <v>IT and Communications</v>
      </c>
      <c r="H754" s="62" t="str">
        <f>Input_Fixed_Assets!I755</f>
        <v>New</v>
      </c>
      <c r="I754" s="63"/>
      <c r="J754" s="64">
        <f>INDEX(Input_Fixed_Assets!$E$993:$E$998,MATCH(D754,Input_Fixed_Assets!$D$993:$D$998,0))</f>
        <v>0.48700000182628767</v>
      </c>
      <c r="K754" s="61">
        <f t="shared" si="22"/>
        <v>20681.998867559094</v>
      </c>
      <c r="M754" s="66">
        <f t="shared" si="23"/>
        <v>12.916666666666666</v>
      </c>
    </row>
    <row r="755" spans="4:13" ht="12.75" x14ac:dyDescent="0.3">
      <c r="D755" s="8" t="str">
        <f>Input_Fixed_Assets!E756</f>
        <v>FAC</v>
      </c>
      <c r="E755" s="61">
        <f>Input_Fixed_Assets!F756</f>
        <v>2682.21</v>
      </c>
      <c r="F755" s="66">
        <f>Input_Fixed_Assets!G756</f>
        <v>78</v>
      </c>
      <c r="G755" s="62" t="str">
        <f>Input_Fixed_Assets!H756</f>
        <v>Property</v>
      </c>
      <c r="H755" s="62" t="str">
        <f>Input_Fixed_Assets!I756</f>
        <v>New</v>
      </c>
      <c r="I755" s="63"/>
      <c r="J755" s="64">
        <f>INDEX(Input_Fixed_Assets!$E$993:$E$998,MATCH(D755,Input_Fixed_Assets!$D$993:$D$998,0))</f>
        <v>0.48700000182628767</v>
      </c>
      <c r="K755" s="61">
        <f t="shared" si="22"/>
        <v>1306.236274898487</v>
      </c>
      <c r="M755" s="66">
        <f t="shared" si="23"/>
        <v>6.5</v>
      </c>
    </row>
    <row r="756" spans="4:13" ht="12.75" x14ac:dyDescent="0.3">
      <c r="D756" s="8" t="str">
        <f>Input_Fixed_Assets!E757</f>
        <v>FAC</v>
      </c>
      <c r="E756" s="61">
        <f>Input_Fixed_Assets!F757</f>
        <v>39109.919999999998</v>
      </c>
      <c r="F756" s="66">
        <f>Input_Fixed_Assets!G757</f>
        <v>155</v>
      </c>
      <c r="G756" s="62" t="str">
        <f>Input_Fixed_Assets!H757</f>
        <v>Property</v>
      </c>
      <c r="H756" s="62" t="str">
        <f>Input_Fixed_Assets!I757</f>
        <v>New</v>
      </c>
      <c r="I756" s="63"/>
      <c r="J756" s="64">
        <f>INDEX(Input_Fixed_Assets!$E$993:$E$998,MATCH(D756,Input_Fixed_Assets!$D$993:$D$998,0))</f>
        <v>0.48700000182628767</v>
      </c>
      <c r="K756" s="61">
        <f t="shared" si="22"/>
        <v>19046.531111425964</v>
      </c>
      <c r="M756" s="66">
        <f t="shared" si="23"/>
        <v>12.916666666666666</v>
      </c>
    </row>
    <row r="757" spans="4:13" ht="12.75" x14ac:dyDescent="0.3">
      <c r="D757" s="8" t="str">
        <f>Input_Fixed_Assets!E758</f>
        <v>FAC</v>
      </c>
      <c r="E757" s="61">
        <f>Input_Fixed_Assets!F758</f>
        <v>16152.05</v>
      </c>
      <c r="F757" s="66">
        <f>Input_Fixed_Assets!G758</f>
        <v>193</v>
      </c>
      <c r="G757" s="62" t="str">
        <f>Input_Fixed_Assets!H758</f>
        <v>Property</v>
      </c>
      <c r="H757" s="62" t="str">
        <f>Input_Fixed_Assets!I758</f>
        <v>New</v>
      </c>
      <c r="I757" s="63"/>
      <c r="J757" s="64">
        <f>INDEX(Input_Fixed_Assets!$E$993:$E$998,MATCH(D757,Input_Fixed_Assets!$D$993:$D$998,0))</f>
        <v>0.48700000182628767</v>
      </c>
      <c r="K757" s="61">
        <f t="shared" si="22"/>
        <v>7866.0483794982893</v>
      </c>
      <c r="M757" s="66">
        <f t="shared" si="23"/>
        <v>16.083333333333332</v>
      </c>
    </row>
    <row r="758" spans="4:13" ht="12.75" x14ac:dyDescent="0.3">
      <c r="D758" s="8" t="str">
        <f>Input_Fixed_Assets!E759</f>
        <v>PMO</v>
      </c>
      <c r="E758" s="61">
        <f>Input_Fixed_Assets!F759</f>
        <v>0</v>
      </c>
      <c r="F758" s="66">
        <f>Input_Fixed_Assets!G759</f>
        <v>0</v>
      </c>
      <c r="G758" s="62" t="str">
        <f>Input_Fixed_Assets!H759</f>
        <v>IT and Communications</v>
      </c>
      <c r="H758" s="62" t="str">
        <f>Input_Fixed_Assets!I759</f>
        <v>New</v>
      </c>
      <c r="I758" s="63"/>
      <c r="J758" s="64">
        <f>INDEX(Input_Fixed_Assets!$E$993:$E$998,MATCH(D758,Input_Fixed_Assets!$D$993:$D$998,0))</f>
        <v>0.53339999296323626</v>
      </c>
      <c r="K758" s="61">
        <f t="shared" si="22"/>
        <v>0</v>
      </c>
      <c r="M758" s="66">
        <f t="shared" si="23"/>
        <v>0</v>
      </c>
    </row>
    <row r="759" spans="4:13" ht="12.75" x14ac:dyDescent="0.3">
      <c r="D759" s="8" t="str">
        <f>Input_Fixed_Assets!E760</f>
        <v>FAC</v>
      </c>
      <c r="E759" s="61">
        <f>Input_Fixed_Assets!F760</f>
        <v>37977.15</v>
      </c>
      <c r="F759" s="66">
        <f>Input_Fixed_Assets!G760</f>
        <v>103</v>
      </c>
      <c r="G759" s="62" t="str">
        <f>Input_Fixed_Assets!H760</f>
        <v>Property</v>
      </c>
      <c r="H759" s="62" t="str">
        <f>Input_Fixed_Assets!I760</f>
        <v>New</v>
      </c>
      <c r="I759" s="63"/>
      <c r="J759" s="64">
        <f>INDEX(Input_Fixed_Assets!$E$993:$E$998,MATCH(D759,Input_Fixed_Assets!$D$993:$D$998,0))</f>
        <v>0.48700000182628767</v>
      </c>
      <c r="K759" s="61">
        <f t="shared" si="22"/>
        <v>18494.872119357202</v>
      </c>
      <c r="M759" s="66">
        <f t="shared" si="23"/>
        <v>8.5833333333333339</v>
      </c>
    </row>
    <row r="760" spans="4:13" ht="12.75" x14ac:dyDescent="0.3">
      <c r="D760" s="8" t="str">
        <f>Input_Fixed_Assets!E761</f>
        <v>FAC</v>
      </c>
      <c r="E760" s="61">
        <f>Input_Fixed_Assets!F761</f>
        <v>9145.24</v>
      </c>
      <c r="F760" s="66">
        <f>Input_Fixed_Assets!G761</f>
        <v>103</v>
      </c>
      <c r="G760" s="62" t="str">
        <f>Input_Fixed_Assets!H761</f>
        <v>Property</v>
      </c>
      <c r="H760" s="62" t="str">
        <f>Input_Fixed_Assets!I761</f>
        <v>New</v>
      </c>
      <c r="I760" s="63"/>
      <c r="J760" s="64">
        <f>INDEX(Input_Fixed_Assets!$E$993:$E$998,MATCH(D760,Input_Fixed_Assets!$D$993:$D$998,0))</f>
        <v>0.48700000182628767</v>
      </c>
      <c r="K760" s="61">
        <f t="shared" si="22"/>
        <v>4453.7318967018391</v>
      </c>
      <c r="M760" s="66">
        <f t="shared" si="23"/>
        <v>8.5833333333333339</v>
      </c>
    </row>
    <row r="761" spans="4:13" ht="12.75" x14ac:dyDescent="0.3">
      <c r="D761" s="8" t="str">
        <f>Input_Fixed_Assets!E762</f>
        <v>FAC</v>
      </c>
      <c r="E761" s="61">
        <f>Input_Fixed_Assets!F762</f>
        <v>61494.23</v>
      </c>
      <c r="F761" s="66">
        <f>Input_Fixed_Assets!G762</f>
        <v>463</v>
      </c>
      <c r="G761" s="62" t="str">
        <f>Input_Fixed_Assets!H762</f>
        <v>Property</v>
      </c>
      <c r="H761" s="62" t="str">
        <f>Input_Fixed_Assets!I762</f>
        <v>New</v>
      </c>
      <c r="I761" s="63"/>
      <c r="J761" s="64">
        <f>INDEX(Input_Fixed_Assets!$E$993:$E$998,MATCH(D761,Input_Fixed_Assets!$D$993:$D$998,0))</f>
        <v>0.48700000182628767</v>
      </c>
      <c r="K761" s="61">
        <f t="shared" si="22"/>
        <v>29947.690122306154</v>
      </c>
      <c r="M761" s="66">
        <f t="shared" si="23"/>
        <v>38.583333333333336</v>
      </c>
    </row>
    <row r="762" spans="4:13" ht="12.75" x14ac:dyDescent="0.3">
      <c r="D762" s="8" t="str">
        <f>Input_Fixed_Assets!E763</f>
        <v>FAC</v>
      </c>
      <c r="E762" s="61">
        <f>Input_Fixed_Assets!F763</f>
        <v>244783.47</v>
      </c>
      <c r="F762" s="66">
        <f>Input_Fixed_Assets!G763</f>
        <v>343</v>
      </c>
      <c r="G762" s="62" t="str">
        <f>Input_Fixed_Assets!H763</f>
        <v>Property</v>
      </c>
      <c r="H762" s="62" t="str">
        <f>Input_Fixed_Assets!I763</f>
        <v>New</v>
      </c>
      <c r="I762" s="63"/>
      <c r="J762" s="64">
        <f>INDEX(Input_Fixed_Assets!$E$993:$E$998,MATCH(D762,Input_Fixed_Assets!$D$993:$D$998,0))</f>
        <v>0.48700000182628767</v>
      </c>
      <c r="K762" s="61">
        <f t="shared" si="22"/>
        <v>119209.55033704503</v>
      </c>
      <c r="M762" s="66">
        <f t="shared" si="23"/>
        <v>28.583333333333332</v>
      </c>
    </row>
    <row r="763" spans="4:13" ht="12.75" x14ac:dyDescent="0.3">
      <c r="D763" s="8" t="str">
        <f>Input_Fixed_Assets!E764</f>
        <v>FAC</v>
      </c>
      <c r="E763" s="61">
        <f>Input_Fixed_Assets!F764</f>
        <v>8727.17</v>
      </c>
      <c r="F763" s="66">
        <f>Input_Fixed_Assets!G764</f>
        <v>197</v>
      </c>
      <c r="G763" s="62" t="str">
        <f>Input_Fixed_Assets!H764</f>
        <v>Property</v>
      </c>
      <c r="H763" s="62" t="str">
        <f>Input_Fixed_Assets!I764</f>
        <v>New</v>
      </c>
      <c r="I763" s="63"/>
      <c r="J763" s="64">
        <f>INDEX(Input_Fixed_Assets!$E$993:$E$998,MATCH(D763,Input_Fixed_Assets!$D$993:$D$998,0))</f>
        <v>0.48700000182628767</v>
      </c>
      <c r="K763" s="61">
        <f t="shared" si="22"/>
        <v>4250.1318059383229</v>
      </c>
      <c r="M763" s="66">
        <f t="shared" si="23"/>
        <v>16.416666666666668</v>
      </c>
    </row>
    <row r="764" spans="4:13" ht="12.75" x14ac:dyDescent="0.3">
      <c r="D764" s="8" t="str">
        <f>Input_Fixed_Assets!E765</f>
        <v>FAC</v>
      </c>
      <c r="E764" s="61">
        <f>Input_Fixed_Assets!F765</f>
        <v>24491.26</v>
      </c>
      <c r="F764" s="66">
        <f>Input_Fixed_Assets!G765</f>
        <v>163</v>
      </c>
      <c r="G764" s="62" t="str">
        <f>Input_Fixed_Assets!H765</f>
        <v>Property</v>
      </c>
      <c r="H764" s="62" t="str">
        <f>Input_Fixed_Assets!I765</f>
        <v>New</v>
      </c>
      <c r="I764" s="63"/>
      <c r="J764" s="64">
        <f>INDEX(Input_Fixed_Assets!$E$993:$E$998,MATCH(D764,Input_Fixed_Assets!$D$993:$D$998,0))</f>
        <v>0.48700000182628767</v>
      </c>
      <c r="K764" s="61">
        <f t="shared" si="22"/>
        <v>11927.243664728085</v>
      </c>
      <c r="M764" s="66">
        <f t="shared" si="23"/>
        <v>13.583333333333334</v>
      </c>
    </row>
    <row r="765" spans="4:13" ht="12.75" x14ac:dyDescent="0.3">
      <c r="D765" s="8" t="str">
        <f>Input_Fixed_Assets!E766</f>
        <v>FAC</v>
      </c>
      <c r="E765" s="61">
        <f>Input_Fixed_Assets!F766</f>
        <v>63759.85</v>
      </c>
      <c r="F765" s="66">
        <f>Input_Fixed_Assets!G766</f>
        <v>43</v>
      </c>
      <c r="G765" s="62" t="str">
        <f>Input_Fixed_Assets!H766</f>
        <v>IT and Communications</v>
      </c>
      <c r="H765" s="62" t="str">
        <f>Input_Fixed_Assets!I766</f>
        <v>New</v>
      </c>
      <c r="I765" s="63"/>
      <c r="J765" s="64">
        <f>INDEX(Input_Fixed_Assets!$E$993:$E$998,MATCH(D765,Input_Fixed_Assets!$D$993:$D$998,0))</f>
        <v>0.48700000182628767</v>
      </c>
      <c r="K765" s="61">
        <f t="shared" si="22"/>
        <v>31051.047066443825</v>
      </c>
      <c r="M765" s="66">
        <f t="shared" si="23"/>
        <v>3.5833333333333335</v>
      </c>
    </row>
    <row r="766" spans="4:13" ht="12.75" x14ac:dyDescent="0.3">
      <c r="D766" s="8" t="str">
        <f>Input_Fixed_Assets!E767</f>
        <v>FAC</v>
      </c>
      <c r="E766" s="61">
        <f>Input_Fixed_Assets!F767</f>
        <v>3976</v>
      </c>
      <c r="F766" s="66">
        <f>Input_Fixed_Assets!G767</f>
        <v>72</v>
      </c>
      <c r="G766" s="62" t="str">
        <f>Input_Fixed_Assets!H767</f>
        <v>Property</v>
      </c>
      <c r="H766" s="62" t="str">
        <f>Input_Fixed_Assets!I767</f>
        <v>New</v>
      </c>
      <c r="I766" s="63"/>
      <c r="J766" s="64">
        <f>INDEX(Input_Fixed_Assets!$E$993:$E$998,MATCH(D766,Input_Fixed_Assets!$D$993:$D$998,0))</f>
        <v>0.48700000182628767</v>
      </c>
      <c r="K766" s="61">
        <f t="shared" si="22"/>
        <v>1936.3120072613196</v>
      </c>
      <c r="M766" s="66">
        <f t="shared" si="23"/>
        <v>6</v>
      </c>
    </row>
    <row r="767" spans="4:13" ht="12.75" x14ac:dyDescent="0.3">
      <c r="D767" s="8" t="str">
        <f>Input_Fixed_Assets!E768</f>
        <v>FAC</v>
      </c>
      <c r="E767" s="61">
        <f>Input_Fixed_Assets!F768</f>
        <v>7369.06</v>
      </c>
      <c r="F767" s="66">
        <f>Input_Fixed_Assets!G768</f>
        <v>84</v>
      </c>
      <c r="G767" s="62" t="str">
        <f>Input_Fixed_Assets!H768</f>
        <v>Property</v>
      </c>
      <c r="H767" s="62" t="str">
        <f>Input_Fixed_Assets!I768</f>
        <v>New</v>
      </c>
      <c r="I767" s="63"/>
      <c r="J767" s="64">
        <f>INDEX(Input_Fixed_Assets!$E$993:$E$998,MATCH(D767,Input_Fixed_Assets!$D$993:$D$998,0))</f>
        <v>0.48700000182628767</v>
      </c>
      <c r="K767" s="61">
        <f t="shared" si="22"/>
        <v>3588.7322334580235</v>
      </c>
      <c r="M767" s="66">
        <f t="shared" si="23"/>
        <v>7</v>
      </c>
    </row>
    <row r="768" spans="4:13" ht="12.75" x14ac:dyDescent="0.3">
      <c r="D768" s="8" t="str">
        <f>Input_Fixed_Assets!E769</f>
        <v>PMO</v>
      </c>
      <c r="E768" s="61">
        <f>Input_Fixed_Assets!F769</f>
        <v>0</v>
      </c>
      <c r="F768" s="66">
        <f>Input_Fixed_Assets!G769</f>
        <v>0</v>
      </c>
      <c r="G768" s="62" t="str">
        <f>Input_Fixed_Assets!H769</f>
        <v>IT and Communications</v>
      </c>
      <c r="H768" s="62" t="str">
        <f>Input_Fixed_Assets!I769</f>
        <v>New</v>
      </c>
      <c r="I768" s="63"/>
      <c r="J768" s="64">
        <f>INDEX(Input_Fixed_Assets!$E$993:$E$998,MATCH(D768,Input_Fixed_Assets!$D$993:$D$998,0))</f>
        <v>0.53339999296323626</v>
      </c>
      <c r="K768" s="61">
        <f t="shared" si="22"/>
        <v>0</v>
      </c>
      <c r="M768" s="66">
        <f t="shared" si="23"/>
        <v>0</v>
      </c>
    </row>
    <row r="769" spans="4:13" ht="12.75" x14ac:dyDescent="0.3">
      <c r="D769" s="8" t="str">
        <f>Input_Fixed_Assets!E770</f>
        <v>FAC</v>
      </c>
      <c r="E769" s="61">
        <f>Input_Fixed_Assets!F770</f>
        <v>8613.0499999999993</v>
      </c>
      <c r="F769" s="66">
        <f>Input_Fixed_Assets!G770</f>
        <v>103</v>
      </c>
      <c r="G769" s="62" t="str">
        <f>Input_Fixed_Assets!H770</f>
        <v>Property</v>
      </c>
      <c r="H769" s="62" t="str">
        <f>Input_Fixed_Assets!I770</f>
        <v>New</v>
      </c>
      <c r="I769" s="63"/>
      <c r="J769" s="64">
        <f>INDEX(Input_Fixed_Assets!$E$993:$E$998,MATCH(D769,Input_Fixed_Assets!$D$993:$D$998,0))</f>
        <v>0.48700000182628767</v>
      </c>
      <c r="K769" s="61">
        <f t="shared" si="22"/>
        <v>4194.555365729907</v>
      </c>
      <c r="M769" s="66">
        <f t="shared" si="23"/>
        <v>8.5833333333333339</v>
      </c>
    </row>
    <row r="770" spans="4:13" ht="12.75" x14ac:dyDescent="0.3">
      <c r="D770" s="8" t="str">
        <f>Input_Fixed_Assets!E771</f>
        <v>FAC</v>
      </c>
      <c r="E770" s="61">
        <f>Input_Fixed_Assets!F771</f>
        <v>157505.91</v>
      </c>
      <c r="F770" s="66">
        <f>Input_Fixed_Assets!G771</f>
        <v>463</v>
      </c>
      <c r="G770" s="62" t="str">
        <f>Input_Fixed_Assets!H771</f>
        <v>Property</v>
      </c>
      <c r="H770" s="62" t="str">
        <f>Input_Fixed_Assets!I771</f>
        <v>New</v>
      </c>
      <c r="I770" s="63"/>
      <c r="J770" s="64">
        <f>INDEX(Input_Fixed_Assets!$E$993:$E$998,MATCH(D770,Input_Fixed_Assets!$D$993:$D$998,0))</f>
        <v>0.48700000182628767</v>
      </c>
      <c r="K770" s="61">
        <f t="shared" si="22"/>
        <v>76705.378457651095</v>
      </c>
      <c r="M770" s="66">
        <f t="shared" si="23"/>
        <v>38.583333333333336</v>
      </c>
    </row>
    <row r="771" spans="4:13" ht="12.75" x14ac:dyDescent="0.3">
      <c r="D771" s="8" t="str">
        <f>Input_Fixed_Assets!E772</f>
        <v>FAC</v>
      </c>
      <c r="E771" s="61">
        <f>Input_Fixed_Assets!F772</f>
        <v>2969.9</v>
      </c>
      <c r="F771" s="66">
        <f>Input_Fixed_Assets!G772</f>
        <v>103</v>
      </c>
      <c r="G771" s="62" t="str">
        <f>Input_Fixed_Assets!H772</f>
        <v>Property</v>
      </c>
      <c r="H771" s="62" t="str">
        <f>Input_Fixed_Assets!I772</f>
        <v>New</v>
      </c>
      <c r="I771" s="63"/>
      <c r="J771" s="64">
        <f>INDEX(Input_Fixed_Assets!$E$993:$E$998,MATCH(D771,Input_Fixed_Assets!$D$993:$D$998,0))</f>
        <v>0.48700000182628767</v>
      </c>
      <c r="K771" s="61">
        <f t="shared" si="22"/>
        <v>1446.3413054238918</v>
      </c>
      <c r="M771" s="66">
        <f t="shared" si="23"/>
        <v>8.5833333333333339</v>
      </c>
    </row>
    <row r="772" spans="4:13" ht="12.75" x14ac:dyDescent="0.3">
      <c r="D772" s="8" t="str">
        <f>Input_Fixed_Assets!E773</f>
        <v>FAC</v>
      </c>
      <c r="E772" s="61">
        <f>Input_Fixed_Assets!F773</f>
        <v>9145.24</v>
      </c>
      <c r="F772" s="66">
        <f>Input_Fixed_Assets!G773</f>
        <v>103</v>
      </c>
      <c r="G772" s="62" t="str">
        <f>Input_Fixed_Assets!H773</f>
        <v>Property</v>
      </c>
      <c r="H772" s="62" t="str">
        <f>Input_Fixed_Assets!I773</f>
        <v>New</v>
      </c>
      <c r="I772" s="63"/>
      <c r="J772" s="64">
        <f>INDEX(Input_Fixed_Assets!$E$993:$E$998,MATCH(D772,Input_Fixed_Assets!$D$993:$D$998,0))</f>
        <v>0.48700000182628767</v>
      </c>
      <c r="K772" s="61">
        <f t="shared" si="22"/>
        <v>4453.7318967018391</v>
      </c>
      <c r="M772" s="66">
        <f t="shared" si="23"/>
        <v>8.5833333333333339</v>
      </c>
    </row>
    <row r="773" spans="4:13" ht="12.75" x14ac:dyDescent="0.3">
      <c r="D773" s="8" t="str">
        <f>Input_Fixed_Assets!E774</f>
        <v>FAC</v>
      </c>
      <c r="E773" s="61">
        <f>Input_Fixed_Assets!F774</f>
        <v>84764.4</v>
      </c>
      <c r="F773" s="66">
        <f>Input_Fixed_Assets!G774</f>
        <v>463</v>
      </c>
      <c r="G773" s="62" t="str">
        <f>Input_Fixed_Assets!H774</f>
        <v>Property</v>
      </c>
      <c r="H773" s="62" t="str">
        <f>Input_Fixed_Assets!I774</f>
        <v>New</v>
      </c>
      <c r="I773" s="63"/>
      <c r="J773" s="64">
        <f>INDEX(Input_Fixed_Assets!$E$993:$E$998,MATCH(D773,Input_Fixed_Assets!$D$993:$D$998,0))</f>
        <v>0.48700000182628767</v>
      </c>
      <c r="K773" s="61">
        <f t="shared" si="22"/>
        <v>41280.262954804173</v>
      </c>
      <c r="M773" s="66">
        <f t="shared" si="23"/>
        <v>38.583333333333336</v>
      </c>
    </row>
    <row r="774" spans="4:13" ht="12.75" x14ac:dyDescent="0.3">
      <c r="D774" s="8" t="str">
        <f>Input_Fixed_Assets!E775</f>
        <v>FAC</v>
      </c>
      <c r="E774" s="61">
        <f>Input_Fixed_Assets!F775</f>
        <v>45661.51</v>
      </c>
      <c r="F774" s="66">
        <f>Input_Fixed_Assets!G775</f>
        <v>163</v>
      </c>
      <c r="G774" s="62" t="str">
        <f>Input_Fixed_Assets!H775</f>
        <v>Property</v>
      </c>
      <c r="H774" s="62" t="str">
        <f>Input_Fixed_Assets!I775</f>
        <v>New</v>
      </c>
      <c r="I774" s="63"/>
      <c r="J774" s="64">
        <f>INDEX(Input_Fixed_Assets!$E$993:$E$998,MATCH(D774,Input_Fixed_Assets!$D$993:$D$998,0))</f>
        <v>0.48700000182628767</v>
      </c>
      <c r="K774" s="61">
        <f t="shared" si="22"/>
        <v>22237.155453391053</v>
      </c>
      <c r="M774" s="66">
        <f t="shared" si="23"/>
        <v>13.583333333333334</v>
      </c>
    </row>
    <row r="775" spans="4:13" ht="12.75" x14ac:dyDescent="0.3">
      <c r="D775" s="8" t="str">
        <f>Input_Fixed_Assets!E776</f>
        <v>FAC</v>
      </c>
      <c r="E775" s="61">
        <f>Input_Fixed_Assets!F776</f>
        <v>30310.400000000001</v>
      </c>
      <c r="F775" s="66">
        <f>Input_Fixed_Assets!G776</f>
        <v>223</v>
      </c>
      <c r="G775" s="62" t="str">
        <f>Input_Fixed_Assets!H776</f>
        <v>Property</v>
      </c>
      <c r="H775" s="62" t="str">
        <f>Input_Fixed_Assets!I776</f>
        <v>New</v>
      </c>
      <c r="I775" s="63"/>
      <c r="J775" s="64">
        <f>INDEX(Input_Fixed_Assets!$E$993:$E$998,MATCH(D775,Input_Fixed_Assets!$D$993:$D$998,0))</f>
        <v>0.48700000182628767</v>
      </c>
      <c r="K775" s="61">
        <f t="shared" si="22"/>
        <v>14761.16485535551</v>
      </c>
      <c r="M775" s="66">
        <f t="shared" si="23"/>
        <v>18.583333333333332</v>
      </c>
    </row>
    <row r="776" spans="4:13" ht="12.75" x14ac:dyDescent="0.3">
      <c r="D776" s="8" t="str">
        <f>Input_Fixed_Assets!E777</f>
        <v>FAC</v>
      </c>
      <c r="E776" s="61">
        <f>Input_Fixed_Assets!F777</f>
        <v>18041.25</v>
      </c>
      <c r="F776" s="66">
        <f>Input_Fixed_Assets!G777</f>
        <v>103</v>
      </c>
      <c r="G776" s="62" t="str">
        <f>Input_Fixed_Assets!H777</f>
        <v>Property</v>
      </c>
      <c r="H776" s="62" t="str">
        <f>Input_Fixed_Assets!I777</f>
        <v>New</v>
      </c>
      <c r="I776" s="63"/>
      <c r="J776" s="64">
        <f>INDEX(Input_Fixed_Assets!$E$993:$E$998,MATCH(D776,Input_Fixed_Assets!$D$993:$D$998,0))</f>
        <v>0.48700000182628767</v>
      </c>
      <c r="K776" s="61">
        <f t="shared" si="22"/>
        <v>8786.0887829485127</v>
      </c>
      <c r="M776" s="66">
        <f t="shared" si="23"/>
        <v>8.5833333333333339</v>
      </c>
    </row>
    <row r="777" spans="4:13" ht="12.75" x14ac:dyDescent="0.3">
      <c r="D777" s="8" t="str">
        <f>Input_Fixed_Assets!E778</f>
        <v>FAC</v>
      </c>
      <c r="E777" s="61">
        <f>Input_Fixed_Assets!F778</f>
        <v>12950.04</v>
      </c>
      <c r="F777" s="66">
        <f>Input_Fixed_Assets!G778</f>
        <v>103</v>
      </c>
      <c r="G777" s="62" t="str">
        <f>Input_Fixed_Assets!H778</f>
        <v>Property</v>
      </c>
      <c r="H777" s="62" t="str">
        <f>Input_Fixed_Assets!I778</f>
        <v>New</v>
      </c>
      <c r="I777" s="63"/>
      <c r="J777" s="64">
        <f>INDEX(Input_Fixed_Assets!$E$993:$E$998,MATCH(D777,Input_Fixed_Assets!$D$993:$D$998,0))</f>
        <v>0.48700000182628767</v>
      </c>
      <c r="K777" s="61">
        <f t="shared" si="22"/>
        <v>6306.6695036504989</v>
      </c>
      <c r="M777" s="66">
        <f t="shared" si="23"/>
        <v>8.5833333333333339</v>
      </c>
    </row>
    <row r="778" spans="4:13" ht="12.75" x14ac:dyDescent="0.3">
      <c r="D778" s="8" t="str">
        <f>Input_Fixed_Assets!E779</f>
        <v>FAC</v>
      </c>
      <c r="E778" s="61">
        <f>Input_Fixed_Assets!F779</f>
        <v>12906.91</v>
      </c>
      <c r="F778" s="66">
        <f>Input_Fixed_Assets!G779</f>
        <v>163</v>
      </c>
      <c r="G778" s="62" t="str">
        <f>Input_Fixed_Assets!H779</f>
        <v>Property</v>
      </c>
      <c r="H778" s="62" t="str">
        <f>Input_Fixed_Assets!I779</f>
        <v>New</v>
      </c>
      <c r="I778" s="63"/>
      <c r="J778" s="64">
        <f>INDEX(Input_Fixed_Assets!$E$993:$E$998,MATCH(D778,Input_Fixed_Assets!$D$993:$D$998,0))</f>
        <v>0.48700000182628767</v>
      </c>
      <c r="K778" s="61">
        <f t="shared" ref="K778:K841" si="24">E778*J778</f>
        <v>6285.66519357173</v>
      </c>
      <c r="M778" s="66">
        <f t="shared" si="23"/>
        <v>13.583333333333334</v>
      </c>
    </row>
    <row r="779" spans="4:13" ht="12.75" x14ac:dyDescent="0.3">
      <c r="D779" s="8" t="str">
        <f>Input_Fixed_Assets!E780</f>
        <v>SYS</v>
      </c>
      <c r="E779" s="61">
        <f>Input_Fixed_Assets!F780</f>
        <v>124538.67</v>
      </c>
      <c r="F779" s="66">
        <f>Input_Fixed_Assets!G780</f>
        <v>10</v>
      </c>
      <c r="G779" s="62" t="str">
        <f>Input_Fixed_Assets!H780</f>
        <v>IT and Communications</v>
      </c>
      <c r="H779" s="62" t="str">
        <f>Input_Fixed_Assets!I780</f>
        <v>New</v>
      </c>
      <c r="I779" s="63"/>
      <c r="J779" s="64">
        <f>INDEX(Input_Fixed_Assets!$E$993:$E$998,MATCH(D779,Input_Fixed_Assets!$D$993:$D$998,0))</f>
        <v>0.16899999950892305</v>
      </c>
      <c r="K779" s="61">
        <f t="shared" si="24"/>
        <v>21047.035168841929</v>
      </c>
      <c r="M779" s="66">
        <f t="shared" ref="M779:M842" si="25">F779/12</f>
        <v>0.83333333333333337</v>
      </c>
    </row>
    <row r="780" spans="4:13" ht="12.75" x14ac:dyDescent="0.3">
      <c r="D780" s="8" t="str">
        <f>Input_Fixed_Assets!E781</f>
        <v>FAC</v>
      </c>
      <c r="E780" s="61">
        <f>Input_Fixed_Assets!F781</f>
        <v>9375.5</v>
      </c>
      <c r="F780" s="66">
        <f>Input_Fixed_Assets!G781</f>
        <v>103</v>
      </c>
      <c r="G780" s="62" t="str">
        <f>Input_Fixed_Assets!H781</f>
        <v>Property</v>
      </c>
      <c r="H780" s="62" t="str">
        <f>Input_Fixed_Assets!I781</f>
        <v>New</v>
      </c>
      <c r="I780" s="63"/>
      <c r="J780" s="64">
        <f>INDEX(Input_Fixed_Assets!$E$993:$E$998,MATCH(D780,Input_Fixed_Assets!$D$993:$D$998,0))</f>
        <v>0.48700000182628767</v>
      </c>
      <c r="K780" s="61">
        <f t="shared" si="24"/>
        <v>4565.8685171223597</v>
      </c>
      <c r="M780" s="66">
        <f t="shared" si="25"/>
        <v>8.5833333333333339</v>
      </c>
    </row>
    <row r="781" spans="4:13" ht="12.75" x14ac:dyDescent="0.3">
      <c r="D781" s="8" t="str">
        <f>Input_Fixed_Assets!E782</f>
        <v>FAC</v>
      </c>
      <c r="E781" s="61">
        <f>Input_Fixed_Assets!F782</f>
        <v>2578.8000000000002</v>
      </c>
      <c r="F781" s="66">
        <f>Input_Fixed_Assets!G782</f>
        <v>43</v>
      </c>
      <c r="G781" s="62" t="str">
        <f>Input_Fixed_Assets!H782</f>
        <v>IT and Communications</v>
      </c>
      <c r="H781" s="62" t="str">
        <f>Input_Fixed_Assets!I782</f>
        <v>New</v>
      </c>
      <c r="I781" s="63"/>
      <c r="J781" s="64">
        <f>INDEX(Input_Fixed_Assets!$E$993:$E$998,MATCH(D781,Input_Fixed_Assets!$D$993:$D$998,0))</f>
        <v>0.48700000182628767</v>
      </c>
      <c r="K781" s="61">
        <f t="shared" si="24"/>
        <v>1255.8756047096308</v>
      </c>
      <c r="M781" s="66">
        <f t="shared" si="25"/>
        <v>3.5833333333333335</v>
      </c>
    </row>
    <row r="782" spans="4:13" ht="12.75" x14ac:dyDescent="0.3">
      <c r="D782" s="8" t="str">
        <f>Input_Fixed_Assets!E783</f>
        <v>FAC</v>
      </c>
      <c r="E782" s="61">
        <f>Input_Fixed_Assets!F783</f>
        <v>7291.24</v>
      </c>
      <c r="F782" s="66">
        <f>Input_Fixed_Assets!G783</f>
        <v>437</v>
      </c>
      <c r="G782" s="62" t="str">
        <f>Input_Fixed_Assets!H783</f>
        <v>Property</v>
      </c>
      <c r="H782" s="62" t="str">
        <f>Input_Fixed_Assets!I783</f>
        <v>New</v>
      </c>
      <c r="I782" s="63"/>
      <c r="J782" s="64">
        <f>INDEX(Input_Fixed_Assets!$E$993:$E$998,MATCH(D782,Input_Fixed_Assets!$D$993:$D$998,0))</f>
        <v>0.48700000182628767</v>
      </c>
      <c r="K782" s="61">
        <f t="shared" si="24"/>
        <v>3550.8338933159016</v>
      </c>
      <c r="M782" s="66">
        <f t="shared" si="25"/>
        <v>36.416666666666664</v>
      </c>
    </row>
    <row r="783" spans="4:13" ht="12.75" x14ac:dyDescent="0.3">
      <c r="D783" s="8" t="str">
        <f>Input_Fixed_Assets!E784</f>
        <v>FAC</v>
      </c>
      <c r="E783" s="61">
        <f>Input_Fixed_Assets!F784</f>
        <v>75610.899999999994</v>
      </c>
      <c r="F783" s="66">
        <f>Input_Fixed_Assets!G784</f>
        <v>103</v>
      </c>
      <c r="G783" s="62" t="str">
        <f>Input_Fixed_Assets!H784</f>
        <v>Property</v>
      </c>
      <c r="H783" s="62" t="str">
        <f>Input_Fixed_Assets!I784</f>
        <v>New</v>
      </c>
      <c r="I783" s="63"/>
      <c r="J783" s="64">
        <f>INDEX(Input_Fixed_Assets!$E$993:$E$998,MATCH(D783,Input_Fixed_Assets!$D$993:$D$998,0))</f>
        <v>0.48700000182628767</v>
      </c>
      <c r="K783" s="61">
        <f t="shared" si="24"/>
        <v>36822.50843808725</v>
      </c>
      <c r="M783" s="66">
        <f t="shared" si="25"/>
        <v>8.5833333333333339</v>
      </c>
    </row>
    <row r="784" spans="4:13" ht="12.75" x14ac:dyDescent="0.3">
      <c r="D784" s="8" t="str">
        <f>Input_Fixed_Assets!E785</f>
        <v>FAC</v>
      </c>
      <c r="E784" s="61">
        <f>Input_Fixed_Assets!F785</f>
        <v>72756.710000000006</v>
      </c>
      <c r="F784" s="66">
        <f>Input_Fixed_Assets!G785</f>
        <v>343</v>
      </c>
      <c r="G784" s="62" t="str">
        <f>Input_Fixed_Assets!H785</f>
        <v>Property</v>
      </c>
      <c r="H784" s="62" t="str">
        <f>Input_Fixed_Assets!I785</f>
        <v>New</v>
      </c>
      <c r="I784" s="63"/>
      <c r="J784" s="64">
        <f>INDEX(Input_Fixed_Assets!$E$993:$E$998,MATCH(D784,Input_Fixed_Assets!$D$993:$D$998,0))</f>
        <v>0.48700000182628767</v>
      </c>
      <c r="K784" s="61">
        <f t="shared" si="24"/>
        <v>35432.517902874686</v>
      </c>
      <c r="M784" s="66">
        <f t="shared" si="25"/>
        <v>28.583333333333332</v>
      </c>
    </row>
    <row r="785" spans="4:13" ht="12.75" x14ac:dyDescent="0.3">
      <c r="D785" s="8" t="str">
        <f>Input_Fixed_Assets!E786</f>
        <v>FAC</v>
      </c>
      <c r="E785" s="61">
        <f>Input_Fixed_Assets!F786</f>
        <v>8737.31</v>
      </c>
      <c r="F785" s="66">
        <f>Input_Fixed_Assets!G786</f>
        <v>84</v>
      </c>
      <c r="G785" s="62" t="str">
        <f>Input_Fixed_Assets!H786</f>
        <v>Property</v>
      </c>
      <c r="H785" s="62" t="str">
        <f>Input_Fixed_Assets!I786</f>
        <v>New</v>
      </c>
      <c r="I785" s="63"/>
      <c r="J785" s="64">
        <f>INDEX(Input_Fixed_Assets!$E$993:$E$998,MATCH(D785,Input_Fixed_Assets!$D$993:$D$998,0))</f>
        <v>0.48700000182628767</v>
      </c>
      <c r="K785" s="61">
        <f t="shared" si="24"/>
        <v>4255.0699859568413</v>
      </c>
      <c r="M785" s="66">
        <f t="shared" si="25"/>
        <v>7</v>
      </c>
    </row>
    <row r="786" spans="4:13" ht="12.75" x14ac:dyDescent="0.3">
      <c r="D786" s="8" t="str">
        <f>Input_Fixed_Assets!E787</f>
        <v>FAC</v>
      </c>
      <c r="E786" s="61">
        <f>Input_Fixed_Assets!F787</f>
        <v>20836.2</v>
      </c>
      <c r="F786" s="66">
        <f>Input_Fixed_Assets!G787</f>
        <v>463</v>
      </c>
      <c r="G786" s="62" t="str">
        <f>Input_Fixed_Assets!H787</f>
        <v>Property</v>
      </c>
      <c r="H786" s="62" t="str">
        <f>Input_Fixed_Assets!I787</f>
        <v>New</v>
      </c>
      <c r="I786" s="63"/>
      <c r="J786" s="64">
        <f>INDEX(Input_Fixed_Assets!$E$993:$E$998,MATCH(D786,Input_Fixed_Assets!$D$993:$D$998,0))</f>
        <v>0.48700000182628767</v>
      </c>
      <c r="K786" s="61">
        <f t="shared" si="24"/>
        <v>10147.229438052895</v>
      </c>
      <c r="M786" s="66">
        <f t="shared" si="25"/>
        <v>38.583333333333336</v>
      </c>
    </row>
    <row r="787" spans="4:13" ht="12.75" x14ac:dyDescent="0.3">
      <c r="D787" s="8" t="str">
        <f>Input_Fixed_Assets!E788</f>
        <v>FAC</v>
      </c>
      <c r="E787" s="61">
        <f>Input_Fixed_Assets!F788</f>
        <v>27130.48</v>
      </c>
      <c r="F787" s="66">
        <f>Input_Fixed_Assets!G788</f>
        <v>463</v>
      </c>
      <c r="G787" s="62" t="str">
        <f>Input_Fixed_Assets!H788</f>
        <v>Property</v>
      </c>
      <c r="H787" s="62" t="str">
        <f>Input_Fixed_Assets!I788</f>
        <v>New</v>
      </c>
      <c r="I787" s="63"/>
      <c r="J787" s="64">
        <f>INDEX(Input_Fixed_Assets!$E$993:$E$998,MATCH(D787,Input_Fixed_Assets!$D$993:$D$998,0))</f>
        <v>0.48700000182628767</v>
      </c>
      <c r="K787" s="61">
        <f t="shared" si="24"/>
        <v>13212.54380954806</v>
      </c>
      <c r="M787" s="66">
        <f t="shared" si="25"/>
        <v>38.583333333333336</v>
      </c>
    </row>
    <row r="788" spans="4:13" ht="12.75" x14ac:dyDescent="0.3">
      <c r="D788" s="8" t="str">
        <f>Input_Fixed_Assets!E789</f>
        <v>FAC</v>
      </c>
      <c r="E788" s="61">
        <f>Input_Fixed_Assets!F789</f>
        <v>12950.04</v>
      </c>
      <c r="F788" s="66">
        <f>Input_Fixed_Assets!G789</f>
        <v>103</v>
      </c>
      <c r="G788" s="62" t="str">
        <f>Input_Fixed_Assets!H789</f>
        <v>Property</v>
      </c>
      <c r="H788" s="62" t="str">
        <f>Input_Fixed_Assets!I789</f>
        <v>New</v>
      </c>
      <c r="I788" s="63"/>
      <c r="J788" s="64">
        <f>INDEX(Input_Fixed_Assets!$E$993:$E$998,MATCH(D788,Input_Fixed_Assets!$D$993:$D$998,0))</f>
        <v>0.48700000182628767</v>
      </c>
      <c r="K788" s="61">
        <f t="shared" si="24"/>
        <v>6306.6695036504989</v>
      </c>
      <c r="M788" s="66">
        <f t="shared" si="25"/>
        <v>8.5833333333333339</v>
      </c>
    </row>
    <row r="789" spans="4:13" ht="12.75" x14ac:dyDescent="0.3">
      <c r="D789" s="8" t="str">
        <f>Input_Fixed_Assets!E790</f>
        <v>FAC</v>
      </c>
      <c r="E789" s="61">
        <f>Input_Fixed_Assets!F790</f>
        <v>19237.23</v>
      </c>
      <c r="F789" s="66">
        <f>Input_Fixed_Assets!G790</f>
        <v>223</v>
      </c>
      <c r="G789" s="62" t="str">
        <f>Input_Fixed_Assets!H790</f>
        <v>Property</v>
      </c>
      <c r="H789" s="62" t="str">
        <f>Input_Fixed_Assets!I790</f>
        <v>New</v>
      </c>
      <c r="I789" s="63"/>
      <c r="J789" s="64">
        <f>INDEX(Input_Fixed_Assets!$E$993:$E$998,MATCH(D789,Input_Fixed_Assets!$D$993:$D$998,0))</f>
        <v>0.48700000182628767</v>
      </c>
      <c r="K789" s="61">
        <f t="shared" si="24"/>
        <v>9368.531045132715</v>
      </c>
      <c r="M789" s="66">
        <f t="shared" si="25"/>
        <v>18.583333333333332</v>
      </c>
    </row>
    <row r="790" spans="4:13" ht="12.75" x14ac:dyDescent="0.3">
      <c r="D790" s="8" t="str">
        <f>Input_Fixed_Assets!E791</f>
        <v>FAC</v>
      </c>
      <c r="E790" s="61">
        <f>Input_Fixed_Assets!F791</f>
        <v>58514.34</v>
      </c>
      <c r="F790" s="66">
        <f>Input_Fixed_Assets!G791</f>
        <v>437</v>
      </c>
      <c r="G790" s="62" t="str">
        <f>Input_Fixed_Assets!H791</f>
        <v>Property</v>
      </c>
      <c r="H790" s="62" t="str">
        <f>Input_Fixed_Assets!I791</f>
        <v>New</v>
      </c>
      <c r="I790" s="63"/>
      <c r="J790" s="64">
        <f>INDEX(Input_Fixed_Assets!$E$993:$E$998,MATCH(D790,Input_Fixed_Assets!$D$993:$D$998,0))</f>
        <v>0.48700000182628767</v>
      </c>
      <c r="K790" s="61">
        <f t="shared" si="24"/>
        <v>28496.483686864016</v>
      </c>
      <c r="M790" s="66">
        <f t="shared" si="25"/>
        <v>36.416666666666664</v>
      </c>
    </row>
    <row r="791" spans="4:13" ht="12.75" x14ac:dyDescent="0.3">
      <c r="D791" s="8" t="str">
        <f>Input_Fixed_Assets!E792</f>
        <v>PMO</v>
      </c>
      <c r="E791" s="61">
        <f>Input_Fixed_Assets!F792</f>
        <v>0</v>
      </c>
      <c r="F791" s="66">
        <f>Input_Fixed_Assets!G792</f>
        <v>0</v>
      </c>
      <c r="G791" s="62" t="str">
        <f>Input_Fixed_Assets!H792</f>
        <v>IT and Communications</v>
      </c>
      <c r="H791" s="62" t="str">
        <f>Input_Fixed_Assets!I792</f>
        <v>New</v>
      </c>
      <c r="I791" s="63"/>
      <c r="J791" s="64">
        <f>INDEX(Input_Fixed_Assets!$E$993:$E$998,MATCH(D791,Input_Fixed_Assets!$D$993:$D$998,0))</f>
        <v>0.53339999296323626</v>
      </c>
      <c r="K791" s="61">
        <f t="shared" si="24"/>
        <v>0</v>
      </c>
      <c r="M791" s="66">
        <f t="shared" si="25"/>
        <v>0</v>
      </c>
    </row>
    <row r="792" spans="4:13" ht="12.75" x14ac:dyDescent="0.3">
      <c r="D792" s="8" t="str">
        <f>Input_Fixed_Assets!E793</f>
        <v>PMO</v>
      </c>
      <c r="E792" s="61">
        <f>Input_Fixed_Assets!F793</f>
        <v>0</v>
      </c>
      <c r="F792" s="66">
        <f>Input_Fixed_Assets!G793</f>
        <v>0</v>
      </c>
      <c r="G792" s="62" t="str">
        <f>Input_Fixed_Assets!H793</f>
        <v>IT and Communications</v>
      </c>
      <c r="H792" s="62" t="str">
        <f>Input_Fixed_Assets!I793</f>
        <v>New</v>
      </c>
      <c r="I792" s="63"/>
      <c r="J792" s="64">
        <f>INDEX(Input_Fixed_Assets!$E$993:$E$998,MATCH(D792,Input_Fixed_Assets!$D$993:$D$998,0))</f>
        <v>0.53339999296323626</v>
      </c>
      <c r="K792" s="61">
        <f t="shared" si="24"/>
        <v>0</v>
      </c>
      <c r="M792" s="66">
        <f t="shared" si="25"/>
        <v>0</v>
      </c>
    </row>
    <row r="793" spans="4:13" ht="12.75" x14ac:dyDescent="0.3">
      <c r="D793" s="8" t="str">
        <f>Input_Fixed_Assets!E794</f>
        <v>FAC</v>
      </c>
      <c r="E793" s="61">
        <f>Input_Fixed_Assets!F794</f>
        <v>14423.11</v>
      </c>
      <c r="F793" s="66">
        <f>Input_Fixed_Assets!G794</f>
        <v>21</v>
      </c>
      <c r="G793" s="62" t="str">
        <f>Input_Fixed_Assets!H794</f>
        <v>Property</v>
      </c>
      <c r="H793" s="62" t="str">
        <f>Input_Fixed_Assets!I794</f>
        <v>New</v>
      </c>
      <c r="I793" s="63"/>
      <c r="J793" s="64">
        <f>INDEX(Input_Fixed_Assets!$E$993:$E$998,MATCH(D793,Input_Fixed_Assets!$D$993:$D$998,0))</f>
        <v>0.48700000182628767</v>
      </c>
      <c r="K793" s="61">
        <f t="shared" si="24"/>
        <v>7024.0545963407485</v>
      </c>
      <c r="M793" s="66">
        <f t="shared" si="25"/>
        <v>1.75</v>
      </c>
    </row>
    <row r="794" spans="4:13" ht="12.75" x14ac:dyDescent="0.3">
      <c r="D794" s="8" t="str">
        <f>Input_Fixed_Assets!E795</f>
        <v>FAC</v>
      </c>
      <c r="E794" s="61">
        <f>Input_Fixed_Assets!F795</f>
        <v>24980.65</v>
      </c>
      <c r="F794" s="66">
        <f>Input_Fixed_Assets!G795</f>
        <v>155</v>
      </c>
      <c r="G794" s="62" t="str">
        <f>Input_Fixed_Assets!H795</f>
        <v>IT and Communications</v>
      </c>
      <c r="H794" s="62" t="str">
        <f>Input_Fixed_Assets!I795</f>
        <v>New</v>
      </c>
      <c r="I794" s="63"/>
      <c r="J794" s="64">
        <f>INDEX(Input_Fixed_Assets!$E$993:$E$998,MATCH(D794,Input_Fixed_Assets!$D$993:$D$998,0))</f>
        <v>0.48700000182628767</v>
      </c>
      <c r="K794" s="61">
        <f t="shared" si="24"/>
        <v>12165.576595621853</v>
      </c>
      <c r="M794" s="66">
        <f t="shared" si="25"/>
        <v>12.916666666666666</v>
      </c>
    </row>
    <row r="795" spans="4:13" ht="12.75" x14ac:dyDescent="0.3">
      <c r="D795" s="8" t="str">
        <f>Input_Fixed_Assets!E796</f>
        <v>FAC</v>
      </c>
      <c r="E795" s="61">
        <f>Input_Fixed_Assets!F796</f>
        <v>9114.19</v>
      </c>
      <c r="F795" s="66">
        <f>Input_Fixed_Assets!G796</f>
        <v>137</v>
      </c>
      <c r="G795" s="62" t="str">
        <f>Input_Fixed_Assets!H796</f>
        <v>Property</v>
      </c>
      <c r="H795" s="62" t="str">
        <f>Input_Fixed_Assets!I796</f>
        <v>New</v>
      </c>
      <c r="I795" s="63"/>
      <c r="J795" s="64">
        <f>INDEX(Input_Fixed_Assets!$E$993:$E$998,MATCH(D795,Input_Fixed_Assets!$D$993:$D$998,0))</f>
        <v>0.48700000182628767</v>
      </c>
      <c r="K795" s="61">
        <f t="shared" si="24"/>
        <v>4438.6105466451327</v>
      </c>
      <c r="M795" s="66">
        <f t="shared" si="25"/>
        <v>11.416666666666666</v>
      </c>
    </row>
    <row r="796" spans="4:13" ht="12.75" x14ac:dyDescent="0.3">
      <c r="D796" s="8" t="str">
        <f>Input_Fixed_Assets!E797</f>
        <v>FAC</v>
      </c>
      <c r="E796" s="61">
        <f>Input_Fixed_Assets!F797</f>
        <v>42597.31</v>
      </c>
      <c r="F796" s="66">
        <f>Input_Fixed_Assets!G797</f>
        <v>204</v>
      </c>
      <c r="G796" s="62" t="str">
        <f>Input_Fixed_Assets!H797</f>
        <v>Property</v>
      </c>
      <c r="H796" s="62" t="str">
        <f>Input_Fixed_Assets!I797</f>
        <v>New</v>
      </c>
      <c r="I796" s="63"/>
      <c r="J796" s="64">
        <f>INDEX(Input_Fixed_Assets!$E$993:$E$998,MATCH(D796,Input_Fixed_Assets!$D$993:$D$998,0))</f>
        <v>0.48700000182628767</v>
      </c>
      <c r="K796" s="61">
        <f t="shared" si="24"/>
        <v>20744.890047794939</v>
      </c>
      <c r="M796" s="66">
        <f t="shared" si="25"/>
        <v>17</v>
      </c>
    </row>
    <row r="797" spans="4:13" ht="12.75" x14ac:dyDescent="0.3">
      <c r="D797" s="8" t="str">
        <f>Input_Fixed_Assets!E798</f>
        <v>FAC</v>
      </c>
      <c r="E797" s="61">
        <f>Input_Fixed_Assets!F798</f>
        <v>3769.16</v>
      </c>
      <c r="F797" s="66">
        <f>Input_Fixed_Assets!G798</f>
        <v>84</v>
      </c>
      <c r="G797" s="62" t="str">
        <f>Input_Fixed_Assets!H798</f>
        <v>Property</v>
      </c>
      <c r="H797" s="62" t="str">
        <f>Input_Fixed_Assets!I798</f>
        <v>New</v>
      </c>
      <c r="I797" s="63"/>
      <c r="J797" s="64">
        <f>INDEX(Input_Fixed_Assets!$E$993:$E$998,MATCH(D797,Input_Fixed_Assets!$D$993:$D$998,0))</f>
        <v>0.48700000182628767</v>
      </c>
      <c r="K797" s="61">
        <f t="shared" si="24"/>
        <v>1835.5809268835703</v>
      </c>
      <c r="M797" s="66">
        <f t="shared" si="25"/>
        <v>7</v>
      </c>
    </row>
    <row r="798" spans="4:13" ht="12.75" x14ac:dyDescent="0.3">
      <c r="D798" s="8" t="str">
        <f>Input_Fixed_Assets!E799</f>
        <v>SYS</v>
      </c>
      <c r="E798" s="61">
        <f>Input_Fixed_Assets!F799</f>
        <v>0</v>
      </c>
      <c r="F798" s="66">
        <f>Input_Fixed_Assets!G799</f>
        <v>0</v>
      </c>
      <c r="G798" s="62" t="str">
        <f>Input_Fixed_Assets!H799</f>
        <v>IT and Communications</v>
      </c>
      <c r="H798" s="62" t="str">
        <f>Input_Fixed_Assets!I799</f>
        <v>New</v>
      </c>
      <c r="I798" s="63"/>
      <c r="J798" s="64">
        <f>INDEX(Input_Fixed_Assets!$E$993:$E$998,MATCH(D798,Input_Fixed_Assets!$D$993:$D$998,0))</f>
        <v>0.16899999950892305</v>
      </c>
      <c r="K798" s="61">
        <f t="shared" si="24"/>
        <v>0</v>
      </c>
      <c r="M798" s="66">
        <f t="shared" si="25"/>
        <v>0</v>
      </c>
    </row>
    <row r="799" spans="4:13" ht="12.75" x14ac:dyDescent="0.3">
      <c r="D799" s="8" t="str">
        <f>Input_Fixed_Assets!E800</f>
        <v>SYS</v>
      </c>
      <c r="E799" s="61">
        <f>Input_Fixed_Assets!F800</f>
        <v>2937</v>
      </c>
      <c r="F799" s="66">
        <f>Input_Fixed_Assets!G800</f>
        <v>13</v>
      </c>
      <c r="G799" s="62" t="str">
        <f>Input_Fixed_Assets!H800</f>
        <v>IT and Communications</v>
      </c>
      <c r="H799" s="62" t="str">
        <f>Input_Fixed_Assets!I800</f>
        <v>New</v>
      </c>
      <c r="I799" s="63"/>
      <c r="J799" s="64">
        <f>INDEX(Input_Fixed_Assets!$E$993:$E$998,MATCH(D799,Input_Fixed_Assets!$D$993:$D$998,0))</f>
        <v>0.16899999950892305</v>
      </c>
      <c r="K799" s="61">
        <f t="shared" si="24"/>
        <v>496.352998557707</v>
      </c>
      <c r="M799" s="66">
        <f t="shared" si="25"/>
        <v>1.0833333333333333</v>
      </c>
    </row>
    <row r="800" spans="4:13" ht="12.75" x14ac:dyDescent="0.3">
      <c r="D800" s="8" t="str">
        <f>Input_Fixed_Assets!E801</f>
        <v>PMO</v>
      </c>
      <c r="E800" s="61">
        <f>Input_Fixed_Assets!F801</f>
        <v>10516.4</v>
      </c>
      <c r="F800" s="66">
        <f>Input_Fixed_Assets!G801</f>
        <v>18</v>
      </c>
      <c r="G800" s="62" t="str">
        <f>Input_Fixed_Assets!H801</f>
        <v>IT and Communications</v>
      </c>
      <c r="H800" s="62" t="str">
        <f>Input_Fixed_Assets!I801</f>
        <v>New</v>
      </c>
      <c r="I800" s="63"/>
      <c r="J800" s="64">
        <f>INDEX(Input_Fixed_Assets!$E$993:$E$998,MATCH(D800,Input_Fixed_Assets!$D$993:$D$998,0))</f>
        <v>0.53339999296323626</v>
      </c>
      <c r="K800" s="61">
        <f t="shared" si="24"/>
        <v>5609.447685998578</v>
      </c>
      <c r="M800" s="66">
        <f t="shared" si="25"/>
        <v>1.5</v>
      </c>
    </row>
    <row r="801" spans="4:13" ht="12.75" x14ac:dyDescent="0.3">
      <c r="D801" s="8" t="str">
        <f>Input_Fixed_Assets!E802</f>
        <v>FAC</v>
      </c>
      <c r="E801" s="61">
        <f>Input_Fixed_Assets!F802</f>
        <v>45945.77</v>
      </c>
      <c r="F801" s="66">
        <f>Input_Fixed_Assets!G802</f>
        <v>181</v>
      </c>
      <c r="G801" s="62" t="str">
        <f>Input_Fixed_Assets!H802</f>
        <v>Property</v>
      </c>
      <c r="H801" s="62" t="str">
        <f>Input_Fixed_Assets!I802</f>
        <v>New</v>
      </c>
      <c r="I801" s="63"/>
      <c r="J801" s="64">
        <f>INDEX(Input_Fixed_Assets!$E$993:$E$998,MATCH(D801,Input_Fixed_Assets!$D$993:$D$998,0))</f>
        <v>0.48700000182628767</v>
      </c>
      <c r="K801" s="61">
        <f t="shared" si="24"/>
        <v>22375.590073910193</v>
      </c>
      <c r="M801" s="66">
        <f t="shared" si="25"/>
        <v>15.083333333333334</v>
      </c>
    </row>
    <row r="802" spans="4:13" ht="12.75" x14ac:dyDescent="0.3">
      <c r="D802" s="8" t="str">
        <f>Input_Fixed_Assets!E803</f>
        <v>FAC</v>
      </c>
      <c r="E802" s="61">
        <f>Input_Fixed_Assets!F803</f>
        <v>36954.269999999997</v>
      </c>
      <c r="F802" s="66">
        <f>Input_Fixed_Assets!G803</f>
        <v>155</v>
      </c>
      <c r="G802" s="62" t="str">
        <f>Input_Fixed_Assets!H803</f>
        <v>IT and Communications</v>
      </c>
      <c r="H802" s="62" t="str">
        <f>Input_Fixed_Assets!I803</f>
        <v>New</v>
      </c>
      <c r="I802" s="63"/>
      <c r="J802" s="64">
        <f>INDEX(Input_Fixed_Assets!$E$993:$E$998,MATCH(D802,Input_Fixed_Assets!$D$993:$D$998,0))</f>
        <v>0.48700000182628767</v>
      </c>
      <c r="K802" s="61">
        <f t="shared" si="24"/>
        <v>17996.729557489125</v>
      </c>
      <c r="M802" s="66">
        <f t="shared" si="25"/>
        <v>12.916666666666666</v>
      </c>
    </row>
    <row r="803" spans="4:13" ht="12.75" x14ac:dyDescent="0.3">
      <c r="D803" s="8" t="str">
        <f>Input_Fixed_Assets!E804</f>
        <v>FAC</v>
      </c>
      <c r="E803" s="61">
        <f>Input_Fixed_Assets!F804</f>
        <v>4244.8999999999996</v>
      </c>
      <c r="F803" s="66">
        <f>Input_Fixed_Assets!G804</f>
        <v>130</v>
      </c>
      <c r="G803" s="62" t="str">
        <f>Input_Fixed_Assets!H804</f>
        <v>Property</v>
      </c>
      <c r="H803" s="62" t="str">
        <f>Input_Fixed_Assets!I804</f>
        <v>New</v>
      </c>
      <c r="I803" s="63"/>
      <c r="J803" s="64">
        <f>INDEX(Input_Fixed_Assets!$E$993:$E$998,MATCH(D803,Input_Fixed_Assets!$D$993:$D$998,0))</f>
        <v>0.48700000182628767</v>
      </c>
      <c r="K803" s="61">
        <f t="shared" si="24"/>
        <v>2067.2663077524085</v>
      </c>
      <c r="M803" s="66">
        <f t="shared" si="25"/>
        <v>10.833333333333334</v>
      </c>
    </row>
    <row r="804" spans="4:13" ht="12.75" x14ac:dyDescent="0.3">
      <c r="D804" s="8" t="str">
        <f>Input_Fixed_Assets!E805</f>
        <v>FAC</v>
      </c>
      <c r="E804" s="61">
        <f>Input_Fixed_Assets!F805</f>
        <v>97926.77</v>
      </c>
      <c r="F804" s="66">
        <f>Input_Fixed_Assets!G805</f>
        <v>221</v>
      </c>
      <c r="G804" s="62" t="str">
        <f>Input_Fixed_Assets!H805</f>
        <v>Property</v>
      </c>
      <c r="H804" s="62" t="str">
        <f>Input_Fixed_Assets!I805</f>
        <v>New</v>
      </c>
      <c r="I804" s="63"/>
      <c r="J804" s="64">
        <f>INDEX(Input_Fixed_Assets!$E$993:$E$998,MATCH(D804,Input_Fixed_Assets!$D$993:$D$998,0))</f>
        <v>0.48700000182628767</v>
      </c>
      <c r="K804" s="61">
        <f t="shared" si="24"/>
        <v>47690.337168842452</v>
      </c>
      <c r="M804" s="66">
        <f t="shared" si="25"/>
        <v>18.416666666666668</v>
      </c>
    </row>
    <row r="805" spans="4:13" ht="12.75" x14ac:dyDescent="0.3">
      <c r="D805" s="8" t="str">
        <f>Input_Fixed_Assets!E806</f>
        <v>FAC</v>
      </c>
      <c r="E805" s="61">
        <f>Input_Fixed_Assets!F806</f>
        <v>28273</v>
      </c>
      <c r="F805" s="66">
        <f>Input_Fixed_Assets!G806</f>
        <v>155</v>
      </c>
      <c r="G805" s="62" t="str">
        <f>Input_Fixed_Assets!H806</f>
        <v>IT and Communications</v>
      </c>
      <c r="H805" s="62" t="str">
        <f>Input_Fixed_Assets!I806</f>
        <v>New</v>
      </c>
      <c r="I805" s="63"/>
      <c r="J805" s="64">
        <f>INDEX(Input_Fixed_Assets!$E$993:$E$998,MATCH(D805,Input_Fixed_Assets!$D$993:$D$998,0))</f>
        <v>0.48700000182628767</v>
      </c>
      <c r="K805" s="61">
        <f t="shared" si="24"/>
        <v>13768.951051634631</v>
      </c>
      <c r="M805" s="66">
        <f t="shared" si="25"/>
        <v>12.916666666666666</v>
      </c>
    </row>
    <row r="806" spans="4:13" ht="12.75" x14ac:dyDescent="0.3">
      <c r="D806" s="8" t="str">
        <f>Input_Fixed_Assets!E807</f>
        <v>FAC</v>
      </c>
      <c r="E806" s="61">
        <f>Input_Fixed_Assets!F807</f>
        <v>17235.7</v>
      </c>
      <c r="F806" s="66">
        <f>Input_Fixed_Assets!G807</f>
        <v>155</v>
      </c>
      <c r="G806" s="62" t="str">
        <f>Input_Fixed_Assets!H807</f>
        <v>IT and Communications</v>
      </c>
      <c r="H806" s="62" t="str">
        <f>Input_Fixed_Assets!I807</f>
        <v>New</v>
      </c>
      <c r="I806" s="63"/>
      <c r="J806" s="64">
        <f>INDEX(Input_Fixed_Assets!$E$993:$E$998,MATCH(D806,Input_Fixed_Assets!$D$993:$D$998,0))</f>
        <v>0.48700000182628767</v>
      </c>
      <c r="K806" s="61">
        <f t="shared" si="24"/>
        <v>8393.7859314773468</v>
      </c>
      <c r="M806" s="66">
        <f t="shared" si="25"/>
        <v>12.916666666666666</v>
      </c>
    </row>
    <row r="807" spans="4:13" ht="12.75" x14ac:dyDescent="0.3">
      <c r="D807" s="8" t="str">
        <f>Input_Fixed_Assets!E808</f>
        <v>FAC</v>
      </c>
      <c r="E807" s="61">
        <f>Input_Fixed_Assets!F808</f>
        <v>31335.19</v>
      </c>
      <c r="F807" s="66">
        <f>Input_Fixed_Assets!G808</f>
        <v>100</v>
      </c>
      <c r="G807" s="62" t="str">
        <f>Input_Fixed_Assets!H808</f>
        <v>Property</v>
      </c>
      <c r="H807" s="62" t="str">
        <f>Input_Fixed_Assets!I808</f>
        <v>New</v>
      </c>
      <c r="I807" s="63"/>
      <c r="J807" s="64">
        <f>INDEX(Input_Fixed_Assets!$E$993:$E$998,MATCH(D807,Input_Fixed_Assets!$D$993:$D$998,0))</f>
        <v>0.48700000182628767</v>
      </c>
      <c r="K807" s="61">
        <f t="shared" si="24"/>
        <v>15260.23758722707</v>
      </c>
      <c r="M807" s="66">
        <f t="shared" si="25"/>
        <v>8.3333333333333339</v>
      </c>
    </row>
    <row r="808" spans="4:13" ht="12.75" x14ac:dyDescent="0.3">
      <c r="D808" s="8" t="str">
        <f>Input_Fixed_Assets!E809</f>
        <v>FAC</v>
      </c>
      <c r="E808" s="61">
        <f>Input_Fixed_Assets!F809</f>
        <v>182691.42</v>
      </c>
      <c r="F808" s="66">
        <f>Input_Fixed_Assets!G809</f>
        <v>155</v>
      </c>
      <c r="G808" s="62" t="str">
        <f>Input_Fixed_Assets!H809</f>
        <v>IT and Communications</v>
      </c>
      <c r="H808" s="62" t="str">
        <f>Input_Fixed_Assets!I809</f>
        <v>New</v>
      </c>
      <c r="I808" s="63"/>
      <c r="J808" s="64">
        <f>INDEX(Input_Fixed_Assets!$E$993:$E$998,MATCH(D808,Input_Fixed_Assets!$D$993:$D$998,0))</f>
        <v>0.48700000182628767</v>
      </c>
      <c r="K808" s="61">
        <f t="shared" si="24"/>
        <v>88970.721873647097</v>
      </c>
      <c r="M808" s="66">
        <f t="shared" si="25"/>
        <v>12.916666666666666</v>
      </c>
    </row>
    <row r="809" spans="4:13" ht="12.75" x14ac:dyDescent="0.3">
      <c r="D809" s="8" t="str">
        <f>Input_Fixed_Assets!E810</f>
        <v>PMO</v>
      </c>
      <c r="E809" s="61">
        <f>Input_Fixed_Assets!F810</f>
        <v>0</v>
      </c>
      <c r="F809" s="66">
        <f>Input_Fixed_Assets!G810</f>
        <v>0</v>
      </c>
      <c r="G809" s="62" t="str">
        <f>Input_Fixed_Assets!H810</f>
        <v>IT and Communications</v>
      </c>
      <c r="H809" s="62" t="str">
        <f>Input_Fixed_Assets!I810</f>
        <v>New</v>
      </c>
      <c r="I809" s="63"/>
      <c r="J809" s="64">
        <f>INDEX(Input_Fixed_Assets!$E$993:$E$998,MATCH(D809,Input_Fixed_Assets!$D$993:$D$998,0))</f>
        <v>0.53339999296323626</v>
      </c>
      <c r="K809" s="61">
        <f t="shared" si="24"/>
        <v>0</v>
      </c>
      <c r="M809" s="66">
        <f t="shared" si="25"/>
        <v>0</v>
      </c>
    </row>
    <row r="810" spans="4:13" ht="12.75" x14ac:dyDescent="0.3">
      <c r="D810" s="8" t="str">
        <f>Input_Fixed_Assets!E811</f>
        <v>FAC</v>
      </c>
      <c r="E810" s="61">
        <f>Input_Fixed_Assets!F811</f>
        <v>20059.150000000001</v>
      </c>
      <c r="F810" s="66">
        <f>Input_Fixed_Assets!G811</f>
        <v>103</v>
      </c>
      <c r="G810" s="62" t="str">
        <f>Input_Fixed_Assets!H811</f>
        <v>Property</v>
      </c>
      <c r="H810" s="62" t="str">
        <f>Input_Fixed_Assets!I811</f>
        <v>New</v>
      </c>
      <c r="I810" s="63"/>
      <c r="J810" s="64">
        <f>INDEX(Input_Fixed_Assets!$E$993:$E$998,MATCH(D810,Input_Fixed_Assets!$D$993:$D$998,0))</f>
        <v>0.48700000182628767</v>
      </c>
      <c r="K810" s="61">
        <f t="shared" si="24"/>
        <v>9768.8060866337782</v>
      </c>
      <c r="M810" s="66">
        <f t="shared" si="25"/>
        <v>8.5833333333333339</v>
      </c>
    </row>
    <row r="811" spans="4:13" ht="12.75" x14ac:dyDescent="0.3">
      <c r="D811" s="8" t="str">
        <f>Input_Fixed_Assets!E812</f>
        <v>FAC</v>
      </c>
      <c r="E811" s="61">
        <f>Input_Fixed_Assets!F812</f>
        <v>12950.05</v>
      </c>
      <c r="F811" s="66">
        <f>Input_Fixed_Assets!G812</f>
        <v>103</v>
      </c>
      <c r="G811" s="62" t="str">
        <f>Input_Fixed_Assets!H812</f>
        <v>Property</v>
      </c>
      <c r="H811" s="62" t="str">
        <f>Input_Fixed_Assets!I812</f>
        <v>New</v>
      </c>
      <c r="I811" s="63"/>
      <c r="J811" s="64">
        <f>INDEX(Input_Fixed_Assets!$E$993:$E$998,MATCH(D811,Input_Fixed_Assets!$D$993:$D$998,0))</f>
        <v>0.48700000182628767</v>
      </c>
      <c r="K811" s="61">
        <f t="shared" si="24"/>
        <v>6306.6743736505159</v>
      </c>
      <c r="M811" s="66">
        <f t="shared" si="25"/>
        <v>8.5833333333333339</v>
      </c>
    </row>
    <row r="812" spans="4:13" ht="12.75" x14ac:dyDescent="0.3">
      <c r="D812" s="8" t="str">
        <f>Input_Fixed_Assets!E813</f>
        <v>FAC</v>
      </c>
      <c r="E812" s="61">
        <f>Input_Fixed_Assets!F813</f>
        <v>32190.35</v>
      </c>
      <c r="F812" s="66">
        <f>Input_Fixed_Assets!G813</f>
        <v>103</v>
      </c>
      <c r="G812" s="62" t="str">
        <f>Input_Fixed_Assets!H813</f>
        <v>Property</v>
      </c>
      <c r="H812" s="62" t="str">
        <f>Input_Fixed_Assets!I813</f>
        <v>New</v>
      </c>
      <c r="I812" s="63"/>
      <c r="J812" s="64">
        <f>INDEX(Input_Fixed_Assets!$E$993:$E$998,MATCH(D812,Input_Fixed_Assets!$D$993:$D$998,0))</f>
        <v>0.48700000182628767</v>
      </c>
      <c r="K812" s="61">
        <f t="shared" si="24"/>
        <v>15676.700508788839</v>
      </c>
      <c r="M812" s="66">
        <f t="shared" si="25"/>
        <v>8.5833333333333339</v>
      </c>
    </row>
    <row r="813" spans="4:13" ht="12.75" x14ac:dyDescent="0.3">
      <c r="D813" s="8" t="str">
        <f>Input_Fixed_Assets!E814</f>
        <v>FAC</v>
      </c>
      <c r="E813" s="61">
        <f>Input_Fixed_Assets!F814</f>
        <v>22132.959999999999</v>
      </c>
      <c r="F813" s="66">
        <f>Input_Fixed_Assets!G814</f>
        <v>204</v>
      </c>
      <c r="G813" s="62" t="str">
        <f>Input_Fixed_Assets!H814</f>
        <v>Property</v>
      </c>
      <c r="H813" s="62" t="str">
        <f>Input_Fixed_Assets!I814</f>
        <v>New</v>
      </c>
      <c r="I813" s="63"/>
      <c r="J813" s="64">
        <f>INDEX(Input_Fixed_Assets!$E$993:$E$998,MATCH(D813,Input_Fixed_Assets!$D$993:$D$998,0))</f>
        <v>0.48700000182628767</v>
      </c>
      <c r="K813" s="61">
        <f t="shared" si="24"/>
        <v>10778.751560421151</v>
      </c>
      <c r="M813" s="66">
        <f t="shared" si="25"/>
        <v>17</v>
      </c>
    </row>
    <row r="814" spans="4:13" ht="12.75" x14ac:dyDescent="0.3">
      <c r="D814" s="8" t="str">
        <f>Input_Fixed_Assets!E815</f>
        <v>FAC</v>
      </c>
      <c r="E814" s="61">
        <f>Input_Fixed_Assets!F815</f>
        <v>41070.839999999997</v>
      </c>
      <c r="F814" s="66">
        <f>Input_Fixed_Assets!G815</f>
        <v>103</v>
      </c>
      <c r="G814" s="62" t="str">
        <f>Input_Fixed_Assets!H815</f>
        <v>Property</v>
      </c>
      <c r="H814" s="62" t="str">
        <f>Input_Fixed_Assets!I815</f>
        <v>New</v>
      </c>
      <c r="I814" s="63"/>
      <c r="J814" s="64">
        <f>INDEX(Input_Fixed_Assets!$E$993:$E$998,MATCH(D814,Input_Fixed_Assets!$D$993:$D$998,0))</f>
        <v>0.48700000182628767</v>
      </c>
      <c r="K814" s="61">
        <f t="shared" si="24"/>
        <v>20001.499155007168</v>
      </c>
      <c r="M814" s="66">
        <f t="shared" si="25"/>
        <v>8.5833333333333339</v>
      </c>
    </row>
    <row r="815" spans="4:13" ht="12.75" x14ac:dyDescent="0.3">
      <c r="D815" s="8" t="str">
        <f>Input_Fixed_Assets!E816</f>
        <v>FAC</v>
      </c>
      <c r="E815" s="61">
        <f>Input_Fixed_Assets!F816</f>
        <v>13622.27</v>
      </c>
      <c r="F815" s="66">
        <f>Input_Fixed_Assets!G816</f>
        <v>463</v>
      </c>
      <c r="G815" s="62" t="str">
        <f>Input_Fixed_Assets!H816</f>
        <v>Property</v>
      </c>
      <c r="H815" s="62" t="str">
        <f>Input_Fixed_Assets!I816</f>
        <v>New</v>
      </c>
      <c r="I815" s="63"/>
      <c r="J815" s="64">
        <f>INDEX(Input_Fixed_Assets!$E$993:$E$998,MATCH(D815,Input_Fixed_Assets!$D$993:$D$998,0))</f>
        <v>0.48700000182628767</v>
      </c>
      <c r="K815" s="61">
        <f t="shared" si="24"/>
        <v>6634.0455148781839</v>
      </c>
      <c r="M815" s="66">
        <f t="shared" si="25"/>
        <v>38.583333333333336</v>
      </c>
    </row>
    <row r="816" spans="4:13" ht="12.75" x14ac:dyDescent="0.3">
      <c r="D816" s="8" t="str">
        <f>Input_Fixed_Assets!E817</f>
        <v>FAC</v>
      </c>
      <c r="E816" s="61">
        <f>Input_Fixed_Assets!F817</f>
        <v>11390</v>
      </c>
      <c r="F816" s="66">
        <f>Input_Fixed_Assets!G817</f>
        <v>103</v>
      </c>
      <c r="G816" s="62" t="str">
        <f>Input_Fixed_Assets!H817</f>
        <v>Property</v>
      </c>
      <c r="H816" s="62" t="str">
        <f>Input_Fixed_Assets!I817</f>
        <v>New</v>
      </c>
      <c r="I816" s="63"/>
      <c r="J816" s="64">
        <f>INDEX(Input_Fixed_Assets!$E$993:$E$998,MATCH(D816,Input_Fixed_Assets!$D$993:$D$998,0))</f>
        <v>0.48700000182628767</v>
      </c>
      <c r="K816" s="61">
        <f t="shared" si="24"/>
        <v>5546.9300208014165</v>
      </c>
      <c r="M816" s="66">
        <f t="shared" si="25"/>
        <v>8.5833333333333339</v>
      </c>
    </row>
    <row r="817" spans="4:13" ht="12.75" x14ac:dyDescent="0.3">
      <c r="D817" s="8" t="str">
        <f>Input_Fixed_Assets!E818</f>
        <v>FAC</v>
      </c>
      <c r="E817" s="61">
        <f>Input_Fixed_Assets!F818</f>
        <v>73223.11</v>
      </c>
      <c r="F817" s="66">
        <f>Input_Fixed_Assets!G818</f>
        <v>163</v>
      </c>
      <c r="G817" s="62" t="str">
        <f>Input_Fixed_Assets!H818</f>
        <v>Property</v>
      </c>
      <c r="H817" s="62" t="str">
        <f>Input_Fixed_Assets!I818</f>
        <v>New</v>
      </c>
      <c r="I817" s="63"/>
      <c r="J817" s="64">
        <f>INDEX(Input_Fixed_Assets!$E$993:$E$998,MATCH(D817,Input_Fixed_Assets!$D$993:$D$998,0))</f>
        <v>0.48700000182628767</v>
      </c>
      <c r="K817" s="61">
        <f t="shared" si="24"/>
        <v>35659.654703726461</v>
      </c>
      <c r="M817" s="66">
        <f t="shared" si="25"/>
        <v>13.583333333333334</v>
      </c>
    </row>
    <row r="818" spans="4:13" ht="12.75" x14ac:dyDescent="0.3">
      <c r="D818" s="8" t="str">
        <f>Input_Fixed_Assets!E819</f>
        <v>FAC</v>
      </c>
      <c r="E818" s="61">
        <f>Input_Fixed_Assets!F819</f>
        <v>2792.58</v>
      </c>
      <c r="F818" s="66">
        <f>Input_Fixed_Assets!G819</f>
        <v>137</v>
      </c>
      <c r="G818" s="62" t="str">
        <f>Input_Fixed_Assets!H819</f>
        <v>Property</v>
      </c>
      <c r="H818" s="62" t="str">
        <f>Input_Fixed_Assets!I819</f>
        <v>New</v>
      </c>
      <c r="I818" s="63"/>
      <c r="J818" s="64">
        <f>INDEX(Input_Fixed_Assets!$E$993:$E$998,MATCH(D818,Input_Fixed_Assets!$D$993:$D$998,0))</f>
        <v>0.48700000182628767</v>
      </c>
      <c r="K818" s="61">
        <f t="shared" si="24"/>
        <v>1359.9864651000544</v>
      </c>
      <c r="M818" s="66">
        <f t="shared" si="25"/>
        <v>11.416666666666666</v>
      </c>
    </row>
    <row r="819" spans="4:13" ht="12.75" x14ac:dyDescent="0.3">
      <c r="D819" s="8" t="str">
        <f>Input_Fixed_Assets!E820</f>
        <v>FAC</v>
      </c>
      <c r="E819" s="61">
        <f>Input_Fixed_Assets!F820</f>
        <v>16872.169999999998</v>
      </c>
      <c r="F819" s="66">
        <f>Input_Fixed_Assets!G820</f>
        <v>444</v>
      </c>
      <c r="G819" s="62" t="str">
        <f>Input_Fixed_Assets!H820</f>
        <v>Property</v>
      </c>
      <c r="H819" s="62" t="str">
        <f>Input_Fixed_Assets!I820</f>
        <v>New</v>
      </c>
      <c r="I819" s="63"/>
      <c r="J819" s="64">
        <f>INDEX(Input_Fixed_Assets!$E$993:$E$998,MATCH(D819,Input_Fixed_Assets!$D$993:$D$998,0))</f>
        <v>0.48700000182628767</v>
      </c>
      <c r="K819" s="61">
        <f t="shared" si="24"/>
        <v>8216.746820813436</v>
      </c>
      <c r="M819" s="66">
        <f t="shared" si="25"/>
        <v>37</v>
      </c>
    </row>
    <row r="820" spans="4:13" ht="12.75" x14ac:dyDescent="0.3">
      <c r="D820" s="8" t="str">
        <f>Input_Fixed_Assets!E821</f>
        <v>FAC</v>
      </c>
      <c r="E820" s="61">
        <f>Input_Fixed_Assets!F821</f>
        <v>14922.6</v>
      </c>
      <c r="F820" s="66">
        <f>Input_Fixed_Assets!G821</f>
        <v>103</v>
      </c>
      <c r="G820" s="62" t="str">
        <f>Input_Fixed_Assets!H821</f>
        <v>Property</v>
      </c>
      <c r="H820" s="62" t="str">
        <f>Input_Fixed_Assets!I821</f>
        <v>New</v>
      </c>
      <c r="I820" s="63"/>
      <c r="J820" s="64">
        <f>INDEX(Input_Fixed_Assets!$E$993:$E$998,MATCH(D820,Input_Fixed_Assets!$D$993:$D$998,0))</f>
        <v>0.48700000182628767</v>
      </c>
      <c r="K820" s="61">
        <f t="shared" si="24"/>
        <v>7267.3062272529605</v>
      </c>
      <c r="M820" s="66">
        <f t="shared" si="25"/>
        <v>8.5833333333333339</v>
      </c>
    </row>
    <row r="821" spans="4:13" ht="12.75" x14ac:dyDescent="0.3">
      <c r="D821" s="8" t="str">
        <f>Input_Fixed_Assets!E822</f>
        <v>FAC</v>
      </c>
      <c r="E821" s="61">
        <f>Input_Fixed_Assets!F822</f>
        <v>25777.360000000001</v>
      </c>
      <c r="F821" s="66">
        <f>Input_Fixed_Assets!G822</f>
        <v>163</v>
      </c>
      <c r="G821" s="62" t="str">
        <f>Input_Fixed_Assets!H822</f>
        <v>Property</v>
      </c>
      <c r="H821" s="62" t="str">
        <f>Input_Fixed_Assets!I822</f>
        <v>New</v>
      </c>
      <c r="I821" s="63"/>
      <c r="J821" s="64">
        <f>INDEX(Input_Fixed_Assets!$E$993:$E$998,MATCH(D821,Input_Fixed_Assets!$D$993:$D$998,0))</f>
        <v>0.48700000182628767</v>
      </c>
      <c r="K821" s="61">
        <f t="shared" si="24"/>
        <v>12553.574367076875</v>
      </c>
      <c r="M821" s="66">
        <f t="shared" si="25"/>
        <v>13.583333333333334</v>
      </c>
    </row>
    <row r="822" spans="4:13" ht="12.75" x14ac:dyDescent="0.3">
      <c r="D822" s="8" t="str">
        <f>Input_Fixed_Assets!E823</f>
        <v>FAC</v>
      </c>
      <c r="E822" s="61">
        <f>Input_Fixed_Assets!F823</f>
        <v>24491.26</v>
      </c>
      <c r="F822" s="66">
        <f>Input_Fixed_Assets!G823</f>
        <v>163</v>
      </c>
      <c r="G822" s="62" t="str">
        <f>Input_Fixed_Assets!H823</f>
        <v>Property</v>
      </c>
      <c r="H822" s="62" t="str">
        <f>Input_Fixed_Assets!I823</f>
        <v>New</v>
      </c>
      <c r="I822" s="63"/>
      <c r="J822" s="64">
        <f>INDEX(Input_Fixed_Assets!$E$993:$E$998,MATCH(D822,Input_Fixed_Assets!$D$993:$D$998,0))</f>
        <v>0.48700000182628767</v>
      </c>
      <c r="K822" s="61">
        <f t="shared" si="24"/>
        <v>11927.243664728085</v>
      </c>
      <c r="M822" s="66">
        <f t="shared" si="25"/>
        <v>13.583333333333334</v>
      </c>
    </row>
    <row r="823" spans="4:13" ht="12.75" x14ac:dyDescent="0.3">
      <c r="D823" s="8" t="str">
        <f>Input_Fixed_Assets!E824</f>
        <v>FAC</v>
      </c>
      <c r="E823" s="61">
        <f>Input_Fixed_Assets!F824</f>
        <v>31285.81</v>
      </c>
      <c r="F823" s="66">
        <f>Input_Fixed_Assets!G824</f>
        <v>163</v>
      </c>
      <c r="G823" s="62" t="str">
        <f>Input_Fixed_Assets!H824</f>
        <v>Property</v>
      </c>
      <c r="H823" s="62" t="str">
        <f>Input_Fixed_Assets!I824</f>
        <v>New</v>
      </c>
      <c r="I823" s="63"/>
      <c r="J823" s="64">
        <f>INDEX(Input_Fixed_Assets!$E$993:$E$998,MATCH(D823,Input_Fixed_Assets!$D$993:$D$998,0))</f>
        <v>0.48700000182628767</v>
      </c>
      <c r="K823" s="61">
        <f t="shared" si="24"/>
        <v>15236.18952713689</v>
      </c>
      <c r="M823" s="66">
        <f t="shared" si="25"/>
        <v>13.583333333333334</v>
      </c>
    </row>
    <row r="824" spans="4:13" ht="12.75" x14ac:dyDescent="0.3">
      <c r="D824" s="8" t="str">
        <f>Input_Fixed_Assets!E825</f>
        <v>FAC</v>
      </c>
      <c r="E824" s="61">
        <f>Input_Fixed_Assets!F825</f>
        <v>5062.2</v>
      </c>
      <c r="F824" s="66">
        <f>Input_Fixed_Assets!G825</f>
        <v>144</v>
      </c>
      <c r="G824" s="62" t="str">
        <f>Input_Fixed_Assets!H825</f>
        <v>Property</v>
      </c>
      <c r="H824" s="62" t="str">
        <f>Input_Fixed_Assets!I825</f>
        <v>New</v>
      </c>
      <c r="I824" s="63"/>
      <c r="J824" s="64">
        <f>INDEX(Input_Fixed_Assets!$E$993:$E$998,MATCH(D824,Input_Fixed_Assets!$D$993:$D$998,0))</f>
        <v>0.48700000182628767</v>
      </c>
      <c r="K824" s="61">
        <f t="shared" si="24"/>
        <v>2465.2914092450333</v>
      </c>
      <c r="M824" s="66">
        <f t="shared" si="25"/>
        <v>12</v>
      </c>
    </row>
    <row r="825" spans="4:13" ht="12.75" x14ac:dyDescent="0.3">
      <c r="D825" s="8" t="str">
        <f>Input_Fixed_Assets!E826</f>
        <v>PMO</v>
      </c>
      <c r="E825" s="61">
        <f>Input_Fixed_Assets!F826</f>
        <v>8771.76</v>
      </c>
      <c r="F825" s="66">
        <f>Input_Fixed_Assets!G826</f>
        <v>5</v>
      </c>
      <c r="G825" s="62" t="str">
        <f>Input_Fixed_Assets!H826</f>
        <v>IT and Communications</v>
      </c>
      <c r="H825" s="62" t="str">
        <f>Input_Fixed_Assets!I826</f>
        <v>New</v>
      </c>
      <c r="I825" s="63"/>
      <c r="J825" s="64">
        <f>INDEX(Input_Fixed_Assets!$E$993:$E$998,MATCH(D825,Input_Fixed_Assets!$D$993:$D$998,0))</f>
        <v>0.53339999296323626</v>
      </c>
      <c r="K825" s="61">
        <f t="shared" si="24"/>
        <v>4678.8567222751972</v>
      </c>
      <c r="M825" s="66">
        <f t="shared" si="25"/>
        <v>0.41666666666666669</v>
      </c>
    </row>
    <row r="826" spans="4:13" ht="12.75" x14ac:dyDescent="0.3">
      <c r="D826" s="8" t="str">
        <f>Input_Fixed_Assets!E827</f>
        <v>PMO</v>
      </c>
      <c r="E826" s="61">
        <f>Input_Fixed_Assets!F827</f>
        <v>0</v>
      </c>
      <c r="F826" s="66">
        <f>Input_Fixed_Assets!G827</f>
        <v>0</v>
      </c>
      <c r="G826" s="62" t="str">
        <f>Input_Fixed_Assets!H827</f>
        <v>IT and Communications</v>
      </c>
      <c r="H826" s="62" t="str">
        <f>Input_Fixed_Assets!I827</f>
        <v>New</v>
      </c>
      <c r="I826" s="63"/>
      <c r="J826" s="64">
        <f>INDEX(Input_Fixed_Assets!$E$993:$E$998,MATCH(D826,Input_Fixed_Assets!$D$993:$D$998,0))</f>
        <v>0.53339999296323626</v>
      </c>
      <c r="K826" s="61">
        <f t="shared" si="24"/>
        <v>0</v>
      </c>
      <c r="M826" s="66">
        <f t="shared" si="25"/>
        <v>0</v>
      </c>
    </row>
    <row r="827" spans="4:13" ht="12.75" x14ac:dyDescent="0.3">
      <c r="D827" s="8" t="str">
        <f>Input_Fixed_Assets!E828</f>
        <v>FAC</v>
      </c>
      <c r="E827" s="61">
        <f>Input_Fixed_Assets!F828</f>
        <v>5214628.09</v>
      </c>
      <c r="F827" s="66">
        <f>Input_Fixed_Assets!G828</f>
        <v>133</v>
      </c>
      <c r="G827" s="62" t="str">
        <f>Input_Fixed_Assets!H828</f>
        <v>Property</v>
      </c>
      <c r="H827" s="62" t="str">
        <f>Input_Fixed_Assets!I828</f>
        <v>Existing</v>
      </c>
      <c r="I827" s="63"/>
      <c r="J827" s="64">
        <f>INDEX(Input_Fixed_Assets!$E$993:$E$998,MATCH(D827,Input_Fixed_Assets!$D$993:$D$998,0))</f>
        <v>0.48700000182628767</v>
      </c>
      <c r="K827" s="61">
        <f t="shared" si="24"/>
        <v>2539523.8893534108</v>
      </c>
      <c r="M827" s="66">
        <f t="shared" si="25"/>
        <v>11.083333333333334</v>
      </c>
    </row>
    <row r="828" spans="4:13" ht="12.75" x14ac:dyDescent="0.3">
      <c r="D828" s="8" t="str">
        <f>Input_Fixed_Assets!E829</f>
        <v>FAC</v>
      </c>
      <c r="E828" s="61">
        <f>Input_Fixed_Assets!F829</f>
        <v>176008.16</v>
      </c>
      <c r="F828" s="66">
        <f>Input_Fixed_Assets!G829</f>
        <v>325</v>
      </c>
      <c r="G828" s="62" t="str">
        <f>Input_Fixed_Assets!H829</f>
        <v>Property</v>
      </c>
      <c r="H828" s="62" t="str">
        <f>Input_Fixed_Assets!I829</f>
        <v>Existing</v>
      </c>
      <c r="I828" s="63"/>
      <c r="J828" s="64">
        <f>INDEX(Input_Fixed_Assets!$E$993:$E$998,MATCH(D828,Input_Fixed_Assets!$D$993:$D$998,0))</f>
        <v>0.48700000182628767</v>
      </c>
      <c r="K828" s="61">
        <f t="shared" si="24"/>
        <v>85715.974241441538</v>
      </c>
      <c r="M828" s="66">
        <f t="shared" si="25"/>
        <v>27.083333333333332</v>
      </c>
    </row>
    <row r="829" spans="4:13" ht="12.75" x14ac:dyDescent="0.3">
      <c r="D829" s="8" t="str">
        <f>Input_Fixed_Assets!E830</f>
        <v>FAC</v>
      </c>
      <c r="E829" s="61">
        <f>Input_Fixed_Assets!F830</f>
        <v>135030.03</v>
      </c>
      <c r="F829" s="66">
        <f>Input_Fixed_Assets!G830</f>
        <v>460</v>
      </c>
      <c r="G829" s="62" t="str">
        <f>Input_Fixed_Assets!H830</f>
        <v>Property</v>
      </c>
      <c r="H829" s="62" t="str">
        <f>Input_Fixed_Assets!I830</f>
        <v>New</v>
      </c>
      <c r="I829" s="63"/>
      <c r="J829" s="64">
        <f>INDEX(Input_Fixed_Assets!$E$993:$E$998,MATCH(D829,Input_Fixed_Assets!$D$993:$D$998,0))</f>
        <v>0.48700000182628767</v>
      </c>
      <c r="K829" s="61">
        <f t="shared" si="24"/>
        <v>65759.624856603681</v>
      </c>
      <c r="M829" s="66">
        <f t="shared" si="25"/>
        <v>38.333333333333336</v>
      </c>
    </row>
    <row r="830" spans="4:13" ht="12.75" x14ac:dyDescent="0.3">
      <c r="D830" s="8" t="str">
        <f>Input_Fixed_Assets!E831</f>
        <v>PMO</v>
      </c>
      <c r="E830" s="61">
        <f>Input_Fixed_Assets!F831</f>
        <v>24243.35</v>
      </c>
      <c r="F830" s="66">
        <f>Input_Fixed_Assets!G831</f>
        <v>12</v>
      </c>
      <c r="G830" s="62" t="str">
        <f>Input_Fixed_Assets!H831</f>
        <v>IT and Communications</v>
      </c>
      <c r="H830" s="62" t="str">
        <f>Input_Fixed_Assets!I831</f>
        <v>New</v>
      </c>
      <c r="I830" s="63"/>
      <c r="J830" s="64">
        <f>INDEX(Input_Fixed_Assets!$E$993:$E$998,MATCH(D830,Input_Fixed_Assets!$D$993:$D$998,0))</f>
        <v>0.53339999296323626</v>
      </c>
      <c r="K830" s="61">
        <f t="shared" si="24"/>
        <v>12931.402719405272</v>
      </c>
      <c r="M830" s="66">
        <f t="shared" si="25"/>
        <v>1</v>
      </c>
    </row>
    <row r="831" spans="4:13" ht="12.75" x14ac:dyDescent="0.3">
      <c r="D831" s="8" t="str">
        <f>Input_Fixed_Assets!E832</f>
        <v>PMO</v>
      </c>
      <c r="E831" s="61">
        <f>Input_Fixed_Assets!F832</f>
        <v>24587.599999999999</v>
      </c>
      <c r="F831" s="66">
        <f>Input_Fixed_Assets!G832</f>
        <v>49</v>
      </c>
      <c r="G831" s="62" t="str">
        <f>Input_Fixed_Assets!H832</f>
        <v>IT and Communications</v>
      </c>
      <c r="H831" s="62" t="str">
        <f>Input_Fixed_Assets!I832</f>
        <v>New</v>
      </c>
      <c r="I831" s="63"/>
      <c r="J831" s="64">
        <f>INDEX(Input_Fixed_Assets!$E$993:$E$998,MATCH(D831,Input_Fixed_Assets!$D$993:$D$998,0))</f>
        <v>0.53339999296323626</v>
      </c>
      <c r="K831" s="61">
        <f t="shared" si="24"/>
        <v>13115.025666982867</v>
      </c>
      <c r="M831" s="66">
        <f t="shared" si="25"/>
        <v>4.083333333333333</v>
      </c>
    </row>
    <row r="832" spans="4:13" ht="12.75" x14ac:dyDescent="0.3">
      <c r="D832" s="8" t="str">
        <f>Input_Fixed_Assets!E833</f>
        <v>PMO</v>
      </c>
      <c r="E832" s="61">
        <f>Input_Fixed_Assets!F833</f>
        <v>7034.91</v>
      </c>
      <c r="F832" s="66">
        <f>Input_Fixed_Assets!G833</f>
        <v>49</v>
      </c>
      <c r="G832" s="62" t="str">
        <f>Input_Fixed_Assets!H833</f>
        <v>IT and Communications</v>
      </c>
      <c r="H832" s="62" t="str">
        <f>Input_Fixed_Assets!I833</f>
        <v>New</v>
      </c>
      <c r="I832" s="63"/>
      <c r="J832" s="64">
        <f>INDEX(Input_Fixed_Assets!$E$993:$E$998,MATCH(D832,Input_Fixed_Assets!$D$993:$D$998,0))</f>
        <v>0.53339999296323626</v>
      </c>
      <c r="K832" s="61">
        <f t="shared" si="24"/>
        <v>3752.4209444970002</v>
      </c>
      <c r="M832" s="66">
        <f t="shared" si="25"/>
        <v>4.083333333333333</v>
      </c>
    </row>
    <row r="833" spans="4:13" ht="12.75" x14ac:dyDescent="0.3">
      <c r="D833" s="8" t="str">
        <f>Input_Fixed_Assets!E834</f>
        <v>PMO</v>
      </c>
      <c r="E833" s="61">
        <f>Input_Fixed_Assets!F834</f>
        <v>7034.91</v>
      </c>
      <c r="F833" s="66">
        <f>Input_Fixed_Assets!G834</f>
        <v>49</v>
      </c>
      <c r="G833" s="62" t="str">
        <f>Input_Fixed_Assets!H834</f>
        <v>IT and Communications</v>
      </c>
      <c r="H833" s="62" t="str">
        <f>Input_Fixed_Assets!I834</f>
        <v>New</v>
      </c>
      <c r="I833" s="63"/>
      <c r="J833" s="64">
        <f>INDEX(Input_Fixed_Assets!$E$993:$E$998,MATCH(D833,Input_Fixed_Assets!$D$993:$D$998,0))</f>
        <v>0.53339999296323626</v>
      </c>
      <c r="K833" s="61">
        <f t="shared" si="24"/>
        <v>3752.4209444970002</v>
      </c>
      <c r="M833" s="66">
        <f t="shared" si="25"/>
        <v>4.083333333333333</v>
      </c>
    </row>
    <row r="834" spans="4:13" ht="12.75" x14ac:dyDescent="0.3">
      <c r="D834" s="8" t="str">
        <f>Input_Fixed_Assets!E835</f>
        <v>PMO</v>
      </c>
      <c r="E834" s="61">
        <f>Input_Fixed_Assets!F835</f>
        <v>7034.91</v>
      </c>
      <c r="F834" s="66">
        <f>Input_Fixed_Assets!G835</f>
        <v>49</v>
      </c>
      <c r="G834" s="62" t="str">
        <f>Input_Fixed_Assets!H835</f>
        <v>IT and Communications</v>
      </c>
      <c r="H834" s="62" t="str">
        <f>Input_Fixed_Assets!I835</f>
        <v>New</v>
      </c>
      <c r="I834" s="63"/>
      <c r="J834" s="64">
        <f>INDEX(Input_Fixed_Assets!$E$993:$E$998,MATCH(D834,Input_Fixed_Assets!$D$993:$D$998,0))</f>
        <v>0.53339999296323626</v>
      </c>
      <c r="K834" s="61">
        <f t="shared" si="24"/>
        <v>3752.4209444970002</v>
      </c>
      <c r="M834" s="66">
        <f t="shared" si="25"/>
        <v>4.083333333333333</v>
      </c>
    </row>
    <row r="835" spans="4:13" ht="12.75" x14ac:dyDescent="0.3">
      <c r="D835" s="8" t="str">
        <f>Input_Fixed_Assets!E836</f>
        <v>PMO</v>
      </c>
      <c r="E835" s="61">
        <f>Input_Fixed_Assets!F836</f>
        <v>10909</v>
      </c>
      <c r="F835" s="66">
        <f>Input_Fixed_Assets!G836</f>
        <v>49</v>
      </c>
      <c r="G835" s="62" t="str">
        <f>Input_Fixed_Assets!H836</f>
        <v>IT and Communications</v>
      </c>
      <c r="H835" s="62" t="str">
        <f>Input_Fixed_Assets!I836</f>
        <v>New</v>
      </c>
      <c r="I835" s="63"/>
      <c r="J835" s="64">
        <f>INDEX(Input_Fixed_Assets!$E$993:$E$998,MATCH(D835,Input_Fixed_Assets!$D$993:$D$998,0))</f>
        <v>0.53339999296323626</v>
      </c>
      <c r="K835" s="61">
        <f t="shared" si="24"/>
        <v>5818.8605232359441</v>
      </c>
      <c r="M835" s="66">
        <f t="shared" si="25"/>
        <v>4.083333333333333</v>
      </c>
    </row>
    <row r="836" spans="4:13" ht="12.75" x14ac:dyDescent="0.3">
      <c r="D836" s="8" t="str">
        <f>Input_Fixed_Assets!E837</f>
        <v>PMO</v>
      </c>
      <c r="E836" s="61">
        <f>Input_Fixed_Assets!F837</f>
        <v>6471.95</v>
      </c>
      <c r="F836" s="66">
        <f>Input_Fixed_Assets!G837</f>
        <v>49</v>
      </c>
      <c r="G836" s="62" t="str">
        <f>Input_Fixed_Assets!H837</f>
        <v>IT and Communications</v>
      </c>
      <c r="H836" s="62" t="str">
        <f>Input_Fixed_Assets!I837</f>
        <v>New</v>
      </c>
      <c r="I836" s="63"/>
      <c r="J836" s="64">
        <f>INDEX(Input_Fixed_Assets!$E$993:$E$998,MATCH(D836,Input_Fixed_Assets!$D$993:$D$998,0))</f>
        <v>0.53339999296323626</v>
      </c>
      <c r="K836" s="61">
        <f t="shared" si="24"/>
        <v>3452.1380844584169</v>
      </c>
      <c r="M836" s="66">
        <f t="shared" si="25"/>
        <v>4.083333333333333</v>
      </c>
    </row>
    <row r="837" spans="4:13" ht="12.75" x14ac:dyDescent="0.3">
      <c r="D837" s="8" t="str">
        <f>Input_Fixed_Assets!E838</f>
        <v>PMO</v>
      </c>
      <c r="E837" s="61">
        <f>Input_Fixed_Assets!F838</f>
        <v>14746.07</v>
      </c>
      <c r="F837" s="66">
        <f>Input_Fixed_Assets!G838</f>
        <v>49</v>
      </c>
      <c r="G837" s="62" t="str">
        <f>Input_Fixed_Assets!H838</f>
        <v>IT and Communications</v>
      </c>
      <c r="H837" s="62" t="str">
        <f>Input_Fixed_Assets!I838</f>
        <v>New</v>
      </c>
      <c r="I837" s="63"/>
      <c r="J837" s="64">
        <f>INDEX(Input_Fixed_Assets!$E$993:$E$998,MATCH(D837,Input_Fixed_Assets!$D$993:$D$998,0))</f>
        <v>0.53339999296323626</v>
      </c>
      <c r="K837" s="61">
        <f t="shared" si="24"/>
        <v>7865.5536342353889</v>
      </c>
      <c r="M837" s="66">
        <f t="shared" si="25"/>
        <v>4.083333333333333</v>
      </c>
    </row>
    <row r="838" spans="4:13" ht="12.75" x14ac:dyDescent="0.3">
      <c r="D838" s="8" t="str">
        <f>Input_Fixed_Assets!E839</f>
        <v>PMO</v>
      </c>
      <c r="E838" s="61">
        <f>Input_Fixed_Assets!F839</f>
        <v>10909</v>
      </c>
      <c r="F838" s="66">
        <f>Input_Fixed_Assets!G839</f>
        <v>49</v>
      </c>
      <c r="G838" s="62" t="str">
        <f>Input_Fixed_Assets!H839</f>
        <v>IT and Communications</v>
      </c>
      <c r="H838" s="62" t="str">
        <f>Input_Fixed_Assets!I839</f>
        <v>New</v>
      </c>
      <c r="I838" s="63"/>
      <c r="J838" s="64">
        <f>INDEX(Input_Fixed_Assets!$E$993:$E$998,MATCH(D838,Input_Fixed_Assets!$D$993:$D$998,0))</f>
        <v>0.53339999296323626</v>
      </c>
      <c r="K838" s="61">
        <f t="shared" si="24"/>
        <v>5818.8605232359441</v>
      </c>
      <c r="M838" s="66">
        <f t="shared" si="25"/>
        <v>4.083333333333333</v>
      </c>
    </row>
    <row r="839" spans="4:13" ht="12.75" x14ac:dyDescent="0.3">
      <c r="D839" s="8" t="str">
        <f>Input_Fixed_Assets!E840</f>
        <v>PMO</v>
      </c>
      <c r="E839" s="61">
        <f>Input_Fixed_Assets!F840</f>
        <v>6471.95</v>
      </c>
      <c r="F839" s="66">
        <f>Input_Fixed_Assets!G840</f>
        <v>49</v>
      </c>
      <c r="G839" s="62" t="str">
        <f>Input_Fixed_Assets!H840</f>
        <v>IT and Communications</v>
      </c>
      <c r="H839" s="62" t="str">
        <f>Input_Fixed_Assets!I840</f>
        <v>New</v>
      </c>
      <c r="I839" s="63"/>
      <c r="J839" s="64">
        <f>INDEX(Input_Fixed_Assets!$E$993:$E$998,MATCH(D839,Input_Fixed_Assets!$D$993:$D$998,0))</f>
        <v>0.53339999296323626</v>
      </c>
      <c r="K839" s="61">
        <f t="shared" si="24"/>
        <v>3452.1380844584169</v>
      </c>
      <c r="M839" s="66">
        <f t="shared" si="25"/>
        <v>4.083333333333333</v>
      </c>
    </row>
    <row r="840" spans="4:13" ht="12.75" x14ac:dyDescent="0.3">
      <c r="D840" s="8" t="str">
        <f>Input_Fixed_Assets!E841</f>
        <v>PMO</v>
      </c>
      <c r="E840" s="61">
        <f>Input_Fixed_Assets!F841</f>
        <v>14343.84</v>
      </c>
      <c r="F840" s="66">
        <f>Input_Fixed_Assets!G841</f>
        <v>49</v>
      </c>
      <c r="G840" s="62" t="str">
        <f>Input_Fixed_Assets!H841</f>
        <v>IT and Communications</v>
      </c>
      <c r="H840" s="62" t="str">
        <f>Input_Fixed_Assets!I841</f>
        <v>New</v>
      </c>
      <c r="I840" s="63"/>
      <c r="J840" s="64">
        <f>INDEX(Input_Fixed_Assets!$E$993:$E$998,MATCH(D840,Input_Fixed_Assets!$D$993:$D$998,0))</f>
        <v>0.53339999296323626</v>
      </c>
      <c r="K840" s="61">
        <f t="shared" si="24"/>
        <v>7651.004155065787</v>
      </c>
      <c r="M840" s="66">
        <f t="shared" si="25"/>
        <v>4.083333333333333</v>
      </c>
    </row>
    <row r="841" spans="4:13" ht="12.75" x14ac:dyDescent="0.3">
      <c r="D841" s="8" t="str">
        <f>Input_Fixed_Assets!E842</f>
        <v>PMO</v>
      </c>
      <c r="E841" s="61">
        <f>Input_Fixed_Assets!F842</f>
        <v>7034.91</v>
      </c>
      <c r="F841" s="66">
        <f>Input_Fixed_Assets!G842</f>
        <v>49</v>
      </c>
      <c r="G841" s="62" t="str">
        <f>Input_Fixed_Assets!H842</f>
        <v>IT and Communications</v>
      </c>
      <c r="H841" s="62" t="str">
        <f>Input_Fixed_Assets!I842</f>
        <v>New</v>
      </c>
      <c r="I841" s="63"/>
      <c r="J841" s="64">
        <f>INDEX(Input_Fixed_Assets!$E$993:$E$998,MATCH(D841,Input_Fixed_Assets!$D$993:$D$998,0))</f>
        <v>0.53339999296323626</v>
      </c>
      <c r="K841" s="61">
        <f t="shared" si="24"/>
        <v>3752.4209444970002</v>
      </c>
      <c r="M841" s="66">
        <f t="shared" si="25"/>
        <v>4.083333333333333</v>
      </c>
    </row>
    <row r="842" spans="4:13" ht="12.75" x14ac:dyDescent="0.3">
      <c r="D842" s="8" t="str">
        <f>Input_Fixed_Assets!E843</f>
        <v>PMO</v>
      </c>
      <c r="E842" s="61">
        <f>Input_Fixed_Assets!F843</f>
        <v>14608.76</v>
      </c>
      <c r="F842" s="66">
        <f>Input_Fixed_Assets!G843</f>
        <v>49</v>
      </c>
      <c r="G842" s="62" t="str">
        <f>Input_Fixed_Assets!H843</f>
        <v>IT and Communications</v>
      </c>
      <c r="H842" s="62" t="str">
        <f>Input_Fixed_Assets!I843</f>
        <v>New</v>
      </c>
      <c r="I842" s="63"/>
      <c r="J842" s="64">
        <f>INDEX(Input_Fixed_Assets!$E$993:$E$998,MATCH(D842,Input_Fixed_Assets!$D$993:$D$998,0))</f>
        <v>0.53339999296323626</v>
      </c>
      <c r="K842" s="61">
        <f t="shared" ref="K842:K905" si="26">E842*J842</f>
        <v>7792.3124812016076</v>
      </c>
      <c r="M842" s="66">
        <f t="shared" si="25"/>
        <v>4.083333333333333</v>
      </c>
    </row>
    <row r="843" spans="4:13" ht="12.75" x14ac:dyDescent="0.3">
      <c r="D843" s="8" t="str">
        <f>Input_Fixed_Assets!E844</f>
        <v>PMO</v>
      </c>
      <c r="E843" s="61">
        <f>Input_Fixed_Assets!F844</f>
        <v>7034.91</v>
      </c>
      <c r="F843" s="66">
        <f>Input_Fixed_Assets!G844</f>
        <v>49</v>
      </c>
      <c r="G843" s="62" t="str">
        <f>Input_Fixed_Assets!H844</f>
        <v>IT and Communications</v>
      </c>
      <c r="H843" s="62" t="str">
        <f>Input_Fixed_Assets!I844</f>
        <v>New</v>
      </c>
      <c r="I843" s="63"/>
      <c r="J843" s="64">
        <f>INDEX(Input_Fixed_Assets!$E$993:$E$998,MATCH(D843,Input_Fixed_Assets!$D$993:$D$998,0))</f>
        <v>0.53339999296323626</v>
      </c>
      <c r="K843" s="61">
        <f t="shared" si="26"/>
        <v>3752.4209444970002</v>
      </c>
      <c r="M843" s="66">
        <f t="shared" ref="M843:M906" si="27">F843/12</f>
        <v>4.083333333333333</v>
      </c>
    </row>
    <row r="844" spans="4:13" ht="12.75" x14ac:dyDescent="0.3">
      <c r="D844" s="8" t="str">
        <f>Input_Fixed_Assets!E845</f>
        <v>PMO</v>
      </c>
      <c r="E844" s="61">
        <f>Input_Fixed_Assets!F845</f>
        <v>7034.91</v>
      </c>
      <c r="F844" s="66">
        <f>Input_Fixed_Assets!G845</f>
        <v>49</v>
      </c>
      <c r="G844" s="62" t="str">
        <f>Input_Fixed_Assets!H845</f>
        <v>IT and Communications</v>
      </c>
      <c r="H844" s="62" t="str">
        <f>Input_Fixed_Assets!I845</f>
        <v>New</v>
      </c>
      <c r="I844" s="63"/>
      <c r="J844" s="64">
        <f>INDEX(Input_Fixed_Assets!$E$993:$E$998,MATCH(D844,Input_Fixed_Assets!$D$993:$D$998,0))</f>
        <v>0.53339999296323626</v>
      </c>
      <c r="K844" s="61">
        <f t="shared" si="26"/>
        <v>3752.4209444970002</v>
      </c>
      <c r="M844" s="66">
        <f t="shared" si="27"/>
        <v>4.083333333333333</v>
      </c>
    </row>
    <row r="845" spans="4:13" ht="12.75" x14ac:dyDescent="0.3">
      <c r="D845" s="8" t="str">
        <f>Input_Fixed_Assets!E846</f>
        <v>PMO</v>
      </c>
      <c r="E845" s="61">
        <f>Input_Fixed_Assets!F846</f>
        <v>11306.44</v>
      </c>
      <c r="F845" s="66">
        <f>Input_Fixed_Assets!G846</f>
        <v>49</v>
      </c>
      <c r="G845" s="62" t="str">
        <f>Input_Fixed_Assets!H846</f>
        <v>IT and Communications</v>
      </c>
      <c r="H845" s="62" t="str">
        <f>Input_Fixed_Assets!I846</f>
        <v>New</v>
      </c>
      <c r="I845" s="63"/>
      <c r="J845" s="64">
        <f>INDEX(Input_Fixed_Assets!$E$993:$E$998,MATCH(D845,Input_Fixed_Assets!$D$993:$D$998,0))</f>
        <v>0.53339999296323626</v>
      </c>
      <c r="K845" s="61">
        <f t="shared" si="26"/>
        <v>6030.8550164392536</v>
      </c>
      <c r="M845" s="66">
        <f t="shared" si="27"/>
        <v>4.083333333333333</v>
      </c>
    </row>
    <row r="846" spans="4:13" ht="12.75" x14ac:dyDescent="0.3">
      <c r="D846" s="8" t="str">
        <f>Input_Fixed_Assets!E847</f>
        <v>PMO</v>
      </c>
      <c r="E846" s="61">
        <f>Input_Fixed_Assets!F847</f>
        <v>10909</v>
      </c>
      <c r="F846" s="66">
        <f>Input_Fixed_Assets!G847</f>
        <v>49</v>
      </c>
      <c r="G846" s="62" t="str">
        <f>Input_Fixed_Assets!H847</f>
        <v>IT and Communications</v>
      </c>
      <c r="H846" s="62" t="str">
        <f>Input_Fixed_Assets!I847</f>
        <v>New</v>
      </c>
      <c r="I846" s="63"/>
      <c r="J846" s="64">
        <f>INDEX(Input_Fixed_Assets!$E$993:$E$998,MATCH(D846,Input_Fixed_Assets!$D$993:$D$998,0))</f>
        <v>0.53339999296323626</v>
      </c>
      <c r="K846" s="61">
        <f t="shared" si="26"/>
        <v>5818.8605232359441</v>
      </c>
      <c r="M846" s="66">
        <f t="shared" si="27"/>
        <v>4.083333333333333</v>
      </c>
    </row>
    <row r="847" spans="4:13" ht="12.75" x14ac:dyDescent="0.3">
      <c r="D847" s="8" t="str">
        <f>Input_Fixed_Assets!E848</f>
        <v>PMO</v>
      </c>
      <c r="E847" s="61">
        <f>Input_Fixed_Assets!F848</f>
        <v>11648.13</v>
      </c>
      <c r="F847" s="66">
        <f>Input_Fixed_Assets!G848</f>
        <v>49</v>
      </c>
      <c r="G847" s="62" t="str">
        <f>Input_Fixed_Assets!H848</f>
        <v>IT and Communications</v>
      </c>
      <c r="H847" s="62" t="str">
        <f>Input_Fixed_Assets!I848</f>
        <v>New</v>
      </c>
      <c r="I847" s="63"/>
      <c r="J847" s="64">
        <f>INDEX(Input_Fixed_Assets!$E$993:$E$998,MATCH(D847,Input_Fixed_Assets!$D$993:$D$998,0))</f>
        <v>0.53339999296323626</v>
      </c>
      <c r="K847" s="61">
        <f t="shared" si="26"/>
        <v>6213.1124600348603</v>
      </c>
      <c r="M847" s="66">
        <f t="shared" si="27"/>
        <v>4.083333333333333</v>
      </c>
    </row>
    <row r="848" spans="4:13" ht="12.75" x14ac:dyDescent="0.3">
      <c r="D848" s="8" t="str">
        <f>Input_Fixed_Assets!E849</f>
        <v>PMO</v>
      </c>
      <c r="E848" s="61">
        <f>Input_Fixed_Assets!F849</f>
        <v>4276.42</v>
      </c>
      <c r="F848" s="66">
        <f>Input_Fixed_Assets!G849</f>
        <v>49</v>
      </c>
      <c r="G848" s="62" t="str">
        <f>Input_Fixed_Assets!H849</f>
        <v>IT and Communications</v>
      </c>
      <c r="H848" s="62" t="str">
        <f>Input_Fixed_Assets!I849</f>
        <v>New</v>
      </c>
      <c r="I848" s="63"/>
      <c r="J848" s="64">
        <f>INDEX(Input_Fixed_Assets!$E$993:$E$998,MATCH(D848,Input_Fixed_Assets!$D$993:$D$998,0))</f>
        <v>0.53339999296323626</v>
      </c>
      <c r="K848" s="61">
        <f t="shared" si="26"/>
        <v>2281.0423979078428</v>
      </c>
      <c r="M848" s="66">
        <f t="shared" si="27"/>
        <v>4.083333333333333</v>
      </c>
    </row>
    <row r="849" spans="4:13" ht="12.75" x14ac:dyDescent="0.3">
      <c r="D849" s="8" t="str">
        <f>Input_Fixed_Assets!E850</f>
        <v>PMO</v>
      </c>
      <c r="E849" s="61">
        <f>Input_Fixed_Assets!F850</f>
        <v>10909</v>
      </c>
      <c r="F849" s="66">
        <f>Input_Fixed_Assets!G850</f>
        <v>49</v>
      </c>
      <c r="G849" s="62" t="str">
        <f>Input_Fixed_Assets!H850</f>
        <v>IT and Communications</v>
      </c>
      <c r="H849" s="62" t="str">
        <f>Input_Fixed_Assets!I850</f>
        <v>New</v>
      </c>
      <c r="I849" s="63"/>
      <c r="J849" s="64">
        <f>INDEX(Input_Fixed_Assets!$E$993:$E$998,MATCH(D849,Input_Fixed_Assets!$D$993:$D$998,0))</f>
        <v>0.53339999296323626</v>
      </c>
      <c r="K849" s="61">
        <f t="shared" si="26"/>
        <v>5818.8605232359441</v>
      </c>
      <c r="M849" s="66">
        <f t="shared" si="27"/>
        <v>4.083333333333333</v>
      </c>
    </row>
    <row r="850" spans="4:13" ht="12.75" x14ac:dyDescent="0.3">
      <c r="D850" s="8" t="str">
        <f>Input_Fixed_Assets!E851</f>
        <v>PMO</v>
      </c>
      <c r="E850" s="61">
        <f>Input_Fixed_Assets!F851</f>
        <v>12349.97</v>
      </c>
      <c r="F850" s="66">
        <f>Input_Fixed_Assets!G851</f>
        <v>49</v>
      </c>
      <c r="G850" s="62" t="str">
        <f>Input_Fixed_Assets!H851</f>
        <v>IT and Communications</v>
      </c>
      <c r="H850" s="62" t="str">
        <f>Input_Fixed_Assets!I851</f>
        <v>New</v>
      </c>
      <c r="I850" s="63"/>
      <c r="J850" s="64">
        <f>INDEX(Input_Fixed_Assets!$E$993:$E$998,MATCH(D850,Input_Fixed_Assets!$D$993:$D$998,0))</f>
        <v>0.53339999296323626</v>
      </c>
      <c r="K850" s="61">
        <f t="shared" si="26"/>
        <v>6587.4739110961782</v>
      </c>
      <c r="M850" s="66">
        <f t="shared" si="27"/>
        <v>4.083333333333333</v>
      </c>
    </row>
    <row r="851" spans="4:13" ht="12.75" x14ac:dyDescent="0.3">
      <c r="D851" s="8" t="str">
        <f>Input_Fixed_Assets!E852</f>
        <v>PMO</v>
      </c>
      <c r="E851" s="61">
        <f>Input_Fixed_Assets!F852</f>
        <v>11648.13</v>
      </c>
      <c r="F851" s="66">
        <f>Input_Fixed_Assets!G852</f>
        <v>49</v>
      </c>
      <c r="G851" s="62" t="str">
        <f>Input_Fixed_Assets!H852</f>
        <v>IT and Communications</v>
      </c>
      <c r="H851" s="62" t="str">
        <f>Input_Fixed_Assets!I852</f>
        <v>New</v>
      </c>
      <c r="I851" s="63"/>
      <c r="J851" s="64">
        <f>INDEX(Input_Fixed_Assets!$E$993:$E$998,MATCH(D851,Input_Fixed_Assets!$D$993:$D$998,0))</f>
        <v>0.53339999296323626</v>
      </c>
      <c r="K851" s="61">
        <f t="shared" si="26"/>
        <v>6213.1124600348603</v>
      </c>
      <c r="M851" s="66">
        <f t="shared" si="27"/>
        <v>4.083333333333333</v>
      </c>
    </row>
    <row r="852" spans="4:13" ht="12.75" x14ac:dyDescent="0.3">
      <c r="D852" s="8" t="str">
        <f>Input_Fixed_Assets!E853</f>
        <v>PMO</v>
      </c>
      <c r="E852" s="61">
        <f>Input_Fixed_Assets!F853</f>
        <v>8993.4</v>
      </c>
      <c r="F852" s="66">
        <f>Input_Fixed_Assets!G853</f>
        <v>49</v>
      </c>
      <c r="G852" s="62" t="str">
        <f>Input_Fixed_Assets!H853</f>
        <v>IT and Communications</v>
      </c>
      <c r="H852" s="62" t="str">
        <f>Input_Fixed_Assets!I853</f>
        <v>New</v>
      </c>
      <c r="I852" s="63"/>
      <c r="J852" s="64">
        <f>INDEX(Input_Fixed_Assets!$E$993:$E$998,MATCH(D852,Input_Fixed_Assets!$D$993:$D$998,0))</f>
        <v>0.53339999296323626</v>
      </c>
      <c r="K852" s="61">
        <f t="shared" si="26"/>
        <v>4797.0794967155689</v>
      </c>
      <c r="M852" s="66">
        <f t="shared" si="27"/>
        <v>4.083333333333333</v>
      </c>
    </row>
    <row r="853" spans="4:13" ht="12.75" x14ac:dyDescent="0.3">
      <c r="D853" s="8" t="str">
        <f>Input_Fixed_Assets!E854</f>
        <v>PMO</v>
      </c>
      <c r="E853" s="61">
        <f>Input_Fixed_Assets!F854</f>
        <v>8993.39</v>
      </c>
      <c r="F853" s="66">
        <f>Input_Fixed_Assets!G854</f>
        <v>49</v>
      </c>
      <c r="G853" s="62" t="str">
        <f>Input_Fixed_Assets!H854</f>
        <v>IT and Communications</v>
      </c>
      <c r="H853" s="62" t="str">
        <f>Input_Fixed_Assets!I854</f>
        <v>New</v>
      </c>
      <c r="I853" s="63"/>
      <c r="J853" s="64">
        <f>INDEX(Input_Fixed_Assets!$E$993:$E$998,MATCH(D853,Input_Fixed_Assets!$D$993:$D$998,0))</f>
        <v>0.53339999296323626</v>
      </c>
      <c r="K853" s="61">
        <f t="shared" si="26"/>
        <v>4797.0741627156394</v>
      </c>
      <c r="M853" s="66">
        <f t="shared" si="27"/>
        <v>4.083333333333333</v>
      </c>
    </row>
    <row r="854" spans="4:13" ht="12.75" x14ac:dyDescent="0.3">
      <c r="D854" s="8" t="str">
        <f>Input_Fixed_Assets!E855</f>
        <v>PMO</v>
      </c>
      <c r="E854" s="61">
        <f>Input_Fixed_Assets!F855</f>
        <v>7034.91</v>
      </c>
      <c r="F854" s="66">
        <f>Input_Fixed_Assets!G855</f>
        <v>49</v>
      </c>
      <c r="G854" s="62" t="str">
        <f>Input_Fixed_Assets!H855</f>
        <v>IT and Communications</v>
      </c>
      <c r="H854" s="62" t="str">
        <f>Input_Fixed_Assets!I855</f>
        <v>New</v>
      </c>
      <c r="I854" s="63"/>
      <c r="J854" s="64">
        <f>INDEX(Input_Fixed_Assets!$E$993:$E$998,MATCH(D854,Input_Fixed_Assets!$D$993:$D$998,0))</f>
        <v>0.53339999296323626</v>
      </c>
      <c r="K854" s="61">
        <f t="shared" si="26"/>
        <v>3752.4209444970002</v>
      </c>
      <c r="M854" s="66">
        <f t="shared" si="27"/>
        <v>4.083333333333333</v>
      </c>
    </row>
    <row r="855" spans="4:13" ht="12.75" x14ac:dyDescent="0.3">
      <c r="D855" s="8" t="str">
        <f>Input_Fixed_Assets!E856</f>
        <v>PMO</v>
      </c>
      <c r="E855" s="61">
        <f>Input_Fixed_Assets!F856</f>
        <v>7034.91</v>
      </c>
      <c r="F855" s="66">
        <f>Input_Fixed_Assets!G856</f>
        <v>49</v>
      </c>
      <c r="G855" s="62" t="str">
        <f>Input_Fixed_Assets!H856</f>
        <v>IT and Communications</v>
      </c>
      <c r="H855" s="62" t="str">
        <f>Input_Fixed_Assets!I856</f>
        <v>New</v>
      </c>
      <c r="I855" s="63"/>
      <c r="J855" s="64">
        <f>INDEX(Input_Fixed_Assets!$E$993:$E$998,MATCH(D855,Input_Fixed_Assets!$D$993:$D$998,0))</f>
        <v>0.53339999296323626</v>
      </c>
      <c r="K855" s="61">
        <f t="shared" si="26"/>
        <v>3752.4209444970002</v>
      </c>
      <c r="M855" s="66">
        <f t="shared" si="27"/>
        <v>4.083333333333333</v>
      </c>
    </row>
    <row r="856" spans="4:13" ht="12.75" x14ac:dyDescent="0.3">
      <c r="D856" s="8" t="str">
        <f>Input_Fixed_Assets!E857</f>
        <v>PMO</v>
      </c>
      <c r="E856" s="61">
        <f>Input_Fixed_Assets!F857</f>
        <v>7034.91</v>
      </c>
      <c r="F856" s="66">
        <f>Input_Fixed_Assets!G857</f>
        <v>49</v>
      </c>
      <c r="G856" s="62" t="str">
        <f>Input_Fixed_Assets!H857</f>
        <v>IT and Communications</v>
      </c>
      <c r="H856" s="62" t="str">
        <f>Input_Fixed_Assets!I857</f>
        <v>New</v>
      </c>
      <c r="I856" s="63"/>
      <c r="J856" s="64">
        <f>INDEX(Input_Fixed_Assets!$E$993:$E$998,MATCH(D856,Input_Fixed_Assets!$D$993:$D$998,0))</f>
        <v>0.53339999296323626</v>
      </c>
      <c r="K856" s="61">
        <f t="shared" si="26"/>
        <v>3752.4209444970002</v>
      </c>
      <c r="M856" s="66">
        <f t="shared" si="27"/>
        <v>4.083333333333333</v>
      </c>
    </row>
    <row r="857" spans="4:13" ht="12.75" x14ac:dyDescent="0.3">
      <c r="D857" s="8" t="str">
        <f>Input_Fixed_Assets!E858</f>
        <v>PMO</v>
      </c>
      <c r="E857" s="61">
        <f>Input_Fixed_Assets!F858</f>
        <v>7034.91</v>
      </c>
      <c r="F857" s="66">
        <f>Input_Fixed_Assets!G858</f>
        <v>49</v>
      </c>
      <c r="G857" s="62" t="str">
        <f>Input_Fixed_Assets!H858</f>
        <v>IT and Communications</v>
      </c>
      <c r="H857" s="62" t="str">
        <f>Input_Fixed_Assets!I858</f>
        <v>New</v>
      </c>
      <c r="I857" s="63"/>
      <c r="J857" s="64">
        <f>INDEX(Input_Fixed_Assets!$E$993:$E$998,MATCH(D857,Input_Fixed_Assets!$D$993:$D$998,0))</f>
        <v>0.53339999296323626</v>
      </c>
      <c r="K857" s="61">
        <f t="shared" si="26"/>
        <v>3752.4209444970002</v>
      </c>
      <c r="M857" s="66">
        <f t="shared" si="27"/>
        <v>4.083333333333333</v>
      </c>
    </row>
    <row r="858" spans="4:13" ht="12.75" x14ac:dyDescent="0.3">
      <c r="D858" s="8" t="str">
        <f>Input_Fixed_Assets!E859</f>
        <v>PMO</v>
      </c>
      <c r="E858" s="61">
        <f>Input_Fixed_Assets!F859</f>
        <v>10909</v>
      </c>
      <c r="F858" s="66">
        <f>Input_Fixed_Assets!G859</f>
        <v>49</v>
      </c>
      <c r="G858" s="62" t="str">
        <f>Input_Fixed_Assets!H859</f>
        <v>IT and Communications</v>
      </c>
      <c r="H858" s="62" t="str">
        <f>Input_Fixed_Assets!I859</f>
        <v>New</v>
      </c>
      <c r="I858" s="63"/>
      <c r="J858" s="64">
        <f>INDEX(Input_Fixed_Assets!$E$993:$E$998,MATCH(D858,Input_Fixed_Assets!$D$993:$D$998,0))</f>
        <v>0.53339999296323626</v>
      </c>
      <c r="K858" s="61">
        <f t="shared" si="26"/>
        <v>5818.8605232359441</v>
      </c>
      <c r="M858" s="66">
        <f t="shared" si="27"/>
        <v>4.083333333333333</v>
      </c>
    </row>
    <row r="859" spans="4:13" ht="12.75" x14ac:dyDescent="0.3">
      <c r="D859" s="8" t="str">
        <f>Input_Fixed_Assets!E860</f>
        <v>PMO</v>
      </c>
      <c r="E859" s="61">
        <f>Input_Fixed_Assets!F860</f>
        <v>471370.07</v>
      </c>
      <c r="F859" s="66">
        <f>Input_Fixed_Assets!G860</f>
        <v>49</v>
      </c>
      <c r="G859" s="62" t="str">
        <f>Input_Fixed_Assets!H860</f>
        <v>IT and Communications</v>
      </c>
      <c r="H859" s="62" t="str">
        <f>Input_Fixed_Assets!I860</f>
        <v>New</v>
      </c>
      <c r="I859" s="63"/>
      <c r="J859" s="64">
        <f>INDEX(Input_Fixed_Assets!$E$993:$E$998,MATCH(D859,Input_Fixed_Assets!$D$993:$D$998,0))</f>
        <v>0.53339999296323626</v>
      </c>
      <c r="K859" s="61">
        <f t="shared" si="26"/>
        <v>251428.79202108018</v>
      </c>
      <c r="M859" s="66">
        <f t="shared" si="27"/>
        <v>4.083333333333333</v>
      </c>
    </row>
    <row r="860" spans="4:13" ht="12.75" x14ac:dyDescent="0.3">
      <c r="D860" s="8" t="str">
        <f>Input_Fixed_Assets!E861</f>
        <v>PMO</v>
      </c>
      <c r="E860" s="61">
        <f>Input_Fixed_Assets!F861</f>
        <v>48767.15</v>
      </c>
      <c r="F860" s="66">
        <f>Input_Fixed_Assets!G861</f>
        <v>49</v>
      </c>
      <c r="G860" s="62" t="str">
        <f>Input_Fixed_Assets!H861</f>
        <v>IT and Communications</v>
      </c>
      <c r="H860" s="62" t="str">
        <f>Input_Fixed_Assets!I861</f>
        <v>New</v>
      </c>
      <c r="I860" s="63"/>
      <c r="J860" s="64">
        <f>INDEX(Input_Fixed_Assets!$E$993:$E$998,MATCH(D860,Input_Fixed_Assets!$D$993:$D$998,0))</f>
        <v>0.53339999296323626</v>
      </c>
      <c r="K860" s="61">
        <f t="shared" si="26"/>
        <v>26012.397466837087</v>
      </c>
      <c r="M860" s="66">
        <f t="shared" si="27"/>
        <v>4.083333333333333</v>
      </c>
    </row>
    <row r="861" spans="4:13" ht="12.75" x14ac:dyDescent="0.3">
      <c r="D861" s="8" t="str">
        <f>Input_Fixed_Assets!E862</f>
        <v>PMO</v>
      </c>
      <c r="E861" s="61">
        <f>Input_Fixed_Assets!F862</f>
        <v>17761</v>
      </c>
      <c r="F861" s="66">
        <f>Input_Fixed_Assets!G862</f>
        <v>49</v>
      </c>
      <c r="G861" s="62" t="str">
        <f>Input_Fixed_Assets!H862</f>
        <v>IT and Communications</v>
      </c>
      <c r="H861" s="62" t="str">
        <f>Input_Fixed_Assets!I862</f>
        <v>New</v>
      </c>
      <c r="I861" s="63"/>
      <c r="J861" s="64">
        <f>INDEX(Input_Fixed_Assets!$E$993:$E$998,MATCH(D861,Input_Fixed_Assets!$D$993:$D$998,0))</f>
        <v>0.53339999296323626</v>
      </c>
      <c r="K861" s="61">
        <f t="shared" si="26"/>
        <v>9473.7172750200389</v>
      </c>
      <c r="M861" s="66">
        <f t="shared" si="27"/>
        <v>4.083333333333333</v>
      </c>
    </row>
    <row r="862" spans="4:13" ht="12.75" x14ac:dyDescent="0.3">
      <c r="D862" s="8" t="str">
        <f>Input_Fixed_Assets!E863</f>
        <v>PMO</v>
      </c>
      <c r="E862" s="61">
        <f>Input_Fixed_Assets!F863</f>
        <v>4574.12</v>
      </c>
      <c r="F862" s="66">
        <f>Input_Fixed_Assets!G863</f>
        <v>49</v>
      </c>
      <c r="G862" s="62" t="str">
        <f>Input_Fixed_Assets!H863</f>
        <v>IT and Communications</v>
      </c>
      <c r="H862" s="62" t="str">
        <f>Input_Fixed_Assets!I863</f>
        <v>New</v>
      </c>
      <c r="I862" s="63"/>
      <c r="J862" s="64">
        <f>INDEX(Input_Fixed_Assets!$E$993:$E$998,MATCH(D862,Input_Fixed_Assets!$D$993:$D$998,0))</f>
        <v>0.53339999296323626</v>
      </c>
      <c r="K862" s="61">
        <f t="shared" si="26"/>
        <v>2439.8355758129983</v>
      </c>
      <c r="M862" s="66">
        <f t="shared" si="27"/>
        <v>4.083333333333333</v>
      </c>
    </row>
    <row r="863" spans="4:13" ht="12.75" x14ac:dyDescent="0.3">
      <c r="D863" s="8" t="str">
        <f>Input_Fixed_Assets!E864</f>
        <v>PMO</v>
      </c>
      <c r="E863" s="61">
        <f>Input_Fixed_Assets!F864</f>
        <v>6471.95</v>
      </c>
      <c r="F863" s="66">
        <f>Input_Fixed_Assets!G864</f>
        <v>49</v>
      </c>
      <c r="G863" s="62" t="str">
        <f>Input_Fixed_Assets!H864</f>
        <v>IT and Communications</v>
      </c>
      <c r="H863" s="62" t="str">
        <f>Input_Fixed_Assets!I864</f>
        <v>New</v>
      </c>
      <c r="I863" s="63"/>
      <c r="J863" s="64">
        <f>INDEX(Input_Fixed_Assets!$E$993:$E$998,MATCH(D863,Input_Fixed_Assets!$D$993:$D$998,0))</f>
        <v>0.53339999296323626</v>
      </c>
      <c r="K863" s="61">
        <f t="shared" si="26"/>
        <v>3452.1380844584169</v>
      </c>
      <c r="M863" s="66">
        <f t="shared" si="27"/>
        <v>4.083333333333333</v>
      </c>
    </row>
    <row r="864" spans="4:13" ht="12.75" x14ac:dyDescent="0.3">
      <c r="D864" s="8" t="str">
        <f>Input_Fixed_Assets!E865</f>
        <v>PMO</v>
      </c>
      <c r="E864" s="61">
        <f>Input_Fixed_Assets!F865</f>
        <v>7034.91</v>
      </c>
      <c r="F864" s="66">
        <f>Input_Fixed_Assets!G865</f>
        <v>49</v>
      </c>
      <c r="G864" s="62" t="str">
        <f>Input_Fixed_Assets!H865</f>
        <v>IT and Communications</v>
      </c>
      <c r="H864" s="62" t="str">
        <f>Input_Fixed_Assets!I865</f>
        <v>New</v>
      </c>
      <c r="I864" s="63"/>
      <c r="J864" s="64">
        <f>INDEX(Input_Fixed_Assets!$E$993:$E$998,MATCH(D864,Input_Fixed_Assets!$D$993:$D$998,0))</f>
        <v>0.53339999296323626</v>
      </c>
      <c r="K864" s="61">
        <f t="shared" si="26"/>
        <v>3752.4209444970002</v>
      </c>
      <c r="M864" s="66">
        <f t="shared" si="27"/>
        <v>4.083333333333333</v>
      </c>
    </row>
    <row r="865" spans="4:13" ht="12.75" x14ac:dyDescent="0.3">
      <c r="D865" s="8" t="str">
        <f>Input_Fixed_Assets!E866</f>
        <v>PMO</v>
      </c>
      <c r="E865" s="61">
        <f>Input_Fixed_Assets!F866</f>
        <v>14343.84</v>
      </c>
      <c r="F865" s="66">
        <f>Input_Fixed_Assets!G866</f>
        <v>49</v>
      </c>
      <c r="G865" s="62" t="str">
        <f>Input_Fixed_Assets!H866</f>
        <v>IT and Communications</v>
      </c>
      <c r="H865" s="62" t="str">
        <f>Input_Fixed_Assets!I866</f>
        <v>New</v>
      </c>
      <c r="I865" s="63"/>
      <c r="J865" s="64">
        <f>INDEX(Input_Fixed_Assets!$E$993:$E$998,MATCH(D865,Input_Fixed_Assets!$D$993:$D$998,0))</f>
        <v>0.53339999296323626</v>
      </c>
      <c r="K865" s="61">
        <f t="shared" si="26"/>
        <v>7651.004155065787</v>
      </c>
      <c r="M865" s="66">
        <f t="shared" si="27"/>
        <v>4.083333333333333</v>
      </c>
    </row>
    <row r="866" spans="4:13" ht="12.75" x14ac:dyDescent="0.3">
      <c r="D866" s="8" t="str">
        <f>Input_Fixed_Assets!E867</f>
        <v>PMO</v>
      </c>
      <c r="E866" s="61">
        <f>Input_Fixed_Assets!F867</f>
        <v>12349.97</v>
      </c>
      <c r="F866" s="66">
        <f>Input_Fixed_Assets!G867</f>
        <v>49</v>
      </c>
      <c r="G866" s="62" t="str">
        <f>Input_Fixed_Assets!H867</f>
        <v>IT and Communications</v>
      </c>
      <c r="H866" s="62" t="str">
        <f>Input_Fixed_Assets!I867</f>
        <v>New</v>
      </c>
      <c r="I866" s="63"/>
      <c r="J866" s="64">
        <f>INDEX(Input_Fixed_Assets!$E$993:$E$998,MATCH(D866,Input_Fixed_Assets!$D$993:$D$998,0))</f>
        <v>0.53339999296323626</v>
      </c>
      <c r="K866" s="61">
        <f t="shared" si="26"/>
        <v>6587.4739110961782</v>
      </c>
      <c r="M866" s="66">
        <f t="shared" si="27"/>
        <v>4.083333333333333</v>
      </c>
    </row>
    <row r="867" spans="4:13" ht="12.75" x14ac:dyDescent="0.3">
      <c r="D867" s="8" t="str">
        <f>Input_Fixed_Assets!E868</f>
        <v>PMO</v>
      </c>
      <c r="E867" s="61">
        <f>Input_Fixed_Assets!F868</f>
        <v>4574.12</v>
      </c>
      <c r="F867" s="66">
        <f>Input_Fixed_Assets!G868</f>
        <v>49</v>
      </c>
      <c r="G867" s="62" t="str">
        <f>Input_Fixed_Assets!H868</f>
        <v>IT and Communications</v>
      </c>
      <c r="H867" s="62" t="str">
        <f>Input_Fixed_Assets!I868</f>
        <v>New</v>
      </c>
      <c r="I867" s="63"/>
      <c r="J867" s="64">
        <f>INDEX(Input_Fixed_Assets!$E$993:$E$998,MATCH(D867,Input_Fixed_Assets!$D$993:$D$998,0))</f>
        <v>0.53339999296323626</v>
      </c>
      <c r="K867" s="61">
        <f t="shared" si="26"/>
        <v>2439.8355758129983</v>
      </c>
      <c r="M867" s="66">
        <f t="shared" si="27"/>
        <v>4.083333333333333</v>
      </c>
    </row>
    <row r="868" spans="4:13" ht="12.75" x14ac:dyDescent="0.3">
      <c r="D868" s="8" t="str">
        <f>Input_Fixed_Assets!E869</f>
        <v>PMO</v>
      </c>
      <c r="E868" s="61">
        <f>Input_Fixed_Assets!F869</f>
        <v>16940.599999999999</v>
      </c>
      <c r="F868" s="66">
        <f>Input_Fixed_Assets!G869</f>
        <v>49</v>
      </c>
      <c r="G868" s="62" t="str">
        <f>Input_Fixed_Assets!H869</f>
        <v>IT and Communications</v>
      </c>
      <c r="H868" s="62" t="str">
        <f>Input_Fixed_Assets!I869</f>
        <v>New</v>
      </c>
      <c r="I868" s="63"/>
      <c r="J868" s="64">
        <f>INDEX(Input_Fixed_Assets!$E$993:$E$998,MATCH(D868,Input_Fixed_Assets!$D$993:$D$998,0))</f>
        <v>0.53339999296323626</v>
      </c>
      <c r="K868" s="61">
        <f t="shared" si="26"/>
        <v>9036.1159207929995</v>
      </c>
      <c r="M868" s="66">
        <f t="shared" si="27"/>
        <v>4.083333333333333</v>
      </c>
    </row>
    <row r="869" spans="4:13" ht="12.75" x14ac:dyDescent="0.3">
      <c r="D869" s="8" t="str">
        <f>Input_Fixed_Assets!E870</f>
        <v>PMO</v>
      </c>
      <c r="E869" s="61">
        <f>Input_Fixed_Assets!F870</f>
        <v>11306.44</v>
      </c>
      <c r="F869" s="66">
        <f>Input_Fixed_Assets!G870</f>
        <v>49</v>
      </c>
      <c r="G869" s="62" t="str">
        <f>Input_Fixed_Assets!H870</f>
        <v>IT and Communications</v>
      </c>
      <c r="H869" s="62" t="str">
        <f>Input_Fixed_Assets!I870</f>
        <v>New</v>
      </c>
      <c r="I869" s="63"/>
      <c r="J869" s="64">
        <f>INDEX(Input_Fixed_Assets!$E$993:$E$998,MATCH(D869,Input_Fixed_Assets!$D$993:$D$998,0))</f>
        <v>0.53339999296323626</v>
      </c>
      <c r="K869" s="61">
        <f t="shared" si="26"/>
        <v>6030.8550164392536</v>
      </c>
      <c r="M869" s="66">
        <f t="shared" si="27"/>
        <v>4.083333333333333</v>
      </c>
    </row>
    <row r="870" spans="4:13" ht="12.75" x14ac:dyDescent="0.3">
      <c r="D870" s="8" t="str">
        <f>Input_Fixed_Assets!E871</f>
        <v>PMO</v>
      </c>
      <c r="E870" s="61">
        <f>Input_Fixed_Assets!F871</f>
        <v>4937.42</v>
      </c>
      <c r="F870" s="66">
        <f>Input_Fixed_Assets!G871</f>
        <v>49</v>
      </c>
      <c r="G870" s="62" t="str">
        <f>Input_Fixed_Assets!H871</f>
        <v>IT and Communications</v>
      </c>
      <c r="H870" s="62" t="str">
        <f>Input_Fixed_Assets!I871</f>
        <v>New</v>
      </c>
      <c r="I870" s="63"/>
      <c r="J870" s="64">
        <f>INDEX(Input_Fixed_Assets!$E$993:$E$998,MATCH(D870,Input_Fixed_Assets!$D$993:$D$998,0))</f>
        <v>0.53339999296323626</v>
      </c>
      <c r="K870" s="61">
        <f t="shared" si="26"/>
        <v>2633.6197932565419</v>
      </c>
      <c r="M870" s="66">
        <f t="shared" si="27"/>
        <v>4.083333333333333</v>
      </c>
    </row>
    <row r="871" spans="4:13" ht="12.75" x14ac:dyDescent="0.3">
      <c r="D871" s="8" t="str">
        <f>Input_Fixed_Assets!E872</f>
        <v>PMO</v>
      </c>
      <c r="E871" s="61">
        <f>Input_Fixed_Assets!F872</f>
        <v>48767.15</v>
      </c>
      <c r="F871" s="66">
        <f>Input_Fixed_Assets!G872</f>
        <v>49</v>
      </c>
      <c r="G871" s="62" t="str">
        <f>Input_Fixed_Assets!H872</f>
        <v>IT and Communications</v>
      </c>
      <c r="H871" s="62" t="str">
        <f>Input_Fixed_Assets!I872</f>
        <v>New</v>
      </c>
      <c r="I871" s="63"/>
      <c r="J871" s="64">
        <f>INDEX(Input_Fixed_Assets!$E$993:$E$998,MATCH(D871,Input_Fixed_Assets!$D$993:$D$998,0))</f>
        <v>0.53339999296323626</v>
      </c>
      <c r="K871" s="61">
        <f t="shared" si="26"/>
        <v>26012.397466837087</v>
      </c>
      <c r="M871" s="66">
        <f t="shared" si="27"/>
        <v>4.083333333333333</v>
      </c>
    </row>
    <row r="872" spans="4:13" ht="12.75" x14ac:dyDescent="0.3">
      <c r="D872" s="8" t="str">
        <f>Input_Fixed_Assets!E873</f>
        <v>PMO</v>
      </c>
      <c r="E872" s="61">
        <f>Input_Fixed_Assets!F873</f>
        <v>15242.39</v>
      </c>
      <c r="F872" s="66">
        <f>Input_Fixed_Assets!G873</f>
        <v>49</v>
      </c>
      <c r="G872" s="62" t="str">
        <f>Input_Fixed_Assets!H873</f>
        <v>IT and Communications</v>
      </c>
      <c r="H872" s="62" t="str">
        <f>Input_Fixed_Assets!I873</f>
        <v>New</v>
      </c>
      <c r="I872" s="63"/>
      <c r="J872" s="64">
        <f>INDEX(Input_Fixed_Assets!$E$993:$E$998,MATCH(D872,Input_Fixed_Assets!$D$993:$D$998,0))</f>
        <v>0.53339999296323626</v>
      </c>
      <c r="K872" s="61">
        <f t="shared" si="26"/>
        <v>8130.2907187429028</v>
      </c>
      <c r="M872" s="66">
        <f t="shared" si="27"/>
        <v>4.083333333333333</v>
      </c>
    </row>
    <row r="873" spans="4:13" ht="12.75" x14ac:dyDescent="0.3">
      <c r="D873" s="8" t="str">
        <f>Input_Fixed_Assets!E874</f>
        <v>PMO</v>
      </c>
      <c r="E873" s="61">
        <f>Input_Fixed_Assets!F874</f>
        <v>6471.95</v>
      </c>
      <c r="F873" s="66">
        <f>Input_Fixed_Assets!G874</f>
        <v>49</v>
      </c>
      <c r="G873" s="62" t="str">
        <f>Input_Fixed_Assets!H874</f>
        <v>IT and Communications</v>
      </c>
      <c r="H873" s="62" t="str">
        <f>Input_Fixed_Assets!I874</f>
        <v>New</v>
      </c>
      <c r="I873" s="63"/>
      <c r="J873" s="64">
        <f>INDEX(Input_Fixed_Assets!$E$993:$E$998,MATCH(D873,Input_Fixed_Assets!$D$993:$D$998,0))</f>
        <v>0.53339999296323626</v>
      </c>
      <c r="K873" s="61">
        <f t="shared" si="26"/>
        <v>3452.1380844584169</v>
      </c>
      <c r="M873" s="66">
        <f t="shared" si="27"/>
        <v>4.083333333333333</v>
      </c>
    </row>
    <row r="874" spans="4:13" ht="12.75" x14ac:dyDescent="0.3">
      <c r="D874" s="8" t="str">
        <f>Input_Fixed_Assets!E875</f>
        <v>PMO</v>
      </c>
      <c r="E874" s="61">
        <f>Input_Fixed_Assets!F875</f>
        <v>10909</v>
      </c>
      <c r="F874" s="66">
        <f>Input_Fixed_Assets!G875</f>
        <v>49</v>
      </c>
      <c r="G874" s="62" t="str">
        <f>Input_Fixed_Assets!H875</f>
        <v>IT and Communications</v>
      </c>
      <c r="H874" s="62" t="str">
        <f>Input_Fixed_Assets!I875</f>
        <v>New</v>
      </c>
      <c r="I874" s="63"/>
      <c r="J874" s="64">
        <f>INDEX(Input_Fixed_Assets!$E$993:$E$998,MATCH(D874,Input_Fixed_Assets!$D$993:$D$998,0))</f>
        <v>0.53339999296323626</v>
      </c>
      <c r="K874" s="61">
        <f t="shared" si="26"/>
        <v>5818.8605232359441</v>
      </c>
      <c r="M874" s="66">
        <f t="shared" si="27"/>
        <v>4.083333333333333</v>
      </c>
    </row>
    <row r="875" spans="4:13" ht="12.75" x14ac:dyDescent="0.3">
      <c r="D875" s="8" t="str">
        <f>Input_Fixed_Assets!E876</f>
        <v>PMO</v>
      </c>
      <c r="E875" s="61">
        <f>Input_Fixed_Assets!F876</f>
        <v>14343.84</v>
      </c>
      <c r="F875" s="66">
        <f>Input_Fixed_Assets!G876</f>
        <v>49</v>
      </c>
      <c r="G875" s="62" t="str">
        <f>Input_Fixed_Assets!H876</f>
        <v>IT and Communications</v>
      </c>
      <c r="H875" s="62" t="str">
        <f>Input_Fixed_Assets!I876</f>
        <v>New</v>
      </c>
      <c r="I875" s="63"/>
      <c r="J875" s="64">
        <f>INDEX(Input_Fixed_Assets!$E$993:$E$998,MATCH(D875,Input_Fixed_Assets!$D$993:$D$998,0))</f>
        <v>0.53339999296323626</v>
      </c>
      <c r="K875" s="61">
        <f t="shared" si="26"/>
        <v>7651.004155065787</v>
      </c>
      <c r="M875" s="66">
        <f t="shared" si="27"/>
        <v>4.083333333333333</v>
      </c>
    </row>
    <row r="876" spans="4:13" ht="12.75" x14ac:dyDescent="0.3">
      <c r="D876" s="8" t="str">
        <f>Input_Fixed_Assets!E877</f>
        <v>PMO</v>
      </c>
      <c r="E876" s="61">
        <f>Input_Fixed_Assets!F877</f>
        <v>12349.97</v>
      </c>
      <c r="F876" s="66">
        <f>Input_Fixed_Assets!G877</f>
        <v>49</v>
      </c>
      <c r="G876" s="62" t="str">
        <f>Input_Fixed_Assets!H877</f>
        <v>IT and Communications</v>
      </c>
      <c r="H876" s="62" t="str">
        <f>Input_Fixed_Assets!I877</f>
        <v>New</v>
      </c>
      <c r="I876" s="63"/>
      <c r="J876" s="64">
        <f>INDEX(Input_Fixed_Assets!$E$993:$E$998,MATCH(D876,Input_Fixed_Assets!$D$993:$D$998,0))</f>
        <v>0.53339999296323626</v>
      </c>
      <c r="K876" s="61">
        <f t="shared" si="26"/>
        <v>6587.4739110961782</v>
      </c>
      <c r="M876" s="66">
        <f t="shared" si="27"/>
        <v>4.083333333333333</v>
      </c>
    </row>
    <row r="877" spans="4:13" ht="12.75" x14ac:dyDescent="0.3">
      <c r="D877" s="8" t="str">
        <f>Input_Fixed_Assets!E878</f>
        <v>PMO</v>
      </c>
      <c r="E877" s="61">
        <f>Input_Fixed_Assets!F878</f>
        <v>12349.97</v>
      </c>
      <c r="F877" s="66">
        <f>Input_Fixed_Assets!G878</f>
        <v>49</v>
      </c>
      <c r="G877" s="62" t="str">
        <f>Input_Fixed_Assets!H878</f>
        <v>IT and Communications</v>
      </c>
      <c r="H877" s="62" t="str">
        <f>Input_Fixed_Assets!I878</f>
        <v>New</v>
      </c>
      <c r="I877" s="63"/>
      <c r="J877" s="64">
        <f>INDEX(Input_Fixed_Assets!$E$993:$E$998,MATCH(D877,Input_Fixed_Assets!$D$993:$D$998,0))</f>
        <v>0.53339999296323626</v>
      </c>
      <c r="K877" s="61">
        <f t="shared" si="26"/>
        <v>6587.4739110961782</v>
      </c>
      <c r="M877" s="66">
        <f t="shared" si="27"/>
        <v>4.083333333333333</v>
      </c>
    </row>
    <row r="878" spans="4:13" ht="12.75" x14ac:dyDescent="0.3">
      <c r="D878" s="8" t="str">
        <f>Input_Fixed_Assets!E879</f>
        <v>PMO</v>
      </c>
      <c r="E878" s="61">
        <f>Input_Fixed_Assets!F879</f>
        <v>5030</v>
      </c>
      <c r="F878" s="66">
        <f>Input_Fixed_Assets!G879</f>
        <v>49</v>
      </c>
      <c r="G878" s="62" t="str">
        <f>Input_Fixed_Assets!H879</f>
        <v>IT and Communications</v>
      </c>
      <c r="H878" s="62" t="str">
        <f>Input_Fixed_Assets!I879</f>
        <v>New</v>
      </c>
      <c r="I878" s="63"/>
      <c r="J878" s="64">
        <f>INDEX(Input_Fixed_Assets!$E$993:$E$998,MATCH(D878,Input_Fixed_Assets!$D$993:$D$998,0))</f>
        <v>0.53339999296323626</v>
      </c>
      <c r="K878" s="61">
        <f t="shared" si="26"/>
        <v>2683.0019646050782</v>
      </c>
      <c r="M878" s="66">
        <f t="shared" si="27"/>
        <v>4.083333333333333</v>
      </c>
    </row>
    <row r="879" spans="4:13" ht="12.75" x14ac:dyDescent="0.3">
      <c r="D879" s="8" t="str">
        <f>Input_Fixed_Assets!E880</f>
        <v>PMO</v>
      </c>
      <c r="E879" s="61">
        <f>Input_Fixed_Assets!F880</f>
        <v>43095.08</v>
      </c>
      <c r="F879" s="66">
        <f>Input_Fixed_Assets!G880</f>
        <v>49</v>
      </c>
      <c r="G879" s="62" t="str">
        <f>Input_Fixed_Assets!H880</f>
        <v>IT and Communications</v>
      </c>
      <c r="H879" s="62" t="str">
        <f>Input_Fixed_Assets!I880</f>
        <v>New</v>
      </c>
      <c r="I879" s="63"/>
      <c r="J879" s="64">
        <f>INDEX(Input_Fixed_Assets!$E$993:$E$998,MATCH(D879,Input_Fixed_Assets!$D$993:$D$998,0))</f>
        <v>0.53339999296323626</v>
      </c>
      <c r="K879" s="61">
        <f t="shared" si="26"/>
        <v>22986.915368750106</v>
      </c>
      <c r="M879" s="66">
        <f t="shared" si="27"/>
        <v>4.083333333333333</v>
      </c>
    </row>
    <row r="880" spans="4:13" ht="12.75" x14ac:dyDescent="0.3">
      <c r="D880" s="8" t="str">
        <f>Input_Fixed_Assets!E881</f>
        <v>PMO</v>
      </c>
      <c r="E880" s="61">
        <f>Input_Fixed_Assets!F881</f>
        <v>48767.15</v>
      </c>
      <c r="F880" s="66">
        <f>Input_Fixed_Assets!G881</f>
        <v>49</v>
      </c>
      <c r="G880" s="62" t="str">
        <f>Input_Fixed_Assets!H881</f>
        <v>IT and Communications</v>
      </c>
      <c r="H880" s="62" t="str">
        <f>Input_Fixed_Assets!I881</f>
        <v>New</v>
      </c>
      <c r="I880" s="63"/>
      <c r="J880" s="64">
        <f>INDEX(Input_Fixed_Assets!$E$993:$E$998,MATCH(D880,Input_Fixed_Assets!$D$993:$D$998,0))</f>
        <v>0.53339999296323626</v>
      </c>
      <c r="K880" s="61">
        <f t="shared" si="26"/>
        <v>26012.397466837087</v>
      </c>
      <c r="M880" s="66">
        <f t="shared" si="27"/>
        <v>4.083333333333333</v>
      </c>
    </row>
    <row r="881" spans="4:13" ht="12.75" x14ac:dyDescent="0.3">
      <c r="D881" s="8" t="str">
        <f>Input_Fixed_Assets!E882</f>
        <v>PMO</v>
      </c>
      <c r="E881" s="61">
        <f>Input_Fixed_Assets!F882</f>
        <v>48767.15</v>
      </c>
      <c r="F881" s="66">
        <f>Input_Fixed_Assets!G882</f>
        <v>49</v>
      </c>
      <c r="G881" s="62" t="str">
        <f>Input_Fixed_Assets!H882</f>
        <v>IT and Communications</v>
      </c>
      <c r="H881" s="62" t="str">
        <f>Input_Fixed_Assets!I882</f>
        <v>New</v>
      </c>
      <c r="I881" s="63"/>
      <c r="J881" s="64">
        <f>INDEX(Input_Fixed_Assets!$E$993:$E$998,MATCH(D881,Input_Fixed_Assets!$D$993:$D$998,0))</f>
        <v>0.53339999296323626</v>
      </c>
      <c r="K881" s="61">
        <f t="shared" si="26"/>
        <v>26012.397466837087</v>
      </c>
      <c r="M881" s="66">
        <f t="shared" si="27"/>
        <v>4.083333333333333</v>
      </c>
    </row>
    <row r="882" spans="4:13" ht="12.75" x14ac:dyDescent="0.3">
      <c r="D882" s="8" t="str">
        <f>Input_Fixed_Assets!E883</f>
        <v>PMO</v>
      </c>
      <c r="E882" s="61">
        <f>Input_Fixed_Assets!F883</f>
        <v>105903.64</v>
      </c>
      <c r="F882" s="66">
        <f>Input_Fixed_Assets!G883</f>
        <v>49</v>
      </c>
      <c r="G882" s="62" t="str">
        <f>Input_Fixed_Assets!H883</f>
        <v>IT and Communications</v>
      </c>
      <c r="H882" s="62" t="str">
        <f>Input_Fixed_Assets!I883</f>
        <v>New</v>
      </c>
      <c r="I882" s="63"/>
      <c r="J882" s="64">
        <f>INDEX(Input_Fixed_Assets!$E$993:$E$998,MATCH(D882,Input_Fixed_Assets!$D$993:$D$998,0))</f>
        <v>0.53339999296323626</v>
      </c>
      <c r="K882" s="61">
        <f t="shared" si="26"/>
        <v>56489.000830781108</v>
      </c>
      <c r="M882" s="66">
        <f t="shared" si="27"/>
        <v>4.083333333333333</v>
      </c>
    </row>
    <row r="883" spans="4:13" ht="12.75" x14ac:dyDescent="0.3">
      <c r="D883" s="8" t="str">
        <f>Input_Fixed_Assets!E884</f>
        <v>PMO</v>
      </c>
      <c r="E883" s="61">
        <f>Input_Fixed_Assets!F884</f>
        <v>8997.74</v>
      </c>
      <c r="F883" s="66">
        <f>Input_Fixed_Assets!G884</f>
        <v>49</v>
      </c>
      <c r="G883" s="62" t="str">
        <f>Input_Fixed_Assets!H884</f>
        <v>IT and Communications</v>
      </c>
      <c r="H883" s="62" t="str">
        <f>Input_Fixed_Assets!I884</f>
        <v>New</v>
      </c>
      <c r="I883" s="63"/>
      <c r="J883" s="64">
        <f>INDEX(Input_Fixed_Assets!$E$993:$E$998,MATCH(D883,Input_Fixed_Assets!$D$993:$D$998,0))</f>
        <v>0.53339999296323626</v>
      </c>
      <c r="K883" s="61">
        <f t="shared" si="26"/>
        <v>4799.3944526850291</v>
      </c>
      <c r="M883" s="66">
        <f t="shared" si="27"/>
        <v>4.083333333333333</v>
      </c>
    </row>
    <row r="884" spans="4:13" ht="12.75" x14ac:dyDescent="0.3">
      <c r="D884" s="8" t="str">
        <f>Input_Fixed_Assets!E885</f>
        <v>PMO</v>
      </c>
      <c r="E884" s="61">
        <f>Input_Fixed_Assets!F885</f>
        <v>14746.07</v>
      </c>
      <c r="F884" s="66">
        <f>Input_Fixed_Assets!G885</f>
        <v>49</v>
      </c>
      <c r="G884" s="62" t="str">
        <f>Input_Fixed_Assets!H885</f>
        <v>IT and Communications</v>
      </c>
      <c r="H884" s="62" t="str">
        <f>Input_Fixed_Assets!I885</f>
        <v>New</v>
      </c>
      <c r="I884" s="63"/>
      <c r="J884" s="64">
        <f>INDEX(Input_Fixed_Assets!$E$993:$E$998,MATCH(D884,Input_Fixed_Assets!$D$993:$D$998,0))</f>
        <v>0.53339999296323626</v>
      </c>
      <c r="K884" s="61">
        <f t="shared" si="26"/>
        <v>7865.5536342353889</v>
      </c>
      <c r="M884" s="66">
        <f t="shared" si="27"/>
        <v>4.083333333333333</v>
      </c>
    </row>
    <row r="885" spans="4:13" ht="12.75" x14ac:dyDescent="0.3">
      <c r="D885" s="8" t="str">
        <f>Input_Fixed_Assets!E886</f>
        <v>PMO</v>
      </c>
      <c r="E885" s="61">
        <f>Input_Fixed_Assets!F886</f>
        <v>7034.91</v>
      </c>
      <c r="F885" s="66">
        <f>Input_Fixed_Assets!G886</f>
        <v>49</v>
      </c>
      <c r="G885" s="62" t="str">
        <f>Input_Fixed_Assets!H886</f>
        <v>IT and Communications</v>
      </c>
      <c r="H885" s="62" t="str">
        <f>Input_Fixed_Assets!I886</f>
        <v>New</v>
      </c>
      <c r="I885" s="63"/>
      <c r="J885" s="64">
        <f>INDEX(Input_Fixed_Assets!$E$993:$E$998,MATCH(D885,Input_Fixed_Assets!$D$993:$D$998,0))</f>
        <v>0.53339999296323626</v>
      </c>
      <c r="K885" s="61">
        <f t="shared" si="26"/>
        <v>3752.4209444970002</v>
      </c>
      <c r="M885" s="66">
        <f t="shared" si="27"/>
        <v>4.083333333333333</v>
      </c>
    </row>
    <row r="886" spans="4:13" ht="12.75" x14ac:dyDescent="0.3">
      <c r="D886" s="8" t="str">
        <f>Input_Fixed_Assets!E887</f>
        <v>FAC</v>
      </c>
      <c r="E886" s="61">
        <f>Input_Fixed_Assets!F887</f>
        <v>0</v>
      </c>
      <c r="F886" s="66">
        <f>Input_Fixed_Assets!G887</f>
        <v>0</v>
      </c>
      <c r="G886" s="62" t="str">
        <f>Input_Fixed_Assets!H887</f>
        <v>Property</v>
      </c>
      <c r="H886" s="62" t="str">
        <f>Input_Fixed_Assets!I887</f>
        <v>Existing</v>
      </c>
      <c r="I886" s="63"/>
      <c r="J886" s="64">
        <f>INDEX(Input_Fixed_Assets!$E$993:$E$998,MATCH(D886,Input_Fixed_Assets!$D$993:$D$998,0))</f>
        <v>0.48700000182628767</v>
      </c>
      <c r="K886" s="61">
        <f t="shared" si="26"/>
        <v>0</v>
      </c>
      <c r="M886" s="66">
        <f t="shared" si="27"/>
        <v>0</v>
      </c>
    </row>
    <row r="887" spans="4:13" ht="12.75" x14ac:dyDescent="0.3">
      <c r="D887" s="8" t="str">
        <f>Input_Fixed_Assets!E888</f>
        <v>FAC</v>
      </c>
      <c r="E887" s="61">
        <f>Input_Fixed_Assets!F888</f>
        <v>0</v>
      </c>
      <c r="F887" s="66">
        <f>Input_Fixed_Assets!G888</f>
        <v>0</v>
      </c>
      <c r="G887" s="62" t="str">
        <f>Input_Fixed_Assets!H888</f>
        <v>Property</v>
      </c>
      <c r="H887" s="62" t="str">
        <f>Input_Fixed_Assets!I888</f>
        <v>Existing</v>
      </c>
      <c r="I887" s="63"/>
      <c r="J887" s="64">
        <f>INDEX(Input_Fixed_Assets!$E$993:$E$998,MATCH(D887,Input_Fixed_Assets!$D$993:$D$998,0))</f>
        <v>0.48700000182628767</v>
      </c>
      <c r="K887" s="61">
        <f t="shared" si="26"/>
        <v>0</v>
      </c>
      <c r="M887" s="66">
        <f t="shared" si="27"/>
        <v>0</v>
      </c>
    </row>
    <row r="888" spans="4:13" ht="12.75" x14ac:dyDescent="0.3">
      <c r="D888" s="8" t="str">
        <f>Input_Fixed_Assets!E889</f>
        <v>FAC</v>
      </c>
      <c r="E888" s="61">
        <f>Input_Fixed_Assets!F889</f>
        <v>9999.9500000000007</v>
      </c>
      <c r="F888" s="66">
        <f>Input_Fixed_Assets!G889</f>
        <v>61</v>
      </c>
      <c r="G888" s="62" t="str">
        <f>Input_Fixed_Assets!H889</f>
        <v>Property</v>
      </c>
      <c r="H888" s="62" t="str">
        <f>Input_Fixed_Assets!I889</f>
        <v>Existing</v>
      </c>
      <c r="I888" s="63"/>
      <c r="J888" s="64">
        <f>INDEX(Input_Fixed_Assets!$E$993:$E$998,MATCH(D888,Input_Fixed_Assets!$D$993:$D$998,0))</f>
        <v>0.48700000182628767</v>
      </c>
      <c r="K888" s="61">
        <f t="shared" si="26"/>
        <v>4869.9756682627858</v>
      </c>
      <c r="M888" s="66">
        <f t="shared" si="27"/>
        <v>5.083333333333333</v>
      </c>
    </row>
    <row r="889" spans="4:13" ht="12.75" x14ac:dyDescent="0.3">
      <c r="D889" s="8" t="str">
        <f>Input_Fixed_Assets!E890</f>
        <v>FAC</v>
      </c>
      <c r="E889" s="61">
        <f>Input_Fixed_Assets!F890</f>
        <v>500.11</v>
      </c>
      <c r="F889" s="66">
        <f>Input_Fixed_Assets!G890</f>
        <v>61</v>
      </c>
      <c r="G889" s="62" t="str">
        <f>Input_Fixed_Assets!H890</f>
        <v>Property</v>
      </c>
      <c r="H889" s="62" t="str">
        <f>Input_Fixed_Assets!I890</f>
        <v>Existing</v>
      </c>
      <c r="I889" s="63"/>
      <c r="J889" s="64">
        <f>INDEX(Input_Fixed_Assets!$E$993:$E$998,MATCH(D889,Input_Fixed_Assets!$D$993:$D$998,0))</f>
        <v>0.48700000182628767</v>
      </c>
      <c r="K889" s="61">
        <f t="shared" si="26"/>
        <v>243.55357091334474</v>
      </c>
      <c r="M889" s="66">
        <f t="shared" si="27"/>
        <v>5.083333333333333</v>
      </c>
    </row>
    <row r="890" spans="4:13" ht="12.75" x14ac:dyDescent="0.3">
      <c r="D890" s="8" t="str">
        <f>Input_Fixed_Assets!E891</f>
        <v>FAC</v>
      </c>
      <c r="E890" s="61">
        <f>Input_Fixed_Assets!F891</f>
        <v>115550.81</v>
      </c>
      <c r="F890" s="66">
        <f>Input_Fixed_Assets!G891</f>
        <v>342</v>
      </c>
      <c r="G890" s="62" t="str">
        <f>Input_Fixed_Assets!H891</f>
        <v>Property</v>
      </c>
      <c r="H890" s="62" t="str">
        <f>Input_Fixed_Assets!I891</f>
        <v>Existing</v>
      </c>
      <c r="I890" s="63"/>
      <c r="J890" s="64">
        <f>INDEX(Input_Fixed_Assets!$E$993:$E$998,MATCH(D890,Input_Fixed_Assets!$D$993:$D$998,0))</f>
        <v>0.48700000182628767</v>
      </c>
      <c r="K890" s="61">
        <f t="shared" si="26"/>
        <v>56273.24468102902</v>
      </c>
      <c r="M890" s="66">
        <f t="shared" si="27"/>
        <v>28.5</v>
      </c>
    </row>
    <row r="891" spans="4:13" ht="12.75" x14ac:dyDescent="0.3">
      <c r="D891" s="8" t="str">
        <f>Input_Fixed_Assets!E892</f>
        <v>FAC</v>
      </c>
      <c r="E891" s="61">
        <f>Input_Fixed_Assets!F892</f>
        <v>0</v>
      </c>
      <c r="F891" s="66">
        <f>Input_Fixed_Assets!G892</f>
        <v>0</v>
      </c>
      <c r="G891" s="62" t="str">
        <f>Input_Fixed_Assets!H892</f>
        <v>Property</v>
      </c>
      <c r="H891" s="62" t="str">
        <f>Input_Fixed_Assets!I892</f>
        <v>Existing</v>
      </c>
      <c r="I891" s="63"/>
      <c r="J891" s="64">
        <f>INDEX(Input_Fixed_Assets!$E$993:$E$998,MATCH(D891,Input_Fixed_Assets!$D$993:$D$998,0))</f>
        <v>0.48700000182628767</v>
      </c>
      <c r="K891" s="61">
        <f t="shared" si="26"/>
        <v>0</v>
      </c>
      <c r="M891" s="66">
        <f t="shared" si="27"/>
        <v>0</v>
      </c>
    </row>
    <row r="892" spans="4:13" ht="12.75" x14ac:dyDescent="0.3">
      <c r="D892" s="8" t="str">
        <f>Input_Fixed_Assets!E893</f>
        <v>FAC</v>
      </c>
      <c r="E892" s="61">
        <f>Input_Fixed_Assets!F893</f>
        <v>0</v>
      </c>
      <c r="F892" s="66">
        <f>Input_Fixed_Assets!G893</f>
        <v>0</v>
      </c>
      <c r="G892" s="62" t="str">
        <f>Input_Fixed_Assets!H893</f>
        <v>Property</v>
      </c>
      <c r="H892" s="62" t="str">
        <f>Input_Fixed_Assets!I893</f>
        <v>Existing</v>
      </c>
      <c r="I892" s="63"/>
      <c r="J892" s="64">
        <f>INDEX(Input_Fixed_Assets!$E$993:$E$998,MATCH(D892,Input_Fixed_Assets!$D$993:$D$998,0))</f>
        <v>0.48700000182628767</v>
      </c>
      <c r="K892" s="61">
        <f t="shared" si="26"/>
        <v>0</v>
      </c>
      <c r="M892" s="66">
        <f t="shared" si="27"/>
        <v>0</v>
      </c>
    </row>
    <row r="893" spans="4:13" ht="12.75" x14ac:dyDescent="0.3">
      <c r="D893" s="8" t="str">
        <f>Input_Fixed_Assets!E894</f>
        <v>FAC</v>
      </c>
      <c r="E893" s="61">
        <f>Input_Fixed_Assets!F894</f>
        <v>0</v>
      </c>
      <c r="F893" s="66">
        <f>Input_Fixed_Assets!G894</f>
        <v>0</v>
      </c>
      <c r="G893" s="62" t="str">
        <f>Input_Fixed_Assets!H894</f>
        <v>Property</v>
      </c>
      <c r="H893" s="62" t="str">
        <f>Input_Fixed_Assets!I894</f>
        <v>Existing</v>
      </c>
      <c r="I893" s="63"/>
      <c r="J893" s="64">
        <f>INDEX(Input_Fixed_Assets!$E$993:$E$998,MATCH(D893,Input_Fixed_Assets!$D$993:$D$998,0))</f>
        <v>0.48700000182628767</v>
      </c>
      <c r="K893" s="61">
        <f t="shared" si="26"/>
        <v>0</v>
      </c>
      <c r="M893" s="66">
        <f t="shared" si="27"/>
        <v>0</v>
      </c>
    </row>
    <row r="894" spans="4:13" ht="12.75" x14ac:dyDescent="0.3">
      <c r="D894" s="8" t="str">
        <f>Input_Fixed_Assets!E895</f>
        <v>FAC</v>
      </c>
      <c r="E894" s="61">
        <f>Input_Fixed_Assets!F895</f>
        <v>0</v>
      </c>
      <c r="F894" s="66">
        <f>Input_Fixed_Assets!G895</f>
        <v>0</v>
      </c>
      <c r="G894" s="62" t="str">
        <f>Input_Fixed_Assets!H895</f>
        <v>Property</v>
      </c>
      <c r="H894" s="62" t="str">
        <f>Input_Fixed_Assets!I895</f>
        <v>Existing</v>
      </c>
      <c r="I894" s="63"/>
      <c r="J894" s="64">
        <f>INDEX(Input_Fixed_Assets!$E$993:$E$998,MATCH(D894,Input_Fixed_Assets!$D$993:$D$998,0))</f>
        <v>0.48700000182628767</v>
      </c>
      <c r="K894" s="61">
        <f t="shared" si="26"/>
        <v>0</v>
      </c>
      <c r="M894" s="66">
        <f t="shared" si="27"/>
        <v>0</v>
      </c>
    </row>
    <row r="895" spans="4:13" ht="12.75" x14ac:dyDescent="0.3">
      <c r="D895" s="8" t="str">
        <f>Input_Fixed_Assets!E896</f>
        <v>FAC</v>
      </c>
      <c r="E895" s="61">
        <f>Input_Fixed_Assets!F896</f>
        <v>1584.64</v>
      </c>
      <c r="F895" s="66">
        <f>Input_Fixed_Assets!G896</f>
        <v>61</v>
      </c>
      <c r="G895" s="62" t="str">
        <f>Input_Fixed_Assets!H896</f>
        <v>Property</v>
      </c>
      <c r="H895" s="62" t="str">
        <f>Input_Fixed_Assets!I896</f>
        <v>Existing</v>
      </c>
      <c r="I895" s="63"/>
      <c r="J895" s="64">
        <f>INDEX(Input_Fixed_Assets!$E$993:$E$998,MATCH(D895,Input_Fixed_Assets!$D$993:$D$998,0))</f>
        <v>0.48700000182628767</v>
      </c>
      <c r="K895" s="61">
        <f t="shared" si="26"/>
        <v>771.71968289400854</v>
      </c>
      <c r="M895" s="66">
        <f t="shared" si="27"/>
        <v>5.083333333333333</v>
      </c>
    </row>
    <row r="896" spans="4:13" ht="12.75" x14ac:dyDescent="0.3">
      <c r="D896" s="8" t="str">
        <f>Input_Fixed_Assets!E897</f>
        <v>FAC</v>
      </c>
      <c r="E896" s="61">
        <f>Input_Fixed_Assets!F897</f>
        <v>1935.74</v>
      </c>
      <c r="F896" s="66">
        <f>Input_Fixed_Assets!G897</f>
        <v>61</v>
      </c>
      <c r="G896" s="62" t="str">
        <f>Input_Fixed_Assets!H897</f>
        <v>Property</v>
      </c>
      <c r="H896" s="62" t="str">
        <f>Input_Fixed_Assets!I897</f>
        <v>Existing</v>
      </c>
      <c r="I896" s="63"/>
      <c r="J896" s="64">
        <f>INDEX(Input_Fixed_Assets!$E$993:$E$998,MATCH(D896,Input_Fixed_Assets!$D$993:$D$998,0))</f>
        <v>0.48700000182628767</v>
      </c>
      <c r="K896" s="61">
        <f t="shared" si="26"/>
        <v>942.70538353521806</v>
      </c>
      <c r="M896" s="66">
        <f t="shared" si="27"/>
        <v>5.083333333333333</v>
      </c>
    </row>
    <row r="897" spans="4:13" ht="12.75" x14ac:dyDescent="0.3">
      <c r="D897" s="8" t="str">
        <f>Input_Fixed_Assets!E898</f>
        <v>SYS</v>
      </c>
      <c r="E897" s="61">
        <f>Input_Fixed_Assets!F898</f>
        <v>25685.02</v>
      </c>
      <c r="F897" s="66">
        <f>Input_Fixed_Assets!G898</f>
        <v>61</v>
      </c>
      <c r="G897" s="62" t="str">
        <f>Input_Fixed_Assets!H898</f>
        <v>IT and Communications</v>
      </c>
      <c r="H897" s="62" t="str">
        <f>Input_Fixed_Assets!I898</f>
        <v>Existing</v>
      </c>
      <c r="I897" s="63"/>
      <c r="J897" s="64">
        <f>INDEX(Input_Fixed_Assets!$E$993:$E$998,MATCH(D897,Input_Fixed_Assets!$D$993:$D$998,0))</f>
        <v>0.16899999950892305</v>
      </c>
      <c r="K897" s="61">
        <f t="shared" si="26"/>
        <v>4340.7683673866786</v>
      </c>
      <c r="M897" s="66">
        <f t="shared" si="27"/>
        <v>5.083333333333333</v>
      </c>
    </row>
    <row r="898" spans="4:13" ht="12.75" x14ac:dyDescent="0.3">
      <c r="D898" s="8" t="str">
        <f>Input_Fixed_Assets!E899</f>
        <v>PMO</v>
      </c>
      <c r="E898" s="61">
        <f>Input_Fixed_Assets!F899</f>
        <v>0</v>
      </c>
      <c r="F898" s="66">
        <f>Input_Fixed_Assets!G899</f>
        <v>0</v>
      </c>
      <c r="G898" s="62" t="str">
        <f>Input_Fixed_Assets!H899</f>
        <v>IT and Communications</v>
      </c>
      <c r="H898" s="62" t="str">
        <f>Input_Fixed_Assets!I899</f>
        <v>New</v>
      </c>
      <c r="I898" s="63"/>
      <c r="J898" s="64">
        <f>INDEX(Input_Fixed_Assets!$E$993:$E$998,MATCH(D898,Input_Fixed_Assets!$D$993:$D$998,0))</f>
        <v>0.53339999296323626</v>
      </c>
      <c r="K898" s="61">
        <f t="shared" si="26"/>
        <v>0</v>
      </c>
      <c r="M898" s="66">
        <f t="shared" si="27"/>
        <v>0</v>
      </c>
    </row>
    <row r="899" spans="4:13" ht="12.75" x14ac:dyDescent="0.3">
      <c r="D899" s="8" t="str">
        <f>Input_Fixed_Assets!E900</f>
        <v>PMO</v>
      </c>
      <c r="E899" s="61">
        <f>Input_Fixed_Assets!F900</f>
        <v>0</v>
      </c>
      <c r="F899" s="66">
        <f>Input_Fixed_Assets!G900</f>
        <v>0</v>
      </c>
      <c r="G899" s="62" t="str">
        <f>Input_Fixed_Assets!H900</f>
        <v>IT and Communications</v>
      </c>
      <c r="H899" s="62" t="str">
        <f>Input_Fixed_Assets!I900</f>
        <v>New</v>
      </c>
      <c r="I899" s="63"/>
      <c r="J899" s="64">
        <f>INDEX(Input_Fixed_Assets!$E$993:$E$998,MATCH(D899,Input_Fixed_Assets!$D$993:$D$998,0))</f>
        <v>0.53339999296323626</v>
      </c>
      <c r="K899" s="61">
        <f t="shared" si="26"/>
        <v>0</v>
      </c>
      <c r="M899" s="66">
        <f t="shared" si="27"/>
        <v>0</v>
      </c>
    </row>
    <row r="900" spans="4:13" ht="12.75" x14ac:dyDescent="0.3">
      <c r="D900" s="8" t="str">
        <f>Input_Fixed_Assets!E901</f>
        <v>PMO</v>
      </c>
      <c r="E900" s="61">
        <f>Input_Fixed_Assets!F901</f>
        <v>0</v>
      </c>
      <c r="F900" s="66">
        <f>Input_Fixed_Assets!G901</f>
        <v>0</v>
      </c>
      <c r="G900" s="62" t="str">
        <f>Input_Fixed_Assets!H901</f>
        <v>IT and Communications</v>
      </c>
      <c r="H900" s="62" t="str">
        <f>Input_Fixed_Assets!I901</f>
        <v>New</v>
      </c>
      <c r="I900" s="63"/>
      <c r="J900" s="64">
        <f>INDEX(Input_Fixed_Assets!$E$993:$E$998,MATCH(D900,Input_Fixed_Assets!$D$993:$D$998,0))</f>
        <v>0.53339999296323626</v>
      </c>
      <c r="K900" s="61">
        <f t="shared" si="26"/>
        <v>0</v>
      </c>
      <c r="M900" s="66">
        <f t="shared" si="27"/>
        <v>0</v>
      </c>
    </row>
    <row r="901" spans="4:13" ht="12.75" x14ac:dyDescent="0.3">
      <c r="D901" s="8" t="str">
        <f>Input_Fixed_Assets!E902</f>
        <v>PMO</v>
      </c>
      <c r="E901" s="61">
        <f>Input_Fixed_Assets!F902</f>
        <v>0</v>
      </c>
      <c r="F901" s="66">
        <f>Input_Fixed_Assets!G902</f>
        <v>0</v>
      </c>
      <c r="G901" s="62" t="str">
        <f>Input_Fixed_Assets!H902</f>
        <v>IT and Communications</v>
      </c>
      <c r="H901" s="62" t="str">
        <f>Input_Fixed_Assets!I902</f>
        <v>New</v>
      </c>
      <c r="I901" s="63"/>
      <c r="J901" s="64">
        <f>INDEX(Input_Fixed_Assets!$E$993:$E$998,MATCH(D901,Input_Fixed_Assets!$D$993:$D$998,0))</f>
        <v>0.53339999296323626</v>
      </c>
      <c r="K901" s="61">
        <f t="shared" si="26"/>
        <v>0</v>
      </c>
      <c r="M901" s="66">
        <f t="shared" si="27"/>
        <v>0</v>
      </c>
    </row>
    <row r="902" spans="4:13" ht="12.75" x14ac:dyDescent="0.3">
      <c r="D902" s="8" t="str">
        <f>Input_Fixed_Assets!E903</f>
        <v>PMO</v>
      </c>
      <c r="E902" s="61">
        <f>Input_Fixed_Assets!F903</f>
        <v>6446.92</v>
      </c>
      <c r="F902" s="66">
        <f>Input_Fixed_Assets!G903</f>
        <v>3</v>
      </c>
      <c r="G902" s="62" t="str">
        <f>Input_Fixed_Assets!H903</f>
        <v>IT and Communications</v>
      </c>
      <c r="H902" s="62" t="str">
        <f>Input_Fixed_Assets!I903</f>
        <v>New</v>
      </c>
      <c r="I902" s="63"/>
      <c r="J902" s="64">
        <f>INDEX(Input_Fixed_Assets!$E$993:$E$998,MATCH(D902,Input_Fixed_Assets!$D$993:$D$998,0))</f>
        <v>0.53339999296323626</v>
      </c>
      <c r="K902" s="61">
        <f t="shared" si="26"/>
        <v>3438.787082634547</v>
      </c>
      <c r="M902" s="66">
        <f t="shared" si="27"/>
        <v>0.25</v>
      </c>
    </row>
    <row r="903" spans="4:13" ht="12.75" x14ac:dyDescent="0.3">
      <c r="D903" s="8" t="str">
        <f>Input_Fixed_Assets!E904</f>
        <v>PMO</v>
      </c>
      <c r="E903" s="61">
        <f>Input_Fixed_Assets!F904</f>
        <v>145387.04999999999</v>
      </c>
      <c r="F903" s="66">
        <f>Input_Fixed_Assets!G904</f>
        <v>25</v>
      </c>
      <c r="G903" s="62" t="str">
        <f>Input_Fixed_Assets!H904</f>
        <v>IT and Communications</v>
      </c>
      <c r="H903" s="62" t="str">
        <f>Input_Fixed_Assets!I904</f>
        <v>New</v>
      </c>
      <c r="I903" s="63"/>
      <c r="J903" s="64">
        <f>INDEX(Input_Fixed_Assets!$E$993:$E$998,MATCH(D903,Input_Fixed_Assets!$D$993:$D$998,0))</f>
        <v>0.53339999296323626</v>
      </c>
      <c r="K903" s="61">
        <f t="shared" si="26"/>
        <v>77549.451446945677</v>
      </c>
      <c r="M903" s="66">
        <f t="shared" si="27"/>
        <v>2.0833333333333335</v>
      </c>
    </row>
    <row r="904" spans="4:13" ht="12.75" x14ac:dyDescent="0.3">
      <c r="D904" s="8" t="str">
        <f>Input_Fixed_Assets!E905</f>
        <v>PMO</v>
      </c>
      <c r="E904" s="61">
        <f>Input_Fixed_Assets!F905</f>
        <v>0</v>
      </c>
      <c r="F904" s="66">
        <f>Input_Fixed_Assets!G905</f>
        <v>0</v>
      </c>
      <c r="G904" s="62" t="str">
        <f>Input_Fixed_Assets!H905</f>
        <v>IT and Communications</v>
      </c>
      <c r="H904" s="62" t="str">
        <f>Input_Fixed_Assets!I905</f>
        <v>New</v>
      </c>
      <c r="I904" s="63"/>
      <c r="J904" s="64">
        <f>INDEX(Input_Fixed_Assets!$E$993:$E$998,MATCH(D904,Input_Fixed_Assets!$D$993:$D$998,0))</f>
        <v>0.53339999296323626</v>
      </c>
      <c r="K904" s="61">
        <f t="shared" si="26"/>
        <v>0</v>
      </c>
      <c r="M904" s="66">
        <f t="shared" si="27"/>
        <v>0</v>
      </c>
    </row>
    <row r="905" spans="4:13" ht="12.75" x14ac:dyDescent="0.3">
      <c r="D905" s="8" t="str">
        <f>Input_Fixed_Assets!E906</f>
        <v>FAC</v>
      </c>
      <c r="E905" s="61">
        <f>Input_Fixed_Assets!F906</f>
        <v>1148599.3899999999</v>
      </c>
      <c r="F905" s="66">
        <f>Input_Fixed_Assets!G906</f>
        <v>167</v>
      </c>
      <c r="G905" s="62" t="str">
        <f>Input_Fixed_Assets!H906</f>
        <v>Property</v>
      </c>
      <c r="H905" s="62" t="str">
        <f>Input_Fixed_Assets!I906</f>
        <v>New</v>
      </c>
      <c r="I905" s="63"/>
      <c r="J905" s="64">
        <f>INDEX(Input_Fixed_Assets!$E$993:$E$998,MATCH(D905,Input_Fixed_Assets!$D$993:$D$998,0))</f>
        <v>0.48700000182628767</v>
      </c>
      <c r="K905" s="61">
        <f t="shared" si="26"/>
        <v>559367.90502767288</v>
      </c>
      <c r="M905" s="66">
        <f t="shared" si="27"/>
        <v>13.916666666666666</v>
      </c>
    </row>
    <row r="906" spans="4:13" ht="12.75" x14ac:dyDescent="0.3">
      <c r="D906" s="8" t="str">
        <f>Input_Fixed_Assets!E907</f>
        <v>PMO</v>
      </c>
      <c r="E906" s="61">
        <f>Input_Fixed_Assets!F907</f>
        <v>167148.49</v>
      </c>
      <c r="F906" s="66">
        <f>Input_Fixed_Assets!G907</f>
        <v>34</v>
      </c>
      <c r="G906" s="62" t="str">
        <f>Input_Fixed_Assets!H907</f>
        <v>IT and Communications</v>
      </c>
      <c r="H906" s="62" t="str">
        <f>Input_Fixed_Assets!I907</f>
        <v>New</v>
      </c>
      <c r="I906" s="63"/>
      <c r="J906" s="64">
        <f>INDEX(Input_Fixed_Assets!$E$993:$E$998,MATCH(D906,Input_Fixed_Assets!$D$993:$D$998,0))</f>
        <v>0.53339999296323626</v>
      </c>
      <c r="K906" s="61">
        <f t="shared" ref="K906:K969" si="28">E906*J906</f>
        <v>89157.003389815567</v>
      </c>
      <c r="M906" s="66">
        <f t="shared" si="27"/>
        <v>2.8333333333333335</v>
      </c>
    </row>
    <row r="907" spans="4:13" ht="12.75" x14ac:dyDescent="0.3">
      <c r="D907" s="8" t="str">
        <f>Input_Fixed_Assets!E908</f>
        <v>PMO</v>
      </c>
      <c r="E907" s="61">
        <f>Input_Fixed_Assets!F908</f>
        <v>523610.36</v>
      </c>
      <c r="F907" s="66">
        <f>Input_Fixed_Assets!G908</f>
        <v>22</v>
      </c>
      <c r="G907" s="62" t="str">
        <f>Input_Fixed_Assets!H908</f>
        <v>IT and Communications</v>
      </c>
      <c r="H907" s="62" t="str">
        <f>Input_Fixed_Assets!I908</f>
        <v>New</v>
      </c>
      <c r="I907" s="63"/>
      <c r="J907" s="64">
        <f>INDEX(Input_Fixed_Assets!$E$993:$E$998,MATCH(D907,Input_Fixed_Assets!$D$993:$D$998,0))</f>
        <v>0.53339999296323626</v>
      </c>
      <c r="K907" s="61">
        <f t="shared" si="28"/>
        <v>279293.7623394776</v>
      </c>
      <c r="M907" s="66">
        <f t="shared" ref="M907:M970" si="29">F907/12</f>
        <v>1.8333333333333333</v>
      </c>
    </row>
    <row r="908" spans="4:13" ht="12.75" x14ac:dyDescent="0.3">
      <c r="D908" s="8" t="str">
        <f>Input_Fixed_Assets!E909</f>
        <v>PMO</v>
      </c>
      <c r="E908" s="61">
        <f>Input_Fixed_Assets!F909</f>
        <v>0</v>
      </c>
      <c r="F908" s="66">
        <f>Input_Fixed_Assets!G909</f>
        <v>0</v>
      </c>
      <c r="G908" s="62" t="str">
        <f>Input_Fixed_Assets!H909</f>
        <v>IT and Communications</v>
      </c>
      <c r="H908" s="62" t="str">
        <f>Input_Fixed_Assets!I909</f>
        <v>New</v>
      </c>
      <c r="I908" s="63"/>
      <c r="J908" s="64">
        <f>INDEX(Input_Fixed_Assets!$E$993:$E$998,MATCH(D908,Input_Fixed_Assets!$D$993:$D$998,0))</f>
        <v>0.53339999296323626</v>
      </c>
      <c r="K908" s="61">
        <f t="shared" si="28"/>
        <v>0</v>
      </c>
      <c r="M908" s="66">
        <f t="shared" si="29"/>
        <v>0</v>
      </c>
    </row>
    <row r="909" spans="4:13" ht="12.75" x14ac:dyDescent="0.3">
      <c r="D909" s="8" t="str">
        <f>Input_Fixed_Assets!E910</f>
        <v>PMO</v>
      </c>
      <c r="E909" s="61">
        <f>Input_Fixed_Assets!F910</f>
        <v>2133.29</v>
      </c>
      <c r="F909" s="66">
        <f>Input_Fixed_Assets!G910</f>
        <v>7</v>
      </c>
      <c r="G909" s="62" t="str">
        <f>Input_Fixed_Assets!H910</f>
        <v>IT and Communications</v>
      </c>
      <c r="H909" s="62" t="str">
        <f>Input_Fixed_Assets!I910</f>
        <v>New</v>
      </c>
      <c r="I909" s="63"/>
      <c r="J909" s="64">
        <f>INDEX(Input_Fixed_Assets!$E$993:$E$998,MATCH(D909,Input_Fixed_Assets!$D$993:$D$998,0))</f>
        <v>0.53339999296323626</v>
      </c>
      <c r="K909" s="61">
        <f t="shared" si="28"/>
        <v>1137.8968709885423</v>
      </c>
      <c r="M909" s="66">
        <f t="shared" si="29"/>
        <v>0.58333333333333337</v>
      </c>
    </row>
    <row r="910" spans="4:13" ht="12.75" x14ac:dyDescent="0.3">
      <c r="D910" s="8" t="str">
        <f>Input_Fixed_Assets!E911</f>
        <v>PMO</v>
      </c>
      <c r="E910" s="61">
        <f>Input_Fixed_Assets!F911</f>
        <v>2057.14</v>
      </c>
      <c r="F910" s="66">
        <f>Input_Fixed_Assets!G911</f>
        <v>7</v>
      </c>
      <c r="G910" s="62" t="str">
        <f>Input_Fixed_Assets!H911</f>
        <v>IT and Communications</v>
      </c>
      <c r="H910" s="62" t="str">
        <f>Input_Fixed_Assets!I911</f>
        <v>New</v>
      </c>
      <c r="I910" s="63"/>
      <c r="J910" s="64">
        <f>INDEX(Input_Fixed_Assets!$E$993:$E$998,MATCH(D910,Input_Fixed_Assets!$D$993:$D$998,0))</f>
        <v>0.53339999296323626</v>
      </c>
      <c r="K910" s="61">
        <f t="shared" si="28"/>
        <v>1097.2784615243918</v>
      </c>
      <c r="M910" s="66">
        <f t="shared" si="29"/>
        <v>0.58333333333333337</v>
      </c>
    </row>
    <row r="911" spans="4:13" ht="12.75" x14ac:dyDescent="0.3">
      <c r="D911" s="8" t="str">
        <f>Input_Fixed_Assets!E912</f>
        <v>PMO</v>
      </c>
      <c r="E911" s="61">
        <f>Input_Fixed_Assets!F912</f>
        <v>63704.02</v>
      </c>
      <c r="F911" s="66">
        <f>Input_Fixed_Assets!G912</f>
        <v>12</v>
      </c>
      <c r="G911" s="62" t="str">
        <f>Input_Fixed_Assets!H912</f>
        <v>IT and Communications</v>
      </c>
      <c r="H911" s="62" t="str">
        <f>Input_Fixed_Assets!I912</f>
        <v>New</v>
      </c>
      <c r="I911" s="63"/>
      <c r="J911" s="64">
        <f>INDEX(Input_Fixed_Assets!$E$993:$E$998,MATCH(D911,Input_Fixed_Assets!$D$993:$D$998,0))</f>
        <v>0.53339999296323626</v>
      </c>
      <c r="K911" s="61">
        <f t="shared" si="28"/>
        <v>33979.723819729857</v>
      </c>
      <c r="M911" s="66">
        <f t="shared" si="29"/>
        <v>1</v>
      </c>
    </row>
    <row r="912" spans="4:13" ht="12.75" x14ac:dyDescent="0.3">
      <c r="D912" s="8" t="str">
        <f>Input_Fixed_Assets!E913</f>
        <v>PMO</v>
      </c>
      <c r="E912" s="61">
        <f>Input_Fixed_Assets!F913</f>
        <v>0</v>
      </c>
      <c r="F912" s="66">
        <f>Input_Fixed_Assets!G913</f>
        <v>0</v>
      </c>
      <c r="G912" s="62" t="str">
        <f>Input_Fixed_Assets!H913</f>
        <v>IT and Communications</v>
      </c>
      <c r="H912" s="62" t="str">
        <f>Input_Fixed_Assets!I913</f>
        <v>New</v>
      </c>
      <c r="I912" s="63"/>
      <c r="J912" s="64">
        <f>INDEX(Input_Fixed_Assets!$E$993:$E$998,MATCH(D912,Input_Fixed_Assets!$D$993:$D$998,0))</f>
        <v>0.53339999296323626</v>
      </c>
      <c r="K912" s="61">
        <f t="shared" si="28"/>
        <v>0</v>
      </c>
      <c r="M912" s="66">
        <f t="shared" si="29"/>
        <v>0</v>
      </c>
    </row>
    <row r="913" spans="4:13" ht="12.75" x14ac:dyDescent="0.3">
      <c r="D913" s="8" t="str">
        <f>Input_Fixed_Assets!E914</f>
        <v>FAC</v>
      </c>
      <c r="E913" s="61">
        <f>Input_Fixed_Assets!F914</f>
        <v>16230.87</v>
      </c>
      <c r="F913" s="66">
        <f>Input_Fixed_Assets!G914</f>
        <v>108</v>
      </c>
      <c r="G913" s="62" t="str">
        <f>Input_Fixed_Assets!H914</f>
        <v>IT and Communications</v>
      </c>
      <c r="H913" s="62" t="str">
        <f>Input_Fixed_Assets!I914</f>
        <v>New</v>
      </c>
      <c r="I913" s="63"/>
      <c r="J913" s="64">
        <f>INDEX(Input_Fixed_Assets!$E$993:$E$998,MATCH(D913,Input_Fixed_Assets!$D$993:$D$998,0))</f>
        <v>0.48700000182628767</v>
      </c>
      <c r="K913" s="61">
        <f t="shared" si="28"/>
        <v>7904.4337196422384</v>
      </c>
      <c r="M913" s="66">
        <f t="shared" si="29"/>
        <v>9</v>
      </c>
    </row>
    <row r="914" spans="4:13" ht="12.75" x14ac:dyDescent="0.3">
      <c r="D914" s="8" t="str">
        <f>Input_Fixed_Assets!E915</f>
        <v>PMO</v>
      </c>
      <c r="E914" s="61">
        <f>Input_Fixed_Assets!F915</f>
        <v>0</v>
      </c>
      <c r="F914" s="66">
        <f>Input_Fixed_Assets!G915</f>
        <v>0</v>
      </c>
      <c r="G914" s="62" t="str">
        <f>Input_Fixed_Assets!H915</f>
        <v>IT and Communications</v>
      </c>
      <c r="H914" s="62" t="str">
        <f>Input_Fixed_Assets!I915</f>
        <v>New</v>
      </c>
      <c r="I914" s="63"/>
      <c r="J914" s="64">
        <f>INDEX(Input_Fixed_Assets!$E$993:$E$998,MATCH(D914,Input_Fixed_Assets!$D$993:$D$998,0))</f>
        <v>0.53339999296323626</v>
      </c>
      <c r="K914" s="61">
        <f t="shared" si="28"/>
        <v>0</v>
      </c>
      <c r="M914" s="66">
        <f t="shared" si="29"/>
        <v>0</v>
      </c>
    </row>
    <row r="915" spans="4:13" ht="12.75" x14ac:dyDescent="0.3">
      <c r="D915" s="8" t="str">
        <f>Input_Fixed_Assets!E916</f>
        <v>PMO</v>
      </c>
      <c r="E915" s="61">
        <f>Input_Fixed_Assets!F916</f>
        <v>0</v>
      </c>
      <c r="F915" s="66">
        <f>Input_Fixed_Assets!G916</f>
        <v>0</v>
      </c>
      <c r="G915" s="62" t="str">
        <f>Input_Fixed_Assets!H916</f>
        <v>IT and Communications</v>
      </c>
      <c r="H915" s="62" t="str">
        <f>Input_Fixed_Assets!I916</f>
        <v>New</v>
      </c>
      <c r="I915" s="63"/>
      <c r="J915" s="64">
        <f>INDEX(Input_Fixed_Assets!$E$993:$E$998,MATCH(D915,Input_Fixed_Assets!$D$993:$D$998,0))</f>
        <v>0.53339999296323626</v>
      </c>
      <c r="K915" s="61">
        <f t="shared" si="28"/>
        <v>0</v>
      </c>
      <c r="M915" s="66">
        <f t="shared" si="29"/>
        <v>0</v>
      </c>
    </row>
    <row r="916" spans="4:13" ht="12.75" x14ac:dyDescent="0.3">
      <c r="D916" s="8" t="str">
        <f>Input_Fixed_Assets!E917</f>
        <v>PMO</v>
      </c>
      <c r="E916" s="61">
        <f>Input_Fixed_Assets!F917</f>
        <v>0</v>
      </c>
      <c r="F916" s="66">
        <f>Input_Fixed_Assets!G917</f>
        <v>0</v>
      </c>
      <c r="G916" s="62" t="str">
        <f>Input_Fixed_Assets!H917</f>
        <v>IT and Communications</v>
      </c>
      <c r="H916" s="62" t="str">
        <f>Input_Fixed_Assets!I917</f>
        <v>New</v>
      </c>
      <c r="I916" s="63"/>
      <c r="J916" s="64">
        <f>INDEX(Input_Fixed_Assets!$E$993:$E$998,MATCH(D916,Input_Fixed_Assets!$D$993:$D$998,0))</f>
        <v>0.53339999296323626</v>
      </c>
      <c r="K916" s="61">
        <f t="shared" si="28"/>
        <v>0</v>
      </c>
      <c r="M916" s="66">
        <f t="shared" si="29"/>
        <v>0</v>
      </c>
    </row>
    <row r="917" spans="4:13" ht="12.75" x14ac:dyDescent="0.3">
      <c r="D917" s="8" t="str">
        <f>Input_Fixed_Assets!E918</f>
        <v>PMO</v>
      </c>
      <c r="E917" s="61">
        <f>Input_Fixed_Assets!F918</f>
        <v>0</v>
      </c>
      <c r="F917" s="66">
        <f>Input_Fixed_Assets!G918</f>
        <v>0</v>
      </c>
      <c r="G917" s="62" t="str">
        <f>Input_Fixed_Assets!H918</f>
        <v>IT and Communications</v>
      </c>
      <c r="H917" s="62" t="str">
        <f>Input_Fixed_Assets!I918</f>
        <v>New</v>
      </c>
      <c r="I917" s="63"/>
      <c r="J917" s="64">
        <f>INDEX(Input_Fixed_Assets!$E$993:$E$998,MATCH(D917,Input_Fixed_Assets!$D$993:$D$998,0))</f>
        <v>0.53339999296323626</v>
      </c>
      <c r="K917" s="61">
        <f t="shared" si="28"/>
        <v>0</v>
      </c>
      <c r="M917" s="66">
        <f t="shared" si="29"/>
        <v>0</v>
      </c>
    </row>
    <row r="918" spans="4:13" ht="12.75" x14ac:dyDescent="0.3">
      <c r="D918" s="8" t="str">
        <f>Input_Fixed_Assets!E919</f>
        <v>PMO</v>
      </c>
      <c r="E918" s="61">
        <f>Input_Fixed_Assets!F919</f>
        <v>100595.99</v>
      </c>
      <c r="F918" s="66">
        <f>Input_Fixed_Assets!G919</f>
        <v>23</v>
      </c>
      <c r="G918" s="62" t="str">
        <f>Input_Fixed_Assets!H919</f>
        <v>IT and Communications</v>
      </c>
      <c r="H918" s="62" t="str">
        <f>Input_Fixed_Assets!I919</f>
        <v>New</v>
      </c>
      <c r="I918" s="63"/>
      <c r="J918" s="64">
        <f>INDEX(Input_Fixed_Assets!$E$993:$E$998,MATCH(D918,Input_Fixed_Assets!$D$993:$D$998,0))</f>
        <v>0.53339999296323626</v>
      </c>
      <c r="K918" s="61">
        <f t="shared" si="28"/>
        <v>53657.900358129787</v>
      </c>
      <c r="M918" s="66">
        <f t="shared" si="29"/>
        <v>1.9166666666666667</v>
      </c>
    </row>
    <row r="919" spans="4:13" ht="12.75" x14ac:dyDescent="0.3">
      <c r="D919" s="8" t="str">
        <f>Input_Fixed_Assets!E920</f>
        <v>PMO</v>
      </c>
      <c r="E919" s="61">
        <f>Input_Fixed_Assets!F920</f>
        <v>0</v>
      </c>
      <c r="F919" s="66">
        <f>Input_Fixed_Assets!G920</f>
        <v>0</v>
      </c>
      <c r="G919" s="62" t="str">
        <f>Input_Fixed_Assets!H920</f>
        <v>IT and Communications</v>
      </c>
      <c r="H919" s="62" t="str">
        <f>Input_Fixed_Assets!I920</f>
        <v>New</v>
      </c>
      <c r="I919" s="63"/>
      <c r="J919" s="64">
        <f>INDEX(Input_Fixed_Assets!$E$993:$E$998,MATCH(D919,Input_Fixed_Assets!$D$993:$D$998,0))</f>
        <v>0.53339999296323626</v>
      </c>
      <c r="K919" s="61">
        <f t="shared" si="28"/>
        <v>0</v>
      </c>
      <c r="M919" s="66">
        <f t="shared" si="29"/>
        <v>0</v>
      </c>
    </row>
    <row r="920" spans="4:13" ht="12.75" x14ac:dyDescent="0.3">
      <c r="D920" s="8" t="str">
        <f>Input_Fixed_Assets!E921</f>
        <v>OPS</v>
      </c>
      <c r="E920" s="61">
        <f>Input_Fixed_Assets!F921</f>
        <v>31664.400000000001</v>
      </c>
      <c r="F920" s="66">
        <f>Input_Fixed_Assets!G921</f>
        <v>37</v>
      </c>
      <c r="G920" s="62" t="str">
        <f>Input_Fixed_Assets!H921</f>
        <v>IT and Communications</v>
      </c>
      <c r="H920" s="62" t="str">
        <f>Input_Fixed_Assets!I921</f>
        <v>New</v>
      </c>
      <c r="I920" s="63"/>
      <c r="J920" s="64">
        <f>INDEX(Input_Fixed_Assets!$E$993:$E$998,MATCH(D920,Input_Fixed_Assets!$D$993:$D$998,0))</f>
        <v>0.16899999726869502</v>
      </c>
      <c r="K920" s="61">
        <f t="shared" si="28"/>
        <v>5351.2835135148671</v>
      </c>
      <c r="M920" s="66">
        <f t="shared" si="29"/>
        <v>3.0833333333333335</v>
      </c>
    </row>
    <row r="921" spans="4:13" ht="12.75" x14ac:dyDescent="0.3">
      <c r="D921" s="8" t="str">
        <f>Input_Fixed_Assets!E922</f>
        <v>PMO</v>
      </c>
      <c r="E921" s="61">
        <f>Input_Fixed_Assets!F922</f>
        <v>0</v>
      </c>
      <c r="F921" s="66">
        <f>Input_Fixed_Assets!G922</f>
        <v>0</v>
      </c>
      <c r="G921" s="62" t="str">
        <f>Input_Fixed_Assets!H922</f>
        <v>IT and Communications</v>
      </c>
      <c r="H921" s="62" t="str">
        <f>Input_Fixed_Assets!I922</f>
        <v>New</v>
      </c>
      <c r="I921" s="63"/>
      <c r="J921" s="64">
        <f>INDEX(Input_Fixed_Assets!$E$993:$E$998,MATCH(D921,Input_Fixed_Assets!$D$993:$D$998,0))</f>
        <v>0.53339999296323626</v>
      </c>
      <c r="K921" s="61">
        <f t="shared" si="28"/>
        <v>0</v>
      </c>
      <c r="M921" s="66">
        <f t="shared" si="29"/>
        <v>0</v>
      </c>
    </row>
    <row r="922" spans="4:13" ht="12.75" x14ac:dyDescent="0.3">
      <c r="D922" s="8" t="str">
        <f>Input_Fixed_Assets!E923</f>
        <v>OPS</v>
      </c>
      <c r="E922" s="61">
        <f>Input_Fixed_Assets!F923</f>
        <v>16969.72</v>
      </c>
      <c r="F922" s="66">
        <f>Input_Fixed_Assets!G923</f>
        <v>37</v>
      </c>
      <c r="G922" s="62" t="str">
        <f>Input_Fixed_Assets!H923</f>
        <v>IT and Communications</v>
      </c>
      <c r="H922" s="62" t="str">
        <f>Input_Fixed_Assets!I923</f>
        <v>New</v>
      </c>
      <c r="I922" s="63"/>
      <c r="J922" s="64">
        <f>INDEX(Input_Fixed_Assets!$E$993:$E$998,MATCH(D922,Input_Fixed_Assets!$D$993:$D$998,0))</f>
        <v>0.16899999726869502</v>
      </c>
      <c r="K922" s="61">
        <f t="shared" si="28"/>
        <v>2867.8826336505194</v>
      </c>
      <c r="M922" s="66">
        <f t="shared" si="29"/>
        <v>3.0833333333333335</v>
      </c>
    </row>
    <row r="923" spans="4:13" ht="12.75" x14ac:dyDescent="0.3">
      <c r="D923" s="8" t="str">
        <f>Input_Fixed_Assets!E924</f>
        <v>FAC</v>
      </c>
      <c r="E923" s="61">
        <f>Input_Fixed_Assets!F924</f>
        <v>156656.03</v>
      </c>
      <c r="F923" s="66">
        <f>Input_Fixed_Assets!G924</f>
        <v>348</v>
      </c>
      <c r="G923" s="62" t="str">
        <f>Input_Fixed_Assets!H924</f>
        <v>Property</v>
      </c>
      <c r="H923" s="62" t="str">
        <f>Input_Fixed_Assets!I924</f>
        <v>New</v>
      </c>
      <c r="I923" s="63"/>
      <c r="J923" s="64">
        <f>INDEX(Input_Fixed_Assets!$E$993:$E$998,MATCH(D923,Input_Fixed_Assets!$D$993:$D$998,0))</f>
        <v>0.48700000182628767</v>
      </c>
      <c r="K923" s="61">
        <f t="shared" si="28"/>
        <v>76291.48689609897</v>
      </c>
      <c r="M923" s="66">
        <f t="shared" si="29"/>
        <v>29</v>
      </c>
    </row>
    <row r="924" spans="4:13" ht="12.75" x14ac:dyDescent="0.3">
      <c r="D924" s="8" t="str">
        <f>Input_Fixed_Assets!E925</f>
        <v>FAC</v>
      </c>
      <c r="E924" s="61">
        <f>Input_Fixed_Assets!F925</f>
        <v>54985.71</v>
      </c>
      <c r="F924" s="66">
        <f>Input_Fixed_Assets!G925</f>
        <v>352</v>
      </c>
      <c r="G924" s="62" t="str">
        <f>Input_Fixed_Assets!H925</f>
        <v>Property</v>
      </c>
      <c r="H924" s="62" t="str">
        <f>Input_Fixed_Assets!I925</f>
        <v>New</v>
      </c>
      <c r="I924" s="63"/>
      <c r="J924" s="64">
        <f>INDEX(Input_Fixed_Assets!$E$993:$E$998,MATCH(D924,Input_Fixed_Assets!$D$993:$D$998,0))</f>
        <v>0.48700000182628767</v>
      </c>
      <c r="K924" s="61">
        <f t="shared" si="28"/>
        <v>26778.040870419725</v>
      </c>
      <c r="M924" s="66">
        <f t="shared" si="29"/>
        <v>29.333333333333332</v>
      </c>
    </row>
    <row r="925" spans="4:13" ht="12.75" x14ac:dyDescent="0.3">
      <c r="D925" s="8" t="str">
        <f>Input_Fixed_Assets!E926</f>
        <v>FAC</v>
      </c>
      <c r="E925" s="61">
        <f>Input_Fixed_Assets!F926</f>
        <v>94311.31</v>
      </c>
      <c r="F925" s="66">
        <f>Input_Fixed_Assets!G926</f>
        <v>341</v>
      </c>
      <c r="G925" s="62" t="str">
        <f>Input_Fixed_Assets!H926</f>
        <v>Property</v>
      </c>
      <c r="H925" s="62" t="str">
        <f>Input_Fixed_Assets!I926</f>
        <v>New</v>
      </c>
      <c r="I925" s="63"/>
      <c r="J925" s="64">
        <f>INDEX(Input_Fixed_Assets!$E$993:$E$998,MATCH(D925,Input_Fixed_Assets!$D$993:$D$998,0))</f>
        <v>0.48700000182628767</v>
      </c>
      <c r="K925" s="61">
        <f t="shared" si="28"/>
        <v>45929.60814223958</v>
      </c>
      <c r="M925" s="66">
        <f t="shared" si="29"/>
        <v>28.416666666666668</v>
      </c>
    </row>
    <row r="926" spans="4:13" ht="12.75" x14ac:dyDescent="0.3">
      <c r="D926" s="8" t="str">
        <f>Input_Fixed_Assets!E927</f>
        <v>FAC</v>
      </c>
      <c r="E926" s="61">
        <f>Input_Fixed_Assets!F927</f>
        <v>5420.12</v>
      </c>
      <c r="F926" s="66">
        <f>Input_Fixed_Assets!G927</f>
        <v>465</v>
      </c>
      <c r="G926" s="62" t="str">
        <f>Input_Fixed_Assets!H927</f>
        <v>Property</v>
      </c>
      <c r="H926" s="62" t="str">
        <f>Input_Fixed_Assets!I927</f>
        <v>New</v>
      </c>
      <c r="I926" s="63"/>
      <c r="J926" s="64">
        <f>INDEX(Input_Fixed_Assets!$E$993:$E$998,MATCH(D926,Input_Fixed_Assets!$D$993:$D$998,0))</f>
        <v>0.48700000182628767</v>
      </c>
      <c r="K926" s="61">
        <f t="shared" si="28"/>
        <v>2639.5984498986982</v>
      </c>
      <c r="M926" s="66">
        <f t="shared" si="29"/>
        <v>38.75</v>
      </c>
    </row>
    <row r="927" spans="4:13" ht="12.75" x14ac:dyDescent="0.3">
      <c r="D927" s="8" t="str">
        <f>Input_Fixed_Assets!E928</f>
        <v>FAC</v>
      </c>
      <c r="E927" s="61">
        <f>Input_Fixed_Assets!F928</f>
        <v>216685.89</v>
      </c>
      <c r="F927" s="66">
        <f>Input_Fixed_Assets!G928</f>
        <v>352</v>
      </c>
      <c r="G927" s="62" t="str">
        <f>Input_Fixed_Assets!H928</f>
        <v>Property</v>
      </c>
      <c r="H927" s="62" t="str">
        <f>Input_Fixed_Assets!I928</f>
        <v>New</v>
      </c>
      <c r="I927" s="63"/>
      <c r="J927" s="64">
        <f>INDEX(Input_Fixed_Assets!$E$993:$E$998,MATCH(D927,Input_Fixed_Assets!$D$993:$D$998,0))</f>
        <v>0.48700000182628767</v>
      </c>
      <c r="K927" s="61">
        <f t="shared" si="28"/>
        <v>105526.02882573077</v>
      </c>
      <c r="M927" s="66">
        <f t="shared" si="29"/>
        <v>29.333333333333332</v>
      </c>
    </row>
    <row r="928" spans="4:13" ht="12.75" x14ac:dyDescent="0.3">
      <c r="D928" s="8" t="str">
        <f>Input_Fixed_Assets!E929</f>
        <v>FAC</v>
      </c>
      <c r="E928" s="61">
        <f>Input_Fixed_Assets!F929</f>
        <v>83515.05</v>
      </c>
      <c r="F928" s="66">
        <f>Input_Fixed_Assets!G929</f>
        <v>472</v>
      </c>
      <c r="G928" s="62" t="str">
        <f>Input_Fixed_Assets!H929</f>
        <v>Property</v>
      </c>
      <c r="H928" s="62" t="str">
        <f>Input_Fixed_Assets!I929</f>
        <v>New</v>
      </c>
      <c r="I928" s="63"/>
      <c r="J928" s="64">
        <f>INDEX(Input_Fixed_Assets!$E$993:$E$998,MATCH(D928,Input_Fixed_Assets!$D$993:$D$998,0))</f>
        <v>0.48700000182628767</v>
      </c>
      <c r="K928" s="61">
        <f t="shared" si="28"/>
        <v>40671.829502522509</v>
      </c>
      <c r="M928" s="66">
        <f t="shared" si="29"/>
        <v>39.333333333333336</v>
      </c>
    </row>
    <row r="929" spans="4:13" ht="12.75" x14ac:dyDescent="0.3">
      <c r="D929" s="8" t="str">
        <f>Input_Fixed_Assets!E930</f>
        <v>FAC</v>
      </c>
      <c r="E929" s="61">
        <f>Input_Fixed_Assets!F930</f>
        <v>1064.07</v>
      </c>
      <c r="F929" s="66">
        <f>Input_Fixed_Assets!G930</f>
        <v>408</v>
      </c>
      <c r="G929" s="62" t="str">
        <f>Input_Fixed_Assets!H930</f>
        <v>Exclude</v>
      </c>
      <c r="H929" s="62" t="str">
        <f>Input_Fixed_Assets!I930</f>
        <v>New</v>
      </c>
      <c r="I929" s="63"/>
      <c r="J929" s="64">
        <f>INDEX(Input_Fixed_Assets!$E$993:$E$998,MATCH(D929,Input_Fixed_Assets!$D$993:$D$998,0))</f>
        <v>0.48700000182628767</v>
      </c>
      <c r="K929" s="61">
        <f t="shared" si="28"/>
        <v>518.20209194329789</v>
      </c>
      <c r="M929" s="66">
        <f t="shared" si="29"/>
        <v>34</v>
      </c>
    </row>
    <row r="930" spans="4:13" ht="12.75" x14ac:dyDescent="0.3">
      <c r="D930" s="8" t="str">
        <f>Input_Fixed_Assets!E931</f>
        <v>FAC</v>
      </c>
      <c r="E930" s="61">
        <f>Input_Fixed_Assets!F931</f>
        <v>29295.15</v>
      </c>
      <c r="F930" s="66">
        <f>Input_Fixed_Assets!G931</f>
        <v>229</v>
      </c>
      <c r="G930" s="62" t="str">
        <f>Input_Fixed_Assets!H931</f>
        <v>Property</v>
      </c>
      <c r="H930" s="62" t="str">
        <f>Input_Fixed_Assets!I931</f>
        <v>New</v>
      </c>
      <c r="I930" s="63"/>
      <c r="J930" s="64">
        <f>INDEX(Input_Fixed_Assets!$E$993:$E$998,MATCH(D930,Input_Fixed_Assets!$D$993:$D$998,0))</f>
        <v>0.48700000182628767</v>
      </c>
      <c r="K930" s="61">
        <f t="shared" si="28"/>
        <v>14266.738103501371</v>
      </c>
      <c r="M930" s="66">
        <f t="shared" si="29"/>
        <v>19.083333333333332</v>
      </c>
    </row>
    <row r="931" spans="4:13" ht="12.75" x14ac:dyDescent="0.3">
      <c r="D931" s="8" t="str">
        <f>Input_Fixed_Assets!E932</f>
        <v>FAC</v>
      </c>
      <c r="E931" s="61">
        <f>Input_Fixed_Assets!F932</f>
        <v>30689.65</v>
      </c>
      <c r="F931" s="66">
        <f>Input_Fixed_Assets!G932</f>
        <v>468</v>
      </c>
      <c r="G931" s="62" t="str">
        <f>Input_Fixed_Assets!H932</f>
        <v>Property</v>
      </c>
      <c r="H931" s="62" t="str">
        <f>Input_Fixed_Assets!I932</f>
        <v>New</v>
      </c>
      <c r="I931" s="63"/>
      <c r="J931" s="64">
        <f>INDEX(Input_Fixed_Assets!$E$993:$E$998,MATCH(D931,Input_Fixed_Assets!$D$993:$D$998,0))</f>
        <v>0.48700000182628767</v>
      </c>
      <c r="K931" s="61">
        <f t="shared" si="28"/>
        <v>14945.85960604813</v>
      </c>
      <c r="M931" s="66">
        <f t="shared" si="29"/>
        <v>39</v>
      </c>
    </row>
    <row r="932" spans="4:13" ht="12.75" x14ac:dyDescent="0.3">
      <c r="D932" s="8" t="str">
        <f>Input_Fixed_Assets!E933</f>
        <v>FAC</v>
      </c>
      <c r="E932" s="61">
        <f>Input_Fixed_Assets!F933</f>
        <v>72787.460000000006</v>
      </c>
      <c r="F932" s="66">
        <f>Input_Fixed_Assets!G933</f>
        <v>228</v>
      </c>
      <c r="G932" s="62" t="str">
        <f>Input_Fixed_Assets!H933</f>
        <v>Property</v>
      </c>
      <c r="H932" s="62" t="str">
        <f>Input_Fixed_Assets!I933</f>
        <v>New</v>
      </c>
      <c r="I932" s="63"/>
      <c r="J932" s="64">
        <f>INDEX(Input_Fixed_Assets!$E$993:$E$998,MATCH(D932,Input_Fixed_Assets!$D$993:$D$998,0))</f>
        <v>0.48700000182628767</v>
      </c>
      <c r="K932" s="61">
        <f t="shared" si="28"/>
        <v>35447.493152930845</v>
      </c>
      <c r="M932" s="66">
        <f t="shared" si="29"/>
        <v>19</v>
      </c>
    </row>
    <row r="933" spans="4:13" ht="12.75" x14ac:dyDescent="0.3">
      <c r="D933" s="8" t="str">
        <f>Input_Fixed_Assets!E934</f>
        <v>FAC</v>
      </c>
      <c r="E933" s="61">
        <f>Input_Fixed_Assets!F934</f>
        <v>236326.24</v>
      </c>
      <c r="F933" s="66">
        <f>Input_Fixed_Assets!G934</f>
        <v>352</v>
      </c>
      <c r="G933" s="62" t="str">
        <f>Input_Fixed_Assets!H934</f>
        <v>Property</v>
      </c>
      <c r="H933" s="62" t="str">
        <f>Input_Fixed_Assets!I934</f>
        <v>New</v>
      </c>
      <c r="I933" s="63"/>
      <c r="J933" s="64">
        <f>INDEX(Input_Fixed_Assets!$E$993:$E$998,MATCH(D933,Input_Fixed_Assets!$D$993:$D$998,0))</f>
        <v>0.48700000182628767</v>
      </c>
      <c r="K933" s="61">
        <f t="shared" si="28"/>
        <v>115090.8793115997</v>
      </c>
      <c r="M933" s="66">
        <f t="shared" si="29"/>
        <v>29.333333333333332</v>
      </c>
    </row>
    <row r="934" spans="4:13" ht="12.75" x14ac:dyDescent="0.3">
      <c r="D934" s="8" t="str">
        <f>Input_Fixed_Assets!E935</f>
        <v>FAC</v>
      </c>
      <c r="E934" s="61">
        <f>Input_Fixed_Assets!F935</f>
        <v>79229.36</v>
      </c>
      <c r="F934" s="66">
        <f>Input_Fixed_Assets!G935</f>
        <v>352</v>
      </c>
      <c r="G934" s="62" t="str">
        <f>Input_Fixed_Assets!H935</f>
        <v>Property</v>
      </c>
      <c r="H934" s="62" t="str">
        <f>Input_Fixed_Assets!I935</f>
        <v>New</v>
      </c>
      <c r="I934" s="63"/>
      <c r="J934" s="64">
        <f>INDEX(Input_Fixed_Assets!$E$993:$E$998,MATCH(D934,Input_Fixed_Assets!$D$993:$D$998,0))</f>
        <v>0.48700000182628767</v>
      </c>
      <c r="K934" s="61">
        <f t="shared" si="28"/>
        <v>38584.698464695604</v>
      </c>
      <c r="M934" s="66">
        <f t="shared" si="29"/>
        <v>29.333333333333332</v>
      </c>
    </row>
    <row r="935" spans="4:13" ht="12.75" x14ac:dyDescent="0.3">
      <c r="D935" s="8" t="str">
        <f>Input_Fixed_Assets!E936</f>
        <v>FAC</v>
      </c>
      <c r="E935" s="61">
        <f>Input_Fixed_Assets!F936</f>
        <v>3972.5</v>
      </c>
      <c r="F935" s="66">
        <f>Input_Fixed_Assets!G936</f>
        <v>228</v>
      </c>
      <c r="G935" s="62" t="str">
        <f>Input_Fixed_Assets!H936</f>
        <v>Property</v>
      </c>
      <c r="H935" s="62" t="str">
        <f>Input_Fixed_Assets!I936</f>
        <v>New</v>
      </c>
      <c r="I935" s="63"/>
      <c r="J935" s="64">
        <f>INDEX(Input_Fixed_Assets!$E$993:$E$998,MATCH(D935,Input_Fixed_Assets!$D$993:$D$998,0))</f>
        <v>0.48700000182628767</v>
      </c>
      <c r="K935" s="61">
        <f t="shared" si="28"/>
        <v>1934.6075072549277</v>
      </c>
      <c r="M935" s="66">
        <f t="shared" si="29"/>
        <v>19</v>
      </c>
    </row>
    <row r="936" spans="4:13" ht="12.75" x14ac:dyDescent="0.3">
      <c r="D936" s="8" t="str">
        <f>Input_Fixed_Assets!E937</f>
        <v>FAC</v>
      </c>
      <c r="E936" s="61">
        <f>Input_Fixed_Assets!F937</f>
        <v>16448.86</v>
      </c>
      <c r="F936" s="66">
        <f>Input_Fixed_Assets!G937</f>
        <v>102</v>
      </c>
      <c r="G936" s="62" t="str">
        <f>Input_Fixed_Assets!H937</f>
        <v>Property</v>
      </c>
      <c r="H936" s="62" t="str">
        <f>Input_Fixed_Assets!I937</f>
        <v>New</v>
      </c>
      <c r="I936" s="63"/>
      <c r="J936" s="64">
        <f>INDEX(Input_Fixed_Assets!$E$993:$E$998,MATCH(D936,Input_Fixed_Assets!$D$993:$D$998,0))</f>
        <v>0.48700000182628767</v>
      </c>
      <c r="K936" s="61">
        <f t="shared" si="28"/>
        <v>8010.5948500403501</v>
      </c>
      <c r="M936" s="66">
        <f t="shared" si="29"/>
        <v>8.5</v>
      </c>
    </row>
    <row r="937" spans="4:13" ht="12.75" x14ac:dyDescent="0.3">
      <c r="D937" s="8" t="str">
        <f>Input_Fixed_Assets!E938</f>
        <v>FAC</v>
      </c>
      <c r="E937" s="61">
        <f>Input_Fixed_Assets!F938</f>
        <v>159845.63</v>
      </c>
      <c r="F937" s="66">
        <f>Input_Fixed_Assets!G938</f>
        <v>228</v>
      </c>
      <c r="G937" s="62" t="str">
        <f>Input_Fixed_Assets!H938</f>
        <v>Property</v>
      </c>
      <c r="H937" s="62" t="str">
        <f>Input_Fixed_Assets!I938</f>
        <v>New</v>
      </c>
      <c r="I937" s="63"/>
      <c r="J937" s="64">
        <f>INDEX(Input_Fixed_Assets!$E$993:$E$998,MATCH(D937,Input_Fixed_Assets!$D$993:$D$998,0))</f>
        <v>0.48700000182628767</v>
      </c>
      <c r="K937" s="61">
        <f t="shared" si="28"/>
        <v>77844.822101924103</v>
      </c>
      <c r="M937" s="66">
        <f t="shared" si="29"/>
        <v>19</v>
      </c>
    </row>
    <row r="938" spans="4:13" ht="12.75" x14ac:dyDescent="0.3">
      <c r="D938" s="8" t="str">
        <f>Input_Fixed_Assets!E939</f>
        <v>PMO</v>
      </c>
      <c r="E938" s="61">
        <f>Input_Fixed_Assets!F939</f>
        <v>503500.83</v>
      </c>
      <c r="F938" s="66">
        <f>Input_Fixed_Assets!G939</f>
        <v>32</v>
      </c>
      <c r="G938" s="62" t="str">
        <f>Input_Fixed_Assets!H939</f>
        <v>IT and Communications</v>
      </c>
      <c r="H938" s="62" t="str">
        <f>Input_Fixed_Assets!I939</f>
        <v>New</v>
      </c>
      <c r="I938" s="63"/>
      <c r="J938" s="64">
        <f>INDEX(Input_Fixed_Assets!$E$993:$E$998,MATCH(D938,Input_Fixed_Assets!$D$993:$D$998,0))</f>
        <v>0.53339999296323626</v>
      </c>
      <c r="K938" s="61">
        <f t="shared" si="28"/>
        <v>268567.33917898365</v>
      </c>
      <c r="M938" s="66">
        <f t="shared" si="29"/>
        <v>2.6666666666666665</v>
      </c>
    </row>
    <row r="939" spans="4:13" ht="12.75" x14ac:dyDescent="0.3">
      <c r="D939" s="8" t="str">
        <f>Input_Fixed_Assets!E940</f>
        <v>FAC</v>
      </c>
      <c r="E939" s="61">
        <f>Input_Fixed_Assets!F940</f>
        <v>3985.9</v>
      </c>
      <c r="F939" s="66">
        <f>Input_Fixed_Assets!G940</f>
        <v>112</v>
      </c>
      <c r="G939" s="62" t="str">
        <f>Input_Fixed_Assets!H940</f>
        <v>Property</v>
      </c>
      <c r="H939" s="62" t="str">
        <f>Input_Fixed_Assets!I940</f>
        <v>New</v>
      </c>
      <c r="I939" s="63"/>
      <c r="J939" s="64">
        <f>INDEX(Input_Fixed_Assets!$E$993:$E$998,MATCH(D939,Input_Fixed_Assets!$D$993:$D$998,0))</f>
        <v>0.48700000182628767</v>
      </c>
      <c r="K939" s="61">
        <f t="shared" si="28"/>
        <v>1941.1333072794</v>
      </c>
      <c r="M939" s="66">
        <f t="shared" si="29"/>
        <v>9.3333333333333339</v>
      </c>
    </row>
    <row r="940" spans="4:13" ht="12.75" x14ac:dyDescent="0.3">
      <c r="D940" s="8" t="str">
        <f>Input_Fixed_Assets!E941</f>
        <v>PMO</v>
      </c>
      <c r="E940" s="61">
        <f>Input_Fixed_Assets!F941</f>
        <v>51895.01</v>
      </c>
      <c r="F940" s="66">
        <f>Input_Fixed_Assets!G941</f>
        <v>49</v>
      </c>
      <c r="G940" s="62" t="str">
        <f>Input_Fixed_Assets!H941</f>
        <v>IT and Communications</v>
      </c>
      <c r="H940" s="62" t="str">
        <f>Input_Fixed_Assets!I941</f>
        <v>New</v>
      </c>
      <c r="I940" s="63"/>
      <c r="J940" s="64">
        <f>INDEX(Input_Fixed_Assets!$E$993:$E$998,MATCH(D940,Input_Fixed_Assets!$D$993:$D$998,0))</f>
        <v>0.53339999296323626</v>
      </c>
      <c r="K940" s="61">
        <f t="shared" si="28"/>
        <v>27680.797968827075</v>
      </c>
      <c r="M940" s="66">
        <f t="shared" si="29"/>
        <v>4.083333333333333</v>
      </c>
    </row>
    <row r="941" spans="4:13" ht="12.75" x14ac:dyDescent="0.3">
      <c r="D941" s="8" t="str">
        <f>Input_Fixed_Assets!E942</f>
        <v>FAC</v>
      </c>
      <c r="E941" s="61">
        <f>Input_Fixed_Assets!F942</f>
        <v>157166.48000000001</v>
      </c>
      <c r="F941" s="66">
        <f>Input_Fixed_Assets!G942</f>
        <v>468</v>
      </c>
      <c r="G941" s="62" t="str">
        <f>Input_Fixed_Assets!H942</f>
        <v>Property</v>
      </c>
      <c r="H941" s="62" t="str">
        <f>Input_Fixed_Assets!I942</f>
        <v>New</v>
      </c>
      <c r="I941" s="63"/>
      <c r="J941" s="64">
        <f>INDEX(Input_Fixed_Assets!$E$993:$E$998,MATCH(D941,Input_Fixed_Assets!$D$993:$D$998,0))</f>
        <v>0.48700000182628767</v>
      </c>
      <c r="K941" s="61">
        <f t="shared" si="28"/>
        <v>76540.076047031209</v>
      </c>
      <c r="M941" s="66">
        <f t="shared" si="29"/>
        <v>39</v>
      </c>
    </row>
    <row r="942" spans="4:13" ht="12.75" x14ac:dyDescent="0.3">
      <c r="D942" s="8" t="str">
        <f>Input_Fixed_Assets!E943</f>
        <v>FAC</v>
      </c>
      <c r="E942" s="61">
        <f>Input_Fixed_Assets!F943</f>
        <v>5443.07</v>
      </c>
      <c r="F942" s="66">
        <f>Input_Fixed_Assets!G943</f>
        <v>41</v>
      </c>
      <c r="G942" s="62" t="str">
        <f>Input_Fixed_Assets!H943</f>
        <v>Property</v>
      </c>
      <c r="H942" s="62" t="str">
        <f>Input_Fixed_Assets!I943</f>
        <v>New</v>
      </c>
      <c r="I942" s="63"/>
      <c r="J942" s="64">
        <f>INDEX(Input_Fixed_Assets!$E$993:$E$998,MATCH(D942,Input_Fixed_Assets!$D$993:$D$998,0))</f>
        <v>0.48700000182628767</v>
      </c>
      <c r="K942" s="61">
        <f t="shared" si="28"/>
        <v>2650.7750999406117</v>
      </c>
      <c r="M942" s="66">
        <f t="shared" si="29"/>
        <v>3.4166666666666665</v>
      </c>
    </row>
    <row r="943" spans="4:13" ht="12.75" x14ac:dyDescent="0.3">
      <c r="D943" s="8" t="str">
        <f>Input_Fixed_Assets!E944</f>
        <v>FAC</v>
      </c>
      <c r="E943" s="61">
        <f>Input_Fixed_Assets!F944</f>
        <v>6779.82</v>
      </c>
      <c r="F943" s="66">
        <f>Input_Fixed_Assets!G944</f>
        <v>462</v>
      </c>
      <c r="G943" s="62" t="str">
        <f>Input_Fixed_Assets!H944</f>
        <v>Property</v>
      </c>
      <c r="H943" s="62" t="str">
        <f>Input_Fixed_Assets!I944</f>
        <v>New</v>
      </c>
      <c r="I943" s="63"/>
      <c r="J943" s="64">
        <f>INDEX(Input_Fixed_Assets!$E$993:$E$998,MATCH(D943,Input_Fixed_Assets!$D$993:$D$998,0))</f>
        <v>0.48700000182628767</v>
      </c>
      <c r="K943" s="61">
        <f t="shared" si="28"/>
        <v>3301.7723523819013</v>
      </c>
      <c r="M943" s="66">
        <f t="shared" si="29"/>
        <v>38.5</v>
      </c>
    </row>
    <row r="944" spans="4:13" ht="12.75" x14ac:dyDescent="0.3">
      <c r="D944" s="8" t="str">
        <f>Input_Fixed_Assets!E945</f>
        <v>OPS</v>
      </c>
      <c r="E944" s="61">
        <f>Input_Fixed_Assets!F945</f>
        <v>25787.88</v>
      </c>
      <c r="F944" s="66">
        <f>Input_Fixed_Assets!G945</f>
        <v>16</v>
      </c>
      <c r="G944" s="62" t="str">
        <f>Input_Fixed_Assets!H945</f>
        <v>IT and Communications</v>
      </c>
      <c r="H944" s="62" t="str">
        <f>Input_Fixed_Assets!I945</f>
        <v>New</v>
      </c>
      <c r="I944" s="63"/>
      <c r="J944" s="64">
        <f>INDEX(Input_Fixed_Assets!$E$993:$E$998,MATCH(D944,Input_Fixed_Assets!$D$993:$D$998,0))</f>
        <v>0.16899999726869502</v>
      </c>
      <c r="K944" s="61">
        <f t="shared" si="28"/>
        <v>4358.151649565435</v>
      </c>
      <c r="M944" s="66">
        <f t="shared" si="29"/>
        <v>1.3333333333333333</v>
      </c>
    </row>
    <row r="945" spans="4:13" ht="12.75" x14ac:dyDescent="0.3">
      <c r="D945" s="8" t="str">
        <f>Input_Fixed_Assets!E946</f>
        <v>FAC</v>
      </c>
      <c r="E945" s="61">
        <f>Input_Fixed_Assets!F946</f>
        <v>21577.33</v>
      </c>
      <c r="F945" s="66">
        <f>Input_Fixed_Assets!G946</f>
        <v>130</v>
      </c>
      <c r="G945" s="62" t="str">
        <f>Input_Fixed_Assets!H946</f>
        <v>Property</v>
      </c>
      <c r="H945" s="62" t="str">
        <f>Input_Fixed_Assets!I946</f>
        <v>New</v>
      </c>
      <c r="I945" s="63"/>
      <c r="J945" s="64">
        <f>INDEX(Input_Fixed_Assets!$E$993:$E$998,MATCH(D945,Input_Fixed_Assets!$D$993:$D$998,0))</f>
        <v>0.48700000182628767</v>
      </c>
      <c r="K945" s="61">
        <f t="shared" si="28"/>
        <v>10508.159749406412</v>
      </c>
      <c r="M945" s="66">
        <f t="shared" si="29"/>
        <v>10.833333333333334</v>
      </c>
    </row>
    <row r="946" spans="4:13" ht="12.75" x14ac:dyDescent="0.3">
      <c r="D946" s="8" t="str">
        <f>Input_Fixed_Assets!E947</f>
        <v>PMO</v>
      </c>
      <c r="E946" s="61">
        <f>Input_Fixed_Assets!F947</f>
        <v>179813.3</v>
      </c>
      <c r="F946" s="66">
        <f>Input_Fixed_Assets!G947</f>
        <v>32</v>
      </c>
      <c r="G946" s="62" t="str">
        <f>Input_Fixed_Assets!H947</f>
        <v>IT and Communications</v>
      </c>
      <c r="H946" s="62" t="str">
        <f>Input_Fixed_Assets!I947</f>
        <v>New</v>
      </c>
      <c r="I946" s="63"/>
      <c r="J946" s="64">
        <f>INDEX(Input_Fixed_Assets!$E$993:$E$998,MATCH(D946,Input_Fixed_Assets!$D$993:$D$998,0))</f>
        <v>0.53339999296323626</v>
      </c>
      <c r="K946" s="61">
        <f t="shared" si="28"/>
        <v>95912.412954696279</v>
      </c>
      <c r="M946" s="66">
        <f t="shared" si="29"/>
        <v>2.6666666666666665</v>
      </c>
    </row>
    <row r="947" spans="4:13" ht="12.75" x14ac:dyDescent="0.3">
      <c r="D947" s="8" t="str">
        <f>Input_Fixed_Assets!E948</f>
        <v>FAC</v>
      </c>
      <c r="E947" s="61">
        <f>Input_Fixed_Assets!F948</f>
        <v>105215.75</v>
      </c>
      <c r="F947" s="66">
        <f>Input_Fixed_Assets!G948</f>
        <v>352</v>
      </c>
      <c r="G947" s="62" t="str">
        <f>Input_Fixed_Assets!H948</f>
        <v>Property</v>
      </c>
      <c r="H947" s="62" t="str">
        <f>Input_Fixed_Assets!I948</f>
        <v>New</v>
      </c>
      <c r="I947" s="63"/>
      <c r="J947" s="64">
        <f>INDEX(Input_Fixed_Assets!$E$993:$E$998,MATCH(D947,Input_Fixed_Assets!$D$993:$D$998,0))</f>
        <v>0.48700000182628767</v>
      </c>
      <c r="K947" s="61">
        <f t="shared" si="28"/>
        <v>51240.070442154225</v>
      </c>
      <c r="M947" s="66">
        <f t="shared" si="29"/>
        <v>29.333333333333332</v>
      </c>
    </row>
    <row r="948" spans="4:13" ht="12.75" x14ac:dyDescent="0.3">
      <c r="D948" s="8" t="str">
        <f>Input_Fixed_Assets!E949</f>
        <v>FAC</v>
      </c>
      <c r="E948" s="61">
        <f>Input_Fixed_Assets!F949</f>
        <v>1247.5899999999999</v>
      </c>
      <c r="F948" s="66">
        <f>Input_Fixed_Assets!G949</f>
        <v>112</v>
      </c>
      <c r="G948" s="62" t="str">
        <f>Input_Fixed_Assets!H949</f>
        <v>Property</v>
      </c>
      <c r="H948" s="62" t="str">
        <f>Input_Fixed_Assets!I949</f>
        <v>New</v>
      </c>
      <c r="I948" s="63"/>
      <c r="J948" s="64">
        <f>INDEX(Input_Fixed_Assets!$E$993:$E$998,MATCH(D948,Input_Fixed_Assets!$D$993:$D$998,0))</f>
        <v>0.48700000182628767</v>
      </c>
      <c r="K948" s="61">
        <f t="shared" si="28"/>
        <v>607.57633227845815</v>
      </c>
      <c r="M948" s="66">
        <f t="shared" si="29"/>
        <v>9.3333333333333339</v>
      </c>
    </row>
    <row r="949" spans="4:13" ht="12.75" x14ac:dyDescent="0.3">
      <c r="D949" s="8" t="str">
        <f>Input_Fixed_Assets!E950</f>
        <v>FAC</v>
      </c>
      <c r="E949" s="61">
        <f>Input_Fixed_Assets!F950</f>
        <v>103541.38</v>
      </c>
      <c r="F949" s="66">
        <f>Input_Fixed_Assets!G950</f>
        <v>472</v>
      </c>
      <c r="G949" s="62" t="str">
        <f>Input_Fixed_Assets!H950</f>
        <v>Property</v>
      </c>
      <c r="H949" s="62" t="str">
        <f>Input_Fixed_Assets!I950</f>
        <v>New</v>
      </c>
      <c r="I949" s="63"/>
      <c r="J949" s="64">
        <f>INDEX(Input_Fixed_Assets!$E$993:$E$998,MATCH(D949,Input_Fixed_Assets!$D$993:$D$998,0))</f>
        <v>0.48700000182628767</v>
      </c>
      <c r="K949" s="61">
        <f t="shared" si="28"/>
        <v>50424.652249096347</v>
      </c>
      <c r="M949" s="66">
        <f t="shared" si="29"/>
        <v>39.333333333333336</v>
      </c>
    </row>
    <row r="950" spans="4:13" ht="12.75" x14ac:dyDescent="0.3">
      <c r="D950" s="8" t="str">
        <f>Input_Fixed_Assets!E951</f>
        <v>PMO</v>
      </c>
      <c r="E950" s="61">
        <f>Input_Fixed_Assets!F951</f>
        <v>26535.55</v>
      </c>
      <c r="F950" s="66">
        <f>Input_Fixed_Assets!G951</f>
        <v>49</v>
      </c>
      <c r="G950" s="62" t="str">
        <f>Input_Fixed_Assets!H951</f>
        <v>IT and Communications</v>
      </c>
      <c r="H950" s="62" t="str">
        <f>Input_Fixed_Assets!I951</f>
        <v>New</v>
      </c>
      <c r="I950" s="63"/>
      <c r="J950" s="64">
        <f>INDEX(Input_Fixed_Assets!$E$993:$E$998,MATCH(D950,Input_Fixed_Assets!$D$993:$D$998,0))</f>
        <v>0.53339999296323626</v>
      </c>
      <c r="K950" s="61">
        <f t="shared" si="28"/>
        <v>14154.062183275604</v>
      </c>
      <c r="M950" s="66">
        <f t="shared" si="29"/>
        <v>4.083333333333333</v>
      </c>
    </row>
    <row r="951" spans="4:13" ht="12.75" x14ac:dyDescent="0.3">
      <c r="D951" s="8" t="str">
        <f>Input_Fixed_Assets!E952</f>
        <v>FAC</v>
      </c>
      <c r="E951" s="61">
        <f>Input_Fixed_Assets!F952</f>
        <v>49664.51</v>
      </c>
      <c r="F951" s="66">
        <f>Input_Fixed_Assets!G952</f>
        <v>468</v>
      </c>
      <c r="G951" s="62" t="str">
        <f>Input_Fixed_Assets!H952</f>
        <v>Property</v>
      </c>
      <c r="H951" s="62" t="str">
        <f>Input_Fixed_Assets!I952</f>
        <v>New</v>
      </c>
      <c r="I951" s="63"/>
      <c r="J951" s="64">
        <f>INDEX(Input_Fixed_Assets!$E$993:$E$998,MATCH(D951,Input_Fixed_Assets!$D$993:$D$998,0))</f>
        <v>0.48700000182628767</v>
      </c>
      <c r="K951" s="61">
        <f t="shared" si="28"/>
        <v>24186.616460701684</v>
      </c>
      <c r="M951" s="66">
        <f t="shared" si="29"/>
        <v>39</v>
      </c>
    </row>
    <row r="952" spans="4:13" ht="12.75" x14ac:dyDescent="0.3">
      <c r="D952" s="8" t="str">
        <f>Input_Fixed_Assets!E953</f>
        <v>FAC</v>
      </c>
      <c r="E952" s="61">
        <f>Input_Fixed_Assets!F953</f>
        <v>150424.17000000001</v>
      </c>
      <c r="F952" s="66">
        <f>Input_Fixed_Assets!G953</f>
        <v>471</v>
      </c>
      <c r="G952" s="62" t="str">
        <f>Input_Fixed_Assets!H953</f>
        <v>Property</v>
      </c>
      <c r="H952" s="62" t="str">
        <f>Input_Fixed_Assets!I953</f>
        <v>New</v>
      </c>
      <c r="I952" s="63"/>
      <c r="J952" s="64">
        <f>INDEX(Input_Fixed_Assets!$E$993:$E$998,MATCH(D952,Input_Fixed_Assets!$D$993:$D$998,0))</f>
        <v>0.48700000182628767</v>
      </c>
      <c r="K952" s="61">
        <f t="shared" si="28"/>
        <v>73256.571064717806</v>
      </c>
      <c r="M952" s="66">
        <f t="shared" si="29"/>
        <v>39.25</v>
      </c>
    </row>
    <row r="953" spans="4:13" ht="12.75" x14ac:dyDescent="0.3">
      <c r="D953" s="8" t="str">
        <f>Input_Fixed_Assets!E954</f>
        <v>FAC</v>
      </c>
      <c r="E953" s="61">
        <f>Input_Fixed_Assets!F954</f>
        <v>14826.67</v>
      </c>
      <c r="F953" s="66">
        <f>Input_Fixed_Assets!G954</f>
        <v>452</v>
      </c>
      <c r="G953" s="62" t="str">
        <f>Input_Fixed_Assets!H954</f>
        <v>Property</v>
      </c>
      <c r="H953" s="62" t="str">
        <f>Input_Fixed_Assets!I954</f>
        <v>New</v>
      </c>
      <c r="I953" s="63"/>
      <c r="J953" s="64">
        <f>INDEX(Input_Fixed_Assets!$E$993:$E$998,MATCH(D953,Input_Fixed_Assets!$D$993:$D$998,0))</f>
        <v>0.48700000182628767</v>
      </c>
      <c r="K953" s="61">
        <f t="shared" si="28"/>
        <v>7220.5883170777643</v>
      </c>
      <c r="M953" s="66">
        <f t="shared" si="29"/>
        <v>37.666666666666664</v>
      </c>
    </row>
    <row r="954" spans="4:13" ht="12.75" x14ac:dyDescent="0.3">
      <c r="D954" s="8" t="str">
        <f>Input_Fixed_Assets!E955</f>
        <v>FAC</v>
      </c>
      <c r="E954" s="61">
        <f>Input_Fixed_Assets!F955</f>
        <v>23601.48</v>
      </c>
      <c r="F954" s="66">
        <f>Input_Fixed_Assets!G955</f>
        <v>221</v>
      </c>
      <c r="G954" s="62" t="str">
        <f>Input_Fixed_Assets!H955</f>
        <v>Property</v>
      </c>
      <c r="H954" s="62" t="str">
        <f>Input_Fixed_Assets!I955</f>
        <v>New</v>
      </c>
      <c r="I954" s="63"/>
      <c r="J954" s="64">
        <f>INDEX(Input_Fixed_Assets!$E$993:$E$998,MATCH(D954,Input_Fixed_Assets!$D$993:$D$998,0))</f>
        <v>0.48700000182628767</v>
      </c>
      <c r="K954" s="61">
        <f t="shared" si="28"/>
        <v>11493.920803103092</v>
      </c>
      <c r="M954" s="66">
        <f t="shared" si="29"/>
        <v>18.416666666666668</v>
      </c>
    </row>
    <row r="955" spans="4:13" ht="12.75" x14ac:dyDescent="0.3">
      <c r="D955" s="8" t="str">
        <f>Input_Fixed_Assets!E956</f>
        <v>FAC</v>
      </c>
      <c r="E955" s="61">
        <f>Input_Fixed_Assets!F956</f>
        <v>5659.81</v>
      </c>
      <c r="F955" s="66">
        <f>Input_Fixed_Assets!G956</f>
        <v>465</v>
      </c>
      <c r="G955" s="62" t="str">
        <f>Input_Fixed_Assets!H956</f>
        <v>Property</v>
      </c>
      <c r="H955" s="62" t="str">
        <f>Input_Fixed_Assets!I956</f>
        <v>New</v>
      </c>
      <c r="I955" s="63"/>
      <c r="J955" s="64">
        <f>INDEX(Input_Fixed_Assets!$E$993:$E$998,MATCH(D955,Input_Fixed_Assets!$D$993:$D$998,0))</f>
        <v>0.48700000182628767</v>
      </c>
      <c r="K955" s="61">
        <f t="shared" si="28"/>
        <v>2756.3274803364416</v>
      </c>
      <c r="M955" s="66">
        <f t="shared" si="29"/>
        <v>38.75</v>
      </c>
    </row>
    <row r="956" spans="4:13" ht="12.75" x14ac:dyDescent="0.3">
      <c r="D956" s="8" t="str">
        <f>Input_Fixed_Assets!E957</f>
        <v>PMO</v>
      </c>
      <c r="E956" s="61">
        <f>Input_Fixed_Assets!F957</f>
        <v>108450.19</v>
      </c>
      <c r="F956" s="66">
        <f>Input_Fixed_Assets!G957</f>
        <v>49</v>
      </c>
      <c r="G956" s="62" t="str">
        <f>Input_Fixed_Assets!H957</f>
        <v>IT and Communications</v>
      </c>
      <c r="H956" s="62" t="str">
        <f>Input_Fixed_Assets!I957</f>
        <v>New</v>
      </c>
      <c r="I956" s="63"/>
      <c r="J956" s="64">
        <f>INDEX(Input_Fixed_Assets!$E$993:$E$998,MATCH(D956,Input_Fixed_Assets!$D$993:$D$998,0))</f>
        <v>0.53339999296323626</v>
      </c>
      <c r="K956" s="61">
        <f t="shared" si="28"/>
        <v>57847.330582861636</v>
      </c>
      <c r="M956" s="66">
        <f t="shared" si="29"/>
        <v>4.083333333333333</v>
      </c>
    </row>
    <row r="957" spans="4:13" ht="12.75" x14ac:dyDescent="0.3">
      <c r="D957" s="8" t="str">
        <f>Input_Fixed_Assets!E958</f>
        <v>PMO</v>
      </c>
      <c r="E957" s="61">
        <f>Input_Fixed_Assets!F958</f>
        <v>22737.73</v>
      </c>
      <c r="F957" s="66">
        <f>Input_Fixed_Assets!G958</f>
        <v>49</v>
      </c>
      <c r="G957" s="62" t="str">
        <f>Input_Fixed_Assets!H958</f>
        <v>IT and Communications</v>
      </c>
      <c r="H957" s="62" t="str">
        <f>Input_Fixed_Assets!I958</f>
        <v>New</v>
      </c>
      <c r="I957" s="63"/>
      <c r="J957" s="64">
        <f>INDEX(Input_Fixed_Assets!$E$993:$E$998,MATCH(D957,Input_Fixed_Assets!$D$993:$D$998,0))</f>
        <v>0.53339999296323626</v>
      </c>
      <c r="K957" s="61">
        <f t="shared" si="28"/>
        <v>12128.305021999966</v>
      </c>
      <c r="M957" s="66">
        <f t="shared" si="29"/>
        <v>4.083333333333333</v>
      </c>
    </row>
    <row r="958" spans="4:13" ht="12.75" x14ac:dyDescent="0.3">
      <c r="D958" s="8" t="str">
        <f>Input_Fixed_Assets!E959</f>
        <v>PMO</v>
      </c>
      <c r="E958" s="61">
        <f>Input_Fixed_Assets!F959</f>
        <v>22737.73</v>
      </c>
      <c r="F958" s="66">
        <f>Input_Fixed_Assets!G959</f>
        <v>49</v>
      </c>
      <c r="G958" s="62" t="str">
        <f>Input_Fixed_Assets!H959</f>
        <v>IT and Communications</v>
      </c>
      <c r="H958" s="62" t="str">
        <f>Input_Fixed_Assets!I959</f>
        <v>New</v>
      </c>
      <c r="I958" s="63"/>
      <c r="J958" s="64">
        <f>INDEX(Input_Fixed_Assets!$E$993:$E$998,MATCH(D958,Input_Fixed_Assets!$D$993:$D$998,0))</f>
        <v>0.53339999296323626</v>
      </c>
      <c r="K958" s="61">
        <f t="shared" si="28"/>
        <v>12128.305021999966</v>
      </c>
      <c r="M958" s="66">
        <f t="shared" si="29"/>
        <v>4.083333333333333</v>
      </c>
    </row>
    <row r="959" spans="4:13" ht="12.75" x14ac:dyDescent="0.3">
      <c r="D959" s="8" t="str">
        <f>Input_Fixed_Assets!E960</f>
        <v>PMO</v>
      </c>
      <c r="E959" s="61">
        <f>Input_Fixed_Assets!F960</f>
        <v>33751.15</v>
      </c>
      <c r="F959" s="66">
        <f>Input_Fixed_Assets!G960</f>
        <v>49</v>
      </c>
      <c r="G959" s="62" t="str">
        <f>Input_Fixed_Assets!H960</f>
        <v>IT and Communications</v>
      </c>
      <c r="H959" s="62" t="str">
        <f>Input_Fixed_Assets!I960</f>
        <v>New</v>
      </c>
      <c r="I959" s="63"/>
      <c r="J959" s="64">
        <f>INDEX(Input_Fixed_Assets!$E$993:$E$998,MATCH(D959,Input_Fixed_Assets!$D$993:$D$998,0))</f>
        <v>0.53339999296323626</v>
      </c>
      <c r="K959" s="61">
        <f t="shared" si="28"/>
        <v>18002.863172501133</v>
      </c>
      <c r="M959" s="66">
        <f t="shared" si="29"/>
        <v>4.083333333333333</v>
      </c>
    </row>
    <row r="960" spans="4:13" ht="12.75" x14ac:dyDescent="0.3">
      <c r="D960" s="8" t="str">
        <f>Input_Fixed_Assets!E961</f>
        <v>FAC</v>
      </c>
      <c r="E960" s="61">
        <f>Input_Fixed_Assets!F961</f>
        <v>3227.8</v>
      </c>
      <c r="F960" s="66">
        <f>Input_Fixed_Assets!G961</f>
        <v>108</v>
      </c>
      <c r="G960" s="62" t="str">
        <f>Input_Fixed_Assets!H961</f>
        <v>Property</v>
      </c>
      <c r="H960" s="62" t="str">
        <f>Input_Fixed_Assets!I961</f>
        <v>New</v>
      </c>
      <c r="I960" s="63"/>
      <c r="J960" s="64">
        <f>INDEX(Input_Fixed_Assets!$E$993:$E$998,MATCH(D960,Input_Fixed_Assets!$D$993:$D$998,0))</f>
        <v>0.48700000182628767</v>
      </c>
      <c r="K960" s="61">
        <f t="shared" si="28"/>
        <v>1571.9386058948915</v>
      </c>
      <c r="M960" s="66">
        <f t="shared" si="29"/>
        <v>9</v>
      </c>
    </row>
    <row r="961" spans="4:13" ht="12.75" x14ac:dyDescent="0.3">
      <c r="D961" s="8" t="str">
        <f>Input_Fixed_Assets!E962</f>
        <v>FAC</v>
      </c>
      <c r="E961" s="61">
        <f>Input_Fixed_Assets!F962</f>
        <v>24287.05</v>
      </c>
      <c r="F961" s="66">
        <f>Input_Fixed_Assets!G962</f>
        <v>231</v>
      </c>
      <c r="G961" s="62" t="str">
        <f>Input_Fixed_Assets!H962</f>
        <v>Property</v>
      </c>
      <c r="H961" s="62" t="str">
        <f>Input_Fixed_Assets!I962</f>
        <v>New</v>
      </c>
      <c r="I961" s="63"/>
      <c r="J961" s="64">
        <f>INDEX(Input_Fixed_Assets!$E$993:$E$998,MATCH(D961,Input_Fixed_Assets!$D$993:$D$998,0))</f>
        <v>0.48700000182628767</v>
      </c>
      <c r="K961" s="61">
        <f t="shared" si="28"/>
        <v>11827.79339435514</v>
      </c>
      <c r="M961" s="66">
        <f t="shared" si="29"/>
        <v>19.25</v>
      </c>
    </row>
    <row r="962" spans="4:13" ht="12.75" x14ac:dyDescent="0.3">
      <c r="D962" s="8" t="str">
        <f>Input_Fixed_Assets!E963</f>
        <v>FAC</v>
      </c>
      <c r="E962" s="61">
        <f>Input_Fixed_Assets!F963</f>
        <v>15102.28</v>
      </c>
      <c r="F962" s="66">
        <f>Input_Fixed_Assets!G963</f>
        <v>225</v>
      </c>
      <c r="G962" s="62" t="str">
        <f>Input_Fixed_Assets!H963</f>
        <v>Property</v>
      </c>
      <c r="H962" s="62" t="str">
        <f>Input_Fixed_Assets!I963</f>
        <v>New</v>
      </c>
      <c r="I962" s="63"/>
      <c r="J962" s="64">
        <f>INDEX(Input_Fixed_Assets!$E$993:$E$998,MATCH(D962,Input_Fixed_Assets!$D$993:$D$998,0))</f>
        <v>0.48700000182628767</v>
      </c>
      <c r="K962" s="61">
        <f t="shared" si="28"/>
        <v>7354.8103875811084</v>
      </c>
      <c r="M962" s="66">
        <f t="shared" si="29"/>
        <v>18.75</v>
      </c>
    </row>
    <row r="963" spans="4:13" ht="12.75" x14ac:dyDescent="0.3">
      <c r="D963" s="8" t="str">
        <f>Input_Fixed_Assets!E964</f>
        <v>FAC</v>
      </c>
      <c r="E963" s="61">
        <f>Input_Fixed_Assets!F964</f>
        <v>1247.5899999999999</v>
      </c>
      <c r="F963" s="66">
        <f>Input_Fixed_Assets!G964</f>
        <v>112</v>
      </c>
      <c r="G963" s="62" t="str">
        <f>Input_Fixed_Assets!H964</f>
        <v>Property</v>
      </c>
      <c r="H963" s="62" t="str">
        <f>Input_Fixed_Assets!I964</f>
        <v>New</v>
      </c>
      <c r="I963" s="63"/>
      <c r="J963" s="64">
        <f>INDEX(Input_Fixed_Assets!$E$993:$E$998,MATCH(D963,Input_Fixed_Assets!$D$993:$D$998,0))</f>
        <v>0.48700000182628767</v>
      </c>
      <c r="K963" s="61">
        <f t="shared" si="28"/>
        <v>607.57633227845815</v>
      </c>
      <c r="M963" s="66">
        <f t="shared" si="29"/>
        <v>9.3333333333333339</v>
      </c>
    </row>
    <row r="964" spans="4:13" ht="12.75" x14ac:dyDescent="0.3">
      <c r="D964" s="8" t="str">
        <f>Input_Fixed_Assets!E965</f>
        <v>FAC</v>
      </c>
      <c r="E964" s="61">
        <f>Input_Fixed_Assets!F965</f>
        <v>5285.38</v>
      </c>
      <c r="F964" s="66">
        <f>Input_Fixed_Assets!G965</f>
        <v>161</v>
      </c>
      <c r="G964" s="62" t="str">
        <f>Input_Fixed_Assets!H965</f>
        <v>Property</v>
      </c>
      <c r="H964" s="62" t="str">
        <f>Input_Fixed_Assets!I965</f>
        <v>New</v>
      </c>
      <c r="I964" s="63"/>
      <c r="J964" s="64">
        <f>INDEX(Input_Fixed_Assets!$E$993:$E$998,MATCH(D964,Input_Fixed_Assets!$D$993:$D$998,0))</f>
        <v>0.48700000182628767</v>
      </c>
      <c r="K964" s="61">
        <f t="shared" si="28"/>
        <v>2573.9800696526245</v>
      </c>
      <c r="M964" s="66">
        <f t="shared" si="29"/>
        <v>13.416666666666666</v>
      </c>
    </row>
    <row r="965" spans="4:13" ht="12.75" x14ac:dyDescent="0.3">
      <c r="D965" s="8" t="str">
        <f>Input_Fixed_Assets!E966</f>
        <v>FAC</v>
      </c>
      <c r="E965" s="61">
        <f>Input_Fixed_Assets!F966</f>
        <v>11851.36</v>
      </c>
      <c r="F965" s="66">
        <f>Input_Fixed_Assets!G966</f>
        <v>465</v>
      </c>
      <c r="G965" s="62" t="str">
        <f>Input_Fixed_Assets!H966</f>
        <v>Property</v>
      </c>
      <c r="H965" s="62" t="str">
        <f>Input_Fixed_Assets!I966</f>
        <v>New</v>
      </c>
      <c r="I965" s="63"/>
      <c r="J965" s="64">
        <f>INDEX(Input_Fixed_Assets!$E$993:$E$998,MATCH(D965,Input_Fixed_Assets!$D$993:$D$998,0))</f>
        <v>0.48700000182628767</v>
      </c>
      <c r="K965" s="61">
        <f t="shared" si="28"/>
        <v>5771.6123416439932</v>
      </c>
      <c r="M965" s="66">
        <f t="shared" si="29"/>
        <v>38.75</v>
      </c>
    </row>
    <row r="966" spans="4:13" ht="12.75" x14ac:dyDescent="0.3">
      <c r="D966" s="8" t="str">
        <f>Input_Fixed_Assets!E967</f>
        <v>FAC</v>
      </c>
      <c r="E966" s="61">
        <f>Input_Fixed_Assets!F967</f>
        <v>30991.99</v>
      </c>
      <c r="F966" s="66">
        <f>Input_Fixed_Assets!G967</f>
        <v>468</v>
      </c>
      <c r="G966" s="62" t="str">
        <f>Input_Fixed_Assets!H967</f>
        <v>Property</v>
      </c>
      <c r="H966" s="62" t="str">
        <f>Input_Fixed_Assets!I967</f>
        <v>New</v>
      </c>
      <c r="I966" s="63"/>
      <c r="J966" s="64">
        <f>INDEX(Input_Fixed_Assets!$E$993:$E$998,MATCH(D966,Input_Fixed_Assets!$D$993:$D$998,0))</f>
        <v>0.48700000182628767</v>
      </c>
      <c r="K966" s="61">
        <f t="shared" si="28"/>
        <v>15093.09918660029</v>
      </c>
      <c r="M966" s="66">
        <f t="shared" si="29"/>
        <v>39</v>
      </c>
    </row>
    <row r="967" spans="4:13" ht="12.75" x14ac:dyDescent="0.3">
      <c r="D967" s="8" t="str">
        <f>Input_Fixed_Assets!E968</f>
        <v>FAC</v>
      </c>
      <c r="E967" s="61">
        <f>Input_Fixed_Assets!F968</f>
        <v>82111.820000000007</v>
      </c>
      <c r="F967" s="66">
        <f>Input_Fixed_Assets!G968</f>
        <v>352</v>
      </c>
      <c r="G967" s="62" t="str">
        <f>Input_Fixed_Assets!H968</f>
        <v>Property</v>
      </c>
      <c r="H967" s="62" t="str">
        <f>Input_Fixed_Assets!I968</f>
        <v>New</v>
      </c>
      <c r="I967" s="63"/>
      <c r="J967" s="64">
        <f>INDEX(Input_Fixed_Assets!$E$993:$E$998,MATCH(D967,Input_Fixed_Assets!$D$993:$D$998,0))</f>
        <v>0.48700000182628767</v>
      </c>
      <c r="K967" s="61">
        <f t="shared" si="28"/>
        <v>39988.456489959804</v>
      </c>
      <c r="M967" s="66">
        <f t="shared" si="29"/>
        <v>29.333333333333332</v>
      </c>
    </row>
    <row r="968" spans="4:13" ht="12.75" x14ac:dyDescent="0.3">
      <c r="D968" s="8" t="str">
        <f>Input_Fixed_Assets!E969</f>
        <v>OPS</v>
      </c>
      <c r="E968" s="61">
        <f>Input_Fixed_Assets!F969</f>
        <v>6732.78</v>
      </c>
      <c r="F968" s="66">
        <f>Input_Fixed_Assets!G969</f>
        <v>47</v>
      </c>
      <c r="G968" s="62" t="str">
        <f>Input_Fixed_Assets!H969</f>
        <v>Property</v>
      </c>
      <c r="H968" s="62" t="str">
        <f>Input_Fixed_Assets!I969</f>
        <v>New</v>
      </c>
      <c r="I968" s="63"/>
      <c r="J968" s="64">
        <f>INDEX(Input_Fixed_Assets!$E$993:$E$998,MATCH(D968,Input_Fixed_Assets!$D$993:$D$998,0))</f>
        <v>0.16899999726869502</v>
      </c>
      <c r="K968" s="61">
        <f t="shared" si="28"/>
        <v>1137.8398016107244</v>
      </c>
      <c r="M968" s="66">
        <f t="shared" si="29"/>
        <v>3.9166666666666665</v>
      </c>
    </row>
    <row r="969" spans="4:13" ht="12.75" x14ac:dyDescent="0.3">
      <c r="D969" s="8" t="str">
        <f>Input_Fixed_Assets!E970</f>
        <v>FAC</v>
      </c>
      <c r="E969" s="61">
        <f>Input_Fixed_Assets!F970</f>
        <v>27125.48</v>
      </c>
      <c r="F969" s="66">
        <f>Input_Fixed_Assets!G970</f>
        <v>465</v>
      </c>
      <c r="G969" s="62" t="str">
        <f>Input_Fixed_Assets!H970</f>
        <v>Property</v>
      </c>
      <c r="H969" s="62" t="str">
        <f>Input_Fixed_Assets!I970</f>
        <v>New</v>
      </c>
      <c r="I969" s="63"/>
      <c r="J969" s="64">
        <f>INDEX(Input_Fixed_Assets!$E$993:$E$998,MATCH(D969,Input_Fixed_Assets!$D$993:$D$998,0))</f>
        <v>0.48700000182628767</v>
      </c>
      <c r="K969" s="61">
        <f t="shared" si="28"/>
        <v>13210.10880953893</v>
      </c>
      <c r="M969" s="66">
        <f t="shared" si="29"/>
        <v>38.75</v>
      </c>
    </row>
    <row r="970" spans="4:13" ht="12.75" x14ac:dyDescent="0.3">
      <c r="D970" s="8" t="str">
        <f>Input_Fixed_Assets!E971</f>
        <v>FAC</v>
      </c>
      <c r="E970" s="61">
        <f>Input_Fixed_Assets!F971</f>
        <v>9639.9500000000007</v>
      </c>
      <c r="F970" s="66">
        <f>Input_Fixed_Assets!G971</f>
        <v>101</v>
      </c>
      <c r="G970" s="62" t="str">
        <f>Input_Fixed_Assets!H971</f>
        <v>Property</v>
      </c>
      <c r="H970" s="62" t="str">
        <f>Input_Fixed_Assets!I971</f>
        <v>New</v>
      </c>
      <c r="I970" s="63"/>
      <c r="J970" s="64">
        <f>INDEX(Input_Fixed_Assets!$E$993:$E$998,MATCH(D970,Input_Fixed_Assets!$D$993:$D$998,0))</f>
        <v>0.48700000182628767</v>
      </c>
      <c r="K970" s="61">
        <f t="shared" ref="K970:K985" si="30">E970*J970</f>
        <v>4694.6556676053224</v>
      </c>
      <c r="M970" s="66">
        <f t="shared" si="29"/>
        <v>8.4166666666666661</v>
      </c>
    </row>
    <row r="971" spans="4:13" ht="12.75" x14ac:dyDescent="0.3">
      <c r="D971" s="8" t="str">
        <f>Input_Fixed_Assets!E972</f>
        <v>FAC</v>
      </c>
      <c r="E971" s="61">
        <f>Input_Fixed_Assets!F972</f>
        <v>6786.04</v>
      </c>
      <c r="F971" s="66">
        <f>Input_Fixed_Assets!G972</f>
        <v>465</v>
      </c>
      <c r="G971" s="62" t="str">
        <f>Input_Fixed_Assets!H972</f>
        <v>Property</v>
      </c>
      <c r="H971" s="62" t="str">
        <f>Input_Fixed_Assets!I972</f>
        <v>New</v>
      </c>
      <c r="I971" s="63"/>
      <c r="J971" s="64">
        <f>INDEX(Input_Fixed_Assets!$E$993:$E$998,MATCH(D971,Input_Fixed_Assets!$D$993:$D$998,0))</f>
        <v>0.48700000182628767</v>
      </c>
      <c r="K971" s="61">
        <f t="shared" si="30"/>
        <v>3304.801492393261</v>
      </c>
      <c r="M971" s="66">
        <f t="shared" ref="M971:M985" si="31">F971/12</f>
        <v>38.75</v>
      </c>
    </row>
    <row r="972" spans="4:13" ht="12.75" x14ac:dyDescent="0.3">
      <c r="D972" s="8" t="str">
        <f>Input_Fixed_Assets!E973</f>
        <v>FAC</v>
      </c>
      <c r="E972" s="61">
        <f>Input_Fixed_Assets!F973</f>
        <v>11825.53</v>
      </c>
      <c r="F972" s="66">
        <f>Input_Fixed_Assets!G973</f>
        <v>479</v>
      </c>
      <c r="G972" s="62" t="str">
        <f>Input_Fixed_Assets!H973</f>
        <v>Property</v>
      </c>
      <c r="H972" s="62" t="str">
        <f>Input_Fixed_Assets!I973</f>
        <v>New</v>
      </c>
      <c r="I972" s="63"/>
      <c r="J972" s="64">
        <f>INDEX(Input_Fixed_Assets!$E$993:$E$998,MATCH(D972,Input_Fixed_Assets!$D$993:$D$998,0))</f>
        <v>0.48700000182628767</v>
      </c>
      <c r="K972" s="61">
        <f t="shared" si="30"/>
        <v>5759.0331315968197</v>
      </c>
      <c r="M972" s="66">
        <f t="shared" si="31"/>
        <v>39.916666666666664</v>
      </c>
    </row>
    <row r="973" spans="4:13" ht="12.75" x14ac:dyDescent="0.3">
      <c r="D973" s="8" t="str">
        <f>Input_Fixed_Assets!E974</f>
        <v>FAC</v>
      </c>
      <c r="E973" s="61">
        <f>Input_Fixed_Assets!F974</f>
        <v>117257.65</v>
      </c>
      <c r="F973" s="66">
        <f>Input_Fixed_Assets!G974</f>
        <v>239</v>
      </c>
      <c r="G973" s="62" t="str">
        <f>Input_Fixed_Assets!H974</f>
        <v>Property</v>
      </c>
      <c r="H973" s="62" t="str">
        <f>Input_Fixed_Assets!I974</f>
        <v>New</v>
      </c>
      <c r="I973" s="63"/>
      <c r="J973" s="64">
        <f>INDEX(Input_Fixed_Assets!$E$993:$E$998,MATCH(D973,Input_Fixed_Assets!$D$993:$D$998,0))</f>
        <v>0.48700000182628767</v>
      </c>
      <c r="K973" s="61">
        <f t="shared" si="30"/>
        <v>57104.475764146198</v>
      </c>
      <c r="M973" s="66">
        <f t="shared" si="31"/>
        <v>19.916666666666668</v>
      </c>
    </row>
    <row r="974" spans="4:13" ht="12.75" x14ac:dyDescent="0.3">
      <c r="D974" s="8" t="str">
        <f>Input_Fixed_Assets!E975</f>
        <v>FAC</v>
      </c>
      <c r="E974" s="61">
        <f>Input_Fixed_Assets!F975</f>
        <v>69133.740000000005</v>
      </c>
      <c r="F974" s="66">
        <f>Input_Fixed_Assets!G975</f>
        <v>479</v>
      </c>
      <c r="G974" s="62" t="str">
        <f>Input_Fixed_Assets!H975</f>
        <v>Property</v>
      </c>
      <c r="H974" s="62" t="str">
        <f>Input_Fixed_Assets!I975</f>
        <v>New</v>
      </c>
      <c r="I974" s="63"/>
      <c r="J974" s="64">
        <f>INDEX(Input_Fixed_Assets!$E$993:$E$998,MATCH(D974,Input_Fixed_Assets!$D$993:$D$998,0))</f>
        <v>0.48700000182628767</v>
      </c>
      <c r="K974" s="61">
        <f t="shared" si="30"/>
        <v>33668.131506258098</v>
      </c>
      <c r="M974" s="66">
        <f t="shared" si="31"/>
        <v>39.916666666666664</v>
      </c>
    </row>
    <row r="975" spans="4:13" ht="12.75" x14ac:dyDescent="0.3">
      <c r="D975" s="8" t="str">
        <f>Input_Fixed_Assets!E976</f>
        <v>FAC</v>
      </c>
      <c r="E975" s="61">
        <f>Input_Fixed_Assets!F976</f>
        <v>84744.57</v>
      </c>
      <c r="F975" s="66">
        <f>Input_Fixed_Assets!G976</f>
        <v>359</v>
      </c>
      <c r="G975" s="62" t="str">
        <f>Input_Fixed_Assets!H976</f>
        <v>Property</v>
      </c>
      <c r="H975" s="62" t="str">
        <f>Input_Fixed_Assets!I976</f>
        <v>New</v>
      </c>
      <c r="I975" s="63"/>
      <c r="J975" s="64">
        <f>INDEX(Input_Fixed_Assets!$E$993:$E$998,MATCH(D975,Input_Fixed_Assets!$D$993:$D$998,0))</f>
        <v>0.48700000182628767</v>
      </c>
      <c r="K975" s="61">
        <f t="shared" si="30"/>
        <v>41270.605744767963</v>
      </c>
      <c r="M975" s="66">
        <f t="shared" si="31"/>
        <v>29.916666666666668</v>
      </c>
    </row>
    <row r="976" spans="4:13" ht="12.75" x14ac:dyDescent="0.3">
      <c r="D976" s="8" t="str">
        <f>Input_Fixed_Assets!E977</f>
        <v>FAC</v>
      </c>
      <c r="E976" s="61">
        <f>Input_Fixed_Assets!F977</f>
        <v>255890.73</v>
      </c>
      <c r="F976" s="66">
        <f>Input_Fixed_Assets!G977</f>
        <v>479</v>
      </c>
      <c r="G976" s="62" t="str">
        <f>Input_Fixed_Assets!H977</f>
        <v>Property</v>
      </c>
      <c r="H976" s="62" t="str">
        <f>Input_Fixed_Assets!I977</f>
        <v>New</v>
      </c>
      <c r="I976" s="63"/>
      <c r="J976" s="64">
        <f>INDEX(Input_Fixed_Assets!$E$993:$E$998,MATCH(D976,Input_Fixed_Assets!$D$993:$D$998,0))</f>
        <v>0.48700000182628767</v>
      </c>
      <c r="K976" s="61">
        <f t="shared" si="30"/>
        <v>124618.78597733009</v>
      </c>
      <c r="M976" s="66">
        <f t="shared" si="31"/>
        <v>39.916666666666664</v>
      </c>
    </row>
    <row r="977" spans="2:13" ht="12.75" x14ac:dyDescent="0.3">
      <c r="D977" s="8" t="str">
        <f>Input_Fixed_Assets!E978</f>
        <v>FAC</v>
      </c>
      <c r="E977" s="61">
        <f>Input_Fixed_Assets!F978</f>
        <v>0</v>
      </c>
      <c r="F977" s="66">
        <f>Input_Fixed_Assets!G978</f>
        <v>0</v>
      </c>
      <c r="G977" s="62" t="str">
        <f>Input_Fixed_Assets!H978</f>
        <v>Property</v>
      </c>
      <c r="H977" s="62" t="str">
        <f>Input_Fixed_Assets!I978</f>
        <v>Existing</v>
      </c>
      <c r="I977" s="63"/>
      <c r="J977" s="64">
        <f>INDEX(Input_Fixed_Assets!$E$993:$E$998,MATCH(D977,Input_Fixed_Assets!$D$993:$D$998,0))</f>
        <v>0.48700000182628767</v>
      </c>
      <c r="K977" s="61">
        <f t="shared" si="30"/>
        <v>0</v>
      </c>
      <c r="M977" s="66">
        <f t="shared" si="31"/>
        <v>0</v>
      </c>
    </row>
    <row r="978" spans="2:13" ht="12.75" x14ac:dyDescent="0.3">
      <c r="D978" s="8" t="str">
        <f>Input_Fixed_Assets!E979</f>
        <v>FAC</v>
      </c>
      <c r="E978" s="61">
        <f>Input_Fixed_Assets!F979</f>
        <v>0</v>
      </c>
      <c r="F978" s="66">
        <f>Input_Fixed_Assets!G979</f>
        <v>0</v>
      </c>
      <c r="G978" s="62" t="str">
        <f>Input_Fixed_Assets!H979</f>
        <v>Property</v>
      </c>
      <c r="H978" s="62" t="str">
        <f>Input_Fixed_Assets!I979</f>
        <v>Existing</v>
      </c>
      <c r="I978" s="63"/>
      <c r="J978" s="64">
        <f>INDEX(Input_Fixed_Assets!$E$993:$E$998,MATCH(D978,Input_Fixed_Assets!$D$993:$D$998,0))</f>
        <v>0.48700000182628767</v>
      </c>
      <c r="K978" s="61">
        <f t="shared" si="30"/>
        <v>0</v>
      </c>
      <c r="M978" s="66">
        <f t="shared" si="31"/>
        <v>0</v>
      </c>
    </row>
    <row r="979" spans="2:13" ht="12.75" x14ac:dyDescent="0.3">
      <c r="D979" s="8" t="str">
        <f>Input_Fixed_Assets!E980</f>
        <v>FAC</v>
      </c>
      <c r="E979" s="61">
        <f>Input_Fixed_Assets!F980</f>
        <v>48498.080000000002</v>
      </c>
      <c r="F979" s="66">
        <f>Input_Fixed_Assets!G980</f>
        <v>479</v>
      </c>
      <c r="G979" s="62" t="str">
        <f>Input_Fixed_Assets!H980</f>
        <v>Property</v>
      </c>
      <c r="H979" s="62" t="str">
        <f>Input_Fixed_Assets!I980</f>
        <v>New</v>
      </c>
      <c r="I979" s="63"/>
      <c r="J979" s="64">
        <f>INDEX(Input_Fixed_Assets!$E$993:$E$998,MATCH(D979,Input_Fixed_Assets!$D$993:$D$998,0))</f>
        <v>0.48700000182628767</v>
      </c>
      <c r="K979" s="61">
        <f t="shared" si="30"/>
        <v>23618.565048571447</v>
      </c>
      <c r="M979" s="66">
        <f t="shared" si="31"/>
        <v>39.916666666666664</v>
      </c>
    </row>
    <row r="980" spans="2:13" ht="12.75" x14ac:dyDescent="0.3">
      <c r="D980" s="8" t="str">
        <f>Input_Fixed_Assets!E981</f>
        <v>FAC</v>
      </c>
      <c r="E980" s="61">
        <f>Input_Fixed_Assets!F981</f>
        <v>25711.119999999999</v>
      </c>
      <c r="F980" s="66">
        <f>Input_Fixed_Assets!G981</f>
        <v>179</v>
      </c>
      <c r="G980" s="62" t="str">
        <f>Input_Fixed_Assets!H981</f>
        <v>Property</v>
      </c>
      <c r="H980" s="62" t="str">
        <f>Input_Fixed_Assets!I981</f>
        <v>New</v>
      </c>
      <c r="I980" s="63"/>
      <c r="J980" s="64">
        <f>INDEX(Input_Fixed_Assets!$E$993:$E$998,MATCH(D980,Input_Fixed_Assets!$D$993:$D$998,0))</f>
        <v>0.48700000182628767</v>
      </c>
      <c r="K980" s="61">
        <f t="shared" si="30"/>
        <v>12521.3154869559</v>
      </c>
      <c r="M980" s="66">
        <f t="shared" si="31"/>
        <v>14.916666666666666</v>
      </c>
    </row>
    <row r="981" spans="2:13" ht="12.75" x14ac:dyDescent="0.3">
      <c r="D981" s="8" t="str">
        <f>Input_Fixed_Assets!E982</f>
        <v>FAC</v>
      </c>
      <c r="E981" s="61">
        <f>Input_Fixed_Assets!F982</f>
        <v>0.27</v>
      </c>
      <c r="F981" s="66">
        <f>Input_Fixed_Assets!G982</f>
        <v>25</v>
      </c>
      <c r="G981" s="62" t="str">
        <f>Input_Fixed_Assets!H982</f>
        <v>Property</v>
      </c>
      <c r="H981" s="62" t="str">
        <f>Input_Fixed_Assets!I982</f>
        <v>New</v>
      </c>
      <c r="I981" s="63"/>
      <c r="J981" s="64">
        <f>INDEX(Input_Fixed_Assets!$E$993:$E$998,MATCH(D981,Input_Fixed_Assets!$D$993:$D$998,0))</f>
        <v>0.48700000182628767</v>
      </c>
      <c r="K981" s="61">
        <f t="shared" si="30"/>
        <v>0.13149000049309767</v>
      </c>
      <c r="M981" s="66">
        <f t="shared" si="31"/>
        <v>2.0833333333333335</v>
      </c>
    </row>
    <row r="982" spans="2:13" ht="12.75" x14ac:dyDescent="0.3">
      <c r="D982" s="8" t="str">
        <f>Input_Fixed_Assets!E983</f>
        <v>FAC</v>
      </c>
      <c r="E982" s="61">
        <f>Input_Fixed_Assets!F983</f>
        <v>0.27</v>
      </c>
      <c r="F982" s="66">
        <f>Input_Fixed_Assets!G983</f>
        <v>25</v>
      </c>
      <c r="G982" s="62" t="str">
        <f>Input_Fixed_Assets!H983</f>
        <v>Property</v>
      </c>
      <c r="H982" s="62" t="str">
        <f>Input_Fixed_Assets!I983</f>
        <v>New</v>
      </c>
      <c r="I982" s="63"/>
      <c r="J982" s="64">
        <f>INDEX(Input_Fixed_Assets!$E$993:$E$998,MATCH(D982,Input_Fixed_Assets!$D$993:$D$998,0))</f>
        <v>0.48700000182628767</v>
      </c>
      <c r="K982" s="61">
        <f t="shared" si="30"/>
        <v>0.13149000049309767</v>
      </c>
      <c r="M982" s="66">
        <f t="shared" si="31"/>
        <v>2.0833333333333335</v>
      </c>
    </row>
    <row r="983" spans="2:13" ht="12.75" x14ac:dyDescent="0.3">
      <c r="D983" s="8" t="str">
        <f>Input_Fixed_Assets!E984</f>
        <v>FAC</v>
      </c>
      <c r="E983" s="61">
        <f>Input_Fixed_Assets!F984</f>
        <v>0.27</v>
      </c>
      <c r="F983" s="66">
        <f>Input_Fixed_Assets!G984</f>
        <v>25</v>
      </c>
      <c r="G983" s="62" t="str">
        <f>Input_Fixed_Assets!H984</f>
        <v>Property</v>
      </c>
      <c r="H983" s="62" t="str">
        <f>Input_Fixed_Assets!I984</f>
        <v>New</v>
      </c>
      <c r="I983" s="63"/>
      <c r="J983" s="64">
        <f>INDEX(Input_Fixed_Assets!$E$993:$E$998,MATCH(D983,Input_Fixed_Assets!$D$993:$D$998,0))</f>
        <v>0.48700000182628767</v>
      </c>
      <c r="K983" s="61">
        <f t="shared" si="30"/>
        <v>0.13149000049309767</v>
      </c>
      <c r="M983" s="66">
        <f t="shared" si="31"/>
        <v>2.0833333333333335</v>
      </c>
    </row>
    <row r="984" spans="2:13" ht="12.75" x14ac:dyDescent="0.3">
      <c r="D984" s="8" t="str">
        <f>Input_Fixed_Assets!E985</f>
        <v>FAC</v>
      </c>
      <c r="E984" s="61">
        <f>Input_Fixed_Assets!F985</f>
        <v>788055.1</v>
      </c>
      <c r="F984" s="66">
        <f>Input_Fixed_Assets!G985</f>
        <v>325</v>
      </c>
      <c r="G984" s="62" t="str">
        <f>Input_Fixed_Assets!H985</f>
        <v>Property</v>
      </c>
      <c r="H984" s="62" t="str">
        <f>Input_Fixed_Assets!I985</f>
        <v>Existing</v>
      </c>
      <c r="I984" s="63"/>
      <c r="J984" s="64">
        <f>INDEX(Input_Fixed_Assets!$E$993:$E$998,MATCH(D984,Input_Fixed_Assets!$D$993:$D$998,0))</f>
        <v>0.48700000182628767</v>
      </c>
      <c r="K984" s="61">
        <f t="shared" si="30"/>
        <v>383782.83513921528</v>
      </c>
      <c r="M984" s="66">
        <f t="shared" si="31"/>
        <v>27.083333333333332</v>
      </c>
    </row>
    <row r="985" spans="2:13" ht="12.75" x14ac:dyDescent="0.3">
      <c r="D985" s="8" t="str">
        <f>Input_Fixed_Assets!E986</f>
        <v>SYS</v>
      </c>
      <c r="E985" s="61">
        <f>Input_Fixed_Assets!F986</f>
        <v>13276.01</v>
      </c>
      <c r="F985" s="66">
        <f>Input_Fixed_Assets!G986</f>
        <v>36</v>
      </c>
      <c r="G985" s="61" t="str">
        <f>Input_Fixed_Assets!H986</f>
        <v>IT and Communications</v>
      </c>
      <c r="H985" s="61" t="str">
        <f>Input_Fixed_Assets!I986</f>
        <v>New</v>
      </c>
      <c r="I985" s="63"/>
      <c r="J985" s="64">
        <f>INDEX(Input_Fixed_Assets!$E$993:$E$998,MATCH(D985,Input_Fixed_Assets!$D$993:$D$998,0))</f>
        <v>0.16899999950892305</v>
      </c>
      <c r="K985" s="61">
        <f t="shared" si="30"/>
        <v>2243.6456834804576</v>
      </c>
      <c r="M985" s="66">
        <f t="shared" si="31"/>
        <v>3</v>
      </c>
    </row>
    <row r="986" spans="2:13" ht="11.25" customHeight="1" x14ac:dyDescent="0.3">
      <c r="D986" s="8"/>
      <c r="E986" s="52">
        <f>Input_Fixed_Assets!F987</f>
        <v>53919074.86999993</v>
      </c>
      <c r="F986" s="52"/>
      <c r="K986" s="52">
        <f>SUM(K10:K985)</f>
        <v>26195721.387819897</v>
      </c>
    </row>
    <row r="987" spans="2:13" ht="11.25" customHeight="1" x14ac:dyDescent="0.3"/>
    <row r="988" spans="2:13" s="1" customFormat="1" ht="15" x14ac:dyDescent="0.3">
      <c r="B988" s="1" t="s">
        <v>32</v>
      </c>
    </row>
  </sheetData>
  <conditionalFormatting sqref="B2">
    <cfRule type="cellIs" dxfId="3" priority="2" operator="notEqual">
      <formula>"No Errors Found"</formula>
    </cfRule>
  </conditionalFormatting>
  <hyperlinks>
    <hyperlink ref="B3:C3" location="TOC!A1" display="TOC!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M67"/>
  <sheetViews>
    <sheetView showGridLines="0" zoomScaleNormal="100" workbookViewId="0">
      <pane xSplit="1" ySplit="4" topLeftCell="B5" activePane="bottomRight" state="frozen"/>
      <selection activeCell="G22" sqref="G22"/>
      <selection pane="topRight" activeCell="G22" sqref="G22"/>
      <selection pane="bottomLeft" activeCell="G22" sqref="G22"/>
      <selection pane="bottomRight" activeCell="B5" sqref="B5"/>
    </sheetView>
  </sheetViews>
  <sheetFormatPr defaultColWidth="9.33203125" defaultRowHeight="10.15" x14ac:dyDescent="0.3"/>
  <cols>
    <col min="1" max="1" width="3.6640625" customWidth="1"/>
    <col min="2" max="3" width="2.83203125" customWidth="1"/>
    <col min="4" max="4" width="34.5" bestFit="1" customWidth="1"/>
    <col min="5" max="5" width="5.83203125" customWidth="1"/>
    <col min="6" max="7" width="20.83203125" customWidth="1"/>
    <col min="8" max="8" width="3.6640625" customWidth="1"/>
    <col min="9" max="11" width="21.6640625" customWidth="1"/>
    <col min="12" max="15" width="10.83203125" customWidth="1"/>
    <col min="16" max="17" width="16.33203125" bestFit="1" customWidth="1"/>
    <col min="18" max="21" width="10.83203125" customWidth="1"/>
  </cols>
  <sheetData>
    <row r="1" spans="1:11" ht="18.75" x14ac:dyDescent="0.3">
      <c r="A1" s="47">
        <f>IF(SUM($A6:$A67)=0,0,1)</f>
        <v>0</v>
      </c>
      <c r="B1" s="2" t="s">
        <v>176</v>
      </c>
    </row>
    <row r="2" spans="1:11" x14ac:dyDescent="0.3">
      <c r="B2" s="11" t="str">
        <f>Title_Msg</f>
        <v>No Errors Found</v>
      </c>
    </row>
    <row r="3" spans="1:11" x14ac:dyDescent="0.3">
      <c r="B3" s="44" t="str">
        <f>TOC!B1</f>
        <v>Table of Contents</v>
      </c>
      <c r="C3" s="39"/>
      <c r="D3" s="39"/>
      <c r="E3" s="39"/>
    </row>
    <row r="4" spans="1:11" ht="13.15" x14ac:dyDescent="0.3">
      <c r="B4" s="37" t="str">
        <f>Model_Name</f>
        <v>Power and Water Corporation (PWC) - Corporate Asset Valuation</v>
      </c>
    </row>
    <row r="6" spans="1:11" s="1" customFormat="1" ht="15" x14ac:dyDescent="0.3">
      <c r="B6" s="1" t="s">
        <v>95</v>
      </c>
    </row>
    <row r="7" spans="1:11" ht="4.5" customHeight="1" x14ac:dyDescent="0.3"/>
    <row r="8" spans="1:11" s="6" customFormat="1" ht="13.9" x14ac:dyDescent="0.3">
      <c r="C8" s="6" t="s">
        <v>177</v>
      </c>
    </row>
    <row r="9" spans="1:11" ht="11.25" customHeight="1" x14ac:dyDescent="0.3"/>
    <row r="10" spans="1:11" ht="11.25" customHeight="1" x14ac:dyDescent="0.3">
      <c r="F10" s="53" t="s">
        <v>185</v>
      </c>
      <c r="G10" s="54"/>
      <c r="I10" s="53"/>
      <c r="J10" s="54"/>
      <c r="K10" s="9"/>
    </row>
    <row r="11" spans="1:11" ht="39.4" x14ac:dyDescent="0.3">
      <c r="D11" s="7" t="s">
        <v>179</v>
      </c>
      <c r="F11" s="48" t="s">
        <v>157</v>
      </c>
      <c r="G11" s="48" t="s">
        <v>150</v>
      </c>
      <c r="I11" s="57" t="s">
        <v>182</v>
      </c>
      <c r="J11" s="57" t="s">
        <v>183</v>
      </c>
      <c r="K11" s="57" t="s">
        <v>184</v>
      </c>
    </row>
    <row r="12" spans="1:11" ht="13.15" x14ac:dyDescent="0.3">
      <c r="D12" s="8" t="str">
        <f>Lookup!D55</f>
        <v>Substations</v>
      </c>
      <c r="F12" s="59">
        <f>SUMIF(Calc_Valuation!$G$10:$G$985,$D12,Calc_Valuation!E$10:E$985)/10^6</f>
        <v>0</v>
      </c>
      <c r="G12" s="59">
        <f>SUMIF(Calc_Valuation!$G$10:$G$985,$D12,Calc_Valuation!K$10:K$985)/10^6</f>
        <v>0</v>
      </c>
      <c r="I12" s="59">
        <f>Input_Other!F11</f>
        <v>0</v>
      </c>
      <c r="J12" s="59">
        <f>G12-I12</f>
        <v>0</v>
      </c>
      <c r="K12" s="72">
        <f>J12*Input_Other!$K$41</f>
        <v>0</v>
      </c>
    </row>
    <row r="13" spans="1:11" ht="13.15" x14ac:dyDescent="0.3">
      <c r="D13" s="8" t="str">
        <f>Lookup!D56</f>
        <v>Distribution Lines</v>
      </c>
      <c r="F13" s="59">
        <f>SUMIF(Calc_Valuation!$G$10:$G$985,$D13,Calc_Valuation!E$10:E$985)/10^6</f>
        <v>0</v>
      </c>
      <c r="G13" s="59">
        <f>SUMIF(Calc_Valuation!$G$10:$G$985,$D13,Calc_Valuation!K$10:K$985)/10^6</f>
        <v>0</v>
      </c>
      <c r="I13" s="59">
        <f>Input_Other!F12</f>
        <v>0</v>
      </c>
      <c r="J13" s="59">
        <f t="shared" ref="J13:J32" si="0">G13-I13</f>
        <v>0</v>
      </c>
      <c r="K13" s="73">
        <f>J13*Input_Other!$K$41</f>
        <v>0</v>
      </c>
    </row>
    <row r="14" spans="1:11" ht="13.15" x14ac:dyDescent="0.3">
      <c r="D14" s="8" t="str">
        <f>Lookup!D57</f>
        <v>Transmission Lines</v>
      </c>
      <c r="F14" s="59">
        <f>SUMIF(Calc_Valuation!$G$10:$G$985,$D14,Calc_Valuation!E$10:E$985)/10^6</f>
        <v>0</v>
      </c>
      <c r="G14" s="59">
        <f>SUMIF(Calc_Valuation!$G$10:$G$985,$D14,Calc_Valuation!K$10:K$985)/10^6</f>
        <v>0</v>
      </c>
      <c r="I14" s="59">
        <f>Input_Other!F13</f>
        <v>0</v>
      </c>
      <c r="J14" s="59">
        <f t="shared" si="0"/>
        <v>0</v>
      </c>
      <c r="K14" s="73">
        <f>J14*Input_Other!$K$41</f>
        <v>0</v>
      </c>
    </row>
    <row r="15" spans="1:11" ht="13.15" x14ac:dyDescent="0.3">
      <c r="D15" s="8" t="str">
        <f>Lookup!D58</f>
        <v>LV Services</v>
      </c>
      <c r="F15" s="59">
        <f>SUMIF(Calc_Valuation!$G$10:$G$985,$D15,Calc_Valuation!E$10:E$985)/10^6</f>
        <v>0</v>
      </c>
      <c r="G15" s="59">
        <f>SUMIF(Calc_Valuation!$G$10:$G$985,$D15,Calc_Valuation!K$10:K$985)/10^6</f>
        <v>0</v>
      </c>
      <c r="I15" s="59">
        <f>Input_Other!F14</f>
        <v>0</v>
      </c>
      <c r="J15" s="59">
        <f t="shared" si="0"/>
        <v>0</v>
      </c>
      <c r="K15" s="73">
        <f>J15*Input_Other!$K$41</f>
        <v>0</v>
      </c>
    </row>
    <row r="16" spans="1:11" ht="13.15" x14ac:dyDescent="0.3">
      <c r="D16" s="8" t="str">
        <f>Lookup!D59</f>
        <v>Distribution Substations</v>
      </c>
      <c r="F16" s="59">
        <f>SUMIF(Calc_Valuation!$G$10:$G$985,$D16,Calc_Valuation!E$10:E$985)/10^6</f>
        <v>0</v>
      </c>
      <c r="G16" s="59">
        <f>SUMIF(Calc_Valuation!$G$10:$G$985,$D16,Calc_Valuation!K$10:K$985)/10^6</f>
        <v>0</v>
      </c>
      <c r="I16" s="59">
        <f>Input_Other!F15</f>
        <v>0</v>
      </c>
      <c r="J16" s="59">
        <f t="shared" si="0"/>
        <v>0</v>
      </c>
      <c r="K16" s="73">
        <f>J16*Input_Other!$K$41</f>
        <v>0</v>
      </c>
    </row>
    <row r="17" spans="4:11" ht="13.15" x14ac:dyDescent="0.3">
      <c r="D17" s="8" t="str">
        <f>Lookup!D60</f>
        <v>Distribution Switchgear</v>
      </c>
      <c r="F17" s="59">
        <f>SUMIF(Calc_Valuation!$G$10:$G$985,$D17,Calc_Valuation!E$10:E$985)/10^6</f>
        <v>0</v>
      </c>
      <c r="G17" s="59">
        <f>SUMIF(Calc_Valuation!$G$10:$G$985,$D17,Calc_Valuation!K$10:K$985)/10^6</f>
        <v>0</v>
      </c>
      <c r="I17" s="59">
        <f>Input_Other!F16</f>
        <v>0</v>
      </c>
      <c r="J17" s="59">
        <f t="shared" si="0"/>
        <v>0</v>
      </c>
      <c r="K17" s="73">
        <f>J17*Input_Other!$K$41</f>
        <v>0</v>
      </c>
    </row>
    <row r="18" spans="4:11" ht="13.15" x14ac:dyDescent="0.3">
      <c r="D18" s="8" t="str">
        <f>Lookup!D61</f>
        <v>Protection</v>
      </c>
      <c r="F18" s="59">
        <f>SUMIF(Calc_Valuation!$G$10:$G$985,$D18,Calc_Valuation!E$10:E$985)/10^6</f>
        <v>0</v>
      </c>
      <c r="G18" s="59">
        <f>SUMIF(Calc_Valuation!$G$10:$G$985,$D18,Calc_Valuation!K$10:K$985)/10^6</f>
        <v>0</v>
      </c>
      <c r="I18" s="59">
        <f>Input_Other!F17</f>
        <v>0</v>
      </c>
      <c r="J18" s="59">
        <f t="shared" si="0"/>
        <v>0</v>
      </c>
      <c r="K18" s="73">
        <f>J18*Input_Other!$K$41</f>
        <v>0</v>
      </c>
    </row>
    <row r="19" spans="4:11" ht="13.15" x14ac:dyDescent="0.3">
      <c r="D19" s="8" t="str">
        <f>Lookup!D62</f>
        <v>SCADA</v>
      </c>
      <c r="F19" s="59">
        <f>SUMIF(Calc_Valuation!$G$10:$G$985,$D19,Calc_Valuation!E$10:E$985)/10^6</f>
        <v>0</v>
      </c>
      <c r="G19" s="59">
        <f>SUMIF(Calc_Valuation!$G$10:$G$985,$D19,Calc_Valuation!K$10:K$985)/10^6</f>
        <v>0</v>
      </c>
      <c r="I19" s="59">
        <f>Input_Other!F18</f>
        <v>0</v>
      </c>
      <c r="J19" s="59">
        <f t="shared" si="0"/>
        <v>0</v>
      </c>
      <c r="K19" s="73">
        <f>J19*Input_Other!$K$41</f>
        <v>0</v>
      </c>
    </row>
    <row r="20" spans="4:11" ht="13.15" x14ac:dyDescent="0.3">
      <c r="D20" s="8" t="str">
        <f>Lookup!D63</f>
        <v>Communications</v>
      </c>
      <c r="F20" s="59">
        <f>SUMIF(Calc_Valuation!$G$10:$G$985,$D20,Calc_Valuation!E$10:E$985)/10^6</f>
        <v>0</v>
      </c>
      <c r="G20" s="59">
        <f>SUMIF(Calc_Valuation!$G$10:$G$985,$D20,Calc_Valuation!K$10:K$985)/10^6</f>
        <v>0</v>
      </c>
      <c r="I20" s="59">
        <f>Input_Other!F19</f>
        <v>0</v>
      </c>
      <c r="J20" s="59">
        <f t="shared" si="0"/>
        <v>0</v>
      </c>
      <c r="K20" s="73">
        <f>J20*Input_Other!$K$41</f>
        <v>0</v>
      </c>
    </row>
    <row r="21" spans="4:11" ht="13.15" x14ac:dyDescent="0.3">
      <c r="D21" s="8" t="str">
        <f>Lookup!D64</f>
        <v>Land and Easements</v>
      </c>
      <c r="F21" s="59">
        <f>SUMIF(Calc_Valuation!$G$10:$G$985,$D21,Calc_Valuation!E$10:E$985)/10^6</f>
        <v>19.057315129999999</v>
      </c>
      <c r="G21" s="59">
        <f>SUMIF(Calc_Valuation!$G$10:$G$985,$D21,Calc_Valuation!K$10:K$985)/10^6</f>
        <v>9.2809125031141395</v>
      </c>
      <c r="I21" s="59">
        <f>Input_Other!F20</f>
        <v>9.1348125025662537</v>
      </c>
      <c r="J21" s="59">
        <f t="shared" si="0"/>
        <v>0.14610000054788586</v>
      </c>
      <c r="K21" s="73">
        <f>J21*Input_Other!$K$41</f>
        <v>0.17562883121777981</v>
      </c>
    </row>
    <row r="22" spans="4:11" ht="13.15" x14ac:dyDescent="0.3">
      <c r="D22" s="8" t="str">
        <f>Lookup!D65</f>
        <v>Property</v>
      </c>
      <c r="F22" s="59">
        <f>SUMIF(Calc_Valuation!$G$10:$G$985,$D22,Calc_Valuation!E$10:E$985)/10^6</f>
        <v>27.530562530000001</v>
      </c>
      <c r="G22" s="59">
        <f>SUMIF(Calc_Valuation!$G$10:$G$985,$D22,Calc_Valuation!K$10:K$985)/10^6</f>
        <v>13.405242978318046</v>
      </c>
      <c r="I22" s="59">
        <f>Input_Other!F21</f>
        <v>10.224553133915512</v>
      </c>
      <c r="J22" s="59">
        <f t="shared" si="0"/>
        <v>3.1806898444025347</v>
      </c>
      <c r="K22" s="73">
        <f>J22*Input_Other!$K$41</f>
        <v>3.8235512508132059</v>
      </c>
    </row>
    <row r="23" spans="4:11" ht="13.15" x14ac:dyDescent="0.3">
      <c r="D23" s="8" t="str">
        <f>Lookup!D66</f>
        <v>IT and Communications</v>
      </c>
      <c r="F23" s="59">
        <f>SUMIF(Calc_Valuation!$G$10:$G$985,$D23,Calc_Valuation!E$10:E$985)/10^6</f>
        <v>6.9151637000000026</v>
      </c>
      <c r="G23" s="59">
        <f>SUMIF(Calc_Valuation!$G$10:$G$985,$D23,Calc_Valuation!K$10:K$985)/10^6</f>
        <v>3.3069575862579144</v>
      </c>
      <c r="I23" s="59">
        <f>Input_Other!F22</f>
        <v>0.16183439327856242</v>
      </c>
      <c r="J23" s="59">
        <f t="shared" si="0"/>
        <v>3.1451231929793519</v>
      </c>
      <c r="K23" s="73">
        <f>J23*Input_Other!$K$41</f>
        <v>3.7807960872515443</v>
      </c>
    </row>
    <row r="24" spans="4:11" ht="13.15" x14ac:dyDescent="0.3">
      <c r="D24" s="8" t="str">
        <f>Lookup!D67</f>
        <v>Motor Vehicles</v>
      </c>
      <c r="F24" s="59">
        <f>SUMIF(Calc_Valuation!$G$10:$G$985,$D24,Calc_Valuation!E$10:E$985)/10^6</f>
        <v>0</v>
      </c>
      <c r="G24" s="59">
        <f>SUMIF(Calc_Valuation!$G$10:$G$985,$D24,Calc_Valuation!K$10:K$985)/10^6</f>
        <v>0</v>
      </c>
      <c r="I24" s="59">
        <f>Input_Other!F23</f>
        <v>0</v>
      </c>
      <c r="J24" s="59">
        <f t="shared" si="0"/>
        <v>0</v>
      </c>
      <c r="K24" s="73">
        <f>J24*Input_Other!$K$41</f>
        <v>0</v>
      </c>
    </row>
    <row r="25" spans="4:11" ht="13.15" x14ac:dyDescent="0.3">
      <c r="D25" s="8" t="str">
        <f>Lookup!D68</f>
        <v>Plant and Equipment</v>
      </c>
      <c r="F25" s="59">
        <f>SUMIF(Calc_Valuation!$G$10:$G$985,$D25,Calc_Valuation!E$10:E$985)/10^6</f>
        <v>7.070383999999999E-2</v>
      </c>
      <c r="G25" s="59">
        <f>SUMIF(Calc_Valuation!$G$10:$G$985,$D25,Calc_Valuation!K$10:K$985)/10^6</f>
        <v>3.4432770209125559E-2</v>
      </c>
      <c r="I25" s="59">
        <f>Input_Other!F24</f>
        <v>3.3212635901010278E-2</v>
      </c>
      <c r="J25" s="59">
        <f t="shared" si="0"/>
        <v>1.220134308115281E-3</v>
      </c>
      <c r="K25" s="73">
        <f>J25*Input_Other!$K$41</f>
        <v>1.46674032621078E-3</v>
      </c>
    </row>
    <row r="26" spans="4:11" ht="13.15" x14ac:dyDescent="0.3">
      <c r="D26" s="8" t="str">
        <f>Lookup!D69</f>
        <v>Mechanical Meters</v>
      </c>
      <c r="F26" s="59">
        <f>SUMIF(Calc_Valuation!$G$10:$G$985,$D26,Calc_Valuation!E$10:E$985)/10^6</f>
        <v>0</v>
      </c>
      <c r="G26" s="59">
        <f>SUMIF(Calc_Valuation!$G$10:$G$985,$D26,Calc_Valuation!K$10:K$985)/10^6</f>
        <v>0</v>
      </c>
      <c r="I26" s="59">
        <f>Input_Other!F25</f>
        <v>0</v>
      </c>
      <c r="J26" s="59">
        <f t="shared" si="0"/>
        <v>0</v>
      </c>
      <c r="K26" s="73">
        <f>J26*Input_Other!$K$41</f>
        <v>0</v>
      </c>
    </row>
    <row r="27" spans="4:11" ht="13.15" x14ac:dyDescent="0.3">
      <c r="D27" s="8" t="str">
        <f>Lookup!D70</f>
        <v>Electronic Meters</v>
      </c>
      <c r="F27" s="59">
        <f>SUMIF(Calc_Valuation!$G$10:$G$985,$D27,Calc_Valuation!E$10:E$985)/10^6</f>
        <v>0</v>
      </c>
      <c r="G27" s="59">
        <f>SUMIF(Calc_Valuation!$G$10:$G$985,$D27,Calc_Valuation!K$10:K$985)/10^6</f>
        <v>0</v>
      </c>
      <c r="I27" s="59">
        <f>Input_Other!F26</f>
        <v>0</v>
      </c>
      <c r="J27" s="59">
        <f t="shared" si="0"/>
        <v>0</v>
      </c>
      <c r="K27" s="73">
        <f>J27*Input_Other!$K$41</f>
        <v>0</v>
      </c>
    </row>
    <row r="28" spans="4:11" ht="13.15" x14ac:dyDescent="0.3">
      <c r="D28" s="8" t="str">
        <f>Lookup!D71</f>
        <v>Metering Communications</v>
      </c>
      <c r="F28" s="59">
        <f>SUMIF(Calc_Valuation!$G$10:$G$985,$D28,Calc_Valuation!E$10:E$985)/10^6</f>
        <v>0</v>
      </c>
      <c r="G28" s="59">
        <f>SUMIF(Calc_Valuation!$G$10:$G$985,$D28,Calc_Valuation!K$10:K$985)/10^6</f>
        <v>0</v>
      </c>
      <c r="I28" s="59">
        <f>Input_Other!F27</f>
        <v>0</v>
      </c>
      <c r="J28" s="59">
        <f t="shared" si="0"/>
        <v>0</v>
      </c>
      <c r="K28" s="73">
        <f>J28*Input_Other!$K$41</f>
        <v>0</v>
      </c>
    </row>
    <row r="29" spans="4:11" ht="13.15" x14ac:dyDescent="0.3">
      <c r="D29" s="8" t="str">
        <f>Lookup!D72</f>
        <v>Metering Dedicated CTs and VTs</v>
      </c>
      <c r="F29" s="59">
        <f>SUMIF(Calc_Valuation!$G$10:$G$985,$D29,Calc_Valuation!E$10:E$985)/10^6</f>
        <v>0</v>
      </c>
      <c r="G29" s="59">
        <f>SUMIF(Calc_Valuation!$G$10:$G$985,$D29,Calc_Valuation!K$10:K$985)/10^6</f>
        <v>0</v>
      </c>
      <c r="I29" s="59">
        <f>Input_Other!F28</f>
        <v>0</v>
      </c>
      <c r="J29" s="59">
        <f t="shared" si="0"/>
        <v>0</v>
      </c>
      <c r="K29" s="73">
        <f>J29*Input_Other!$K$41</f>
        <v>0</v>
      </c>
    </row>
    <row r="30" spans="4:11" ht="13.15" x14ac:dyDescent="0.3">
      <c r="D30" s="8" t="str">
        <f>Lookup!D73</f>
        <v>Metering Non Network Other</v>
      </c>
      <c r="F30" s="59">
        <f>SUMIF(Calc_Valuation!$G$10:$G$985,$D30,Calc_Valuation!E$10:E$985)/10^6</f>
        <v>0</v>
      </c>
      <c r="G30" s="59">
        <f>SUMIF(Calc_Valuation!$G$10:$G$985,$D30,Calc_Valuation!K$10:K$985)/10^6</f>
        <v>0</v>
      </c>
      <c r="I30" s="59">
        <f>Input_Other!F29</f>
        <v>0</v>
      </c>
      <c r="J30" s="59">
        <f t="shared" si="0"/>
        <v>0</v>
      </c>
      <c r="K30" s="73">
        <f>J30*Input_Other!$K$41</f>
        <v>0</v>
      </c>
    </row>
    <row r="31" spans="4:11" ht="13.15" x14ac:dyDescent="0.3">
      <c r="D31" s="8" t="str">
        <f>Lookup!D74</f>
        <v>Metering Non Network IT and Communications</v>
      </c>
      <c r="F31" s="59">
        <f>SUMIF(Calc_Valuation!$G$10:$G$985,$D31,Calc_Valuation!E$10:E$985)/10^6</f>
        <v>0</v>
      </c>
      <c r="G31" s="59">
        <f>SUMIF(Calc_Valuation!$G$10:$G$985,$D31,Calc_Valuation!K$10:K$985)/10^6</f>
        <v>0</v>
      </c>
      <c r="I31" s="59">
        <f>Input_Other!F30</f>
        <v>0</v>
      </c>
      <c r="J31" s="59">
        <f t="shared" si="0"/>
        <v>0</v>
      </c>
      <c r="K31" s="73">
        <f>J31*Input_Other!$K$41</f>
        <v>0</v>
      </c>
    </row>
    <row r="32" spans="4:11" ht="13.15" x14ac:dyDescent="0.3">
      <c r="D32" s="8" t="str">
        <f>Lookup!D75</f>
        <v>Streetlights</v>
      </c>
      <c r="F32" s="59">
        <f>SUMIF(Calc_Valuation!$G$10:$G$985,$D32,Calc_Valuation!E$10:E$985)/10^6</f>
        <v>0</v>
      </c>
      <c r="G32" s="59">
        <f>SUMIF(Calc_Valuation!$G$10:$G$985,$D32,Calc_Valuation!K$10:K$985)/10^6</f>
        <v>0</v>
      </c>
      <c r="I32" s="59">
        <f>Input_Other!F31</f>
        <v>0</v>
      </c>
      <c r="J32" s="59">
        <f t="shared" si="0"/>
        <v>0</v>
      </c>
      <c r="K32" s="74">
        <f>J32*Input_Other!$K$41</f>
        <v>0</v>
      </c>
    </row>
    <row r="33" spans="1:13" ht="12.75" x14ac:dyDescent="0.3">
      <c r="D33" s="8" t="str">
        <f>Lookup!D76</f>
        <v>Exclude</v>
      </c>
      <c r="F33" s="59">
        <f>SUMIF(Calc_Valuation!$G$10:$G$985,$D33,Calc_Valuation!E$10:E$985)/10^6</f>
        <v>0.34532967000000003</v>
      </c>
      <c r="G33" s="59">
        <f>SUMIF(Calc_Valuation!$G$10:$G$985,$D33,Calc_Valuation!K$10:K$985)/10^6</f>
        <v>0.1681755499206713</v>
      </c>
      <c r="I33" s="71"/>
      <c r="J33" s="71"/>
      <c r="K33" s="71"/>
      <c r="L33" s="9"/>
      <c r="M33" s="9" t="s">
        <v>156</v>
      </c>
    </row>
    <row r="34" spans="1:13" ht="13.15" x14ac:dyDescent="0.3">
      <c r="D34" s="7" t="s">
        <v>88</v>
      </c>
      <c r="F34" s="60">
        <f>SUM(F12:F33)</f>
        <v>53.919074870000003</v>
      </c>
      <c r="G34" s="60">
        <f>SUM(G12:G33)</f>
        <v>26.195721387819901</v>
      </c>
      <c r="I34" s="60">
        <f>SUM(I12:I33)</f>
        <v>19.554412665661339</v>
      </c>
      <c r="J34" s="60">
        <f>SUM(J12:J33)</f>
        <v>6.4731331722378869</v>
      </c>
      <c r="K34" s="60">
        <f>SUM(K12:K33)</f>
        <v>7.7814429096087405</v>
      </c>
    </row>
    <row r="35" spans="1:13" ht="11.25" customHeight="1" x14ac:dyDescent="0.3"/>
    <row r="36" spans="1:13" ht="11.25" customHeight="1" x14ac:dyDescent="0.3">
      <c r="A36" s="47">
        <f>IF(SUM(F36:G36,I36)=0,0,1)</f>
        <v>0</v>
      </c>
      <c r="D36" s="9" t="s">
        <v>16</v>
      </c>
      <c r="F36" s="47">
        <f>IF(ROUND(F34-Calc_Valuation!E$986/10^6,10)=0,0,1)</f>
        <v>0</v>
      </c>
      <c r="G36" s="47">
        <f>IF(G34=Calc_Valuation!K$986/10^6,0,1)</f>
        <v>0</v>
      </c>
      <c r="I36" s="47">
        <f>IF(I34=Input_Other!F33,0,1)</f>
        <v>0</v>
      </c>
      <c r="J36" s="47"/>
    </row>
    <row r="37" spans="1:13" ht="11.25" customHeight="1" x14ac:dyDescent="0.3"/>
    <row r="38" spans="1:13" s="6" customFormat="1" ht="13.9" x14ac:dyDescent="0.3">
      <c r="C38" s="6" t="s">
        <v>178</v>
      </c>
    </row>
    <row r="39" spans="1:13" ht="11.25" customHeight="1" x14ac:dyDescent="0.3"/>
    <row r="40" spans="1:13" ht="11.25" customHeight="1" x14ac:dyDescent="0.3">
      <c r="F40" s="53" t="s">
        <v>180</v>
      </c>
      <c r="G40" s="54"/>
      <c r="I40" s="53" t="s">
        <v>181</v>
      </c>
      <c r="J40" s="54"/>
    </row>
    <row r="41" spans="1:13" ht="13.15" x14ac:dyDescent="0.3">
      <c r="D41" s="7" t="s">
        <v>179</v>
      </c>
      <c r="F41" s="48" t="s">
        <v>163</v>
      </c>
      <c r="G41" s="48" t="s">
        <v>164</v>
      </c>
      <c r="I41" s="48" t="s">
        <v>163</v>
      </c>
      <c r="J41" s="48" t="s">
        <v>164</v>
      </c>
      <c r="K41" s="9" t="s">
        <v>165</v>
      </c>
    </row>
    <row r="42" spans="1:13" ht="13.15" x14ac:dyDescent="0.3">
      <c r="D42" s="8" t="str">
        <f>Lookup!D55</f>
        <v>Substations</v>
      </c>
      <c r="F42" s="65" cm="1">
        <f t="array" ref="F42">IFERROR(SUMPRODUCT((Calc_Valuation!$G$10:$G$985=$D42)*(Calc_Valuation!$H$10:$H$985="New"), Calc_Valuation!$K$10:$K$985, Calc_Valuation!$M$10:$M$985)/SUM((Calc_Valuation!$G$10:$G$985=$D42)*(Calc_Valuation!$H$10:$H$985="New")*(Calc_Valuation!$K$10:$K$985)), 0)</f>
        <v>0</v>
      </c>
      <c r="G42" s="65">
        <f>F42</f>
        <v>0</v>
      </c>
      <c r="I42" s="75">
        <f>IF(OR(F42=0,F42="n/a"),F42,MAX(F42-5,1))</f>
        <v>0</v>
      </c>
      <c r="J42" s="76">
        <f>I42</f>
        <v>0</v>
      </c>
    </row>
    <row r="43" spans="1:13" ht="13.15" x14ac:dyDescent="0.3">
      <c r="D43" s="8" t="str">
        <f>Lookup!D56</f>
        <v>Distribution Lines</v>
      </c>
      <c r="F43" s="65" cm="1">
        <f t="array" ref="F43">IFERROR(SUMPRODUCT((Calc_Valuation!$G$10:$G$985=$D43)*(Calc_Valuation!$H$10:$H$985="New"), Calc_Valuation!$K$10:$K$985, Calc_Valuation!$M$10:$M$985)/SUM((Calc_Valuation!$G$10:$G$985=$D43)*(Calc_Valuation!$H$10:$H$985="New")*(Calc_Valuation!$K$10:$K$985)), 0)</f>
        <v>0</v>
      </c>
      <c r="G43" s="65">
        <f t="shared" ref="G43:G63" si="1">F43</f>
        <v>0</v>
      </c>
      <c r="I43" s="77">
        <f t="shared" ref="I43:I63" si="2">IF(OR(F43=0,F43="n/a"),F43,MAX(F43-5,1))</f>
        <v>0</v>
      </c>
      <c r="J43" s="78">
        <f t="shared" ref="J43:J50" si="3">I43</f>
        <v>0</v>
      </c>
    </row>
    <row r="44" spans="1:13" ht="13.15" x14ac:dyDescent="0.3">
      <c r="D44" s="8" t="str">
        <f>Lookup!D57</f>
        <v>Transmission Lines</v>
      </c>
      <c r="F44" s="65" cm="1">
        <f t="array" ref="F44">IFERROR(SUMPRODUCT((Calc_Valuation!$G$10:$G$985=$D44)*(Calc_Valuation!$H$10:$H$985="New"), Calc_Valuation!$K$10:$K$985, Calc_Valuation!$M$10:$M$985)/SUM((Calc_Valuation!$G$10:$G$985=$D44)*(Calc_Valuation!$H$10:$H$985="New")*(Calc_Valuation!$K$10:$K$985)), 0)</f>
        <v>0</v>
      </c>
      <c r="G44" s="65">
        <f t="shared" si="1"/>
        <v>0</v>
      </c>
      <c r="I44" s="77">
        <f t="shared" si="2"/>
        <v>0</v>
      </c>
      <c r="J44" s="78">
        <f t="shared" si="3"/>
        <v>0</v>
      </c>
    </row>
    <row r="45" spans="1:13" ht="13.15" x14ac:dyDescent="0.3">
      <c r="D45" s="8" t="str">
        <f>Lookup!D58</f>
        <v>LV Services</v>
      </c>
      <c r="F45" s="65" cm="1">
        <f t="array" ref="F45">IFERROR(SUMPRODUCT((Calc_Valuation!$G$10:$G$985=$D45)*(Calc_Valuation!$H$10:$H$985="New"), Calc_Valuation!$K$10:$K$985, Calc_Valuation!$M$10:$M$985)/SUM((Calc_Valuation!$G$10:$G$985=$D45)*(Calc_Valuation!$H$10:$H$985="New")*(Calc_Valuation!$K$10:$K$985)), 0)</f>
        <v>0</v>
      </c>
      <c r="G45" s="65">
        <f t="shared" si="1"/>
        <v>0</v>
      </c>
      <c r="I45" s="77">
        <f t="shared" si="2"/>
        <v>0</v>
      </c>
      <c r="J45" s="78">
        <f t="shared" si="3"/>
        <v>0</v>
      </c>
    </row>
    <row r="46" spans="1:13" ht="13.15" x14ac:dyDescent="0.3">
      <c r="D46" s="8" t="str">
        <f>Lookup!D59</f>
        <v>Distribution Substations</v>
      </c>
      <c r="F46" s="65" cm="1">
        <f t="array" ref="F46">IFERROR(SUMPRODUCT((Calc_Valuation!$G$10:$G$985=$D46)*(Calc_Valuation!$H$10:$H$985="New"), Calc_Valuation!$K$10:$K$985, Calc_Valuation!$M$10:$M$985)/SUM((Calc_Valuation!$G$10:$G$985=$D46)*(Calc_Valuation!$H$10:$H$985="New")*(Calc_Valuation!$K$10:$K$985)), 0)</f>
        <v>0</v>
      </c>
      <c r="G46" s="65">
        <f t="shared" si="1"/>
        <v>0</v>
      </c>
      <c r="I46" s="77">
        <f t="shared" si="2"/>
        <v>0</v>
      </c>
      <c r="J46" s="78">
        <f t="shared" si="3"/>
        <v>0</v>
      </c>
    </row>
    <row r="47" spans="1:13" ht="13.15" x14ac:dyDescent="0.3">
      <c r="D47" s="8" t="str">
        <f>Lookup!D60</f>
        <v>Distribution Switchgear</v>
      </c>
      <c r="F47" s="65" cm="1">
        <f t="array" ref="F47">IFERROR(SUMPRODUCT((Calc_Valuation!$G$10:$G$985=$D47)*(Calc_Valuation!$H$10:$H$985="New"), Calc_Valuation!$K$10:$K$985, Calc_Valuation!$M$10:$M$985)/SUM((Calc_Valuation!$G$10:$G$985=$D47)*(Calc_Valuation!$H$10:$H$985="New")*(Calc_Valuation!$K$10:$K$985)), 0)</f>
        <v>0</v>
      </c>
      <c r="G47" s="65">
        <f t="shared" si="1"/>
        <v>0</v>
      </c>
      <c r="I47" s="77">
        <f t="shared" si="2"/>
        <v>0</v>
      </c>
      <c r="J47" s="78">
        <f t="shared" si="3"/>
        <v>0</v>
      </c>
    </row>
    <row r="48" spans="1:13" ht="13.15" x14ac:dyDescent="0.3">
      <c r="D48" s="8" t="str">
        <f>Lookup!D61</f>
        <v>Protection</v>
      </c>
      <c r="F48" s="65" cm="1">
        <f t="array" ref="F48">IFERROR(SUMPRODUCT((Calc_Valuation!$G$10:$G$985=$D48)*(Calc_Valuation!$H$10:$H$985="New"), Calc_Valuation!$K$10:$K$985, Calc_Valuation!$M$10:$M$985)/SUM((Calc_Valuation!$G$10:$G$985=$D48)*(Calc_Valuation!$H$10:$H$985="New")*(Calc_Valuation!$K$10:$K$985)), 0)</f>
        <v>0</v>
      </c>
      <c r="G48" s="65">
        <f t="shared" si="1"/>
        <v>0</v>
      </c>
      <c r="I48" s="77">
        <f t="shared" si="2"/>
        <v>0</v>
      </c>
      <c r="J48" s="78">
        <f t="shared" si="3"/>
        <v>0</v>
      </c>
    </row>
    <row r="49" spans="4:11" ht="13.15" x14ac:dyDescent="0.3">
      <c r="D49" s="8" t="str">
        <f>Lookup!D62</f>
        <v>SCADA</v>
      </c>
      <c r="F49" s="65" cm="1">
        <f t="array" ref="F49">IFERROR(SUMPRODUCT((Calc_Valuation!$G$10:$G$985=$D49)*(Calc_Valuation!$H$10:$H$985="New"), Calc_Valuation!$K$10:$K$985, Calc_Valuation!$M$10:$M$985)/SUM((Calc_Valuation!$G$10:$G$985=$D49)*(Calc_Valuation!$H$10:$H$985="New")*(Calc_Valuation!$K$10:$K$985)), 0)</f>
        <v>0</v>
      </c>
      <c r="G49" s="65">
        <f t="shared" si="1"/>
        <v>0</v>
      </c>
      <c r="I49" s="77">
        <f t="shared" si="2"/>
        <v>0</v>
      </c>
      <c r="J49" s="78">
        <f t="shared" si="3"/>
        <v>0</v>
      </c>
    </row>
    <row r="50" spans="4:11" ht="13.15" x14ac:dyDescent="0.3">
      <c r="D50" s="8" t="str">
        <f>Lookup!D63</f>
        <v>Communications</v>
      </c>
      <c r="F50" s="65" cm="1">
        <f t="array" ref="F50">IFERROR(SUMPRODUCT((Calc_Valuation!$G$10:$G$985=$D50)*(Calc_Valuation!$H$10:$H$985="New"), Calc_Valuation!$K$10:$K$985, Calc_Valuation!$M$10:$M$985)/SUM((Calc_Valuation!$G$10:$G$985=$D50)*(Calc_Valuation!$H$10:$H$985="New")*(Calc_Valuation!$K$10:$K$985)), 0)</f>
        <v>0</v>
      </c>
      <c r="G50" s="65">
        <f t="shared" si="1"/>
        <v>0</v>
      </c>
      <c r="I50" s="77">
        <f t="shared" si="2"/>
        <v>0</v>
      </c>
      <c r="J50" s="78">
        <f t="shared" si="3"/>
        <v>0</v>
      </c>
    </row>
    <row r="51" spans="4:11" ht="13.15" x14ac:dyDescent="0.3">
      <c r="D51" s="8" t="str">
        <f>Lookup!D64</f>
        <v>Land and Easements</v>
      </c>
      <c r="F51" s="65" t="s">
        <v>161</v>
      </c>
      <c r="G51" s="65" t="s">
        <v>161</v>
      </c>
      <c r="I51" s="77" t="str">
        <f t="shared" si="2"/>
        <v>n/a</v>
      </c>
      <c r="J51" s="78" t="s">
        <v>161</v>
      </c>
      <c r="K51" s="9" t="s">
        <v>162</v>
      </c>
    </row>
    <row r="52" spans="4:11" ht="13.15" x14ac:dyDescent="0.3">
      <c r="D52" s="8" t="str">
        <f>Lookup!D65</f>
        <v>Property</v>
      </c>
      <c r="F52" s="65" cm="1">
        <f t="array" ref="F52">IFERROR(SUMPRODUCT((Calc_Valuation!$G$10:$G$985=$D52)*(Calc_Valuation!$H$10:$H$985="New"), Calc_Valuation!$K$10:$K$985, Calc_Valuation!$M$10:$M$985)/SUM((Calc_Valuation!$G$10:$G$985=$D52)*(Calc_Valuation!$H$10:$H$985="New")*(Calc_Valuation!$K$10:$K$985)), 0)</f>
        <v>25.100373503695593</v>
      </c>
      <c r="G52" s="65">
        <f t="shared" si="1"/>
        <v>25.100373503695593</v>
      </c>
      <c r="I52" s="77">
        <f t="shared" si="2"/>
        <v>20.100373503695593</v>
      </c>
      <c r="J52" s="78">
        <f t="shared" ref="J52:J63" si="4">I52</f>
        <v>20.100373503695593</v>
      </c>
    </row>
    <row r="53" spans="4:11" ht="13.15" x14ac:dyDescent="0.3">
      <c r="D53" s="8" t="str">
        <f>Lookup!D66</f>
        <v>IT and Communications</v>
      </c>
      <c r="F53" s="65" cm="1">
        <f t="array" ref="F53">IFERROR(SUMPRODUCT((Calc_Valuation!$G$10:$G$985=$D53)*(Calc_Valuation!$H$10:$H$985="New"), Calc_Valuation!$K$10:$K$985, Calc_Valuation!$M$10:$M$985)/SUM((Calc_Valuation!$G$10:$G$985=$D53)*(Calc_Valuation!$H$10:$H$985="New")*(Calc_Valuation!$K$10:$K$985)), 0)</f>
        <v>3.6032725526023035</v>
      </c>
      <c r="G53" s="65">
        <f t="shared" si="1"/>
        <v>3.6032725526023035</v>
      </c>
      <c r="I53" s="77">
        <f t="shared" si="2"/>
        <v>1</v>
      </c>
      <c r="J53" s="78">
        <f t="shared" si="4"/>
        <v>1</v>
      </c>
    </row>
    <row r="54" spans="4:11" ht="13.15" x14ac:dyDescent="0.3">
      <c r="D54" s="8" t="str">
        <f>Lookup!D67</f>
        <v>Motor Vehicles</v>
      </c>
      <c r="F54" s="65" cm="1">
        <f t="array" ref="F54">IFERROR(SUMPRODUCT((Calc_Valuation!$G$10:$G$985=$D54)*(Calc_Valuation!$H$10:$H$985="New"), Calc_Valuation!$K$10:$K$985, Calc_Valuation!$M$10:$M$985)/SUM((Calc_Valuation!$G$10:$G$985=$D54)*(Calc_Valuation!$H$10:$H$985="New")*(Calc_Valuation!$K$10:$K$985)), 0)</f>
        <v>0</v>
      </c>
      <c r="G54" s="65">
        <f t="shared" si="1"/>
        <v>0</v>
      </c>
      <c r="I54" s="77">
        <f t="shared" si="2"/>
        <v>0</v>
      </c>
      <c r="J54" s="78">
        <f t="shared" si="4"/>
        <v>0</v>
      </c>
    </row>
    <row r="55" spans="4:11" ht="13.15" x14ac:dyDescent="0.3">
      <c r="D55" s="8" t="str">
        <f>Lookup!D68</f>
        <v>Plant and Equipment</v>
      </c>
      <c r="F55" s="65" cm="1">
        <f t="array" ref="F55">IFERROR(SUMPRODUCT((Calc_Valuation!$G$10:$G$985=$D55)*(Calc_Valuation!$H$10:$H$985="New"), Calc_Valuation!$K$10:$K$985, Calc_Valuation!$M$10:$M$985)/SUM((Calc_Valuation!$G$10:$G$985=$D55)*(Calc_Valuation!$H$10:$H$985="New")*(Calc_Valuation!$K$10:$K$985)), 0)</f>
        <v>3.3333333333333335</v>
      </c>
      <c r="G55" s="65">
        <f t="shared" si="1"/>
        <v>3.3333333333333335</v>
      </c>
      <c r="I55" s="77">
        <f t="shared" si="2"/>
        <v>1</v>
      </c>
      <c r="J55" s="78">
        <f t="shared" si="4"/>
        <v>1</v>
      </c>
    </row>
    <row r="56" spans="4:11" ht="13.15" x14ac:dyDescent="0.3">
      <c r="D56" s="8" t="str">
        <f>Lookup!D69</f>
        <v>Mechanical Meters</v>
      </c>
      <c r="F56" s="65" cm="1">
        <f t="array" ref="F56">IFERROR(SUMPRODUCT((Calc_Valuation!$G$10:$G$985=$D56)*(Calc_Valuation!$H$10:$H$985="New"), Calc_Valuation!$K$10:$K$985, Calc_Valuation!$M$10:$M$985)/SUM((Calc_Valuation!$G$10:$G$985=$D56)*(Calc_Valuation!$H$10:$H$985="New")*(Calc_Valuation!$K$10:$K$985)), 0)</f>
        <v>0</v>
      </c>
      <c r="G56" s="65">
        <f t="shared" si="1"/>
        <v>0</v>
      </c>
      <c r="I56" s="77">
        <f t="shared" si="2"/>
        <v>0</v>
      </c>
      <c r="J56" s="78">
        <f t="shared" si="4"/>
        <v>0</v>
      </c>
    </row>
    <row r="57" spans="4:11" ht="13.15" x14ac:dyDescent="0.3">
      <c r="D57" s="8" t="str">
        <f>Lookup!D70</f>
        <v>Electronic Meters</v>
      </c>
      <c r="F57" s="65" cm="1">
        <f t="array" ref="F57">IFERROR(SUMPRODUCT((Calc_Valuation!$G$10:$G$985=$D57)*(Calc_Valuation!$H$10:$H$985="New"), Calc_Valuation!$K$10:$K$985, Calc_Valuation!$M$10:$M$985)/SUM((Calc_Valuation!$G$10:$G$985=$D57)*(Calc_Valuation!$H$10:$H$985="New")*(Calc_Valuation!$K$10:$K$985)), 0)</f>
        <v>0</v>
      </c>
      <c r="G57" s="65">
        <f t="shared" si="1"/>
        <v>0</v>
      </c>
      <c r="I57" s="77">
        <f t="shared" si="2"/>
        <v>0</v>
      </c>
      <c r="J57" s="78">
        <f t="shared" si="4"/>
        <v>0</v>
      </c>
    </row>
    <row r="58" spans="4:11" ht="13.15" x14ac:dyDescent="0.3">
      <c r="D58" s="8" t="str">
        <f>Lookup!D71</f>
        <v>Metering Communications</v>
      </c>
      <c r="F58" s="65" cm="1">
        <f t="array" ref="F58">IFERROR(SUMPRODUCT((Calc_Valuation!$G$10:$G$985=$D58)*(Calc_Valuation!$H$10:$H$985="New"), Calc_Valuation!$K$10:$K$985, Calc_Valuation!$M$10:$M$985)/SUM((Calc_Valuation!$G$10:$G$985=$D58)*(Calc_Valuation!$H$10:$H$985="New")*(Calc_Valuation!$K$10:$K$985)), 0)</f>
        <v>0</v>
      </c>
      <c r="G58" s="65">
        <f t="shared" si="1"/>
        <v>0</v>
      </c>
      <c r="I58" s="77">
        <f t="shared" si="2"/>
        <v>0</v>
      </c>
      <c r="J58" s="78">
        <f t="shared" si="4"/>
        <v>0</v>
      </c>
    </row>
    <row r="59" spans="4:11" ht="13.15" x14ac:dyDescent="0.3">
      <c r="D59" s="8" t="str">
        <f>Lookup!D72</f>
        <v>Metering Dedicated CTs and VTs</v>
      </c>
      <c r="F59" s="65" cm="1">
        <f t="array" ref="F59">IFERROR(SUMPRODUCT((Calc_Valuation!$G$10:$G$985=$D59)*(Calc_Valuation!$H$10:$H$985="New"), Calc_Valuation!$K$10:$K$985, Calc_Valuation!$M$10:$M$985)/SUM((Calc_Valuation!$G$10:$G$985=$D59)*(Calc_Valuation!$H$10:$H$985="New")*(Calc_Valuation!$K$10:$K$985)), 0)</f>
        <v>0</v>
      </c>
      <c r="G59" s="65">
        <f t="shared" si="1"/>
        <v>0</v>
      </c>
      <c r="I59" s="77">
        <f t="shared" si="2"/>
        <v>0</v>
      </c>
      <c r="J59" s="78">
        <f t="shared" si="4"/>
        <v>0</v>
      </c>
    </row>
    <row r="60" spans="4:11" ht="13.15" x14ac:dyDescent="0.3">
      <c r="D60" s="8" t="str">
        <f>Lookup!D73</f>
        <v>Metering Non Network Other</v>
      </c>
      <c r="F60" s="65" cm="1">
        <f t="array" ref="F60">IFERROR(SUMPRODUCT((Calc_Valuation!$G$10:$G$985=$D60)*(Calc_Valuation!$H$10:$H$985="New"), Calc_Valuation!$K$10:$K$985, Calc_Valuation!$M$10:$M$985)/SUM((Calc_Valuation!$G$10:$G$985=$D60)*(Calc_Valuation!$H$10:$H$985="New")*(Calc_Valuation!$K$10:$K$985)), 0)</f>
        <v>0</v>
      </c>
      <c r="G60" s="65">
        <f t="shared" si="1"/>
        <v>0</v>
      </c>
      <c r="I60" s="77">
        <f t="shared" si="2"/>
        <v>0</v>
      </c>
      <c r="J60" s="78">
        <f t="shared" si="4"/>
        <v>0</v>
      </c>
    </row>
    <row r="61" spans="4:11" ht="13.15" x14ac:dyDescent="0.3">
      <c r="D61" s="8" t="str">
        <f>Lookup!D74</f>
        <v>Metering Non Network IT and Communications</v>
      </c>
      <c r="F61" s="65" cm="1">
        <f t="array" ref="F61">IFERROR(SUMPRODUCT((Calc_Valuation!$G$10:$G$985=$D61)*(Calc_Valuation!$H$10:$H$985="New"), Calc_Valuation!$K$10:$K$985, Calc_Valuation!$M$10:$M$985)/SUM((Calc_Valuation!$G$10:$G$985=$D61)*(Calc_Valuation!$H$10:$H$985="New")*(Calc_Valuation!$K$10:$K$985)), 0)</f>
        <v>0</v>
      </c>
      <c r="G61" s="65">
        <f t="shared" si="1"/>
        <v>0</v>
      </c>
      <c r="I61" s="77">
        <f t="shared" si="2"/>
        <v>0</v>
      </c>
      <c r="J61" s="78">
        <f t="shared" si="4"/>
        <v>0</v>
      </c>
    </row>
    <row r="62" spans="4:11" ht="13.15" x14ac:dyDescent="0.3">
      <c r="D62" s="8" t="str">
        <f>Lookup!D75</f>
        <v>Streetlights</v>
      </c>
      <c r="F62" s="65" cm="1">
        <f t="array" ref="F62">IFERROR(SUMPRODUCT((Calc_Valuation!$G$10:$G$985=$D62)*(Calc_Valuation!$H$10:$H$985="New"), Calc_Valuation!$K$10:$K$985, Calc_Valuation!$M$10:$M$985)/SUM((Calc_Valuation!$G$10:$G$985=$D62)*(Calc_Valuation!$H$10:$H$985="New")*(Calc_Valuation!$K$10:$K$985)), 0)</f>
        <v>0</v>
      </c>
      <c r="G62" s="65">
        <f t="shared" si="1"/>
        <v>0</v>
      </c>
      <c r="I62" s="79">
        <f t="shared" si="2"/>
        <v>0</v>
      </c>
      <c r="J62" s="80">
        <f t="shared" si="4"/>
        <v>0</v>
      </c>
    </row>
    <row r="63" spans="4:11" ht="12.75" x14ac:dyDescent="0.3">
      <c r="D63" s="8" t="str">
        <f>Lookup!D76</f>
        <v>Exclude</v>
      </c>
      <c r="F63" s="65">
        <f t="array" ref="F63">IF(G33&gt;0,SUM((Calc_Valuation!$K$10:$K$985)*(Calc_Valuation!$M$10:$M$985)*(Calc_Valuation!$G$10:$G$985=$D63))/10^6/G33,0)</f>
        <v>25.82629718243826</v>
      </c>
      <c r="G63" s="65">
        <f t="shared" si="1"/>
        <v>25.82629718243826</v>
      </c>
      <c r="I63" s="65">
        <f t="shared" si="2"/>
        <v>20.82629718243826</v>
      </c>
      <c r="J63" s="65">
        <f t="shared" si="4"/>
        <v>20.82629718243826</v>
      </c>
    </row>
    <row r="64" spans="4:11" ht="11.25" customHeight="1" x14ac:dyDescent="0.3"/>
    <row r="65" spans="1:10" ht="11.25" customHeight="1" x14ac:dyDescent="0.3">
      <c r="A65" s="47">
        <f>IF(SUM(F65:G65,I65:J65)=0,0,1)</f>
        <v>0</v>
      </c>
      <c r="D65" s="9" t="s">
        <v>16</v>
      </c>
      <c r="F65" s="47">
        <f t="array" ref="F65">COUNT(IF(ISERROR(F42:F63),1,""))</f>
        <v>0</v>
      </c>
      <c r="G65" s="47">
        <f t="array" ref="G65">COUNT(IF(ISERROR(G42:G63),1,""))</f>
        <v>0</v>
      </c>
      <c r="I65" s="47">
        <f t="array" ref="I65">COUNT(IF(ISERROR(I42:I63),1,""))</f>
        <v>0</v>
      </c>
      <c r="J65" s="47">
        <f t="array" ref="J65">COUNT(IF(ISERROR(J42:J63),1,""))</f>
        <v>0</v>
      </c>
    </row>
    <row r="66" spans="1:10" ht="11.25" customHeight="1" x14ac:dyDescent="0.3"/>
    <row r="67" spans="1:10" s="1" customFormat="1" ht="15" x14ac:dyDescent="0.3">
      <c r="B67" s="1" t="s">
        <v>32</v>
      </c>
    </row>
  </sheetData>
  <conditionalFormatting sqref="B2">
    <cfRule type="cellIs" dxfId="2" priority="2"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O95"/>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5" x14ac:dyDescent="0.3"/>
  <cols>
    <col min="1" max="3" width="2.83203125" customWidth="1"/>
    <col min="4" max="4" width="34" customWidth="1"/>
    <col min="5" max="6" width="30.83203125" customWidth="1"/>
    <col min="7" max="9" width="10.83203125" customWidth="1"/>
    <col min="10" max="19" width="12.83203125" customWidth="1"/>
    <col min="20" max="26" width="10.83203125" customWidth="1"/>
  </cols>
  <sheetData>
    <row r="1" spans="2:15" ht="18.75" x14ac:dyDescent="0.3">
      <c r="B1" s="2" t="s">
        <v>173</v>
      </c>
    </row>
    <row r="2" spans="2:15" x14ac:dyDescent="0.3">
      <c r="B2" s="11" t="str">
        <f>Title_Msg</f>
        <v>No Errors Found</v>
      </c>
    </row>
    <row r="3" spans="2:15" x14ac:dyDescent="0.3">
      <c r="B3" s="44" t="str">
        <f>TOC!B1</f>
        <v>Table of Contents</v>
      </c>
      <c r="C3" s="39"/>
      <c r="D3" s="39"/>
      <c r="E3" s="39"/>
    </row>
    <row r="4" spans="2:15" ht="13.15" x14ac:dyDescent="0.3">
      <c r="B4" s="37" t="str">
        <f>Model_Name</f>
        <v>Power and Water Corporation (PWC) - Corporate Asset Valuation</v>
      </c>
    </row>
    <row r="6" spans="2:15" s="1" customFormat="1" ht="15" x14ac:dyDescent="0.3">
      <c r="B6" s="1" t="s">
        <v>173</v>
      </c>
    </row>
    <row r="7" spans="2:15" x14ac:dyDescent="0.3">
      <c r="L7" s="15"/>
      <c r="M7" s="16"/>
      <c r="N7" s="16"/>
      <c r="O7" s="16"/>
    </row>
    <row r="8" spans="2:15" ht="13.15" x14ac:dyDescent="0.3">
      <c r="C8" s="3" t="s">
        <v>0</v>
      </c>
      <c r="E8" s="12" t="s">
        <v>1</v>
      </c>
    </row>
    <row r="9" spans="2:15" x14ac:dyDescent="0.3">
      <c r="E9" s="13"/>
    </row>
    <row r="10" spans="2:15" ht="12.75" x14ac:dyDescent="0.3">
      <c r="D10" s="10">
        <v>1</v>
      </c>
      <c r="E10" s="14" t="s">
        <v>2</v>
      </c>
    </row>
    <row r="11" spans="2:15" ht="12.75" x14ac:dyDescent="0.3">
      <c r="D11" s="10">
        <v>3</v>
      </c>
      <c r="E11" s="14" t="s">
        <v>3</v>
      </c>
    </row>
    <row r="12" spans="2:15" ht="12.75" x14ac:dyDescent="0.3">
      <c r="D12" s="10">
        <v>4</v>
      </c>
      <c r="E12" s="14" t="s">
        <v>33</v>
      </c>
    </row>
    <row r="13" spans="2:15" ht="12.75" x14ac:dyDescent="0.3">
      <c r="D13" s="10">
        <v>12</v>
      </c>
      <c r="E13" s="14" t="s">
        <v>4</v>
      </c>
    </row>
    <row r="14" spans="2:15" ht="12.75" x14ac:dyDescent="0.3">
      <c r="D14" s="10">
        <v>7</v>
      </c>
      <c r="E14" s="14" t="s">
        <v>13</v>
      </c>
    </row>
    <row r="15" spans="2:15" ht="12.75" x14ac:dyDescent="0.3">
      <c r="D15" s="10">
        <v>365</v>
      </c>
      <c r="E15" s="14" t="s">
        <v>45</v>
      </c>
    </row>
    <row r="16" spans="2:15" ht="12.75" x14ac:dyDescent="0.3">
      <c r="D16" s="10">
        <v>0.5</v>
      </c>
      <c r="E16" s="14" t="s">
        <v>8</v>
      </c>
    </row>
    <row r="17" spans="3:5" ht="12.75" x14ac:dyDescent="0.3">
      <c r="D17" s="10" t="s">
        <v>6</v>
      </c>
      <c r="E17" s="14" t="s">
        <v>6</v>
      </c>
    </row>
    <row r="18" spans="3:5" ht="12.75" x14ac:dyDescent="0.3">
      <c r="D18" s="10" t="s">
        <v>34</v>
      </c>
      <c r="E18" s="14" t="s">
        <v>35</v>
      </c>
    </row>
    <row r="19" spans="3:5" ht="12.75" x14ac:dyDescent="0.3">
      <c r="D19" s="10" t="s">
        <v>7</v>
      </c>
      <c r="E19" s="14" t="s">
        <v>7</v>
      </c>
    </row>
    <row r="20" spans="3:5" x14ac:dyDescent="0.3">
      <c r="E20" s="13"/>
    </row>
    <row r="21" spans="3:5" ht="13.15" x14ac:dyDescent="0.3">
      <c r="C21" s="3" t="s">
        <v>0</v>
      </c>
      <c r="E21" s="12" t="s">
        <v>1</v>
      </c>
    </row>
    <row r="22" spans="3:5" ht="12.75" x14ac:dyDescent="0.3">
      <c r="E22" s="14" t="s">
        <v>11</v>
      </c>
    </row>
    <row r="23" spans="3:5" ht="12.75" x14ac:dyDescent="0.3">
      <c r="D23" s="10" t="s">
        <v>9</v>
      </c>
      <c r="E23" s="14" t="s">
        <v>9</v>
      </c>
    </row>
    <row r="24" spans="3:5" ht="12.75" x14ac:dyDescent="0.3">
      <c r="D24" s="10" t="s">
        <v>10</v>
      </c>
      <c r="E24" s="14" t="s">
        <v>10</v>
      </c>
    </row>
    <row r="25" spans="3:5" x14ac:dyDescent="0.3">
      <c r="E25" s="13"/>
    </row>
    <row r="26" spans="3:5" ht="13.15" x14ac:dyDescent="0.3">
      <c r="C26" s="3" t="s">
        <v>58</v>
      </c>
      <c r="E26" s="12" t="s">
        <v>1</v>
      </c>
    </row>
    <row r="27" spans="3:5" ht="12.75" x14ac:dyDescent="0.3">
      <c r="E27" s="14" t="s">
        <v>66</v>
      </c>
    </row>
    <row r="28" spans="3:5" ht="12.75" x14ac:dyDescent="0.3">
      <c r="D28" s="10" t="s">
        <v>59</v>
      </c>
      <c r="E28" s="14" t="s">
        <v>59</v>
      </c>
    </row>
    <row r="29" spans="3:5" ht="12.75" x14ac:dyDescent="0.3">
      <c r="D29" s="10" t="s">
        <v>60</v>
      </c>
      <c r="E29" s="14" t="s">
        <v>60</v>
      </c>
    </row>
    <row r="30" spans="3:5" ht="12.75" x14ac:dyDescent="0.3">
      <c r="D30" s="10" t="s">
        <v>62</v>
      </c>
      <c r="E30" s="14" t="s">
        <v>64</v>
      </c>
    </row>
    <row r="31" spans="3:5" ht="12.75" x14ac:dyDescent="0.3">
      <c r="D31" s="10" t="s">
        <v>63</v>
      </c>
      <c r="E31" s="14" t="s">
        <v>65</v>
      </c>
    </row>
    <row r="32" spans="3:5" ht="12.75" x14ac:dyDescent="0.3">
      <c r="D32" s="10" t="s">
        <v>61</v>
      </c>
      <c r="E32" s="14" t="s">
        <v>61</v>
      </c>
    </row>
    <row r="33" spans="3:6" ht="12.75" x14ac:dyDescent="0.3">
      <c r="D33" s="10" t="s">
        <v>90</v>
      </c>
      <c r="E33" s="14" t="s">
        <v>90</v>
      </c>
    </row>
    <row r="34" spans="3:6" ht="12.75" x14ac:dyDescent="0.3">
      <c r="D34" s="10" t="s">
        <v>91</v>
      </c>
      <c r="E34" s="46" t="s">
        <v>92</v>
      </c>
    </row>
    <row r="35" spans="3:6" ht="12.75" x14ac:dyDescent="0.3">
      <c r="D35" s="10" t="str">
        <f>NA</f>
        <v>N/A</v>
      </c>
      <c r="E35" s="14" t="s">
        <v>89</v>
      </c>
    </row>
    <row r="36" spans="3:6" x14ac:dyDescent="0.3">
      <c r="E36" s="13"/>
    </row>
    <row r="37" spans="3:6" ht="13.15" x14ac:dyDescent="0.3">
      <c r="C37" s="3" t="s">
        <v>52</v>
      </c>
      <c r="E37" s="12" t="s">
        <v>1</v>
      </c>
    </row>
    <row r="38" spans="3:6" ht="12.75" x14ac:dyDescent="0.3">
      <c r="E38" s="14" t="s">
        <v>57</v>
      </c>
    </row>
    <row r="39" spans="3:6" ht="12.75" x14ac:dyDescent="0.3">
      <c r="D39" s="10" t="s">
        <v>54</v>
      </c>
      <c r="E39" s="14" t="s">
        <v>56</v>
      </c>
    </row>
    <row r="40" spans="3:6" ht="12.75" x14ac:dyDescent="0.3">
      <c r="D40" s="10" t="str">
        <f>NA</f>
        <v>N/A</v>
      </c>
      <c r="E40" s="14" t="s">
        <v>89</v>
      </c>
    </row>
    <row r="41" spans="3:6" ht="12.75" x14ac:dyDescent="0.3">
      <c r="D41" s="10" t="s">
        <v>55</v>
      </c>
      <c r="E41" s="14" t="s">
        <v>55</v>
      </c>
    </row>
    <row r="42" spans="3:6" x14ac:dyDescent="0.3">
      <c r="E42" s="13"/>
    </row>
    <row r="43" spans="3:6" ht="13.15" x14ac:dyDescent="0.3">
      <c r="C43" s="3" t="s">
        <v>53</v>
      </c>
      <c r="E43" s="12"/>
      <c r="F43" s="12" t="s">
        <v>1</v>
      </c>
    </row>
    <row r="44" spans="3:6" ht="12.75" x14ac:dyDescent="0.3">
      <c r="D44" s="14" t="s">
        <v>70</v>
      </c>
      <c r="E44" s="14" t="s">
        <v>71</v>
      </c>
    </row>
    <row r="45" spans="3:6" ht="12.75" x14ac:dyDescent="0.3">
      <c r="D45" s="10" t="s">
        <v>67</v>
      </c>
      <c r="E45" s="10">
        <v>0</v>
      </c>
      <c r="F45" s="14" t="s">
        <v>74</v>
      </c>
    </row>
    <row r="46" spans="3:6" ht="12.75" x14ac:dyDescent="0.3">
      <c r="D46" s="10" t="s">
        <v>68</v>
      </c>
      <c r="E46" s="10">
        <v>0.5</v>
      </c>
      <c r="F46" s="14" t="s">
        <v>73</v>
      </c>
    </row>
    <row r="47" spans="3:6" ht="12.75" x14ac:dyDescent="0.3">
      <c r="D47" s="10" t="s">
        <v>69</v>
      </c>
      <c r="E47" s="10">
        <v>1</v>
      </c>
      <c r="F47" s="14" t="s">
        <v>72</v>
      </c>
    </row>
    <row r="48" spans="3:6" ht="12.75" x14ac:dyDescent="0.3">
      <c r="D48" s="10" t="str">
        <f>NA</f>
        <v>N/A</v>
      </c>
      <c r="E48" s="10" t="str">
        <f>NA</f>
        <v>N/A</v>
      </c>
      <c r="F48" s="14"/>
    </row>
    <row r="49" spans="3:5" x14ac:dyDescent="0.3">
      <c r="E49" s="13"/>
    </row>
    <row r="51" spans="3:5" s="6" customFormat="1" ht="13.9" x14ac:dyDescent="0.3">
      <c r="C51" s="6" t="s">
        <v>174</v>
      </c>
    </row>
    <row r="53" spans="3:5" ht="13.15" x14ac:dyDescent="0.3">
      <c r="C53" s="3" t="s">
        <v>142</v>
      </c>
      <c r="E53" s="12" t="s">
        <v>1</v>
      </c>
    </row>
    <row r="54" spans="3:5" ht="12.75" x14ac:dyDescent="0.3">
      <c r="E54" s="14" t="s">
        <v>131</v>
      </c>
    </row>
    <row r="55" spans="3:5" ht="12.75" x14ac:dyDescent="0.3">
      <c r="D55" s="10" t="s">
        <v>115</v>
      </c>
    </row>
    <row r="56" spans="3:5" ht="12.75" x14ac:dyDescent="0.3">
      <c r="D56" s="10" t="s">
        <v>116</v>
      </c>
    </row>
    <row r="57" spans="3:5" ht="12.75" x14ac:dyDescent="0.3">
      <c r="D57" s="10" t="s">
        <v>117</v>
      </c>
    </row>
    <row r="58" spans="3:5" ht="12.75" x14ac:dyDescent="0.3">
      <c r="D58" s="10" t="s">
        <v>118</v>
      </c>
    </row>
    <row r="59" spans="3:5" ht="12.75" x14ac:dyDescent="0.3">
      <c r="D59" s="10" t="s">
        <v>119</v>
      </c>
    </row>
    <row r="60" spans="3:5" ht="12.75" x14ac:dyDescent="0.3">
      <c r="D60" s="10" t="s">
        <v>120</v>
      </c>
    </row>
    <row r="61" spans="3:5" ht="12.75" x14ac:dyDescent="0.3">
      <c r="D61" s="10" t="s">
        <v>121</v>
      </c>
    </row>
    <row r="62" spans="3:5" ht="12.75" x14ac:dyDescent="0.3">
      <c r="D62" s="10" t="s">
        <v>122</v>
      </c>
    </row>
    <row r="63" spans="3:5" ht="12.75" x14ac:dyDescent="0.3">
      <c r="D63" s="10" t="s">
        <v>123</v>
      </c>
    </row>
    <row r="64" spans="3:5" ht="12.75" x14ac:dyDescent="0.3">
      <c r="D64" s="10" t="s">
        <v>124</v>
      </c>
    </row>
    <row r="65" spans="3:5" ht="12.75" x14ac:dyDescent="0.3">
      <c r="D65" s="10" t="s">
        <v>125</v>
      </c>
    </row>
    <row r="66" spans="3:5" ht="12.75" x14ac:dyDescent="0.3">
      <c r="D66" s="10" t="s">
        <v>126</v>
      </c>
    </row>
    <row r="67" spans="3:5" ht="12.75" x14ac:dyDescent="0.3">
      <c r="D67" s="10" t="s">
        <v>127</v>
      </c>
    </row>
    <row r="68" spans="3:5" ht="12.75" x14ac:dyDescent="0.3">
      <c r="D68" s="10" t="s">
        <v>128</v>
      </c>
    </row>
    <row r="69" spans="3:5" ht="12.75" x14ac:dyDescent="0.3">
      <c r="D69" s="10" t="s">
        <v>136</v>
      </c>
    </row>
    <row r="70" spans="3:5" ht="12.75" x14ac:dyDescent="0.3">
      <c r="D70" s="10" t="s">
        <v>137</v>
      </c>
    </row>
    <row r="71" spans="3:5" ht="12.75" x14ac:dyDescent="0.3">
      <c r="D71" s="10" t="s">
        <v>138</v>
      </c>
    </row>
    <row r="72" spans="3:5" ht="12.75" x14ac:dyDescent="0.3">
      <c r="D72" s="10" t="s">
        <v>139</v>
      </c>
    </row>
    <row r="73" spans="3:5" ht="12.75" x14ac:dyDescent="0.3">
      <c r="D73" s="10" t="s">
        <v>140</v>
      </c>
    </row>
    <row r="74" spans="3:5" ht="12.75" x14ac:dyDescent="0.3">
      <c r="D74" s="10" t="s">
        <v>141</v>
      </c>
    </row>
    <row r="75" spans="3:5" ht="12.75" x14ac:dyDescent="0.3">
      <c r="D75" s="10" t="s">
        <v>129</v>
      </c>
    </row>
    <row r="76" spans="3:5" ht="12.75" x14ac:dyDescent="0.3">
      <c r="D76" s="10" t="s">
        <v>130</v>
      </c>
    </row>
    <row r="80" spans="3:5" ht="13.15" x14ac:dyDescent="0.3">
      <c r="C80" s="3" t="s">
        <v>146</v>
      </c>
      <c r="E80" s="12" t="s">
        <v>1</v>
      </c>
    </row>
    <row r="81" spans="2:5" ht="12.75" x14ac:dyDescent="0.3">
      <c r="E81" s="14" t="s">
        <v>149</v>
      </c>
    </row>
    <row r="82" spans="2:5" ht="12.75" x14ac:dyDescent="0.3">
      <c r="D82" s="10" t="s">
        <v>147</v>
      </c>
    </row>
    <row r="83" spans="2:5" ht="12.75" x14ac:dyDescent="0.3">
      <c r="D83" s="10" t="s">
        <v>148</v>
      </c>
    </row>
    <row r="85" spans="2:5" s="6" customFormat="1" ht="13.9" x14ac:dyDescent="0.3">
      <c r="C85" s="6" t="s">
        <v>175</v>
      </c>
    </row>
    <row r="87" spans="2:5" ht="13.15" x14ac:dyDescent="0.3">
      <c r="C87" s="3" t="s">
        <v>75</v>
      </c>
      <c r="E87" s="12" t="s">
        <v>1</v>
      </c>
    </row>
    <row r="88" spans="2:5" ht="12.75" x14ac:dyDescent="0.3">
      <c r="D88" s="14" t="s">
        <v>81</v>
      </c>
      <c r="E88" s="14" t="s">
        <v>82</v>
      </c>
    </row>
    <row r="89" spans="2:5" ht="12.75" x14ac:dyDescent="0.3">
      <c r="D89" s="10" t="s">
        <v>76</v>
      </c>
      <c r="E89" s="10" t="s">
        <v>83</v>
      </c>
    </row>
    <row r="90" spans="2:5" ht="12.75" x14ac:dyDescent="0.3">
      <c r="D90" s="10" t="s">
        <v>77</v>
      </c>
      <c r="E90" s="10" t="s">
        <v>84</v>
      </c>
    </row>
    <row r="91" spans="2:5" ht="12.75" x14ac:dyDescent="0.3">
      <c r="D91" s="10" t="s">
        <v>78</v>
      </c>
      <c r="E91" s="10" t="s">
        <v>85</v>
      </c>
    </row>
    <row r="92" spans="2:5" ht="12.75" x14ac:dyDescent="0.3">
      <c r="D92" s="10" t="s">
        <v>79</v>
      </c>
      <c r="E92" s="10" t="s">
        <v>86</v>
      </c>
    </row>
    <row r="93" spans="2:5" ht="12.75" x14ac:dyDescent="0.3">
      <c r="D93" s="10" t="s">
        <v>80</v>
      </c>
      <c r="E93" s="10" t="s">
        <v>87</v>
      </c>
    </row>
    <row r="95" spans="2:5" s="1" customFormat="1" ht="15" x14ac:dyDescent="0.3">
      <c r="B95" s="1" t="s">
        <v>32</v>
      </c>
    </row>
  </sheetData>
  <conditionalFormatting sqref="B2">
    <cfRule type="cellIs" dxfId="1"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0.15" x14ac:dyDescent="0.3"/>
  <cols>
    <col min="1" max="3" width="2.83203125" customWidth="1"/>
    <col min="4" max="4" width="71.33203125" customWidth="1"/>
    <col min="5" max="7" width="3.83203125" customWidth="1"/>
  </cols>
  <sheetData>
    <row r="1" spans="2:8" ht="18.75" x14ac:dyDescent="0.3">
      <c r="B1" s="2" t="s">
        <v>16</v>
      </c>
    </row>
    <row r="2" spans="2:8" x14ac:dyDescent="0.3">
      <c r="B2" s="11" t="str">
        <f>Title_Msg</f>
        <v>No Errors Found</v>
      </c>
    </row>
    <row r="3" spans="2:8" x14ac:dyDescent="0.3">
      <c r="B3" s="44" t="str">
        <f>TOC!B1</f>
        <v>Table of Contents</v>
      </c>
      <c r="C3" s="39"/>
      <c r="D3" s="39"/>
      <c r="E3" s="39"/>
    </row>
    <row r="4" spans="2:8" ht="13.15" x14ac:dyDescent="0.3">
      <c r="B4" s="37" t="str">
        <f>Model_Name</f>
        <v>Power and Water Corporation (PWC) - Corporate Asset Valuation</v>
      </c>
    </row>
    <row r="5" spans="2:8" x14ac:dyDescent="0.3">
      <c r="B5" s="11"/>
    </row>
    <row r="6" spans="2:8" s="1" customFormat="1" ht="15" x14ac:dyDescent="0.3">
      <c r="B6" s="1" t="s">
        <v>18</v>
      </c>
    </row>
    <row r="7" spans="2:8" x14ac:dyDescent="0.3">
      <c r="B7" s="17"/>
    </row>
    <row r="8" spans="2:8" ht="12.75" x14ac:dyDescent="0.3">
      <c r="D8" s="4" t="s">
        <v>17</v>
      </c>
      <c r="H8" s="5" t="str">
        <f>IF(H21=0,"No Errors Found","Errors Found")</f>
        <v>No Errors Found</v>
      </c>
    </row>
    <row r="9" spans="2:8" ht="12.75" x14ac:dyDescent="0.3">
      <c r="D9" s="4" t="s">
        <v>19</v>
      </c>
      <c r="H9" s="4"/>
    </row>
    <row r="10" spans="2:8" ht="12.75" x14ac:dyDescent="0.3">
      <c r="D10" s="4" t="s">
        <v>20</v>
      </c>
      <c r="H10" s="21" t="str">
        <f>H8&amp;IF(H9="","",", " &amp;H9)</f>
        <v>No Errors Found</v>
      </c>
    </row>
    <row r="11" spans="2:8" x14ac:dyDescent="0.3">
      <c r="B11" s="17"/>
    </row>
    <row r="12" spans="2:8" s="1" customFormat="1" ht="15" x14ac:dyDescent="0.3">
      <c r="B12" s="1" t="s">
        <v>31</v>
      </c>
    </row>
    <row r="13" spans="2:8" x14ac:dyDescent="0.3">
      <c r="B13" s="17"/>
    </row>
    <row r="14" spans="2:8" s="6" customFormat="1" ht="13.9" x14ac:dyDescent="0.3">
      <c r="C14" s="6" t="s">
        <v>12</v>
      </c>
    </row>
    <row r="16" spans="2:8" ht="12.75" x14ac:dyDescent="0.3">
      <c r="D16" s="4" t="str">
        <f>Input_Fixed_Assets!B1</f>
        <v>Input - Corporate assets as at 30 June 2019</v>
      </c>
      <c r="H16" s="19">
        <f>Input_Fixed_Assets!$A$1</f>
        <v>0</v>
      </c>
    </row>
    <row r="17" spans="2:8" ht="12.75" x14ac:dyDescent="0.3">
      <c r="D17" s="4" t="str">
        <f>Input_Other!$B$1</f>
        <v>Input - Other data required for 2023-24 final year RAB and TAB adjustment</v>
      </c>
      <c r="H17" s="19">
        <f>Input_Other!$A$1</f>
        <v>0</v>
      </c>
    </row>
    <row r="18" spans="2:8" ht="12.75" x14ac:dyDescent="0.3">
      <c r="D18" s="4" t="str">
        <f>Calc_Valuation!$B$1</f>
        <v>Calculation - Corporate assets as at 30 June 2019</v>
      </c>
      <c r="H18" s="19">
        <f>Calc_Valuation!$A$1</f>
        <v>0</v>
      </c>
    </row>
    <row r="19" spans="2:8" ht="12.75" x14ac:dyDescent="0.3">
      <c r="D19" s="4" t="str">
        <f>Output_Summary!$B$1</f>
        <v>Output - Forecast final year (2023-24) asset adjustments ($m Nominal)</v>
      </c>
      <c r="H19" s="19">
        <f>Output_Summary!$A$1</f>
        <v>0</v>
      </c>
    </row>
    <row r="20" spans="2:8" ht="12.75" x14ac:dyDescent="0.3">
      <c r="C20" s="18"/>
      <c r="H20" s="19"/>
    </row>
    <row r="21" spans="2:8" ht="13.15" x14ac:dyDescent="0.3">
      <c r="C21" s="7" t="s">
        <v>46</v>
      </c>
      <c r="H21" s="20">
        <f>IF(COUNTIF($H$16:$H$19,Error)&gt;0,1,0)</f>
        <v>0</v>
      </c>
    </row>
    <row r="23" spans="2:8" s="1" customFormat="1" ht="15" x14ac:dyDescent="0.3">
      <c r="B23" s="1" t="s">
        <v>32</v>
      </c>
    </row>
  </sheetData>
  <conditionalFormatting sqref="B7 B11 B2 B5 B13">
    <cfRule type="cellIs" dxfId="0" priority="3" operator="notEqual">
      <formula>"No Errors Found"</formula>
    </cfRule>
  </conditionalFormatting>
  <hyperlinks>
    <hyperlink ref="B3:E3" location="TOC!A1" display="TOC!A1" xr:uid="{00000000-0004-0000-07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C34AD02-B26B-4E0B-8218-B8417AD31442}">
  <ds:schemaRefs>
    <ds:schemaRef ds:uri="http://schemas.microsoft.com/office/2006/metadata/properties"/>
    <ds:schemaRef ds:uri="http://schemas.microsoft.com/office/infopath/2007/PartnerControls"/>
    <ds:schemaRef ds:uri="4eb6023d-658b-4527-be73-24b0518f0bf9"/>
  </ds:schemaRefs>
</ds:datastoreItem>
</file>

<file path=customXml/itemProps2.xml><?xml version="1.0" encoding="utf-8"?>
<ds:datastoreItem xmlns:ds="http://schemas.openxmlformats.org/officeDocument/2006/customXml" ds:itemID="{ABBD5B68-9212-4344-A47E-1D1671984481}">
  <ds:schemaRefs>
    <ds:schemaRef ds:uri="http://schemas.microsoft.com/sharepoint/v3/contenttype/forms"/>
  </ds:schemaRefs>
</ds:datastoreItem>
</file>

<file path=customXml/itemProps3.xml><?xml version="1.0" encoding="utf-8"?>
<ds:datastoreItem xmlns:ds="http://schemas.openxmlformats.org/officeDocument/2006/customXml" ds:itemID="{ADD5720F-3DAA-4CFA-8803-B6A20DFEE8BE}"/>
</file>

<file path=customXml/itemProps4.xml><?xml version="1.0" encoding="utf-8"?>
<ds:datastoreItem xmlns:ds="http://schemas.openxmlformats.org/officeDocument/2006/customXml" ds:itemID="{BC89E601-7FC1-4D75-82E4-0AAA62FC5DAE}">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Cover</vt:lpstr>
      <vt:lpstr>TOC</vt:lpstr>
      <vt:lpstr>Input_Fixed_Assets</vt:lpstr>
      <vt:lpstr>Input_Other</vt:lpstr>
      <vt:lpstr>Calc_Valuation</vt:lpstr>
      <vt:lpstr>Output_Summary</vt:lpstr>
      <vt:lpstr>Lookup</vt:lpstr>
      <vt:lpstr>Checks</vt:lpstr>
      <vt:lpstr>Days_In_Wk</vt:lpstr>
      <vt:lpstr>Days_In_Yr</vt:lpstr>
      <vt:lpstr>Dollars</vt:lpstr>
      <vt:lpstr>End_year</vt:lpstr>
      <vt:lpstr>Error</vt:lpstr>
      <vt:lpstr>Factor</vt:lpstr>
      <vt:lpstr>Half</vt:lpstr>
      <vt:lpstr>Kilometres</vt:lpstr>
      <vt:lpstr>LU_Asset_Status</vt:lpstr>
      <vt:lpstr>LU_Basis</vt:lpstr>
      <vt:lpstr>LU_RAB_Asset_Alloc</vt:lpstr>
      <vt:lpstr>LU_Timing</vt:lpstr>
      <vt:lpstr>LU_Timing_Value</vt:lpstr>
      <vt:lpstr>LU_Units</vt:lpstr>
      <vt:lpstr>Mid_year</vt:lpstr>
      <vt:lpstr>Millions</vt:lpstr>
      <vt:lpstr>Model_Name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2023-01-25T07:46:53Z</dcterms:created>
  <dcterms:modified xsi:type="dcterms:W3CDTF">2023-01-28T23:43:48Z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xd_ProgID">
    <vt:lpwstr/>
  </property>
  <property fmtid="{D5CDD505-2E9C-101B-9397-08002B2CF9AE}" pid="4" name="ContentTypeId">
    <vt:lpwstr>0x010100A213386B98CA9D47B153354AC72DA840</vt:lpwstr>
  </property>
  <property fmtid="{D5CDD505-2E9C-101B-9397-08002B2CF9AE}" pid="5" name="TemplateUrl">
    <vt:lpwstr/>
  </property>
  <property fmtid="{D5CDD505-2E9C-101B-9397-08002B2CF9AE}" pid="6" name="ComplianceAssetId">
    <vt:lpwstr/>
  </property>
</Properties>
</file>