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600" windowHeight="997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N11" i="1"/>
  <c r="M11" i="1"/>
  <c r="L11" i="1"/>
  <c r="K11" i="1"/>
  <c r="J11" i="1"/>
  <c r="I11" i="1"/>
  <c r="H11" i="1"/>
  <c r="G11" i="1"/>
  <c r="F11" i="1"/>
  <c r="E11" i="1"/>
  <c r="D11" i="1"/>
  <c r="N10" i="1"/>
  <c r="M10" i="1"/>
  <c r="L10" i="1"/>
  <c r="K10" i="1"/>
  <c r="J10" i="1"/>
  <c r="I10" i="1"/>
  <c r="H10" i="1"/>
  <c r="G10" i="1"/>
  <c r="F10" i="1"/>
  <c r="E10" i="1"/>
  <c r="D10" i="1"/>
  <c r="N9" i="1"/>
  <c r="M9" i="1"/>
  <c r="L9" i="1"/>
  <c r="K9" i="1"/>
  <c r="J9" i="1"/>
  <c r="I9" i="1"/>
  <c r="H9" i="1"/>
  <c r="G9" i="1"/>
  <c r="F9" i="1"/>
  <c r="E9" i="1"/>
  <c r="D9" i="1"/>
  <c r="N8" i="1"/>
  <c r="M8" i="1"/>
  <c r="L8" i="1"/>
  <c r="K8" i="1"/>
  <c r="K12" i="1" s="1"/>
  <c r="J8" i="1"/>
  <c r="I8" i="1"/>
  <c r="H8" i="1"/>
  <c r="G8" i="1"/>
  <c r="G12" i="1" s="1"/>
  <c r="F8" i="1"/>
  <c r="E8" i="1"/>
  <c r="D8" i="1"/>
  <c r="N7" i="1"/>
  <c r="M7" i="1"/>
  <c r="L7" i="1"/>
  <c r="K7" i="1"/>
  <c r="J7" i="1"/>
  <c r="I7" i="1"/>
  <c r="H7" i="1"/>
  <c r="G7" i="1"/>
  <c r="F7" i="1"/>
  <c r="E7" i="1"/>
  <c r="D7" i="1"/>
  <c r="N6" i="1"/>
  <c r="N12" i="1" s="1"/>
  <c r="M6" i="1"/>
  <c r="M12" i="1" s="1"/>
  <c r="L6" i="1"/>
  <c r="L12" i="1" s="1"/>
  <c r="K6" i="1"/>
  <c r="J6" i="1"/>
  <c r="J12" i="1" s="1"/>
  <c r="I6" i="1"/>
  <c r="I12" i="1" s="1"/>
  <c r="H6" i="1"/>
  <c r="H12" i="1" s="1"/>
  <c r="G6" i="1"/>
  <c r="F6" i="1"/>
  <c r="F12" i="1" s="1"/>
  <c r="E6" i="1"/>
  <c r="E12" i="1" s="1"/>
  <c r="D6" i="1"/>
  <c r="D12" i="1" s="1"/>
  <c r="E13" i="1" l="1"/>
  <c r="E14" i="1" s="1"/>
  <c r="F13" i="1"/>
  <c r="F14" i="1" s="1"/>
  <c r="J13" i="1"/>
  <c r="J14" i="1" s="1"/>
  <c r="D13" i="1"/>
  <c r="D14" i="1"/>
</calcChain>
</file>

<file path=xl/sharedStrings.xml><?xml version="1.0" encoding="utf-8"?>
<sst xmlns="http://schemas.openxmlformats.org/spreadsheetml/2006/main" count="1031" uniqueCount="176">
  <si>
    <t>DNSP forecast</t>
  </si>
  <si>
    <t>RM study 1</t>
  </si>
  <si>
    <t>RM study 2</t>
  </si>
  <si>
    <t>RM study 3</t>
  </si>
  <si>
    <t>RM study 4</t>
  </si>
  <si>
    <t>AC</t>
  </si>
  <si>
    <t>AD</t>
  </si>
  <si>
    <t>Z</t>
  </si>
  <si>
    <t>AA</t>
  </si>
  <si>
    <t>Model Asset</t>
  </si>
  <si>
    <t>DNSP calibration (2012/13-2016/17)</t>
  </si>
  <si>
    <t>Regulatory period forecast (2019/20-2023/24) - Repex ($'000)</t>
  </si>
  <si>
    <t>Regulatory period forecast (2019/20-2023/24) - volumes</t>
  </si>
  <si>
    <t>Model parameters</t>
  </si>
  <si>
    <t>Repex model - AER assessment studies</t>
  </si>
  <si>
    <t>Repex model</t>
  </si>
  <si>
    <t>unit cost  ($'000)</t>
  </si>
  <si>
    <t>Lives (years)</t>
  </si>
  <si>
    <t>Assessed</t>
  </si>
  <si>
    <t>group</t>
  </si>
  <si>
    <t>category</t>
  </si>
  <si>
    <t>Repex ($'000)</t>
  </si>
  <si>
    <t>volumes</t>
  </si>
  <si>
    <t>historical</t>
  </si>
  <si>
    <t>forecast</t>
  </si>
  <si>
    <t>AER benchmark</t>
  </si>
  <si>
    <t>BM life</t>
  </si>
  <si>
    <t>forecast*</t>
  </si>
  <si>
    <t>AER benchmark*</t>
  </si>
  <si>
    <t>y</t>
  </si>
  <si>
    <t>Poles</t>
  </si>
  <si>
    <t/>
  </si>
  <si>
    <t>OH conductors</t>
  </si>
  <si>
    <t>UG cables</t>
  </si>
  <si>
    <t>Services</t>
  </si>
  <si>
    <t>Transformers</t>
  </si>
  <si>
    <t>Switchgear</t>
  </si>
  <si>
    <t>Assessed total</t>
  </si>
  <si>
    <t>Not assessed</t>
  </si>
  <si>
    <t>Total</t>
  </si>
  <si>
    <t>AER alternative estimate for assessable repex - ($'000)</t>
  </si>
  <si>
    <t>supports DNSP forecast</t>
  </si>
  <si>
    <t>DNSP calibration (2012/12-2016/17)</t>
  </si>
  <si>
    <t>˂ = 1 kV; Wood - Staked</t>
  </si>
  <si>
    <t>˂ = 1 kV; Wood - Unstaked</t>
  </si>
  <si>
    <t>&gt; 1 kV &amp; &lt; = 11 kV; Wood - Staked</t>
  </si>
  <si>
    <t>&gt; 1 kV &amp; &lt; = 11 kV; Wood - Unstaked</t>
  </si>
  <si>
    <t>˃ 11 kV &amp; &lt; = 22 kV; Wood - Staked</t>
  </si>
  <si>
    <t>˃ 11 kV &amp; &lt; = 22 kV; Wood - Unstaked</t>
  </si>
  <si>
    <t>&gt; 22 kV &amp; &lt; = 66 kV; Wood - Staked</t>
  </si>
  <si>
    <t>&gt; 22 kV &amp; &lt; = 66 kV; Wood - Unstaked</t>
  </si>
  <si>
    <t>&gt; 66 kV &amp; &lt; = 132 kV; Wood - Staked</t>
  </si>
  <si>
    <t>&gt; 66 kV &amp; &lt; = 132 kV; Wood - Unstaked</t>
  </si>
  <si>
    <t>&gt; 132 kV; Wood - Staked</t>
  </si>
  <si>
    <t>&gt; 132 kV; Wood - Unstaked</t>
  </si>
  <si>
    <t>˂ = 1 kV; Concrete</t>
  </si>
  <si>
    <t>&gt; 1 kV &amp; &lt; = 11 kV; Concrete</t>
  </si>
  <si>
    <t>˃ 11 kV &amp; &lt; = 22 kV; Concrete</t>
  </si>
  <si>
    <t>&gt; 22 kV &amp; &lt; = 66 kV; Concrete</t>
  </si>
  <si>
    <t>&gt; 66 kV &amp; &lt; = 132 kV; Concrete</t>
  </si>
  <si>
    <t>&gt; 132 kV; Concrete</t>
  </si>
  <si>
    <t>˂ = 1 kV; Steel</t>
  </si>
  <si>
    <t>&gt; 1 kV &amp; &lt; = 11 kV; Steel</t>
  </si>
  <si>
    <t>˃ 11 kV &amp; &lt; = 22 kV; Steel</t>
  </si>
  <si>
    <t>&gt; 22 kV &amp; &lt; = 66 kV; Steel</t>
  </si>
  <si>
    <t>&gt; 66 kV &amp; &lt; = 132 kV; Steel</t>
  </si>
  <si>
    <t>&gt; 132 kV; Steel</t>
  </si>
  <si>
    <t>Other</t>
  </si>
  <si>
    <t>˂ = 1 kV</t>
  </si>
  <si>
    <t>&gt; 1 kV &amp; &lt; = 11 kV</t>
  </si>
  <si>
    <t>˃ 11 kV &amp; &lt; = 22 kV  ; SWER</t>
  </si>
  <si>
    <t>˃ 11 kV &amp; &lt; = 22 kV ; Single-Phase</t>
  </si>
  <si>
    <t>˃ 11 kV &amp; &lt; = 22 kV ; Multiple-Phase</t>
  </si>
  <si>
    <t>&gt; 22 kV &amp; &lt; = 66 kV</t>
  </si>
  <si>
    <t>&gt; 66 kV &amp; &lt; = 132 kV</t>
  </si>
  <si>
    <t>&gt; 132 kV</t>
  </si>
  <si>
    <t>&gt; 11 kV &amp; &lt; = 22 kV</t>
  </si>
  <si>
    <t>&gt; 22 kV &amp; &lt; = 33 kV</t>
  </si>
  <si>
    <t>&gt; 33 kV &amp; &lt; = 66 kV</t>
  </si>
  <si>
    <t>&gt;  132 kV</t>
  </si>
  <si>
    <t>˂ = 11 kV ; Residential ; Simple Type</t>
  </si>
  <si>
    <t>˂ = 11 kV ; Commercial &amp; Industrial ; Simple Type</t>
  </si>
  <si>
    <t>˂ = 11 kV ; Residential ; Complex Type</t>
  </si>
  <si>
    <t>˂ = 11 kV ; Commercial &amp; Industrial ; Complex Type</t>
  </si>
  <si>
    <t>˂ = 11 kV ; Subdivision ; Complex Type</t>
  </si>
  <si>
    <t xml:space="preserve">&gt; 11 kV  &amp; &lt; = 22 kV ; Commercial &amp; Industrial  </t>
  </si>
  <si>
    <t xml:space="preserve">&gt; 11 kV  &amp; &lt; = 22 kV ; Subdivision  </t>
  </si>
  <si>
    <t xml:space="preserve">&gt; 22 kV &amp; &lt; = 33 kV ; Commercial &amp; Industrial  </t>
  </si>
  <si>
    <t xml:space="preserve">&gt; 22 kV &amp; &lt; = 33 kV ; Subdivision  </t>
  </si>
  <si>
    <t xml:space="preserve">&gt; 33 kV &amp; &lt; = 66 kV ; Commercial &amp; Industrial  </t>
  </si>
  <si>
    <t xml:space="preserve">&gt; 33 kV &amp; &lt; = 66 kV ; Subdivision  </t>
  </si>
  <si>
    <t xml:space="preserve">&gt; 66 kV &amp; &lt; = 132 kV ; Commercial &amp; Industrial  </t>
  </si>
  <si>
    <t xml:space="preserve">&gt; 66 kV &amp; &lt; = 132 kV ; Subdivision  </t>
  </si>
  <si>
    <t xml:space="preserve">&gt; 132 kV ; Commercial &amp; Industrial  </t>
  </si>
  <si>
    <t xml:space="preserve">&gt; 132 kV ; Subdivision  </t>
  </si>
  <si>
    <t>Pole Mounted ; &lt; = 22kV ;  &lt; = 60 kVA ; Single Phase</t>
  </si>
  <si>
    <t>Pole Mounted ; &lt; = 22kV ;  &gt; 60 kVA and &lt; = 600 kVA ; Single Phase</t>
  </si>
  <si>
    <t>Pole Mounted ; &lt; = 22kV ;  &gt; 600 kVA ; Single Phase</t>
  </si>
  <si>
    <t>Pole Mounted ; &lt; = 22kV ;  &lt; = 60 kVA  ; Multiple Phase</t>
  </si>
  <si>
    <t>Pole Mounted ; &lt; = 22kV ;  &gt; 60 kVA and &lt; = 600 kVA  ; Multiple Phase</t>
  </si>
  <si>
    <t>Pole Mounted ; &lt; = 22kV ;  &gt; 600 kVA  ; Multiple Phase</t>
  </si>
  <si>
    <t>Kiosk Mounted ; &lt; = 22kV ;  &lt; = 60 kVA ; Single Phase</t>
  </si>
  <si>
    <t>Kiosk Mounted ; &lt; = 22kV ;  &gt; 60 kVA and &lt; = 600 kVA ; Single Phase</t>
  </si>
  <si>
    <t>Kiosk Mounted ; &lt; = 22kV ;  &gt; 600 kVA ; Single Phase</t>
  </si>
  <si>
    <t>Kiosk Mounted ; &lt; = 22kV ;  &lt; = 60 kVA  ; Multiple Phase</t>
  </si>
  <si>
    <t>Kiosk Mounted ; &lt; = 22kV ;  &gt; 60 kVA and &lt; = 600 kVA  ; Multiple Phase</t>
  </si>
  <si>
    <t>Kiosk Mounted ; &lt; = 22kV ;  &gt; 600 kVA  ; Multiple Phase</t>
  </si>
  <si>
    <t>Ground Outdoor / Indoor Chamber Mounted; ˂ 22 kV ;  &lt; = 60 kVA ; Single Phase</t>
  </si>
  <si>
    <t>Ground Outdoor / Indoor Chamber Mounted; ˂  22 kV ;  &gt; 60 kVA  and &lt; = 600 kVA ; Single Phase</t>
  </si>
  <si>
    <t>Ground Outdoor / Indoor Chamber Mounted; ˂  22 kV ;  &gt;  600 kVA ; Single Phase</t>
  </si>
  <si>
    <t>Ground Outdoor / Indoor Chamber Mounted; ˂  22 kV ;  &lt; = 60 kVA ; Multiple Phase</t>
  </si>
  <si>
    <t>Ground Outdoor / Indoor Chamber Mounted; ˂  22 kV ;  &gt; 60 kVA  and &lt; = 600 kVA ; Multiple Phase</t>
  </si>
  <si>
    <t>Ground Outdoor / Indoor Chamber Mounted; ˂  22 kV ;  &gt;  600 kVA ; Multiple Phase</t>
  </si>
  <si>
    <t>Ground Outdoor / Indoor Chamber Mounted; &gt; = 22 kV &amp; &lt; = 33 kV ;  &lt; = 15 MVA</t>
  </si>
  <si>
    <t>Ground Outdoor / Indoor Chamber Mounted; &gt; = 22 kV &amp; &lt; = 33 kV ;  &gt; 15 MVA and &lt; = 40 MVA</t>
  </si>
  <si>
    <t>Ground Outdoor / Indoor Chamber Mounted; &gt; = 22 kV &amp; &lt; = 33 kV ;  &gt; 40 MVA</t>
  </si>
  <si>
    <t>Ground Outdoor / Indoor Chamber Mounted; &gt; 33 kV &amp; &lt; = 66 kV ;  &lt; = 15 MVA</t>
  </si>
  <si>
    <t>Ground Outdoor / Indoor Chamber Mounted; &gt; 33 kV &amp; &lt; = 66 kV ;  &gt; 15 MVA and &lt; = 40 MVA</t>
  </si>
  <si>
    <t>Ground Outdoor / Indoor Chamber Mounted; &gt; 33 kV &amp; &lt; = 66 kV ;  &gt; 40 MVA</t>
  </si>
  <si>
    <t>Ground Outdoor / Indoor Chamber Mounted; &gt; 66 kV &amp; &lt; = 132 kV ;  &lt; = 100 MVA</t>
  </si>
  <si>
    <t>Ground Outdoor / Indoor Chamber Mounted; &gt; 66 kV &amp; &lt; = 132 kV ;  &gt; 100 MVA</t>
  </si>
  <si>
    <t>Ground Outdoor / Indoor Chamber Mounted; &gt; 132 kV ;  &lt; = 100 MVA</t>
  </si>
  <si>
    <t>Ground Outdoor / Indoor Chamber Mounted; &gt; 132 kV ;  &gt; 100 MVA</t>
  </si>
  <si>
    <t>˂ = 11 kV ;  Fuse</t>
  </si>
  <si>
    <t>˂ = 11 kV  ; Switch</t>
  </si>
  <si>
    <t>˂ = 11 kV ;  Circuit Breaker</t>
  </si>
  <si>
    <t>&gt; 11 kV &amp; &lt; = 22 kV  ; Switch</t>
  </si>
  <si>
    <t>&gt; 11 kV &amp; &lt; = 22 kV  ; Circuit Breaker</t>
  </si>
  <si>
    <t>&gt; 22 kV &amp; &lt; = 33 kV ; Switch</t>
  </si>
  <si>
    <t>&gt; 22 kV &amp; &lt; = 33 kV ; Circuit Breaker</t>
  </si>
  <si>
    <t>&gt; 33 kV &amp; &lt; = 66 kV ; Switch</t>
  </si>
  <si>
    <t>&gt; 33 kV &amp; &lt; = 66 kV ; Circuit Breaker</t>
  </si>
  <si>
    <t>&gt; 66 kV &amp; &lt; = 132 kV ; Switch</t>
  </si>
  <si>
    <t>&gt; 66 kV &amp; &lt; = 132 kV  ; Circuit Breaker</t>
  </si>
  <si>
    <t>&gt; 132 kV ; Switch</t>
  </si>
  <si>
    <t>&gt; 132 kV ; Circuit Breaker</t>
  </si>
  <si>
    <t>Luminaires ;  Major Road</t>
  </si>
  <si>
    <t>Luminaires ;  Minor Road</t>
  </si>
  <si>
    <t>Brackets ; Major Road</t>
  </si>
  <si>
    <t>Brackets ; Minor Road</t>
  </si>
  <si>
    <t>Lamps ; Major Road</t>
  </si>
  <si>
    <t>Lamps ; Minor Road</t>
  </si>
  <si>
    <t>Poles / Columns ; Major Road</t>
  </si>
  <si>
    <t>Poles / Columns ; Minor Road</t>
  </si>
  <si>
    <t>Field Devices</t>
  </si>
  <si>
    <t>Local Network Wiring Assets</t>
  </si>
  <si>
    <t>Communications Network Assets</t>
  </si>
  <si>
    <t>Master Station Assets</t>
  </si>
  <si>
    <t>Communications Site Infrastructure</t>
  </si>
  <si>
    <t>Communications Linear Assets</t>
  </si>
  <si>
    <t>AFLC</t>
  </si>
  <si>
    <t>Pillar</t>
  </si>
  <si>
    <t>Instrument Transformers</t>
  </si>
  <si>
    <t>Voltage Regulators</t>
  </si>
  <si>
    <t>HV Switchboards</t>
  </si>
  <si>
    <t>Outdoor Bus</t>
  </si>
  <si>
    <t>GIS</t>
  </si>
  <si>
    <t>Substation Auxiliary Plant (AC, Pumps)</t>
  </si>
  <si>
    <t>Battery Banks</t>
  </si>
  <si>
    <t>Auxiliary Transformers</t>
  </si>
  <si>
    <t>Buildings</t>
  </si>
  <si>
    <t>Capacitor Banks</t>
  </si>
  <si>
    <t>Fire Systems</t>
  </si>
  <si>
    <t>Surge Arrestors</t>
  </si>
  <si>
    <t>Civil and Grounds</t>
  </si>
  <si>
    <t>Poles - unallocated</t>
  </si>
  <si>
    <t>Pole top structures - unallocated</t>
  </si>
  <si>
    <t>OH conductors - unallocated</t>
  </si>
  <si>
    <t>UG cables - unallocated</t>
  </si>
  <si>
    <t>Services - unallocated</t>
  </si>
  <si>
    <t>Transformers - unallocated</t>
  </si>
  <si>
    <t>Switchgear - unallocated</t>
  </si>
  <si>
    <t>Public lighting - unallocated</t>
  </si>
  <si>
    <t>SCADA &amp; protection - unallocated</t>
  </si>
  <si>
    <t>Other - unallocated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</si>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</sst>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/>
    <xf numFmtId="0" fontId="2" fillId="2" borderId="0" xfId="0" applyFont="1" applyFill="1" applyAlignment="1"/>
    <xf numFmtId="0" fontId="2" fillId="3" borderId="0" xfId="0" applyFont="1" applyFill="1" applyAlignment="1"/>
    <xf numFmtId="0" fontId="2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164" fontId="0" fillId="0" borderId="0" xfId="1" applyFont="1"/>
    <xf numFmtId="165" fontId="0" fillId="0" borderId="0" xfId="0" applyNumberFormat="1"/>
    <xf numFmtId="0" fontId="0" fillId="0" borderId="1" xfId="0" applyBorder="1"/>
    <xf numFmtId="0" fontId="3" fillId="0" borderId="1" xfId="0" applyFont="1" applyBorder="1"/>
    <xf numFmtId="164" fontId="3" fillId="0" borderId="1" xfId="1" applyFont="1" applyBorder="1"/>
    <xf numFmtId="164" fontId="3" fillId="0" borderId="1" xfId="1" applyFont="1" applyFill="1" applyBorder="1"/>
    <xf numFmtId="0" fontId="5" fillId="0" borderId="0" xfId="0" applyFont="1"/>
    <xf numFmtId="164" fontId="5" fillId="0" borderId="0" xfId="1" applyFont="1"/>
    <xf numFmtId="0" fontId="3" fillId="0" borderId="0" xfId="0" applyFont="1" applyAlignment="1">
      <alignment horizontal="right"/>
    </xf>
    <xf numFmtId="164" fontId="3" fillId="0" borderId="0" xfId="0" applyNumberFormat="1" applyFont="1"/>
    <xf numFmtId="166" fontId="3" fillId="5" borderId="0" xfId="0" applyNumberFormat="1" applyFont="1" applyFill="1"/>
    <xf numFmtId="0" fontId="3" fillId="0" borderId="0" xfId="0" applyFont="1"/>
    <xf numFmtId="9" fontId="0" fillId="0" borderId="0" xfId="2" applyFont="1"/>
    <xf numFmtId="2" fontId="0" fillId="0" borderId="0" xfId="0" applyNumberFormat="1"/>
    <xf numFmtId="165" fontId="3" fillId="0" borderId="1" xfId="1" applyNumberFormat="1" applyFont="1" applyBorder="1"/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3"/>
  <sheetViews>
    <sheetView tabSelected="1" workbookViewId="0">
      <selection activeCell="G14" sqref="G14"/>
    </sheetView>
  </sheetViews>
  <sheetFormatPr defaultRowHeight="15" x14ac:dyDescent="0.25"/>
  <cols>
    <col min="2" max="2" width="17.5703125" customWidth="1"/>
    <col min="3" max="3" width="41.7109375" customWidth="1"/>
    <col min="4" max="4" width="16.5703125" customWidth="1"/>
    <col min="5" max="5" width="14.85546875" customWidth="1"/>
    <col min="6" max="6" width="12.5703125" customWidth="1"/>
    <col min="7" max="14" width="15.5703125" customWidth="1"/>
    <col min="15" max="17" width="10.85546875" customWidth="1"/>
    <col min="18" max="20" width="12.5703125" customWidth="1"/>
    <col min="22" max="22" width="11.7109375" customWidth="1"/>
    <col min="23" max="23" width="11.140625" customWidth="1"/>
  </cols>
  <sheetData>
    <row r="1" spans="1:22" ht="14.45" x14ac:dyDescent="0.35">
      <c r="F1" t="s">
        <v>0</v>
      </c>
      <c r="G1" t="s">
        <v>1</v>
      </c>
      <c r="H1" t="s">
        <v>2</v>
      </c>
      <c r="I1" t="s">
        <v>3</v>
      </c>
      <c r="J1" t="s">
        <v>0</v>
      </c>
      <c r="K1" t="s">
        <v>1</v>
      </c>
      <c r="L1" t="s">
        <v>2</v>
      </c>
      <c r="M1" t="s">
        <v>3</v>
      </c>
      <c r="N1" t="s">
        <v>4</v>
      </c>
      <c r="O1" t="s">
        <v>1</v>
      </c>
      <c r="P1" t="s">
        <v>2</v>
      </c>
      <c r="Q1" t="s">
        <v>3</v>
      </c>
      <c r="R1" t="s">
        <v>1</v>
      </c>
      <c r="S1" t="s">
        <v>0</v>
      </c>
      <c r="T1" t="s">
        <v>4</v>
      </c>
    </row>
    <row r="2" spans="1:22" ht="14.45" x14ac:dyDescent="0.35">
      <c r="F2" t="s">
        <v>5</v>
      </c>
      <c r="G2" t="s">
        <v>5</v>
      </c>
      <c r="H2" t="s">
        <v>5</v>
      </c>
      <c r="I2" t="s">
        <v>5</v>
      </c>
      <c r="J2" t="s">
        <v>6</v>
      </c>
      <c r="K2" t="s">
        <v>6</v>
      </c>
      <c r="L2" t="s">
        <v>6</v>
      </c>
      <c r="M2" t="s">
        <v>6</v>
      </c>
      <c r="N2" t="s">
        <v>6</v>
      </c>
      <c r="O2" t="s">
        <v>7</v>
      </c>
      <c r="P2" t="s">
        <v>7</v>
      </c>
      <c r="Q2" t="s">
        <v>7</v>
      </c>
      <c r="R2" t="s">
        <v>8</v>
      </c>
      <c r="S2" t="s">
        <v>8</v>
      </c>
      <c r="T2" t="s">
        <v>8</v>
      </c>
    </row>
    <row r="3" spans="1:22" x14ac:dyDescent="0.25">
      <c r="A3" s="1"/>
      <c r="B3" s="26" t="s">
        <v>9</v>
      </c>
      <c r="C3" s="26"/>
      <c r="D3" s="27" t="s">
        <v>10</v>
      </c>
      <c r="E3" s="27"/>
      <c r="F3" s="28" t="s">
        <v>11</v>
      </c>
      <c r="G3" s="28"/>
      <c r="H3" s="28"/>
      <c r="I3" s="28"/>
      <c r="J3" s="27" t="s">
        <v>12</v>
      </c>
      <c r="K3" s="27"/>
      <c r="L3" s="27"/>
      <c r="M3" s="27"/>
      <c r="N3" s="27"/>
      <c r="O3" s="28" t="s">
        <v>13</v>
      </c>
      <c r="P3" s="28"/>
      <c r="Q3" s="28"/>
      <c r="R3" s="28"/>
      <c r="S3" s="28"/>
      <c r="T3" s="28"/>
    </row>
    <row r="4" spans="1:22" ht="20.45" customHeight="1" x14ac:dyDescent="0.25">
      <c r="A4" s="2"/>
      <c r="B4" s="26"/>
      <c r="C4" s="26"/>
      <c r="D4" s="3"/>
      <c r="E4" s="3"/>
      <c r="F4" s="2"/>
      <c r="G4" s="29" t="s">
        <v>14</v>
      </c>
      <c r="H4" s="29"/>
      <c r="I4" s="29"/>
      <c r="J4" s="3"/>
      <c r="K4" s="27" t="s">
        <v>14</v>
      </c>
      <c r="L4" s="27"/>
      <c r="M4" s="27"/>
      <c r="N4" s="4" t="s">
        <v>15</v>
      </c>
      <c r="O4" s="28" t="s">
        <v>16</v>
      </c>
      <c r="P4" s="28"/>
      <c r="Q4" s="28"/>
      <c r="R4" s="28" t="s">
        <v>17</v>
      </c>
      <c r="S4" s="28"/>
      <c r="T4" s="28"/>
    </row>
    <row r="5" spans="1:22" ht="18" customHeight="1" x14ac:dyDescent="0.35">
      <c r="A5" s="2" t="s">
        <v>18</v>
      </c>
      <c r="B5" s="2" t="s">
        <v>19</v>
      </c>
      <c r="C5" s="2" t="s">
        <v>20</v>
      </c>
      <c r="D5" s="3" t="s">
        <v>21</v>
      </c>
      <c r="E5" s="3" t="s">
        <v>22</v>
      </c>
      <c r="F5" s="2" t="s">
        <v>0</v>
      </c>
      <c r="G5" s="5" t="s">
        <v>23</v>
      </c>
      <c r="H5" s="5" t="s">
        <v>24</v>
      </c>
      <c r="I5" s="6" t="s">
        <v>25</v>
      </c>
      <c r="J5" s="3" t="s">
        <v>0</v>
      </c>
      <c r="K5" s="7" t="s">
        <v>23</v>
      </c>
      <c r="L5" s="7" t="s">
        <v>24</v>
      </c>
      <c r="M5" s="8" t="s">
        <v>25</v>
      </c>
      <c r="N5" s="9" t="s">
        <v>26</v>
      </c>
      <c r="O5" s="5" t="s">
        <v>23</v>
      </c>
      <c r="P5" s="5" t="s">
        <v>24</v>
      </c>
      <c r="Q5" s="6" t="s">
        <v>25</v>
      </c>
      <c r="R5" s="5" t="s">
        <v>23</v>
      </c>
      <c r="S5" s="5" t="s">
        <v>27</v>
      </c>
      <c r="T5" s="6" t="s">
        <v>28</v>
      </c>
    </row>
    <row r="6" spans="1:22" ht="14.45" x14ac:dyDescent="0.35">
      <c r="A6" s="10" t="s">
        <v>29</v>
      </c>
      <c r="B6" t="s">
        <v>30</v>
      </c>
      <c r="C6" t="s">
        <v>31</v>
      </c>
      <c r="D6" s="11">
        <f>SUMIF($B$21:$B$170,$B6,D$21:D$170)</f>
        <v>8894.932119426594</v>
      </c>
      <c r="E6" s="11">
        <f t="shared" ref="E6:N11" si="0">SUMIF($B$21:$B$170,$B6,E$21:E$170)</f>
        <v>223</v>
      </c>
      <c r="F6" s="11">
        <f t="shared" si="0"/>
        <v>20841.597756334719</v>
      </c>
      <c r="G6" s="11">
        <f t="shared" si="0"/>
        <v>29363.304171639204</v>
      </c>
      <c r="H6" s="11">
        <f t="shared" si="0"/>
        <v>11924.486193596827</v>
      </c>
      <c r="I6" s="11">
        <f t="shared" si="0"/>
        <v>7525.0398255659957</v>
      </c>
      <c r="J6" s="11">
        <f t="shared" si="0"/>
        <v>1184</v>
      </c>
      <c r="K6" s="11">
        <f t="shared" si="0"/>
        <v>724.79524059929577</v>
      </c>
      <c r="L6" s="11">
        <f t="shared" si="0"/>
        <v>724.79524059929577</v>
      </c>
      <c r="M6" s="11">
        <f t="shared" si="0"/>
        <v>724.79524059929577</v>
      </c>
      <c r="N6" s="11">
        <f t="shared" si="0"/>
        <v>3243.0542352482662</v>
      </c>
      <c r="V6" s="12">
        <v>8.9171115627378921</v>
      </c>
    </row>
    <row r="7" spans="1:22" ht="14.45" x14ac:dyDescent="0.35">
      <c r="A7" s="10" t="s">
        <v>29</v>
      </c>
      <c r="B7" t="s">
        <v>32</v>
      </c>
      <c r="C7" t="s">
        <v>31</v>
      </c>
      <c r="D7" s="11">
        <f t="shared" ref="D7:D11" si="1">SUMIF($B$21:$B$170,$B7,D$21:D$170)</f>
        <v>2466.9874066411139</v>
      </c>
      <c r="E7" s="11">
        <f t="shared" si="0"/>
        <v>39.391600217399997</v>
      </c>
      <c r="F7" s="11">
        <f t="shared" si="0"/>
        <v>5174.5139336233706</v>
      </c>
      <c r="G7" s="11">
        <f t="shared" si="0"/>
        <v>5488.8213850472321</v>
      </c>
      <c r="H7" s="11">
        <f t="shared" si="0"/>
        <v>9751.4321019192339</v>
      </c>
      <c r="I7" s="11">
        <f t="shared" si="0"/>
        <v>6843.1336129576548</v>
      </c>
      <c r="J7" s="11">
        <f t="shared" si="0"/>
        <v>53.923789926166805</v>
      </c>
      <c r="K7" s="11">
        <f t="shared" si="0"/>
        <v>106.7209026911154</v>
      </c>
      <c r="L7" s="11">
        <f t="shared" si="0"/>
        <v>106.7209026911154</v>
      </c>
      <c r="M7" s="11">
        <f t="shared" si="0"/>
        <v>106.7209026911154</v>
      </c>
      <c r="N7" s="11">
        <f t="shared" si="0"/>
        <v>36.444161122866824</v>
      </c>
      <c r="V7" s="12">
        <v>-4.5769181682958635</v>
      </c>
    </row>
    <row r="8" spans="1:22" ht="14.45" x14ac:dyDescent="0.35">
      <c r="A8" s="10" t="s">
        <v>29</v>
      </c>
      <c r="B8" t="s">
        <v>33</v>
      </c>
      <c r="C8" t="s">
        <v>31</v>
      </c>
      <c r="D8" s="11">
        <f t="shared" si="1"/>
        <v>28778.923299741538</v>
      </c>
      <c r="E8" s="11">
        <f t="shared" si="0"/>
        <v>540.64049999999997</v>
      </c>
      <c r="F8" s="11">
        <f t="shared" si="0"/>
        <v>32038.88412264848</v>
      </c>
      <c r="G8" s="11">
        <f t="shared" si="0"/>
        <v>64217.129980692247</v>
      </c>
      <c r="H8" s="11">
        <f t="shared" si="0"/>
        <v>53454.99838696298</v>
      </c>
      <c r="I8" s="11">
        <f t="shared" si="0"/>
        <v>72660.524231970237</v>
      </c>
      <c r="J8" s="11">
        <f t="shared" si="0"/>
        <v>418.85798584534052</v>
      </c>
      <c r="K8" s="11">
        <f t="shared" si="0"/>
        <v>923.49837191994379</v>
      </c>
      <c r="L8" s="11">
        <f t="shared" si="0"/>
        <v>923.49837191994379</v>
      </c>
      <c r="M8" s="11">
        <f t="shared" si="0"/>
        <v>923.49837191994379</v>
      </c>
      <c r="N8" s="11">
        <f t="shared" si="0"/>
        <v>830.43709775752245</v>
      </c>
      <c r="V8" s="12">
        <v>-21.416114264314498</v>
      </c>
    </row>
    <row r="9" spans="1:22" ht="14.45" x14ac:dyDescent="0.35">
      <c r="A9" s="10" t="s">
        <v>29</v>
      </c>
      <c r="B9" t="s">
        <v>34</v>
      </c>
      <c r="C9" t="s">
        <v>31</v>
      </c>
      <c r="D9" s="11">
        <f t="shared" si="1"/>
        <v>532.82176842105196</v>
      </c>
      <c r="E9" s="11">
        <f t="shared" si="0"/>
        <v>110</v>
      </c>
      <c r="F9" s="11">
        <f t="shared" si="0"/>
        <v>387.39669421487605</v>
      </c>
      <c r="G9" s="11">
        <f t="shared" si="0"/>
        <v>2043.2464293238281</v>
      </c>
      <c r="H9" s="11">
        <f t="shared" si="0"/>
        <v>73.735887093492337</v>
      </c>
      <c r="I9" s="11">
        <f t="shared" si="0"/>
        <v>598.76774208289453</v>
      </c>
      <c r="J9" s="11">
        <f t="shared" si="0"/>
        <v>2216.1979548081113</v>
      </c>
      <c r="K9" s="11">
        <f t="shared" si="0"/>
        <v>421.83732637216968</v>
      </c>
      <c r="L9" s="11">
        <f t="shared" si="0"/>
        <v>421.83732637216957</v>
      </c>
      <c r="M9" s="11">
        <f t="shared" si="0"/>
        <v>421.83732637216963</v>
      </c>
      <c r="N9" s="11">
        <f t="shared" si="0"/>
        <v>1633.4917539346798</v>
      </c>
      <c r="V9" s="12">
        <v>0.31366080712138372</v>
      </c>
    </row>
    <row r="10" spans="1:22" ht="14.45" x14ac:dyDescent="0.35">
      <c r="A10" s="10" t="s">
        <v>29</v>
      </c>
      <c r="B10" t="s">
        <v>35</v>
      </c>
      <c r="C10" t="s">
        <v>31</v>
      </c>
      <c r="D10" s="11">
        <f t="shared" si="1"/>
        <v>26080.731167272803</v>
      </c>
      <c r="E10" s="11">
        <f t="shared" si="0"/>
        <v>492</v>
      </c>
      <c r="F10" s="11">
        <f t="shared" si="0"/>
        <v>24948.472167576623</v>
      </c>
      <c r="G10" s="11">
        <f t="shared" si="0"/>
        <v>19787.31700963006</v>
      </c>
      <c r="H10" s="11">
        <f t="shared" si="0"/>
        <v>29453.757251130399</v>
      </c>
      <c r="I10" s="11">
        <f t="shared" si="0"/>
        <v>36658.368630864941</v>
      </c>
      <c r="J10" s="11">
        <f t="shared" si="0"/>
        <v>665.28507958052057</v>
      </c>
      <c r="K10" s="11">
        <f t="shared" si="0"/>
        <v>415.24668425346886</v>
      </c>
      <c r="L10" s="11">
        <f t="shared" si="0"/>
        <v>415.24668425346886</v>
      </c>
      <c r="M10" s="11">
        <f t="shared" si="0"/>
        <v>415.24668425346886</v>
      </c>
      <c r="N10" s="11">
        <f t="shared" si="0"/>
        <v>231.35363523692629</v>
      </c>
      <c r="V10" s="12">
        <v>-4.5052850835537752</v>
      </c>
    </row>
    <row r="11" spans="1:22" ht="14.45" x14ac:dyDescent="0.35">
      <c r="A11" s="10" t="s">
        <v>29</v>
      </c>
      <c r="B11" t="s">
        <v>36</v>
      </c>
      <c r="C11" t="s">
        <v>31</v>
      </c>
      <c r="D11" s="11">
        <f t="shared" si="1"/>
        <v>48167.961698184874</v>
      </c>
      <c r="E11" s="11">
        <f t="shared" si="0"/>
        <v>1065</v>
      </c>
      <c r="F11" s="11">
        <f t="shared" si="0"/>
        <v>17135.990828972019</v>
      </c>
      <c r="G11" s="11">
        <f t="shared" si="0"/>
        <v>27169.415007549298</v>
      </c>
      <c r="H11" s="11">
        <f t="shared" si="0"/>
        <v>22943.58541448705</v>
      </c>
      <c r="I11" s="11">
        <f t="shared" si="0"/>
        <v>20561.097295960069</v>
      </c>
      <c r="J11" s="11">
        <f t="shared" si="0"/>
        <v>657.48539284402705</v>
      </c>
      <c r="K11" s="11">
        <f t="shared" si="0"/>
        <v>940.1482667620819</v>
      </c>
      <c r="L11" s="11">
        <f t="shared" si="0"/>
        <v>940.1482667620819</v>
      </c>
      <c r="M11" s="11">
        <f t="shared" si="0"/>
        <v>940.1482667620819</v>
      </c>
      <c r="N11" s="11">
        <f t="shared" si="0"/>
        <v>204.52400708761667</v>
      </c>
      <c r="V11" s="12">
        <v>-5.807594585515031</v>
      </c>
    </row>
    <row r="12" spans="1:22" thickBot="1" x14ac:dyDescent="0.4">
      <c r="A12" s="13"/>
      <c r="B12" s="14" t="s">
        <v>37</v>
      </c>
      <c r="C12" s="14" t="s">
        <v>31</v>
      </c>
      <c r="D12" s="15">
        <f>SUM(D6:D11)</f>
        <v>114922.35745968798</v>
      </c>
      <c r="E12" s="15">
        <f t="shared" ref="E12:N12" si="2">SUM(E6:E11)</f>
        <v>2470.0321002174001</v>
      </c>
      <c r="F12" s="15">
        <f t="shared" si="2"/>
        <v>100526.85550337008</v>
      </c>
      <c r="G12" s="16">
        <f t="shared" si="2"/>
        <v>148069.23398388189</v>
      </c>
      <c r="H12" s="15">
        <f t="shared" si="2"/>
        <v>127601.99523519</v>
      </c>
      <c r="I12" s="15">
        <f t="shared" si="2"/>
        <v>144846.93133940178</v>
      </c>
      <c r="J12" s="15">
        <f t="shared" si="2"/>
        <v>5195.750203004166</v>
      </c>
      <c r="K12" s="15">
        <f t="shared" si="2"/>
        <v>3532.2467925980754</v>
      </c>
      <c r="L12" s="15">
        <f t="shared" si="2"/>
        <v>3532.2467925980754</v>
      </c>
      <c r="M12" s="15">
        <f t="shared" si="2"/>
        <v>3532.2467925980754</v>
      </c>
      <c r="N12" s="15">
        <f t="shared" si="2"/>
        <v>6179.3048903878789</v>
      </c>
      <c r="O12" s="14"/>
      <c r="P12" s="14"/>
      <c r="Q12" s="14"/>
      <c r="R12" s="14"/>
      <c r="S12" s="14"/>
      <c r="T12" s="14"/>
      <c r="V12" s="12">
        <v>-27.075139731819917</v>
      </c>
    </row>
    <row r="13" spans="1:22" thickTop="1" x14ac:dyDescent="0.35">
      <c r="A13" s="10"/>
      <c r="B13" s="17" t="s">
        <v>38</v>
      </c>
      <c r="C13" s="17" t="s">
        <v>31</v>
      </c>
      <c r="D13" s="18">
        <f>SUM(D$21:D$170)-D$12</f>
        <v>86972.215517433477</v>
      </c>
      <c r="E13" s="18">
        <f t="shared" ref="E13:J13" si="3">SUM(E$21:E$170)-E$12</f>
        <v>2843.1999999999994</v>
      </c>
      <c r="F13" s="18">
        <f t="shared" si="3"/>
        <v>45651.363786742702</v>
      </c>
      <c r="G13" s="18"/>
      <c r="H13" s="18"/>
      <c r="I13" s="18"/>
      <c r="J13" s="18">
        <f t="shared" si="3"/>
        <v>2651.2240642039733</v>
      </c>
      <c r="K13" s="18"/>
      <c r="L13" s="18"/>
      <c r="M13" s="18"/>
      <c r="N13" s="18"/>
      <c r="O13" s="17"/>
      <c r="P13" s="17"/>
      <c r="Q13" s="17"/>
      <c r="R13" s="17"/>
      <c r="S13" s="17"/>
      <c r="T13" s="17"/>
    </row>
    <row r="14" spans="1:22" ht="14.45" x14ac:dyDescent="0.35">
      <c r="A14" s="10"/>
      <c r="C14" s="19" t="s">
        <v>39</v>
      </c>
      <c r="D14" s="20">
        <f>SUM(D12:D13)</f>
        <v>201894.57297712145</v>
      </c>
      <c r="E14" s="20">
        <f t="shared" ref="E14:F14" si="4">SUM(E12:E13)</f>
        <v>5313.2321002173994</v>
      </c>
      <c r="F14" s="20">
        <f t="shared" si="4"/>
        <v>146178.21929011279</v>
      </c>
      <c r="G14" s="20"/>
      <c r="H14" s="20"/>
      <c r="I14" s="20"/>
      <c r="J14" s="20">
        <f t="shared" ref="J14" si="5">SUM(J12:J13)</f>
        <v>7846.9742672081393</v>
      </c>
    </row>
    <row r="15" spans="1:22" ht="14.45" x14ac:dyDescent="0.35">
      <c r="A15" s="10"/>
      <c r="B15" s="21">
        <f>MIN(G12:I12)</f>
        <v>127601.99523519</v>
      </c>
      <c r="C15" s="22" t="s">
        <v>40</v>
      </c>
    </row>
    <row r="16" spans="1:22" ht="14.45" x14ac:dyDescent="0.35">
      <c r="C16" s="17" t="s">
        <v>41</v>
      </c>
      <c r="D16" s="23"/>
      <c r="E16" s="23"/>
      <c r="F16" s="23"/>
      <c r="J16" s="23"/>
    </row>
    <row r="18" spans="1:20" x14ac:dyDescent="0.25">
      <c r="A18" s="1"/>
      <c r="B18" s="26" t="s">
        <v>9</v>
      </c>
      <c r="C18" s="26"/>
      <c r="D18" s="27" t="s">
        <v>42</v>
      </c>
      <c r="E18" s="27"/>
      <c r="F18" s="28" t="s">
        <v>11</v>
      </c>
      <c r="G18" s="28"/>
      <c r="H18" s="28"/>
      <c r="I18" s="28"/>
      <c r="J18" s="27" t="s">
        <v>12</v>
      </c>
      <c r="K18" s="27"/>
      <c r="L18" s="27"/>
      <c r="M18" s="27"/>
      <c r="N18" s="27"/>
      <c r="O18" s="28" t="s">
        <v>13</v>
      </c>
      <c r="P18" s="28"/>
      <c r="Q18" s="28"/>
      <c r="R18" s="28"/>
      <c r="S18" s="28"/>
      <c r="T18" s="28"/>
    </row>
    <row r="19" spans="1:20" x14ac:dyDescent="0.25">
      <c r="A19" s="2"/>
      <c r="B19" s="26"/>
      <c r="C19" s="26"/>
      <c r="D19" s="3"/>
      <c r="E19" s="3"/>
      <c r="F19" s="2"/>
      <c r="G19" s="29" t="s">
        <v>14</v>
      </c>
      <c r="H19" s="29"/>
      <c r="I19" s="29"/>
      <c r="J19" s="3"/>
      <c r="K19" s="27" t="s">
        <v>14</v>
      </c>
      <c r="L19" s="27"/>
      <c r="M19" s="27"/>
      <c r="N19" s="4" t="s">
        <v>15</v>
      </c>
      <c r="O19" s="28" t="s">
        <v>16</v>
      </c>
      <c r="P19" s="28"/>
      <c r="Q19" s="28"/>
      <c r="R19" s="30" t="s">
        <v>17</v>
      </c>
      <c r="S19" s="30"/>
      <c r="T19" s="30"/>
    </row>
    <row r="20" spans="1:20" ht="29.1" x14ac:dyDescent="0.35">
      <c r="A20" s="2" t="s">
        <v>18</v>
      </c>
      <c r="B20" s="2" t="s">
        <v>19</v>
      </c>
      <c r="C20" s="2" t="s">
        <v>20</v>
      </c>
      <c r="D20" s="3" t="s">
        <v>21</v>
      </c>
      <c r="E20" s="3" t="s">
        <v>22</v>
      </c>
      <c r="F20" s="2" t="s">
        <v>0</v>
      </c>
      <c r="G20" s="5" t="s">
        <v>23</v>
      </c>
      <c r="H20" s="5" t="s">
        <v>24</v>
      </c>
      <c r="I20" s="6" t="s">
        <v>25</v>
      </c>
      <c r="J20" s="3" t="s">
        <v>0</v>
      </c>
      <c r="K20" s="7" t="s">
        <v>23</v>
      </c>
      <c r="L20" s="7" t="s">
        <v>24</v>
      </c>
      <c r="M20" s="8" t="s">
        <v>25</v>
      </c>
      <c r="N20" s="9" t="s">
        <v>26</v>
      </c>
      <c r="O20" s="5" t="s">
        <v>23</v>
      </c>
      <c r="P20" s="5" t="s">
        <v>24</v>
      </c>
      <c r="Q20" s="6" t="s">
        <v>25</v>
      </c>
      <c r="R20" s="4" t="s">
        <v>23</v>
      </c>
      <c r="S20" s="4" t="s">
        <v>27</v>
      </c>
      <c r="T20" s="9" t="s">
        <v>28</v>
      </c>
    </row>
    <row r="21" spans="1:20" ht="14.45" x14ac:dyDescent="0.35">
      <c r="B21" t="s">
        <v>31</v>
      </c>
      <c r="C21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 t="s">
        <v>31</v>
      </c>
      <c r="P21" s="24" t="s">
        <v>31</v>
      </c>
      <c r="Q21" s="24" t="s">
        <v>31</v>
      </c>
      <c r="R21" s="24" t="s">
        <v>31</v>
      </c>
      <c r="S21" s="24" t="s">
        <v>31</v>
      </c>
      <c r="T21" s="24" t="s">
        <v>31</v>
      </c>
    </row>
    <row r="22" spans="1:20" ht="14.45" x14ac:dyDescent="0.35">
      <c r="B22" t="s">
        <v>31</v>
      </c>
      <c r="C22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 t="s">
        <v>31</v>
      </c>
      <c r="P22" s="24" t="s">
        <v>31</v>
      </c>
      <c r="Q22" s="24" t="s">
        <v>31</v>
      </c>
      <c r="R22" s="24" t="s">
        <v>31</v>
      </c>
      <c r="S22" s="24" t="s">
        <v>31</v>
      </c>
      <c r="T22" s="24" t="s">
        <v>31</v>
      </c>
    </row>
    <row r="23" spans="1:20" x14ac:dyDescent="0.25">
      <c r="B23" t="s">
        <v>31</v>
      </c>
      <c r="C23" t="s">
        <v>43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 t="s">
        <v>31</v>
      </c>
      <c r="P23" s="24" t="s">
        <v>31</v>
      </c>
      <c r="Q23" s="24" t="s">
        <v>31</v>
      </c>
      <c r="R23" s="24" t="s">
        <v>31</v>
      </c>
      <c r="S23" s="24" t="s">
        <v>31</v>
      </c>
      <c r="T23" s="24" t="s">
        <v>31</v>
      </c>
    </row>
    <row r="24" spans="1:20" x14ac:dyDescent="0.25">
      <c r="B24" t="s">
        <v>31</v>
      </c>
      <c r="C24" t="s">
        <v>44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 t="s">
        <v>31</v>
      </c>
      <c r="P24" s="24" t="s">
        <v>31</v>
      </c>
      <c r="Q24" s="24" t="s">
        <v>31</v>
      </c>
      <c r="R24" s="24" t="s">
        <v>31</v>
      </c>
      <c r="S24" s="24" t="s">
        <v>31</v>
      </c>
      <c r="T24" s="24" t="s">
        <v>31</v>
      </c>
    </row>
    <row r="25" spans="1:20" ht="14.45" x14ac:dyDescent="0.35">
      <c r="B25" t="s">
        <v>31</v>
      </c>
      <c r="C25" t="s">
        <v>45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 t="s">
        <v>31</v>
      </c>
      <c r="P25" s="24" t="s">
        <v>31</v>
      </c>
      <c r="Q25" s="24" t="s">
        <v>31</v>
      </c>
      <c r="R25" s="24" t="s">
        <v>31</v>
      </c>
      <c r="S25" s="24" t="s">
        <v>31</v>
      </c>
      <c r="T25" s="24" t="s">
        <v>31</v>
      </c>
    </row>
    <row r="26" spans="1:20" ht="14.45" x14ac:dyDescent="0.35">
      <c r="B26" t="s">
        <v>31</v>
      </c>
      <c r="C26" t="s">
        <v>46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 t="s">
        <v>31</v>
      </c>
      <c r="P26" s="24" t="s">
        <v>31</v>
      </c>
      <c r="Q26" s="24" t="s">
        <v>31</v>
      </c>
      <c r="R26" s="24" t="s">
        <v>31</v>
      </c>
      <c r="S26" s="24" t="s">
        <v>31</v>
      </c>
      <c r="T26" s="24" t="s">
        <v>31</v>
      </c>
    </row>
    <row r="27" spans="1:20" x14ac:dyDescent="0.25">
      <c r="B27" t="s">
        <v>31</v>
      </c>
      <c r="C27" t="s">
        <v>47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 t="s">
        <v>31</v>
      </c>
      <c r="P27" s="24" t="s">
        <v>31</v>
      </c>
      <c r="Q27" s="24" t="s">
        <v>31</v>
      </c>
      <c r="R27" s="24" t="s">
        <v>31</v>
      </c>
      <c r="S27" s="24" t="s">
        <v>31</v>
      </c>
      <c r="T27" s="24" t="s">
        <v>31</v>
      </c>
    </row>
    <row r="28" spans="1:20" x14ac:dyDescent="0.25">
      <c r="B28" t="s">
        <v>31</v>
      </c>
      <c r="C28" t="s">
        <v>48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 t="s">
        <v>31</v>
      </c>
      <c r="P28" s="24" t="s">
        <v>31</v>
      </c>
      <c r="Q28" s="24" t="s">
        <v>31</v>
      </c>
      <c r="R28" s="24" t="s">
        <v>31</v>
      </c>
      <c r="S28" s="24" t="s">
        <v>31</v>
      </c>
      <c r="T28" s="24" t="s">
        <v>31</v>
      </c>
    </row>
    <row r="29" spans="1:20" ht="14.45" x14ac:dyDescent="0.35">
      <c r="B29" t="s">
        <v>31</v>
      </c>
      <c r="C29" t="s">
        <v>49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 t="s">
        <v>31</v>
      </c>
      <c r="P29" s="24" t="s">
        <v>31</v>
      </c>
      <c r="Q29" s="24" t="s">
        <v>31</v>
      </c>
      <c r="R29" s="24" t="s">
        <v>31</v>
      </c>
      <c r="S29" s="24" t="s">
        <v>31</v>
      </c>
      <c r="T29" s="24" t="s">
        <v>31</v>
      </c>
    </row>
    <row r="30" spans="1:20" ht="14.45" x14ac:dyDescent="0.35">
      <c r="B30" t="s">
        <v>31</v>
      </c>
      <c r="C30" t="s">
        <v>50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 t="s">
        <v>31</v>
      </c>
      <c r="P30" s="24" t="s">
        <v>31</v>
      </c>
      <c r="Q30" s="24" t="s">
        <v>31</v>
      </c>
      <c r="R30" s="24" t="s">
        <v>31</v>
      </c>
      <c r="S30" s="24" t="s">
        <v>31</v>
      </c>
      <c r="T30" s="24" t="s">
        <v>31</v>
      </c>
    </row>
    <row r="31" spans="1:20" x14ac:dyDescent="0.25">
      <c r="B31" t="s">
        <v>31</v>
      </c>
      <c r="C31" t="s">
        <v>51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 t="s">
        <v>31</v>
      </c>
      <c r="P31" s="24" t="s">
        <v>31</v>
      </c>
      <c r="Q31" s="24" t="s">
        <v>31</v>
      </c>
      <c r="R31" s="24" t="s">
        <v>31</v>
      </c>
      <c r="S31" s="24" t="s">
        <v>31</v>
      </c>
      <c r="T31" s="24" t="s">
        <v>31</v>
      </c>
    </row>
    <row r="32" spans="1:20" x14ac:dyDescent="0.25">
      <c r="B32" t="s">
        <v>31</v>
      </c>
      <c r="C32" t="s">
        <v>52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 t="s">
        <v>31</v>
      </c>
      <c r="P32" s="24" t="s">
        <v>31</v>
      </c>
      <c r="Q32" s="24" t="s">
        <v>31</v>
      </c>
      <c r="R32" s="24" t="s">
        <v>31</v>
      </c>
      <c r="S32" s="24" t="s">
        <v>31</v>
      </c>
      <c r="T32" s="24" t="s">
        <v>31</v>
      </c>
    </row>
    <row r="33" spans="2:20" x14ac:dyDescent="0.25">
      <c r="B33" t="s">
        <v>31</v>
      </c>
      <c r="C33" t="s">
        <v>53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 t="s">
        <v>31</v>
      </c>
      <c r="P33" s="24" t="s">
        <v>31</v>
      </c>
      <c r="Q33" s="24" t="s">
        <v>31</v>
      </c>
      <c r="R33" s="24" t="s">
        <v>31</v>
      </c>
      <c r="S33" s="24" t="s">
        <v>31</v>
      </c>
      <c r="T33" s="24" t="s">
        <v>31</v>
      </c>
    </row>
    <row r="34" spans="2:20" x14ac:dyDescent="0.25">
      <c r="B34" t="s">
        <v>31</v>
      </c>
      <c r="C34" t="s">
        <v>54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 t="s">
        <v>31</v>
      </c>
      <c r="P34" s="24" t="s">
        <v>31</v>
      </c>
      <c r="Q34" s="24" t="s">
        <v>31</v>
      </c>
      <c r="R34" s="24" t="s">
        <v>31</v>
      </c>
      <c r="S34" s="24" t="s">
        <v>31</v>
      </c>
      <c r="T34" s="24" t="s">
        <v>31</v>
      </c>
    </row>
    <row r="35" spans="2:20" x14ac:dyDescent="0.25">
      <c r="B35" t="s">
        <v>31</v>
      </c>
      <c r="C35" t="s">
        <v>55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 t="s">
        <v>31</v>
      </c>
      <c r="P35" s="24" t="s">
        <v>31</v>
      </c>
      <c r="Q35" s="24" t="s">
        <v>31</v>
      </c>
      <c r="R35" s="24" t="s">
        <v>31</v>
      </c>
      <c r="S35" s="24" t="s">
        <v>31</v>
      </c>
      <c r="T35" s="24" t="s">
        <v>31</v>
      </c>
    </row>
    <row r="36" spans="2:20" x14ac:dyDescent="0.25">
      <c r="B36" t="s">
        <v>31</v>
      </c>
      <c r="C36" t="s">
        <v>56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 t="s">
        <v>31</v>
      </c>
      <c r="P36" s="24" t="s">
        <v>31</v>
      </c>
      <c r="Q36" s="24" t="s">
        <v>31</v>
      </c>
      <c r="R36" s="24" t="s">
        <v>31</v>
      </c>
      <c r="S36" s="24" t="s">
        <v>31</v>
      </c>
      <c r="T36" s="24" t="s">
        <v>31</v>
      </c>
    </row>
    <row r="37" spans="2:20" x14ac:dyDescent="0.25">
      <c r="B37" t="s">
        <v>31</v>
      </c>
      <c r="C37" t="s">
        <v>57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 t="s">
        <v>31</v>
      </c>
      <c r="P37" s="24" t="s">
        <v>31</v>
      </c>
      <c r="Q37" s="24" t="s">
        <v>31</v>
      </c>
      <c r="R37" s="24" t="s">
        <v>31</v>
      </c>
      <c r="S37" s="24" t="s">
        <v>31</v>
      </c>
      <c r="T37" s="24" t="s">
        <v>31</v>
      </c>
    </row>
    <row r="38" spans="2:20" x14ac:dyDescent="0.25">
      <c r="B38" t="s">
        <v>30</v>
      </c>
      <c r="C38" t="s">
        <v>58</v>
      </c>
      <c r="D38" s="24">
        <v>0</v>
      </c>
      <c r="E38" s="24">
        <v>0</v>
      </c>
      <c r="F38" s="24">
        <v>0</v>
      </c>
      <c r="G38" s="24">
        <v>0.49022752603651476</v>
      </c>
      <c r="H38" s="24">
        <v>0.49022752603651476</v>
      </c>
      <c r="I38" s="24">
        <v>0.49022752603651476</v>
      </c>
      <c r="J38" s="24">
        <v>0</v>
      </c>
      <c r="K38" s="24">
        <v>2.4010733388436241E-2</v>
      </c>
      <c r="L38" s="24">
        <v>2.4010733388436241E-2</v>
      </c>
      <c r="M38" s="24">
        <v>2.4010733388436241E-2</v>
      </c>
      <c r="N38" s="24">
        <v>29.179322801743577</v>
      </c>
      <c r="O38" s="24">
        <v>20.417015928077078</v>
      </c>
      <c r="P38" s="24">
        <v>20.417015928077078</v>
      </c>
      <c r="Q38" s="24">
        <v>20.417015928077078</v>
      </c>
      <c r="R38" s="24">
        <v>79.383233847624254</v>
      </c>
      <c r="S38" s="24">
        <v>84.709656608904325</v>
      </c>
      <c r="T38" s="24">
        <v>45.114484795466971</v>
      </c>
    </row>
    <row r="39" spans="2:20" x14ac:dyDescent="0.25">
      <c r="B39" t="s">
        <v>31</v>
      </c>
      <c r="C39" t="s">
        <v>59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 t="s">
        <v>31</v>
      </c>
      <c r="P39" s="24" t="s">
        <v>31</v>
      </c>
      <c r="Q39" s="24" t="s">
        <v>31</v>
      </c>
      <c r="R39" s="24" t="s">
        <v>31</v>
      </c>
      <c r="S39" s="24" t="s">
        <v>31</v>
      </c>
      <c r="T39" s="24" t="s">
        <v>31</v>
      </c>
    </row>
    <row r="40" spans="2:20" x14ac:dyDescent="0.25">
      <c r="B40" t="s">
        <v>31</v>
      </c>
      <c r="C40" t="s">
        <v>60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 t="s">
        <v>31</v>
      </c>
      <c r="P40" s="24" t="s">
        <v>31</v>
      </c>
      <c r="Q40" s="24" t="s">
        <v>31</v>
      </c>
      <c r="R40" s="24" t="s">
        <v>31</v>
      </c>
      <c r="S40" s="24" t="s">
        <v>31</v>
      </c>
      <c r="T40" s="24" t="s">
        <v>31</v>
      </c>
    </row>
    <row r="41" spans="2:20" x14ac:dyDescent="0.25">
      <c r="B41" t="s">
        <v>30</v>
      </c>
      <c r="C41" t="s">
        <v>61</v>
      </c>
      <c r="D41" s="24">
        <v>3103.9005396390467</v>
      </c>
      <c r="E41" s="24">
        <v>77.897435897435898</v>
      </c>
      <c r="F41" s="24">
        <v>4002.4369569824121</v>
      </c>
      <c r="G41" s="24">
        <v>9387.6581684473949</v>
      </c>
      <c r="H41" s="24">
        <v>3752.629296284455</v>
      </c>
      <c r="I41" s="24">
        <v>2138.1454273971431</v>
      </c>
      <c r="J41" s="24">
        <v>251.28205128205133</v>
      </c>
      <c r="K41" s="24">
        <v>235.59856092834451</v>
      </c>
      <c r="L41" s="24">
        <v>235.59856092834451</v>
      </c>
      <c r="M41" s="24">
        <v>235.59856092834448</v>
      </c>
      <c r="N41" s="24">
        <v>793.09468740274599</v>
      </c>
      <c r="O41" s="24">
        <v>39.845991127690205</v>
      </c>
      <c r="P41" s="24">
        <v>15.928065441052453</v>
      </c>
      <c r="Q41" s="24">
        <v>9.0753755836710894</v>
      </c>
      <c r="R41" s="24">
        <v>66.38447581681163</v>
      </c>
      <c r="S41" s="24">
        <v>65.951575707213692</v>
      </c>
      <c r="T41" s="24">
        <v>57.370128204918629</v>
      </c>
    </row>
    <row r="42" spans="2:20" x14ac:dyDescent="0.25">
      <c r="B42" t="s">
        <v>30</v>
      </c>
      <c r="C42" t="s">
        <v>62</v>
      </c>
      <c r="D42" s="24">
        <v>2898.3003815169986</v>
      </c>
      <c r="E42" s="24">
        <v>50.07692307692308</v>
      </c>
      <c r="F42" s="24">
        <v>3583.916083916085</v>
      </c>
      <c r="G42" s="24">
        <v>9597.8294001569539</v>
      </c>
      <c r="H42" s="24">
        <v>2611.9826229185883</v>
      </c>
      <c r="I42" s="24">
        <v>1415.6417006730517</v>
      </c>
      <c r="J42" s="24">
        <v>227.53846153846155</v>
      </c>
      <c r="K42" s="24">
        <v>165.83159138443898</v>
      </c>
      <c r="L42" s="24">
        <v>165.83159138443904</v>
      </c>
      <c r="M42" s="24">
        <v>165.83159138443904</v>
      </c>
      <c r="N42" s="24">
        <v>725.09089819340795</v>
      </c>
      <c r="O42" s="24">
        <v>57.876966143964637</v>
      </c>
      <c r="P42" s="24">
        <v>15.750814432356018</v>
      </c>
      <c r="Q42" s="24">
        <v>8.536622538893937</v>
      </c>
      <c r="R42" s="24">
        <v>63.292840879786617</v>
      </c>
      <c r="S42" s="24">
        <v>61.151383816121268</v>
      </c>
      <c r="T42" s="24">
        <v>51.537704422812624</v>
      </c>
    </row>
    <row r="43" spans="2:20" x14ac:dyDescent="0.25">
      <c r="B43" t="s">
        <v>30</v>
      </c>
      <c r="C43" t="s">
        <v>63</v>
      </c>
      <c r="D43" s="24">
        <v>1450.8397792393655</v>
      </c>
      <c r="E43" s="24">
        <v>74.18803418803418</v>
      </c>
      <c r="F43" s="24">
        <v>6818.5349605446481</v>
      </c>
      <c r="G43" s="24">
        <v>4697.7029245632739</v>
      </c>
      <c r="H43" s="24">
        <v>4122.443512846321</v>
      </c>
      <c r="I43" s="24">
        <v>2410.4110786537217</v>
      </c>
      <c r="J43" s="24">
        <v>397.31623931623926</v>
      </c>
      <c r="K43" s="24">
        <v>240.21490874439905</v>
      </c>
      <c r="L43" s="24">
        <v>240.21490874439905</v>
      </c>
      <c r="M43" s="24">
        <v>240.21490874439903</v>
      </c>
      <c r="N43" s="24">
        <v>1542.5212801917828</v>
      </c>
      <c r="O43" s="24">
        <v>19.556250480530622</v>
      </c>
      <c r="P43" s="24">
        <v>17.161480669098736</v>
      </c>
      <c r="Q43" s="24">
        <v>10.034394165012142</v>
      </c>
      <c r="R43" s="24">
        <v>67.33149925465716</v>
      </c>
      <c r="S43" s="24">
        <v>63.938938796054671</v>
      </c>
      <c r="T43" s="24">
        <v>53.523601099139398</v>
      </c>
    </row>
    <row r="44" spans="2:20" x14ac:dyDescent="0.25">
      <c r="B44" t="s">
        <v>30</v>
      </c>
      <c r="C44" t="s">
        <v>64</v>
      </c>
      <c r="D44" s="24">
        <v>1057.2576967306773</v>
      </c>
      <c r="E44" s="24">
        <v>14.83760683760684</v>
      </c>
      <c r="F44" s="24">
        <v>663.98248216430045</v>
      </c>
      <c r="G44" s="24">
        <v>3495.8530456615795</v>
      </c>
      <c r="H44" s="24">
        <v>680.59793635222104</v>
      </c>
      <c r="I44" s="24">
        <v>915.7359398624593</v>
      </c>
      <c r="J44" s="24">
        <v>47.863247863247878</v>
      </c>
      <c r="K44" s="24">
        <v>49.060974645985652</v>
      </c>
      <c r="L44" s="24">
        <v>49.060974645985645</v>
      </c>
      <c r="M44" s="24">
        <v>49.060974645985645</v>
      </c>
      <c r="N44" s="24">
        <v>77.62553601082692</v>
      </c>
      <c r="O44" s="24">
        <v>71.255271035420066</v>
      </c>
      <c r="P44" s="24">
        <v>13.872491145218415</v>
      </c>
      <c r="Q44" s="24">
        <v>18.665261880144655</v>
      </c>
      <c r="R44" s="24">
        <v>59.105710492617114</v>
      </c>
      <c r="S44" s="24">
        <v>59.268224276266601</v>
      </c>
      <c r="T44" s="24">
        <v>55.988220934256809</v>
      </c>
    </row>
    <row r="45" spans="2:20" x14ac:dyDescent="0.25">
      <c r="B45" t="s">
        <v>30</v>
      </c>
      <c r="C45" t="s">
        <v>65</v>
      </c>
      <c r="D45" s="24">
        <v>384.63372230050646</v>
      </c>
      <c r="E45" s="24">
        <v>6</v>
      </c>
      <c r="F45" s="24">
        <v>5772.7272727272748</v>
      </c>
      <c r="G45" s="24">
        <v>2183.7704052839672</v>
      </c>
      <c r="H45" s="24">
        <v>756.34259766920627</v>
      </c>
      <c r="I45" s="24">
        <v>644.61545145358389</v>
      </c>
      <c r="J45" s="24">
        <v>260</v>
      </c>
      <c r="K45" s="24">
        <v>34.06519416273904</v>
      </c>
      <c r="L45" s="24">
        <v>34.065194162739047</v>
      </c>
      <c r="M45" s="24">
        <v>34.065194162739047</v>
      </c>
      <c r="N45" s="24">
        <v>75.542510647758775</v>
      </c>
      <c r="O45" s="24">
        <v>64.105620383417744</v>
      </c>
      <c r="P45" s="24">
        <v>22.20279720279721</v>
      </c>
      <c r="Q45" s="24">
        <v>18.92299360966722</v>
      </c>
      <c r="R45" s="24">
        <v>54.536748952341718</v>
      </c>
      <c r="S45" s="24">
        <v>40.535746223617224</v>
      </c>
      <c r="T45" s="24">
        <v>50</v>
      </c>
    </row>
    <row r="46" spans="2:20" x14ac:dyDescent="0.25">
      <c r="B46" t="s">
        <v>31</v>
      </c>
      <c r="C46" t="s">
        <v>66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 t="s">
        <v>31</v>
      </c>
      <c r="P46" s="24" t="s">
        <v>31</v>
      </c>
      <c r="Q46" s="24" t="s">
        <v>31</v>
      </c>
      <c r="R46" s="24" t="s">
        <v>31</v>
      </c>
      <c r="S46" s="24" t="s">
        <v>31</v>
      </c>
      <c r="T46" s="24" t="s">
        <v>31</v>
      </c>
    </row>
    <row r="47" spans="2:20" x14ac:dyDescent="0.25">
      <c r="B47" t="s">
        <v>31</v>
      </c>
      <c r="C47" t="s">
        <v>67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 t="s">
        <v>31</v>
      </c>
      <c r="P47" s="24" t="s">
        <v>31</v>
      </c>
      <c r="Q47" s="24" t="s">
        <v>31</v>
      </c>
      <c r="R47" s="24" t="s">
        <v>31</v>
      </c>
      <c r="S47" s="24" t="s">
        <v>31</v>
      </c>
      <c r="T47" s="24" t="s">
        <v>31</v>
      </c>
    </row>
    <row r="48" spans="2:20" x14ac:dyDescent="0.25">
      <c r="B48" t="s">
        <v>32</v>
      </c>
      <c r="C48" t="s">
        <v>68</v>
      </c>
      <c r="D48" s="24">
        <v>196.71983453748942</v>
      </c>
      <c r="E48" s="24">
        <v>1.17164883167</v>
      </c>
      <c r="F48" s="24">
        <v>1058.19839874687</v>
      </c>
      <c r="G48" s="24">
        <v>935.36540694838391</v>
      </c>
      <c r="H48" s="24">
        <v>1151.0263234629131</v>
      </c>
      <c r="I48" s="24">
        <v>368.36127320129515</v>
      </c>
      <c r="J48" s="24">
        <v>5.1216802499348502</v>
      </c>
      <c r="K48" s="24">
        <v>5.5709674055604985</v>
      </c>
      <c r="L48" s="24">
        <v>5.5709674055604985</v>
      </c>
      <c r="M48" s="24">
        <v>5.5709674055604985</v>
      </c>
      <c r="N48" s="24">
        <v>4.7736765164571615</v>
      </c>
      <c r="O48" s="24">
        <v>167.89999633004066</v>
      </c>
      <c r="P48" s="24">
        <v>206.61157024793391</v>
      </c>
      <c r="Q48" s="24">
        <v>66.121599066192005</v>
      </c>
      <c r="R48" s="24">
        <v>74.297056907909749</v>
      </c>
      <c r="S48" s="24">
        <v>74.753876153789534</v>
      </c>
      <c r="T48" s="24">
        <v>75.127315811803797</v>
      </c>
    </row>
    <row r="49" spans="2:20" x14ac:dyDescent="0.25">
      <c r="B49" t="s">
        <v>32</v>
      </c>
      <c r="C49" t="s">
        <v>69</v>
      </c>
      <c r="D49" s="24">
        <v>627.9006795584412</v>
      </c>
      <c r="E49" s="24">
        <v>3.097</v>
      </c>
      <c r="F49" s="24">
        <v>612.96460469995645</v>
      </c>
      <c r="G49" s="24">
        <v>2113.6822325477733</v>
      </c>
      <c r="H49" s="24">
        <v>2367.9971220044554</v>
      </c>
      <c r="I49" s="24">
        <v>613.56841740381424</v>
      </c>
      <c r="J49" s="24">
        <v>2.6986351697707174</v>
      </c>
      <c r="K49" s="24">
        <v>10.42533331673387</v>
      </c>
      <c r="L49" s="24">
        <v>10.425333316733871</v>
      </c>
      <c r="M49" s="24">
        <v>10.42533331673387</v>
      </c>
      <c r="N49" s="24">
        <v>1.8191946944740887</v>
      </c>
      <c r="O49" s="24">
        <v>202.74481096494711</v>
      </c>
      <c r="P49" s="24">
        <v>227.13874463884477</v>
      </c>
      <c r="Q49" s="24">
        <v>58.853601967715093</v>
      </c>
      <c r="R49" s="24">
        <v>65.300108464843376</v>
      </c>
      <c r="S49" s="24">
        <v>73.430174983858876</v>
      </c>
      <c r="T49" s="24">
        <v>75.429110593609636</v>
      </c>
    </row>
    <row r="50" spans="2:20" x14ac:dyDescent="0.25">
      <c r="B50" t="s">
        <v>32</v>
      </c>
      <c r="C50" t="s">
        <v>70</v>
      </c>
      <c r="D50" s="24">
        <v>0</v>
      </c>
      <c r="E50" s="24">
        <v>0</v>
      </c>
      <c r="F50" s="24">
        <v>0</v>
      </c>
      <c r="G50" s="24">
        <v>0.44849270006304998</v>
      </c>
      <c r="H50" s="24">
        <v>0.44849270006304998</v>
      </c>
      <c r="I50" s="24">
        <v>0.44849270006304998</v>
      </c>
      <c r="J50" s="24">
        <v>0</v>
      </c>
      <c r="K50" s="24">
        <v>9.0398167213996232E-3</v>
      </c>
      <c r="L50" s="24">
        <v>9.0398167213996232E-3</v>
      </c>
      <c r="M50" s="24">
        <v>9.0398167213996232E-3</v>
      </c>
      <c r="N50" s="24">
        <v>3.1973540439460219E-8</v>
      </c>
      <c r="O50" s="24">
        <v>49.613030206834821</v>
      </c>
      <c r="P50" s="24">
        <v>49.613030206834821</v>
      </c>
      <c r="Q50" s="24">
        <v>49.613030206834821</v>
      </c>
      <c r="R50" s="24">
        <v>50</v>
      </c>
      <c r="S50" s="24">
        <v>52.987678054886132</v>
      </c>
      <c r="T50" s="24">
        <v>80.147891295202939</v>
      </c>
    </row>
    <row r="51" spans="2:20" x14ac:dyDescent="0.25">
      <c r="B51" t="s">
        <v>31</v>
      </c>
      <c r="C51" t="s">
        <v>71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 t="s">
        <v>31</v>
      </c>
      <c r="P51" s="24" t="s">
        <v>31</v>
      </c>
      <c r="Q51" s="24" t="s">
        <v>31</v>
      </c>
      <c r="R51" s="24" t="s">
        <v>31</v>
      </c>
      <c r="S51" s="24" t="s">
        <v>31</v>
      </c>
      <c r="T51" s="24" t="s">
        <v>31</v>
      </c>
    </row>
    <row r="52" spans="2:20" x14ac:dyDescent="0.25">
      <c r="B52" t="s">
        <v>32</v>
      </c>
      <c r="C52" t="s">
        <v>72</v>
      </c>
      <c r="D52" s="24">
        <v>940.59078288734872</v>
      </c>
      <c r="E52" s="24">
        <v>35.122951385729998</v>
      </c>
      <c r="F52" s="24">
        <v>3060.327188145347</v>
      </c>
      <c r="G52" s="24">
        <v>2428.3870132924994</v>
      </c>
      <c r="H52" s="24">
        <v>6221.0219241932919</v>
      </c>
      <c r="I52" s="24">
        <v>5850.6354974964052</v>
      </c>
      <c r="J52" s="24">
        <v>44.608160460786607</v>
      </c>
      <c r="K52" s="24">
        <v>90.679305565580535</v>
      </c>
      <c r="L52" s="24">
        <v>90.679305565580535</v>
      </c>
      <c r="M52" s="24">
        <v>90.679305565580535</v>
      </c>
      <c r="N52" s="24">
        <v>14.352958511876835</v>
      </c>
      <c r="O52" s="24">
        <v>26.779947179196867</v>
      </c>
      <c r="P52" s="24">
        <v>68.60464893717301</v>
      </c>
      <c r="Q52" s="24">
        <v>64.520073913282715</v>
      </c>
      <c r="R52" s="24">
        <v>59.186053399152783</v>
      </c>
      <c r="S52" s="24">
        <v>64.019814821271154</v>
      </c>
      <c r="T52" s="24">
        <v>70.739959488230895</v>
      </c>
    </row>
    <row r="53" spans="2:20" x14ac:dyDescent="0.25">
      <c r="B53" t="s">
        <v>32</v>
      </c>
      <c r="C53" t="s">
        <v>73</v>
      </c>
      <c r="D53" s="24">
        <v>701.77610965783447</v>
      </c>
      <c r="E53" s="24">
        <v>0</v>
      </c>
      <c r="F53" s="24">
        <v>176.05410241784946</v>
      </c>
      <c r="G53" s="24">
        <v>5.2503979938034302</v>
      </c>
      <c r="H53" s="24">
        <v>5.2503979938034302</v>
      </c>
      <c r="I53" s="24">
        <v>3.3890620257083435</v>
      </c>
      <c r="J53" s="24">
        <v>0.51642536709235831</v>
      </c>
      <c r="K53" s="24">
        <v>1.540116744849006E-2</v>
      </c>
      <c r="L53" s="24">
        <v>1.540116744849006E-2</v>
      </c>
      <c r="M53" s="24">
        <v>1.540116744849006E-2</v>
      </c>
      <c r="N53" s="24">
        <v>2.6789563128772523E-2</v>
      </c>
      <c r="O53" s="24">
        <v>340.90909090909099</v>
      </c>
      <c r="P53" s="24">
        <v>340.90909090909099</v>
      </c>
      <c r="Q53" s="24">
        <v>220.05228090943257</v>
      </c>
      <c r="R53" s="24">
        <v>88.861405472018589</v>
      </c>
      <c r="S53" s="24">
        <v>75.871094935058949</v>
      </c>
      <c r="T53" s="24">
        <v>87.00627352681586</v>
      </c>
    </row>
    <row r="54" spans="2:20" x14ac:dyDescent="0.25">
      <c r="B54" t="s">
        <v>32</v>
      </c>
      <c r="C54" t="s">
        <v>74</v>
      </c>
      <c r="D54" s="24">
        <v>0</v>
      </c>
      <c r="E54" s="24">
        <v>0</v>
      </c>
      <c r="F54" s="24">
        <v>266.96963961334734</v>
      </c>
      <c r="G54" s="24">
        <v>5.6878415647087595</v>
      </c>
      <c r="H54" s="24">
        <v>5.6878415647087595</v>
      </c>
      <c r="I54" s="24">
        <v>6.7308701303692189</v>
      </c>
      <c r="J54" s="24">
        <v>0.97888867858227346</v>
      </c>
      <c r="K54" s="24">
        <v>2.0855419070598784E-2</v>
      </c>
      <c r="L54" s="24">
        <v>2.0855419070598784E-2</v>
      </c>
      <c r="M54" s="24">
        <v>2.0855419070598784E-2</v>
      </c>
      <c r="N54" s="24">
        <v>15.471541804956424</v>
      </c>
      <c r="O54" s="24">
        <v>272.72727272727275</v>
      </c>
      <c r="P54" s="24">
        <v>272.72727272727275</v>
      </c>
      <c r="Q54" s="24">
        <v>322.73962501468776</v>
      </c>
      <c r="R54" s="24">
        <v>72.199263751483215</v>
      </c>
      <c r="S54" s="24">
        <v>60.174049979949217</v>
      </c>
      <c r="T54" s="24">
        <v>50</v>
      </c>
    </row>
    <row r="55" spans="2:20" x14ac:dyDescent="0.25">
      <c r="B55" t="s">
        <v>31</v>
      </c>
      <c r="C55" t="s">
        <v>75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 t="s">
        <v>31</v>
      </c>
      <c r="P55" s="24" t="s">
        <v>31</v>
      </c>
      <c r="Q55" s="24" t="s">
        <v>31</v>
      </c>
      <c r="R55" s="24" t="s">
        <v>31</v>
      </c>
      <c r="S55" s="24" t="s">
        <v>31</v>
      </c>
      <c r="T55" s="24" t="s">
        <v>31</v>
      </c>
    </row>
    <row r="56" spans="2:20" x14ac:dyDescent="0.25">
      <c r="B56" t="s">
        <v>31</v>
      </c>
      <c r="C56" t="s">
        <v>67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 t="s">
        <v>31</v>
      </c>
      <c r="P56" s="24" t="s">
        <v>31</v>
      </c>
      <c r="Q56" s="24" t="s">
        <v>31</v>
      </c>
      <c r="R56" s="24" t="s">
        <v>31</v>
      </c>
      <c r="S56" s="24" t="s">
        <v>31</v>
      </c>
      <c r="T56" s="24" t="s">
        <v>31</v>
      </c>
    </row>
    <row r="57" spans="2:20" x14ac:dyDescent="0.25">
      <c r="B57" t="s">
        <v>33</v>
      </c>
      <c r="C57" t="s">
        <v>68</v>
      </c>
      <c r="D57" s="24">
        <v>375.93598426840833</v>
      </c>
      <c r="E57" s="24">
        <v>0.85499999999999998</v>
      </c>
      <c r="F57" s="24">
        <v>2798.5887860426501</v>
      </c>
      <c r="G57" s="24">
        <v>1256.3849890690003</v>
      </c>
      <c r="H57" s="24">
        <v>716.78345020871109</v>
      </c>
      <c r="I57" s="24">
        <v>696.75517050754092</v>
      </c>
      <c r="J57" s="24">
        <v>11.156451348395866</v>
      </c>
      <c r="K57" s="24">
        <v>2.8574257602513473</v>
      </c>
      <c r="L57" s="24">
        <v>2.8574257602513473</v>
      </c>
      <c r="M57" s="24">
        <v>2.8574257602513473</v>
      </c>
      <c r="N57" s="24">
        <v>1.4972693879932215</v>
      </c>
      <c r="O57" s="24">
        <v>439.69120967065305</v>
      </c>
      <c r="P57" s="24">
        <v>250.84936944981581</v>
      </c>
      <c r="Q57" s="24">
        <v>243.84016557835344</v>
      </c>
      <c r="R57" s="24">
        <v>63.955464847307773</v>
      </c>
      <c r="S57" s="24">
        <v>55.968168820431792</v>
      </c>
      <c r="T57" s="24">
        <v>67.886209139493715</v>
      </c>
    </row>
    <row r="58" spans="2:20" x14ac:dyDescent="0.25">
      <c r="B58" t="s">
        <v>33</v>
      </c>
      <c r="C58" t="s">
        <v>69</v>
      </c>
      <c r="D58" s="24">
        <v>15332.176716696014</v>
      </c>
      <c r="E58" s="24">
        <v>39.668000000000006</v>
      </c>
      <c r="F58" s="24">
        <v>26123.892475654939</v>
      </c>
      <c r="G58" s="24">
        <v>33700.445350329173</v>
      </c>
      <c r="H58" s="24">
        <v>43159.595646012101</v>
      </c>
      <c r="I58" s="24">
        <v>58718.682312648692</v>
      </c>
      <c r="J58" s="24">
        <v>52.775535512353386</v>
      </c>
      <c r="K58" s="24">
        <v>87.191094314815331</v>
      </c>
      <c r="L58" s="24">
        <v>87.191094314815331</v>
      </c>
      <c r="M58" s="24">
        <v>87.191094314815331</v>
      </c>
      <c r="N58" s="24">
        <v>1.7844102082059032</v>
      </c>
      <c r="O58" s="24">
        <v>386.51247143027155</v>
      </c>
      <c r="P58" s="24">
        <v>495.0000454195299</v>
      </c>
      <c r="Q58" s="24">
        <v>673.44816318782375</v>
      </c>
      <c r="R58" s="24">
        <v>45.014425860711015</v>
      </c>
      <c r="S58" s="24">
        <v>48.606552196654945</v>
      </c>
      <c r="T58" s="24">
        <v>67.528181444282367</v>
      </c>
    </row>
    <row r="59" spans="2:20" x14ac:dyDescent="0.25">
      <c r="B59" t="s">
        <v>33</v>
      </c>
      <c r="C59" t="s">
        <v>76</v>
      </c>
      <c r="D59" s="24">
        <v>2771.2221317227368</v>
      </c>
      <c r="E59" s="24">
        <v>3.2735500000000002</v>
      </c>
      <c r="F59" s="24">
        <v>389.14644559120904</v>
      </c>
      <c r="G59" s="24">
        <v>3929.2303393544589</v>
      </c>
      <c r="H59" s="24">
        <v>2157.7060793078413</v>
      </c>
      <c r="I59" s="24">
        <v>2674.7551639463518</v>
      </c>
      <c r="J59" s="24">
        <v>0.83709724296064514</v>
      </c>
      <c r="K59" s="24">
        <v>4.6414655217110896</v>
      </c>
      <c r="L59" s="24">
        <v>4.6414655217110887</v>
      </c>
      <c r="M59" s="24">
        <v>4.6414655217110887</v>
      </c>
      <c r="N59" s="24">
        <v>0.61106267790962365</v>
      </c>
      <c r="O59" s="24">
        <v>846.54950488696875</v>
      </c>
      <c r="P59" s="24">
        <v>464.87603305785132</v>
      </c>
      <c r="Q59" s="24">
        <v>576.27384097432571</v>
      </c>
      <c r="R59" s="24">
        <v>46.074637448800992</v>
      </c>
      <c r="S59" s="24">
        <v>59.024041458148339</v>
      </c>
      <c r="T59" s="24">
        <v>60.923044714591356</v>
      </c>
    </row>
    <row r="60" spans="2:20" x14ac:dyDescent="0.25">
      <c r="B60" t="s">
        <v>31</v>
      </c>
      <c r="C60" t="s">
        <v>77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 t="s">
        <v>31</v>
      </c>
      <c r="P60" s="24" t="s">
        <v>31</v>
      </c>
      <c r="Q60" s="24" t="s">
        <v>31</v>
      </c>
      <c r="R60" s="24" t="s">
        <v>31</v>
      </c>
      <c r="S60" s="24" t="s">
        <v>31</v>
      </c>
      <c r="T60" s="24" t="s">
        <v>31</v>
      </c>
    </row>
    <row r="61" spans="2:20" x14ac:dyDescent="0.25">
      <c r="B61" t="s">
        <v>33</v>
      </c>
      <c r="C61" t="s">
        <v>78</v>
      </c>
      <c r="D61" s="24">
        <v>5813.6923990541673</v>
      </c>
      <c r="E61" s="24">
        <v>0.84395000000000009</v>
      </c>
      <c r="F61" s="24">
        <v>168.88543108059952</v>
      </c>
      <c r="G61" s="24">
        <v>17858.652486076171</v>
      </c>
      <c r="H61" s="24">
        <v>1446.211320568475</v>
      </c>
      <c r="I61" s="24">
        <v>3097.9147690042228</v>
      </c>
      <c r="J61" s="24">
        <v>0.30274277275188954</v>
      </c>
      <c r="K61" s="24">
        <v>2.5924677005745997</v>
      </c>
      <c r="L61" s="24">
        <v>2.5924677005746002</v>
      </c>
      <c r="M61" s="24">
        <v>2.5924677005746002</v>
      </c>
      <c r="N61" s="24">
        <v>0.32843686082232171</v>
      </c>
      <c r="O61" s="24">
        <v>6888.6692328386353</v>
      </c>
      <c r="P61" s="24">
        <v>557.85123966942137</v>
      </c>
      <c r="Q61" s="24">
        <v>1194.9675470662928</v>
      </c>
      <c r="R61" s="24">
        <v>48.338907659159908</v>
      </c>
      <c r="S61" s="24">
        <v>60.367357069984031</v>
      </c>
      <c r="T61" s="24">
        <v>60</v>
      </c>
    </row>
    <row r="62" spans="2:20" x14ac:dyDescent="0.25">
      <c r="B62" t="s">
        <v>31</v>
      </c>
      <c r="C62" t="s">
        <v>74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 t="s">
        <v>31</v>
      </c>
      <c r="P62" s="24" t="s">
        <v>31</v>
      </c>
      <c r="Q62" s="24" t="s">
        <v>31</v>
      </c>
      <c r="R62" s="24" t="s">
        <v>31</v>
      </c>
      <c r="S62" s="24" t="s">
        <v>31</v>
      </c>
      <c r="T62" s="24" t="s">
        <v>31</v>
      </c>
    </row>
    <row r="63" spans="2:20" x14ac:dyDescent="0.25">
      <c r="B63" t="s">
        <v>31</v>
      </c>
      <c r="C63" t="s">
        <v>79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 t="s">
        <v>31</v>
      </c>
      <c r="P63" s="24" t="s">
        <v>31</v>
      </c>
      <c r="Q63" s="24" t="s">
        <v>31</v>
      </c>
      <c r="R63" s="24" t="s">
        <v>31</v>
      </c>
      <c r="S63" s="24" t="s">
        <v>31</v>
      </c>
      <c r="T63" s="24" t="s">
        <v>31</v>
      </c>
    </row>
    <row r="64" spans="2:20" x14ac:dyDescent="0.25">
      <c r="B64" t="s">
        <v>31</v>
      </c>
      <c r="C64" t="s">
        <v>67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 t="s">
        <v>31</v>
      </c>
      <c r="P64" s="24" t="s">
        <v>31</v>
      </c>
      <c r="Q64" s="24" t="s">
        <v>31</v>
      </c>
      <c r="R64" s="24" t="s">
        <v>31</v>
      </c>
      <c r="S64" s="24" t="s">
        <v>31</v>
      </c>
      <c r="T64" s="24" t="s">
        <v>31</v>
      </c>
    </row>
    <row r="65" spans="2:20" x14ac:dyDescent="0.25">
      <c r="B65" t="s">
        <v>34</v>
      </c>
      <c r="C65" t="s">
        <v>80</v>
      </c>
      <c r="D65" s="24">
        <v>532.82176842105196</v>
      </c>
      <c r="E65" s="24">
        <v>110</v>
      </c>
      <c r="F65" s="24">
        <v>387.39669421487605</v>
      </c>
      <c r="G65" s="24">
        <v>2043.2464161778862</v>
      </c>
      <c r="H65" s="24">
        <v>73.735873947550346</v>
      </c>
      <c r="I65" s="24">
        <v>598.76772893695249</v>
      </c>
      <c r="J65" s="24">
        <v>2216.1979548081113</v>
      </c>
      <c r="K65" s="24">
        <v>421.82418043017645</v>
      </c>
      <c r="L65" s="24">
        <v>421.82418043017634</v>
      </c>
      <c r="M65" s="24">
        <v>421.8241804301764</v>
      </c>
      <c r="N65" s="24">
        <v>1431.0402467799317</v>
      </c>
      <c r="O65" s="24">
        <v>4.8438342583731995</v>
      </c>
      <c r="P65" s="24">
        <v>0.17480238774447324</v>
      </c>
      <c r="Q65" s="24">
        <v>1.4194722747433042</v>
      </c>
      <c r="R65" s="24">
        <v>66.741864477681332</v>
      </c>
      <c r="S65" s="24">
        <v>55.194348799511751</v>
      </c>
      <c r="T65" s="24">
        <v>58.426529982179495</v>
      </c>
    </row>
    <row r="66" spans="2:20" x14ac:dyDescent="0.25">
      <c r="B66" t="s">
        <v>34</v>
      </c>
      <c r="C66" t="s">
        <v>81</v>
      </c>
      <c r="D66" s="24">
        <v>0</v>
      </c>
      <c r="E66" s="24">
        <v>0</v>
      </c>
      <c r="F66" s="24">
        <v>0</v>
      </c>
      <c r="G66" s="24">
        <v>1.3145941993241225E-5</v>
      </c>
      <c r="H66" s="24">
        <v>1.3145941993241225E-5</v>
      </c>
      <c r="I66" s="24">
        <v>1.3145941993241225E-5</v>
      </c>
      <c r="J66" s="24">
        <v>0</v>
      </c>
      <c r="K66" s="24">
        <v>1.3145941993241225E-2</v>
      </c>
      <c r="L66" s="24">
        <v>1.3145941993241225E-2</v>
      </c>
      <c r="M66" s="24">
        <v>1.3145941993241225E-2</v>
      </c>
      <c r="N66" s="24">
        <v>202.4515071547479</v>
      </c>
      <c r="O66" s="24">
        <v>1E-3</v>
      </c>
      <c r="P66" s="24">
        <v>1E-3</v>
      </c>
      <c r="Q66" s="24">
        <v>1E-3</v>
      </c>
      <c r="R66" s="24">
        <v>109.30399052388344</v>
      </c>
      <c r="S66" s="24">
        <v>113.2920279925838</v>
      </c>
      <c r="T66" s="24">
        <v>61.112946102765903</v>
      </c>
    </row>
    <row r="67" spans="2:20" x14ac:dyDescent="0.25">
      <c r="B67" t="s">
        <v>31</v>
      </c>
      <c r="C67" t="s">
        <v>82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 t="s">
        <v>31</v>
      </c>
      <c r="P67" s="24" t="s">
        <v>31</v>
      </c>
      <c r="Q67" s="24" t="s">
        <v>31</v>
      </c>
      <c r="R67" s="24" t="s">
        <v>31</v>
      </c>
      <c r="S67" s="24" t="s">
        <v>31</v>
      </c>
      <c r="T67" s="24" t="s">
        <v>31</v>
      </c>
    </row>
    <row r="68" spans="2:20" x14ac:dyDescent="0.25">
      <c r="B68" t="s">
        <v>31</v>
      </c>
      <c r="C68" t="s">
        <v>83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 t="s">
        <v>31</v>
      </c>
      <c r="P68" s="24" t="s">
        <v>31</v>
      </c>
      <c r="Q68" s="24" t="s">
        <v>31</v>
      </c>
      <c r="R68" s="24" t="s">
        <v>31</v>
      </c>
      <c r="S68" s="24" t="s">
        <v>31</v>
      </c>
      <c r="T68" s="24" t="s">
        <v>31</v>
      </c>
    </row>
    <row r="69" spans="2:20" x14ac:dyDescent="0.25">
      <c r="B69" t="s">
        <v>31</v>
      </c>
      <c r="C69" t="s">
        <v>84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 t="s">
        <v>31</v>
      </c>
      <c r="P69" s="24" t="s">
        <v>31</v>
      </c>
      <c r="Q69" s="24" t="s">
        <v>31</v>
      </c>
      <c r="R69" s="24" t="s">
        <v>31</v>
      </c>
      <c r="S69" s="24" t="s">
        <v>31</v>
      </c>
      <c r="T69" s="24" t="s">
        <v>31</v>
      </c>
    </row>
    <row r="70" spans="2:20" x14ac:dyDescent="0.25">
      <c r="B70" t="s">
        <v>31</v>
      </c>
      <c r="C70" t="s">
        <v>85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 t="s">
        <v>31</v>
      </c>
      <c r="P70" s="24" t="s">
        <v>31</v>
      </c>
      <c r="Q70" s="24" t="s">
        <v>31</v>
      </c>
      <c r="R70" s="24" t="s">
        <v>31</v>
      </c>
      <c r="S70" s="24" t="s">
        <v>31</v>
      </c>
      <c r="T70" s="24" t="s">
        <v>31</v>
      </c>
    </row>
    <row r="71" spans="2:20" x14ac:dyDescent="0.25">
      <c r="B71" t="s">
        <v>31</v>
      </c>
      <c r="C71" t="s">
        <v>86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 t="s">
        <v>31</v>
      </c>
      <c r="P71" s="24" t="s">
        <v>31</v>
      </c>
      <c r="Q71" s="24" t="s">
        <v>31</v>
      </c>
      <c r="R71" s="24" t="s">
        <v>31</v>
      </c>
      <c r="S71" s="24" t="s">
        <v>31</v>
      </c>
      <c r="T71" s="24" t="s">
        <v>31</v>
      </c>
    </row>
    <row r="72" spans="2:20" x14ac:dyDescent="0.25">
      <c r="B72" t="s">
        <v>31</v>
      </c>
      <c r="C72" t="s">
        <v>87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 t="s">
        <v>31</v>
      </c>
      <c r="P72" s="24" t="s">
        <v>31</v>
      </c>
      <c r="Q72" s="24" t="s">
        <v>31</v>
      </c>
      <c r="R72" s="24" t="s">
        <v>31</v>
      </c>
      <c r="S72" s="24" t="s">
        <v>31</v>
      </c>
      <c r="T72" s="24" t="s">
        <v>31</v>
      </c>
    </row>
    <row r="73" spans="2:20" x14ac:dyDescent="0.25">
      <c r="B73" t="s">
        <v>31</v>
      </c>
      <c r="C73" t="s">
        <v>88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 t="s">
        <v>31</v>
      </c>
      <c r="P73" s="24" t="s">
        <v>31</v>
      </c>
      <c r="Q73" s="24" t="s">
        <v>31</v>
      </c>
      <c r="R73" s="24" t="s">
        <v>31</v>
      </c>
      <c r="S73" s="24" t="s">
        <v>31</v>
      </c>
      <c r="T73" s="24" t="s">
        <v>31</v>
      </c>
    </row>
    <row r="74" spans="2:20" x14ac:dyDescent="0.25">
      <c r="B74" t="s">
        <v>31</v>
      </c>
      <c r="C74" t="s">
        <v>89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 t="s">
        <v>31</v>
      </c>
      <c r="P74" s="24" t="s">
        <v>31</v>
      </c>
      <c r="Q74" s="24" t="s">
        <v>31</v>
      </c>
      <c r="R74" s="24" t="s">
        <v>31</v>
      </c>
      <c r="S74" s="24" t="s">
        <v>31</v>
      </c>
      <c r="T74" s="24" t="s">
        <v>31</v>
      </c>
    </row>
    <row r="75" spans="2:20" x14ac:dyDescent="0.25">
      <c r="B75" t="s">
        <v>31</v>
      </c>
      <c r="C75" t="s">
        <v>90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 t="s">
        <v>31</v>
      </c>
      <c r="P75" s="24" t="s">
        <v>31</v>
      </c>
      <c r="Q75" s="24" t="s">
        <v>31</v>
      </c>
      <c r="R75" s="24" t="s">
        <v>31</v>
      </c>
      <c r="S75" s="24" t="s">
        <v>31</v>
      </c>
      <c r="T75" s="24" t="s">
        <v>31</v>
      </c>
    </row>
    <row r="76" spans="2:20" x14ac:dyDescent="0.25">
      <c r="B76" t="s">
        <v>31</v>
      </c>
      <c r="C76" t="s">
        <v>91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 t="s">
        <v>31</v>
      </c>
      <c r="P76" s="24" t="s">
        <v>31</v>
      </c>
      <c r="Q76" s="24" t="s">
        <v>31</v>
      </c>
      <c r="R76" s="24" t="s">
        <v>31</v>
      </c>
      <c r="S76" s="24" t="s">
        <v>31</v>
      </c>
      <c r="T76" s="24" t="s">
        <v>31</v>
      </c>
    </row>
    <row r="77" spans="2:20" x14ac:dyDescent="0.25">
      <c r="B77" t="s">
        <v>31</v>
      </c>
      <c r="C77" t="s">
        <v>92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 t="s">
        <v>31</v>
      </c>
      <c r="P77" s="24" t="s">
        <v>31</v>
      </c>
      <c r="Q77" s="24" t="s">
        <v>31</v>
      </c>
      <c r="R77" s="24" t="s">
        <v>31</v>
      </c>
      <c r="S77" s="24" t="s">
        <v>31</v>
      </c>
      <c r="T77" s="24" t="s">
        <v>31</v>
      </c>
    </row>
    <row r="78" spans="2:20" x14ac:dyDescent="0.25">
      <c r="B78" t="s">
        <v>31</v>
      </c>
      <c r="C78" t="s">
        <v>93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 t="s">
        <v>31</v>
      </c>
      <c r="P78" s="24" t="s">
        <v>31</v>
      </c>
      <c r="Q78" s="24" t="s">
        <v>31</v>
      </c>
      <c r="R78" s="24" t="s">
        <v>31</v>
      </c>
      <c r="S78" s="24" t="s">
        <v>31</v>
      </c>
      <c r="T78" s="24" t="s">
        <v>31</v>
      </c>
    </row>
    <row r="79" spans="2:20" x14ac:dyDescent="0.25">
      <c r="B79" t="s">
        <v>31</v>
      </c>
      <c r="C79" t="s">
        <v>94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 t="s">
        <v>31</v>
      </c>
      <c r="P79" s="24" t="s">
        <v>31</v>
      </c>
      <c r="Q79" s="24" t="s">
        <v>31</v>
      </c>
      <c r="R79" s="24" t="s">
        <v>31</v>
      </c>
      <c r="S79" s="24" t="s">
        <v>31</v>
      </c>
      <c r="T79" s="24" t="s">
        <v>31</v>
      </c>
    </row>
    <row r="80" spans="2:20" x14ac:dyDescent="0.25">
      <c r="B80" t="s">
        <v>31</v>
      </c>
      <c r="C80" t="s">
        <v>67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 t="s">
        <v>31</v>
      </c>
      <c r="P80" s="24" t="s">
        <v>31</v>
      </c>
      <c r="Q80" s="24" t="s">
        <v>31</v>
      </c>
      <c r="R80" s="24" t="s">
        <v>31</v>
      </c>
      <c r="S80" s="24" t="s">
        <v>31</v>
      </c>
      <c r="T80" s="24" t="s">
        <v>31</v>
      </c>
    </row>
    <row r="81" spans="2:20" x14ac:dyDescent="0.25">
      <c r="B81" t="s">
        <v>35</v>
      </c>
      <c r="C81" t="s">
        <v>95</v>
      </c>
      <c r="D81" s="24">
        <v>0</v>
      </c>
      <c r="E81" s="24">
        <v>0</v>
      </c>
      <c r="F81" s="24">
        <v>67.226504039993401</v>
      </c>
      <c r="G81" s="24">
        <v>25.851757348066062</v>
      </c>
      <c r="H81" s="24">
        <v>25.851757348066066</v>
      </c>
      <c r="I81" s="24">
        <v>68.716903128137915</v>
      </c>
      <c r="J81" s="24">
        <v>10.845875985118932</v>
      </c>
      <c r="K81" s="24">
        <v>4.1707501854879903</v>
      </c>
      <c r="L81" s="24">
        <v>4.1707501854879903</v>
      </c>
      <c r="M81" s="24">
        <v>4.1707501854879903</v>
      </c>
      <c r="N81" s="24">
        <v>0.46501977065601036</v>
      </c>
      <c r="O81" s="24">
        <v>6.1983471074380185</v>
      </c>
      <c r="P81" s="24">
        <v>6.1983471074380194</v>
      </c>
      <c r="Q81" s="24">
        <v>16.475909625859749</v>
      </c>
      <c r="R81" s="24">
        <v>43.516413915365362</v>
      </c>
      <c r="S81" s="24">
        <v>37.273861839248681</v>
      </c>
      <c r="T81" s="24">
        <v>54.985706285106225</v>
      </c>
    </row>
    <row r="82" spans="2:20" x14ac:dyDescent="0.25">
      <c r="B82" t="s">
        <v>35</v>
      </c>
      <c r="C82" t="s">
        <v>96</v>
      </c>
      <c r="D82" s="24">
        <v>108.25095295559899</v>
      </c>
      <c r="E82" s="24">
        <v>0</v>
      </c>
      <c r="F82" s="24">
        <v>9.8668682590732443E-6</v>
      </c>
      <c r="G82" s="24">
        <v>8.795258745534682E-5</v>
      </c>
      <c r="H82" s="24">
        <v>3.2982220295755071E-5</v>
      </c>
      <c r="I82" s="24">
        <v>1.1670219202064648E-4</v>
      </c>
      <c r="J82" s="24">
        <v>5.9694552967393122E-7</v>
      </c>
      <c r="K82" s="24">
        <v>5.3211315410484822E-6</v>
      </c>
      <c r="L82" s="24">
        <v>5.3211315410484813E-6</v>
      </c>
      <c r="M82" s="24">
        <v>5.3211315410484822E-6</v>
      </c>
      <c r="N82" s="24">
        <v>8.943478878145185E-8</v>
      </c>
      <c r="O82" s="24">
        <v>16.528925619834713</v>
      </c>
      <c r="P82" s="24">
        <v>6.1983471074380194</v>
      </c>
      <c r="Q82" s="24">
        <v>21.931837452312134</v>
      </c>
      <c r="R82" s="24">
        <v>43.516413915365362</v>
      </c>
      <c r="S82" s="24">
        <v>37.273861839248681</v>
      </c>
      <c r="T82" s="24">
        <v>52.182963140791401</v>
      </c>
    </row>
    <row r="83" spans="2:20" x14ac:dyDescent="0.25">
      <c r="B83" t="s">
        <v>31</v>
      </c>
      <c r="C83" t="s">
        <v>97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 t="s">
        <v>31</v>
      </c>
      <c r="P83" s="24" t="s">
        <v>31</v>
      </c>
      <c r="Q83" s="24" t="s">
        <v>31</v>
      </c>
      <c r="R83" s="24" t="s">
        <v>31</v>
      </c>
      <c r="S83" s="24" t="s">
        <v>31</v>
      </c>
      <c r="T83" s="24" t="s">
        <v>31</v>
      </c>
    </row>
    <row r="84" spans="2:20" x14ac:dyDescent="0.25">
      <c r="B84" t="s">
        <v>35</v>
      </c>
      <c r="C84" t="s">
        <v>98</v>
      </c>
      <c r="D84" s="24">
        <v>254.12863657030357</v>
      </c>
      <c r="E84" s="24">
        <v>60</v>
      </c>
      <c r="F84" s="24">
        <v>403.24167386007656</v>
      </c>
      <c r="G84" s="24">
        <v>163.14429605699127</v>
      </c>
      <c r="H84" s="24">
        <v>238.75112758812119</v>
      </c>
      <c r="I84" s="24">
        <v>485.82175995351309</v>
      </c>
      <c r="J84" s="24">
        <v>65.05632338275899</v>
      </c>
      <c r="K84" s="24">
        <v>38.518515250883539</v>
      </c>
      <c r="L84" s="24">
        <v>38.518515250883532</v>
      </c>
      <c r="M84" s="24">
        <v>38.518515250883532</v>
      </c>
      <c r="N84" s="24">
        <v>9.4383905344392467</v>
      </c>
      <c r="O84" s="24">
        <v>4.2354772761717259</v>
      </c>
      <c r="P84" s="24">
        <v>6.1983471074380194</v>
      </c>
      <c r="Q84" s="24">
        <v>12.612681376454907</v>
      </c>
      <c r="R84" s="24">
        <v>43.516413915365362</v>
      </c>
      <c r="S84" s="24">
        <v>37.273861839248681</v>
      </c>
      <c r="T84" s="24">
        <v>58.1133527385336</v>
      </c>
    </row>
    <row r="85" spans="2:20" x14ac:dyDescent="0.25">
      <c r="B85" t="s">
        <v>35</v>
      </c>
      <c r="C85" t="s">
        <v>99</v>
      </c>
      <c r="D85" s="24">
        <v>3373.8470007568721</v>
      </c>
      <c r="E85" s="24">
        <v>272</v>
      </c>
      <c r="F85" s="24">
        <v>3691.6074893210703</v>
      </c>
      <c r="G85" s="24">
        <v>1555.4111013477086</v>
      </c>
      <c r="H85" s="24">
        <v>2072.6851679685892</v>
      </c>
      <c r="I85" s="24">
        <v>3409.3758234981992</v>
      </c>
      <c r="J85" s="24">
        <v>223.34225310392475</v>
      </c>
      <c r="K85" s="24">
        <v>125.39745266209965</v>
      </c>
      <c r="L85" s="24">
        <v>125.39745266209962</v>
      </c>
      <c r="M85" s="24">
        <v>125.39745266209965</v>
      </c>
      <c r="N85" s="24">
        <v>36.596771184314754</v>
      </c>
      <c r="O85" s="24">
        <v>12.4038492674885</v>
      </c>
      <c r="P85" s="24">
        <v>16.528925619834713</v>
      </c>
      <c r="Q85" s="24">
        <v>27.188557272253547</v>
      </c>
      <c r="R85" s="24">
        <v>39.593407007134729</v>
      </c>
      <c r="S85" s="24">
        <v>32.051386130735082</v>
      </c>
      <c r="T85" s="24">
        <v>53.217900437561802</v>
      </c>
    </row>
    <row r="86" spans="2:20" x14ac:dyDescent="0.25">
      <c r="B86" t="s">
        <v>35</v>
      </c>
      <c r="C86" t="s">
        <v>100</v>
      </c>
      <c r="D86" s="24">
        <v>0</v>
      </c>
      <c r="E86" s="24">
        <v>0</v>
      </c>
      <c r="F86" s="24">
        <v>2.0123094383948312E-3</v>
      </c>
      <c r="G86" s="24">
        <v>3.249187729776299E-2</v>
      </c>
      <c r="H86" s="24">
        <v>3.2491877297762983E-2</v>
      </c>
      <c r="I86" s="24">
        <v>9.9908066863206496E-2</v>
      </c>
      <c r="J86" s="24">
        <v>1.2174472102288725E-4</v>
      </c>
      <c r="K86" s="24">
        <v>1.96575857651466E-3</v>
      </c>
      <c r="L86" s="24">
        <v>1.9657585765146604E-3</v>
      </c>
      <c r="M86" s="24">
        <v>1.9657585765146595E-3</v>
      </c>
      <c r="N86" s="24">
        <v>6.8200348723975468E-5</v>
      </c>
      <c r="O86" s="24">
        <v>16.528925619834716</v>
      </c>
      <c r="P86" s="24">
        <v>16.528925619834713</v>
      </c>
      <c r="Q86" s="24">
        <v>50.824179559397393</v>
      </c>
      <c r="R86" s="24">
        <v>39.593407007134729</v>
      </c>
      <c r="S86" s="24">
        <v>32.051386130735082</v>
      </c>
      <c r="T86" s="24">
        <v>47.849628532845777</v>
      </c>
    </row>
    <row r="87" spans="2:20" x14ac:dyDescent="0.25">
      <c r="B87" t="s">
        <v>35</v>
      </c>
      <c r="C87" t="s">
        <v>101</v>
      </c>
      <c r="D87" s="24">
        <v>0</v>
      </c>
      <c r="E87" s="24">
        <v>0</v>
      </c>
      <c r="F87" s="24">
        <v>1308.1908416682468</v>
      </c>
      <c r="G87" s="24">
        <v>3680.3191912574125</v>
      </c>
      <c r="H87" s="24">
        <v>7667.331648452945</v>
      </c>
      <c r="I87" s="24">
        <v>3285.8928526666682</v>
      </c>
      <c r="J87" s="24">
        <v>35.175798187079522</v>
      </c>
      <c r="K87" s="24">
        <v>98.959693809365987</v>
      </c>
      <c r="L87" s="24">
        <v>98.959693809366001</v>
      </c>
      <c r="M87" s="24">
        <v>98.959693809366001</v>
      </c>
      <c r="N87" s="24">
        <v>124.1852541736568</v>
      </c>
      <c r="O87" s="24">
        <v>37.190082644628099</v>
      </c>
      <c r="P87" s="24">
        <v>77.47933884297521</v>
      </c>
      <c r="Q87" s="24">
        <v>33.204355492414393</v>
      </c>
      <c r="R87" s="24">
        <v>42.871701249654308</v>
      </c>
      <c r="S87" s="24">
        <v>44.366228925865592</v>
      </c>
      <c r="T87" s="24">
        <v>40</v>
      </c>
    </row>
    <row r="88" spans="2:20" x14ac:dyDescent="0.25">
      <c r="B88" t="s">
        <v>35</v>
      </c>
      <c r="C88" t="s">
        <v>102</v>
      </c>
      <c r="D88" s="24">
        <v>463.68662872685985</v>
      </c>
      <c r="E88" s="24">
        <v>17</v>
      </c>
      <c r="F88" s="24">
        <v>2186.3633801998303</v>
      </c>
      <c r="G88" s="24">
        <v>43.263727898466762</v>
      </c>
      <c r="H88" s="24">
        <v>48.346988262001723</v>
      </c>
      <c r="I88" s="24">
        <v>45.4561806141093</v>
      </c>
      <c r="J88" s="24">
        <v>207.09443755648434</v>
      </c>
      <c r="K88" s="24">
        <v>0.62399846183490215</v>
      </c>
      <c r="L88" s="24">
        <v>0.62399846183490226</v>
      </c>
      <c r="M88" s="24">
        <v>0.62399846183490215</v>
      </c>
      <c r="N88" s="24">
        <v>0.8074258819765191</v>
      </c>
      <c r="O88" s="24">
        <v>69.333068179763401</v>
      </c>
      <c r="P88" s="24">
        <v>77.47933884297521</v>
      </c>
      <c r="Q88" s="24">
        <v>72.846622859362299</v>
      </c>
      <c r="R88" s="24">
        <v>42.871701249654308</v>
      </c>
      <c r="S88" s="24">
        <v>44.366228925865592</v>
      </c>
      <c r="T88" s="24">
        <v>40</v>
      </c>
    </row>
    <row r="89" spans="2:20" x14ac:dyDescent="0.25">
      <c r="B89" t="s">
        <v>31</v>
      </c>
      <c r="C89" t="s">
        <v>103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 t="s">
        <v>31</v>
      </c>
      <c r="P89" s="24" t="s">
        <v>31</v>
      </c>
      <c r="Q89" s="24" t="s">
        <v>31</v>
      </c>
      <c r="R89" s="24" t="s">
        <v>31</v>
      </c>
      <c r="S89" s="24" t="s">
        <v>31</v>
      </c>
      <c r="T89" s="24" t="s">
        <v>31</v>
      </c>
    </row>
    <row r="90" spans="2:20" x14ac:dyDescent="0.25">
      <c r="B90" t="s">
        <v>35</v>
      </c>
      <c r="C90" t="s">
        <v>104</v>
      </c>
      <c r="D90" s="24">
        <v>0</v>
      </c>
      <c r="E90" s="24">
        <v>0</v>
      </c>
      <c r="F90" s="24">
        <v>17.542307192046945</v>
      </c>
      <c r="G90" s="24">
        <v>27.627561645154685</v>
      </c>
      <c r="H90" s="24">
        <v>57.557420094072242</v>
      </c>
      <c r="I90" s="24">
        <v>50.24758423520295</v>
      </c>
      <c r="J90" s="24">
        <v>0.47169314894170666</v>
      </c>
      <c r="K90" s="24">
        <v>0.74287443534749231</v>
      </c>
      <c r="L90" s="24">
        <v>0.74287443534749242</v>
      </c>
      <c r="M90" s="24">
        <v>0.74287443534749231</v>
      </c>
      <c r="N90" s="24">
        <v>0.2115883159599094</v>
      </c>
      <c r="O90" s="24">
        <v>37.190082644628106</v>
      </c>
      <c r="P90" s="24">
        <v>77.47933884297521</v>
      </c>
      <c r="Q90" s="24">
        <v>67.639404244270125</v>
      </c>
      <c r="R90" s="24">
        <v>42.871701249654308</v>
      </c>
      <c r="S90" s="24">
        <v>44.366228925865592</v>
      </c>
      <c r="T90" s="24">
        <v>52.215540164440988</v>
      </c>
    </row>
    <row r="91" spans="2:20" x14ac:dyDescent="0.25">
      <c r="B91" t="s">
        <v>35</v>
      </c>
      <c r="C91" t="s">
        <v>105</v>
      </c>
      <c r="D91" s="24">
        <v>5546.6454543810723</v>
      </c>
      <c r="E91" s="24">
        <v>80</v>
      </c>
      <c r="F91" s="24">
        <v>5715.2817811770046</v>
      </c>
      <c r="G91" s="24">
        <v>5992.4694351978333</v>
      </c>
      <c r="H91" s="24">
        <v>6696.5530599636822</v>
      </c>
      <c r="I91" s="24">
        <v>3403.9510230007509</v>
      </c>
      <c r="J91" s="24">
        <v>73.765236855724538</v>
      </c>
      <c r="K91" s="24">
        <v>86.430178160597904</v>
      </c>
      <c r="L91" s="24">
        <v>86.430178160597933</v>
      </c>
      <c r="M91" s="24">
        <v>86.430178160597933</v>
      </c>
      <c r="N91" s="24">
        <v>31.290843259654402</v>
      </c>
      <c r="O91" s="24">
        <v>69.333068179763401</v>
      </c>
      <c r="P91" s="24">
        <v>77.47933884297521</v>
      </c>
      <c r="Q91" s="24">
        <v>39.383825134269536</v>
      </c>
      <c r="R91" s="24">
        <v>42.871701249654308</v>
      </c>
      <c r="S91" s="24">
        <v>44.366228925865592</v>
      </c>
      <c r="T91" s="24">
        <v>50.729635645528305</v>
      </c>
    </row>
    <row r="92" spans="2:20" x14ac:dyDescent="0.25">
      <c r="B92" t="s">
        <v>35</v>
      </c>
      <c r="C92" t="s">
        <v>106</v>
      </c>
      <c r="D92" s="24">
        <v>706.21663645880676</v>
      </c>
      <c r="E92" s="24">
        <v>11</v>
      </c>
      <c r="F92" s="24">
        <v>1004.2538309437708</v>
      </c>
      <c r="G92" s="24">
        <v>653.59892108013878</v>
      </c>
      <c r="H92" s="24">
        <v>978.07837957174468</v>
      </c>
      <c r="I92" s="24">
        <v>783.00632580258161</v>
      </c>
      <c r="J92" s="24">
        <v>10.452878584446989</v>
      </c>
      <c r="K92" s="24">
        <v>10.180428725004829</v>
      </c>
      <c r="L92" s="24">
        <v>10.180428725004825</v>
      </c>
      <c r="M92" s="24">
        <v>10.180428725004829</v>
      </c>
      <c r="N92" s="24">
        <v>2.2310617562848476</v>
      </c>
      <c r="O92" s="24">
        <v>64.201512405346065</v>
      </c>
      <c r="P92" s="24">
        <v>96.07438016528927</v>
      </c>
      <c r="Q92" s="24">
        <v>76.912902879953151</v>
      </c>
      <c r="R92" s="24">
        <v>36.682844624674544</v>
      </c>
      <c r="S92" s="24">
        <v>36.383338605372238</v>
      </c>
      <c r="T92" s="24">
        <v>49.531029000066994</v>
      </c>
    </row>
    <row r="93" spans="2:20" x14ac:dyDescent="0.25">
      <c r="B93" t="s">
        <v>31</v>
      </c>
      <c r="C93" t="s">
        <v>107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 t="s">
        <v>31</v>
      </c>
      <c r="P93" s="24" t="s">
        <v>31</v>
      </c>
      <c r="Q93" s="24" t="s">
        <v>31</v>
      </c>
      <c r="R93" s="24" t="s">
        <v>31</v>
      </c>
      <c r="S93" s="24" t="s">
        <v>31</v>
      </c>
      <c r="T93" s="24" t="s">
        <v>31</v>
      </c>
    </row>
    <row r="94" spans="2:20" x14ac:dyDescent="0.25">
      <c r="B94" t="s">
        <v>31</v>
      </c>
      <c r="C94" t="s">
        <v>108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 t="s">
        <v>31</v>
      </c>
      <c r="P94" s="24" t="s">
        <v>31</v>
      </c>
      <c r="Q94" s="24" t="s">
        <v>31</v>
      </c>
      <c r="R94" s="24" t="s">
        <v>31</v>
      </c>
      <c r="S94" s="24" t="s">
        <v>31</v>
      </c>
      <c r="T94" s="24" t="s">
        <v>31</v>
      </c>
    </row>
    <row r="95" spans="2:20" x14ac:dyDescent="0.25">
      <c r="B95" t="s">
        <v>31</v>
      </c>
      <c r="C95" t="s">
        <v>109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 t="s">
        <v>31</v>
      </c>
      <c r="P95" s="24" t="s">
        <v>31</v>
      </c>
      <c r="Q95" s="24" t="s">
        <v>31</v>
      </c>
      <c r="R95" s="24" t="s">
        <v>31</v>
      </c>
      <c r="S95" s="24" t="s">
        <v>31</v>
      </c>
      <c r="T95" s="24" t="s">
        <v>31</v>
      </c>
    </row>
    <row r="96" spans="2:20" x14ac:dyDescent="0.25">
      <c r="B96" t="s">
        <v>31</v>
      </c>
      <c r="C96" t="s">
        <v>110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 t="s">
        <v>31</v>
      </c>
      <c r="P96" s="24" t="s">
        <v>31</v>
      </c>
      <c r="Q96" s="24" t="s">
        <v>31</v>
      </c>
      <c r="R96" s="24" t="s">
        <v>31</v>
      </c>
      <c r="S96" s="24" t="s">
        <v>31</v>
      </c>
      <c r="T96" s="24" t="s">
        <v>31</v>
      </c>
    </row>
    <row r="97" spans="2:20" x14ac:dyDescent="0.25">
      <c r="B97" t="s">
        <v>35</v>
      </c>
      <c r="C97" t="s">
        <v>111</v>
      </c>
      <c r="D97" s="24">
        <v>483.42079829652891</v>
      </c>
      <c r="E97" s="24">
        <v>7</v>
      </c>
      <c r="F97" s="24">
        <v>1558.6441019132578</v>
      </c>
      <c r="G97" s="24">
        <v>917.3522956399587</v>
      </c>
      <c r="H97" s="24">
        <v>1578.0884598592379</v>
      </c>
      <c r="I97" s="24">
        <v>1013.1876932072138</v>
      </c>
      <c r="J97" s="24">
        <v>13.119717310017684</v>
      </c>
      <c r="K97" s="24">
        <v>13.283388079510807</v>
      </c>
      <c r="L97" s="24">
        <v>13.283388079510805</v>
      </c>
      <c r="M97" s="24">
        <v>13.283388079510805</v>
      </c>
      <c r="N97" s="24">
        <v>5.4626362226788938</v>
      </c>
      <c r="O97" s="24">
        <v>69.060114042361278</v>
      </c>
      <c r="P97" s="24">
        <v>118.80165289256198</v>
      </c>
      <c r="Q97" s="24">
        <v>76.274794287612721</v>
      </c>
      <c r="R97" s="24">
        <v>51.372964195603998</v>
      </c>
      <c r="S97" s="24">
        <v>51.509094269586591</v>
      </c>
      <c r="T97" s="24">
        <v>58.74924905261927</v>
      </c>
    </row>
    <row r="98" spans="2:20" x14ac:dyDescent="0.25">
      <c r="B98" t="s">
        <v>35</v>
      </c>
      <c r="C98" t="s">
        <v>112</v>
      </c>
      <c r="D98" s="24">
        <v>1451.3731934962348</v>
      </c>
      <c r="E98" s="24">
        <v>18</v>
      </c>
      <c r="F98" s="24">
        <v>1236.4250515997155</v>
      </c>
      <c r="G98" s="24">
        <v>2005.6908624988891</v>
      </c>
      <c r="H98" s="24">
        <v>2055.7582094023319</v>
      </c>
      <c r="I98" s="24">
        <v>3301.4642018294194</v>
      </c>
      <c r="J98" s="24">
        <v>14.960743124356556</v>
      </c>
      <c r="K98" s="24">
        <v>24.874674333768219</v>
      </c>
      <c r="L98" s="24">
        <v>24.874674333768215</v>
      </c>
      <c r="M98" s="24">
        <v>24.874674333768219</v>
      </c>
      <c r="N98" s="24">
        <v>1.8639736205538906</v>
      </c>
      <c r="O98" s="24">
        <v>80.63184408312415</v>
      </c>
      <c r="P98" s="24">
        <v>82.644628099173559</v>
      </c>
      <c r="Q98" s="24">
        <v>132.72391660410884</v>
      </c>
      <c r="R98" s="24">
        <v>40.681378760712121</v>
      </c>
      <c r="S98" s="24">
        <v>45.343582255644407</v>
      </c>
      <c r="T98" s="24">
        <v>58.186688982807809</v>
      </c>
    </row>
    <row r="99" spans="2:20" x14ac:dyDescent="0.25">
      <c r="B99" t="s">
        <v>35</v>
      </c>
      <c r="C99" t="s">
        <v>113</v>
      </c>
      <c r="D99" s="24">
        <v>234.65771676398094</v>
      </c>
      <c r="E99" s="24">
        <v>1</v>
      </c>
      <c r="F99" s="24">
        <v>0</v>
      </c>
      <c r="G99" s="24">
        <v>668.5116410049236</v>
      </c>
      <c r="H99" s="24">
        <v>1172.994820134059</v>
      </c>
      <c r="I99" s="24">
        <v>1172.994820134059</v>
      </c>
      <c r="J99" s="24">
        <v>0</v>
      </c>
      <c r="K99" s="24">
        <v>2.8488798502940931</v>
      </c>
      <c r="L99" s="24">
        <v>2.8488798502940926</v>
      </c>
      <c r="M99" s="24">
        <v>2.8488798502940926</v>
      </c>
      <c r="N99" s="24">
        <v>9.382945078271586</v>
      </c>
      <c r="O99" s="24">
        <v>234.65771676398094</v>
      </c>
      <c r="P99" s="24">
        <v>411.73895768646383</v>
      </c>
      <c r="Q99" s="24">
        <v>411.73895768646383</v>
      </c>
      <c r="R99" s="24">
        <v>57.332474759315957</v>
      </c>
      <c r="S99" s="24">
        <v>86.60713167488467</v>
      </c>
      <c r="T99" s="24">
        <v>40</v>
      </c>
    </row>
    <row r="100" spans="2:20" x14ac:dyDescent="0.25">
      <c r="B100" t="s">
        <v>31</v>
      </c>
      <c r="C100" t="s">
        <v>114</v>
      </c>
      <c r="D100" s="24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 t="s">
        <v>31</v>
      </c>
      <c r="P100" s="24" t="s">
        <v>31</v>
      </c>
      <c r="Q100" s="24" t="s">
        <v>31</v>
      </c>
      <c r="R100" s="24" t="s">
        <v>31</v>
      </c>
      <c r="S100" s="24" t="s">
        <v>31</v>
      </c>
      <c r="T100" s="24" t="s">
        <v>31</v>
      </c>
    </row>
    <row r="101" spans="2:20" x14ac:dyDescent="0.25">
      <c r="B101" t="s">
        <v>31</v>
      </c>
      <c r="C101" t="s">
        <v>115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 t="s">
        <v>31</v>
      </c>
      <c r="P101" s="24" t="s">
        <v>31</v>
      </c>
      <c r="Q101" s="24" t="s">
        <v>31</v>
      </c>
      <c r="R101" s="24" t="s">
        <v>31</v>
      </c>
      <c r="S101" s="24" t="s">
        <v>31</v>
      </c>
      <c r="T101" s="24" t="s">
        <v>31</v>
      </c>
    </row>
    <row r="102" spans="2:20" x14ac:dyDescent="0.25">
      <c r="B102" t="s">
        <v>35</v>
      </c>
      <c r="C102" t="s">
        <v>116</v>
      </c>
      <c r="D102" s="24">
        <v>691.74663261345165</v>
      </c>
      <c r="E102" s="24">
        <v>2.736842105263158</v>
      </c>
      <c r="F102" s="24">
        <v>5808.2469024935663</v>
      </c>
      <c r="G102" s="24">
        <v>839.04316087817324</v>
      </c>
      <c r="H102" s="24">
        <v>4820.2778099794386</v>
      </c>
      <c r="I102" s="24">
        <v>4529.9285193483092</v>
      </c>
      <c r="J102" s="24">
        <v>4</v>
      </c>
      <c r="K102" s="24">
        <v>3.3196094387172304</v>
      </c>
      <c r="L102" s="24">
        <v>3.3196094387172304</v>
      </c>
      <c r="M102" s="24">
        <v>3.3196094387172304</v>
      </c>
      <c r="N102" s="24">
        <v>3.2858012569952253</v>
      </c>
      <c r="O102" s="24">
        <v>252.75357730106887</v>
      </c>
      <c r="P102" s="24">
        <v>1452.0617256233916</v>
      </c>
      <c r="Q102" s="24">
        <v>1364.5968307340315</v>
      </c>
      <c r="R102" s="24">
        <v>57.5124968028057</v>
      </c>
      <c r="S102" s="24">
        <v>16.751091118566968</v>
      </c>
      <c r="T102" s="24">
        <v>40</v>
      </c>
    </row>
    <row r="103" spans="2:20" x14ac:dyDescent="0.25">
      <c r="B103" t="s">
        <v>35</v>
      </c>
      <c r="C103" t="s">
        <v>117</v>
      </c>
      <c r="D103" s="24">
        <v>9310.5415346007576</v>
      </c>
      <c r="E103" s="24">
        <v>13.684210526315789</v>
      </c>
      <c r="F103" s="24">
        <v>1482.4380165289258</v>
      </c>
      <c r="G103" s="24">
        <v>2326.2065797371674</v>
      </c>
      <c r="H103" s="24">
        <v>844.73089518121128</v>
      </c>
      <c r="I103" s="24">
        <v>6575.9985990146242</v>
      </c>
      <c r="J103" s="24">
        <v>6</v>
      </c>
      <c r="K103" s="24">
        <v>3.4189526405661841</v>
      </c>
      <c r="L103" s="24">
        <v>3.4189526405661841</v>
      </c>
      <c r="M103" s="24">
        <v>3.4189526405661841</v>
      </c>
      <c r="N103" s="24">
        <v>3.9652018644220473</v>
      </c>
      <c r="O103" s="24">
        <v>680.38572752851701</v>
      </c>
      <c r="P103" s="24">
        <v>247.07300275482098</v>
      </c>
      <c r="Q103" s="24">
        <v>1923.395639059109</v>
      </c>
      <c r="R103" s="24">
        <v>44.452646076653771</v>
      </c>
      <c r="S103" s="24">
        <v>15.108015919809535</v>
      </c>
      <c r="T103" s="24">
        <v>40</v>
      </c>
    </row>
    <row r="104" spans="2:20" x14ac:dyDescent="0.25">
      <c r="B104" t="s">
        <v>31</v>
      </c>
      <c r="C104" t="s">
        <v>118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 t="s">
        <v>31</v>
      </c>
      <c r="P104" s="24" t="s">
        <v>31</v>
      </c>
      <c r="Q104" s="24" t="s">
        <v>31</v>
      </c>
      <c r="R104" s="24" t="s">
        <v>31</v>
      </c>
      <c r="S104" s="24" t="s">
        <v>31</v>
      </c>
      <c r="T104" s="24" t="s">
        <v>31</v>
      </c>
    </row>
    <row r="105" spans="2:20" x14ac:dyDescent="0.25">
      <c r="B105" t="s">
        <v>35</v>
      </c>
      <c r="C105" t="s">
        <v>119</v>
      </c>
      <c r="D105" s="24">
        <v>3456.2159816523358</v>
      </c>
      <c r="E105" s="24">
        <v>9.5789473684210513</v>
      </c>
      <c r="F105" s="24">
        <v>469.00826446280996</v>
      </c>
      <c r="G105" s="24">
        <v>888.7938861959193</v>
      </c>
      <c r="H105" s="24">
        <v>1155.3098259725919</v>
      </c>
      <c r="I105" s="24">
        <v>8490.8171631703026</v>
      </c>
      <c r="J105" s="24">
        <v>1</v>
      </c>
      <c r="K105" s="24">
        <v>2.4633037699151301</v>
      </c>
      <c r="L105" s="24">
        <v>2.4633037699151297</v>
      </c>
      <c r="M105" s="24">
        <v>2.4633037699151297</v>
      </c>
      <c r="N105" s="24">
        <v>1.7284687417791729</v>
      </c>
      <c r="O105" s="24">
        <v>360.81375632634274</v>
      </c>
      <c r="P105" s="24">
        <v>469.00826446280996</v>
      </c>
      <c r="Q105" s="24">
        <v>3446.9224895729535</v>
      </c>
      <c r="R105" s="24">
        <v>36.18399029530886</v>
      </c>
      <c r="S105" s="24">
        <v>45.05945284293437</v>
      </c>
      <c r="T105" s="24">
        <v>40</v>
      </c>
    </row>
    <row r="106" spans="2:20" x14ac:dyDescent="0.25">
      <c r="B106" t="s">
        <v>31</v>
      </c>
      <c r="C106" t="s">
        <v>120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 t="s">
        <v>31</v>
      </c>
      <c r="P106" s="24" t="s">
        <v>31</v>
      </c>
      <c r="Q106" s="24" t="s">
        <v>31</v>
      </c>
      <c r="R106" s="24" t="s">
        <v>31</v>
      </c>
      <c r="S106" s="24" t="s">
        <v>31</v>
      </c>
      <c r="T106" s="24" t="s">
        <v>31</v>
      </c>
    </row>
    <row r="107" spans="2:20" x14ac:dyDescent="0.25">
      <c r="B107" t="s">
        <v>35</v>
      </c>
      <c r="C107" t="s">
        <v>121</v>
      </c>
      <c r="D107" s="24">
        <v>0</v>
      </c>
      <c r="E107" s="24">
        <v>0</v>
      </c>
      <c r="F107" s="24">
        <v>0</v>
      </c>
      <c r="G107" s="24">
        <v>1.2013370366771003E-5</v>
      </c>
      <c r="H107" s="24">
        <v>41.409156492792249</v>
      </c>
      <c r="I107" s="24">
        <v>41.409156492792249</v>
      </c>
      <c r="J107" s="24">
        <v>0</v>
      </c>
      <c r="K107" s="24">
        <v>1.2013370366771001E-2</v>
      </c>
      <c r="L107" s="24">
        <v>1.2013370366771001E-2</v>
      </c>
      <c r="M107" s="24">
        <v>1.2013370366771001E-2</v>
      </c>
      <c r="N107" s="24">
        <v>0.43818528549947755</v>
      </c>
      <c r="O107" s="24">
        <v>1E-3</v>
      </c>
      <c r="P107" s="24">
        <v>3446.9224895729535</v>
      </c>
      <c r="Q107" s="24">
        <v>3446.9224895729535</v>
      </c>
      <c r="R107" s="24">
        <v>76.460460535742683</v>
      </c>
      <c r="S107" s="24">
        <v>80.931391680972879</v>
      </c>
      <c r="T107" s="24">
        <v>40</v>
      </c>
    </row>
    <row r="108" spans="2:20" x14ac:dyDescent="0.25">
      <c r="B108" t="s">
        <v>31</v>
      </c>
      <c r="C108" t="s">
        <v>122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 t="s">
        <v>31</v>
      </c>
      <c r="P108" s="24" t="s">
        <v>31</v>
      </c>
      <c r="Q108" s="24" t="s">
        <v>31</v>
      </c>
      <c r="R108" s="24" t="s">
        <v>31</v>
      </c>
      <c r="S108" s="24" t="s">
        <v>31</v>
      </c>
      <c r="T108" s="24" t="s">
        <v>31</v>
      </c>
    </row>
    <row r="109" spans="2:20" x14ac:dyDescent="0.25">
      <c r="B109" t="s">
        <v>31</v>
      </c>
      <c r="C109" t="s">
        <v>67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 t="s">
        <v>31</v>
      </c>
      <c r="P109" s="24" t="s">
        <v>31</v>
      </c>
      <c r="Q109" s="24" t="s">
        <v>31</v>
      </c>
      <c r="R109" s="24" t="s">
        <v>31</v>
      </c>
      <c r="S109" s="24" t="s">
        <v>31</v>
      </c>
      <c r="T109" s="24" t="s">
        <v>31</v>
      </c>
    </row>
    <row r="110" spans="2:20" x14ac:dyDescent="0.25">
      <c r="B110" t="s">
        <v>31</v>
      </c>
      <c r="C110" t="s">
        <v>123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 t="s">
        <v>31</v>
      </c>
      <c r="P110" s="24" t="s">
        <v>31</v>
      </c>
      <c r="Q110" s="24" t="s">
        <v>31</v>
      </c>
      <c r="R110" s="24" t="s">
        <v>31</v>
      </c>
      <c r="S110" s="24" t="s">
        <v>31</v>
      </c>
      <c r="T110" s="24" t="s">
        <v>31</v>
      </c>
    </row>
    <row r="111" spans="2:20" x14ac:dyDescent="0.25">
      <c r="B111" t="s">
        <v>36</v>
      </c>
      <c r="C111" t="s">
        <v>124</v>
      </c>
      <c r="D111" s="24">
        <v>13726.181205137533</v>
      </c>
      <c r="E111" s="24">
        <v>567.11504424778764</v>
      </c>
      <c r="F111" s="24">
        <v>8300.8073336023972</v>
      </c>
      <c r="G111" s="24">
        <v>10930.277361100088</v>
      </c>
      <c r="H111" s="24">
        <v>11789.238699808493</v>
      </c>
      <c r="I111" s="24">
        <v>5151.7437323241493</v>
      </c>
      <c r="J111" s="24">
        <v>317.97076781882566</v>
      </c>
      <c r="K111" s="24">
        <v>451.59863742442542</v>
      </c>
      <c r="L111" s="24">
        <v>451.59863742442531</v>
      </c>
      <c r="M111" s="24">
        <v>451.59863742442531</v>
      </c>
      <c r="N111" s="24">
        <v>50.247228760219336</v>
      </c>
      <c r="O111" s="24">
        <v>24.203521568262612</v>
      </c>
      <c r="P111" s="24">
        <v>26.105567472579921</v>
      </c>
      <c r="Q111" s="24">
        <v>11.407792905899301</v>
      </c>
      <c r="R111" s="24">
        <v>44.261201277545787</v>
      </c>
      <c r="S111" s="24">
        <v>48.435803242851286</v>
      </c>
      <c r="T111" s="24">
        <v>63.214891307207118</v>
      </c>
    </row>
    <row r="112" spans="2:20" x14ac:dyDescent="0.25">
      <c r="B112" t="s">
        <v>36</v>
      </c>
      <c r="C112" t="s">
        <v>125</v>
      </c>
      <c r="D112" s="24">
        <v>9674.3504689848269</v>
      </c>
      <c r="E112" s="24">
        <v>94</v>
      </c>
      <c r="F112" s="24">
        <v>1994.7184539718876</v>
      </c>
      <c r="G112" s="24">
        <v>2888.9242268341964</v>
      </c>
      <c r="H112" s="24">
        <v>881.50320894217975</v>
      </c>
      <c r="I112" s="24">
        <v>2996.6212154405994</v>
      </c>
      <c r="J112" s="24">
        <v>63.518450640227947</v>
      </c>
      <c r="K112" s="24">
        <v>28.0699854933941</v>
      </c>
      <c r="L112" s="24">
        <v>28.069985493394096</v>
      </c>
      <c r="M112" s="24">
        <v>28.0699854933941</v>
      </c>
      <c r="N112" s="24">
        <v>7.2037747274317807</v>
      </c>
      <c r="O112" s="24">
        <v>102.91862201047688</v>
      </c>
      <c r="P112" s="24">
        <v>31.403764321489582</v>
      </c>
      <c r="Q112" s="24">
        <v>106.75535319196423</v>
      </c>
      <c r="R112" s="24">
        <v>40.785456773945441</v>
      </c>
      <c r="S112" s="24">
        <v>16.872255157682496</v>
      </c>
      <c r="T112" s="24">
        <v>56.455855827208737</v>
      </c>
    </row>
    <row r="113" spans="2:20" x14ac:dyDescent="0.25">
      <c r="B113" t="s">
        <v>36</v>
      </c>
      <c r="C113" t="s">
        <v>126</v>
      </c>
      <c r="D113" s="24">
        <v>1875.9333274654002</v>
      </c>
      <c r="E113" s="24">
        <v>298.88495575221236</v>
      </c>
      <c r="F113" s="24">
        <v>2680.3946286469263</v>
      </c>
      <c r="G113" s="24">
        <v>2494.1434934230556</v>
      </c>
      <c r="H113" s="24">
        <v>4926.2220179905762</v>
      </c>
      <c r="I113" s="24">
        <v>4314.5971985836186</v>
      </c>
      <c r="J113" s="24">
        <v>216.21850004418533</v>
      </c>
      <c r="K113" s="24">
        <v>397.38190945123961</v>
      </c>
      <c r="L113" s="24">
        <v>397.38190945123966</v>
      </c>
      <c r="M113" s="24">
        <v>397.38190945123961</v>
      </c>
      <c r="N113" s="24">
        <v>83.489586947432343</v>
      </c>
      <c r="O113" s="24">
        <v>6.2764394505711572</v>
      </c>
      <c r="P113" s="24">
        <v>12.396694214876037</v>
      </c>
      <c r="Q113" s="24">
        <v>10.857558172544433</v>
      </c>
      <c r="R113" s="24">
        <v>47.109018513366408</v>
      </c>
      <c r="S113" s="24">
        <v>52.642826045473029</v>
      </c>
      <c r="T113" s="24">
        <v>59.491012853873215</v>
      </c>
    </row>
    <row r="114" spans="2:20" x14ac:dyDescent="0.25">
      <c r="B114" t="s">
        <v>36</v>
      </c>
      <c r="C114" t="s">
        <v>127</v>
      </c>
      <c r="D114" s="24">
        <v>6045.973934388343</v>
      </c>
      <c r="E114" s="24">
        <v>22</v>
      </c>
      <c r="F114" s="24">
        <v>976.72070460770772</v>
      </c>
      <c r="G114" s="24">
        <v>2948.5404325885856</v>
      </c>
      <c r="H114" s="24">
        <v>709.1331700716737</v>
      </c>
      <c r="I114" s="24">
        <v>1056.2731841353391</v>
      </c>
      <c r="J114" s="24">
        <v>14.777674340788057</v>
      </c>
      <c r="K114" s="24">
        <v>10.729105057498304</v>
      </c>
      <c r="L114" s="24">
        <v>10.729105057498305</v>
      </c>
      <c r="M114" s="24">
        <v>10.729105057498304</v>
      </c>
      <c r="N114" s="24">
        <v>10.48799501159464</v>
      </c>
      <c r="O114" s="24">
        <v>274.81699701765194</v>
      </c>
      <c r="P114" s="24">
        <v>66.094344893759626</v>
      </c>
      <c r="Q114" s="24">
        <v>98.449328110282238</v>
      </c>
      <c r="R114" s="24">
        <v>48.324280371331916</v>
      </c>
      <c r="S114" s="24">
        <v>42.25717943496624</v>
      </c>
      <c r="T114" s="24">
        <v>48.726485532282453</v>
      </c>
    </row>
    <row r="115" spans="2:20" x14ac:dyDescent="0.25">
      <c r="B115" t="s">
        <v>31</v>
      </c>
      <c r="C115" t="s">
        <v>128</v>
      </c>
      <c r="D115" s="24">
        <v>0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 t="s">
        <v>31</v>
      </c>
      <c r="P115" s="24" t="s">
        <v>31</v>
      </c>
      <c r="Q115" s="24" t="s">
        <v>31</v>
      </c>
      <c r="R115" s="24" t="s">
        <v>31</v>
      </c>
      <c r="S115" s="24" t="s">
        <v>31</v>
      </c>
      <c r="T115" s="24" t="s">
        <v>31</v>
      </c>
    </row>
    <row r="116" spans="2:20" x14ac:dyDescent="0.25">
      <c r="B116" t="s">
        <v>31</v>
      </c>
      <c r="C116" t="s">
        <v>129</v>
      </c>
      <c r="D116" s="24">
        <v>0</v>
      </c>
      <c r="E116" s="24">
        <v>0</v>
      </c>
      <c r="F116" s="24">
        <v>0</v>
      </c>
      <c r="G116" s="24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 t="s">
        <v>31</v>
      </c>
      <c r="P116" s="24" t="s">
        <v>31</v>
      </c>
      <c r="Q116" s="24" t="s">
        <v>31</v>
      </c>
      <c r="R116" s="24" t="s">
        <v>31</v>
      </c>
      <c r="S116" s="24" t="s">
        <v>31</v>
      </c>
      <c r="T116" s="24" t="s">
        <v>31</v>
      </c>
    </row>
    <row r="117" spans="2:20" x14ac:dyDescent="0.25">
      <c r="B117" t="s">
        <v>36</v>
      </c>
      <c r="C117" t="s">
        <v>130</v>
      </c>
      <c r="D117" s="24">
        <v>1198.8728224892573</v>
      </c>
      <c r="E117" s="24">
        <v>17</v>
      </c>
      <c r="F117" s="24">
        <v>236.57024793388433</v>
      </c>
      <c r="G117" s="24">
        <v>1658.9995002687524</v>
      </c>
      <c r="H117" s="24">
        <v>505.92891525465734</v>
      </c>
      <c r="I117" s="24">
        <v>1860.9338630256814</v>
      </c>
      <c r="J117" s="24">
        <v>11</v>
      </c>
      <c r="K117" s="24">
        <v>23.524589911054981</v>
      </c>
      <c r="L117" s="24">
        <v>23.524589911054981</v>
      </c>
      <c r="M117" s="24">
        <v>23.524589911054989</v>
      </c>
      <c r="N117" s="24">
        <v>1.028817061227518</v>
      </c>
      <c r="O117" s="24">
        <v>70.521930734662192</v>
      </c>
      <c r="P117" s="24">
        <v>21.506386175807666</v>
      </c>
      <c r="Q117" s="24">
        <v>79.105900254234271</v>
      </c>
      <c r="R117" s="24">
        <v>40.909608172824342</v>
      </c>
      <c r="S117" s="24">
        <v>47.750168590377484</v>
      </c>
      <c r="T117" s="24">
        <v>60.865202580485239</v>
      </c>
    </row>
    <row r="118" spans="2:20" x14ac:dyDescent="0.25">
      <c r="B118" t="s">
        <v>36</v>
      </c>
      <c r="C118" t="s">
        <v>131</v>
      </c>
      <c r="D118" s="24">
        <v>12709.588411216338</v>
      </c>
      <c r="E118" s="24">
        <v>40</v>
      </c>
      <c r="F118" s="24">
        <v>2946.7794602092131</v>
      </c>
      <c r="G118" s="24">
        <v>4645.817271156443</v>
      </c>
      <c r="H118" s="24">
        <v>1267.2413806189393</v>
      </c>
      <c r="I118" s="24">
        <v>2316.6100806501508</v>
      </c>
      <c r="J118" s="24">
        <v>34</v>
      </c>
      <c r="K118" s="24">
        <v>14.621456244976315</v>
      </c>
      <c r="L118" s="24">
        <v>14.621456244976313</v>
      </c>
      <c r="M118" s="24">
        <v>14.621456244976313</v>
      </c>
      <c r="N118" s="24">
        <v>13.152310949295021</v>
      </c>
      <c r="O118" s="24">
        <v>317.73971028040847</v>
      </c>
      <c r="P118" s="24">
        <v>86.66998412380039</v>
      </c>
      <c r="Q118" s="24">
        <v>158.43908033757577</v>
      </c>
      <c r="R118" s="24">
        <v>37.907904659392905</v>
      </c>
      <c r="S118" s="24">
        <v>10.820733170426042</v>
      </c>
      <c r="T118" s="24">
        <v>40</v>
      </c>
    </row>
    <row r="119" spans="2:20" x14ac:dyDescent="0.25">
      <c r="B119" t="s">
        <v>36</v>
      </c>
      <c r="C119" t="s">
        <v>132</v>
      </c>
      <c r="D119" s="24">
        <v>0</v>
      </c>
      <c r="E119" s="24">
        <v>0</v>
      </c>
      <c r="F119" s="24">
        <v>0</v>
      </c>
      <c r="G119" s="24">
        <v>3.9554376952998398</v>
      </c>
      <c r="H119" s="24">
        <v>3.9554376952998398</v>
      </c>
      <c r="I119" s="24">
        <v>3.9554376952998398</v>
      </c>
      <c r="J119" s="24">
        <v>0</v>
      </c>
      <c r="K119" s="24">
        <v>2.3534392215828721E-2</v>
      </c>
      <c r="L119" s="24">
        <v>2.3534392215828721E-2</v>
      </c>
      <c r="M119" s="24">
        <v>2.3534392215828721E-2</v>
      </c>
      <c r="N119" s="24">
        <v>31.458281355412861</v>
      </c>
      <c r="O119" s="24">
        <v>168.07052670089769</v>
      </c>
      <c r="P119" s="24">
        <v>168.07052670089769</v>
      </c>
      <c r="Q119" s="24">
        <v>168.07052670089769</v>
      </c>
      <c r="R119" s="24">
        <v>68.519271252448959</v>
      </c>
      <c r="S119" s="24">
        <v>73.794640433186018</v>
      </c>
      <c r="T119" s="24">
        <v>40</v>
      </c>
    </row>
    <row r="120" spans="2:20" x14ac:dyDescent="0.25">
      <c r="B120" t="s">
        <v>36</v>
      </c>
      <c r="C120" t="s">
        <v>133</v>
      </c>
      <c r="D120" s="24">
        <v>2937.0615285031718</v>
      </c>
      <c r="E120" s="24">
        <v>26</v>
      </c>
      <c r="F120" s="24">
        <v>0</v>
      </c>
      <c r="G120" s="24">
        <v>1598.7572382490036</v>
      </c>
      <c r="H120" s="24">
        <v>2860.3625378713591</v>
      </c>
      <c r="I120" s="24">
        <v>2860.3625378713591</v>
      </c>
      <c r="J120" s="24">
        <v>0</v>
      </c>
      <c r="K120" s="24">
        <v>14.152814910778677</v>
      </c>
      <c r="L120" s="24">
        <v>14.152814910778677</v>
      </c>
      <c r="M120" s="24">
        <v>14.152814910778677</v>
      </c>
      <c r="N120" s="24">
        <v>7.4097783985044554</v>
      </c>
      <c r="O120" s="24">
        <v>112.96390494242968</v>
      </c>
      <c r="P120" s="24">
        <v>202.10555680290346</v>
      </c>
      <c r="Q120" s="24">
        <v>202.10555680290346</v>
      </c>
      <c r="R120" s="24">
        <v>31.417097843154199</v>
      </c>
      <c r="S120" s="24">
        <v>68.165842721886278</v>
      </c>
      <c r="T120" s="24">
        <v>40</v>
      </c>
    </row>
    <row r="121" spans="2:20" x14ac:dyDescent="0.25">
      <c r="B121" t="s">
        <v>31</v>
      </c>
      <c r="C121" t="s">
        <v>134</v>
      </c>
      <c r="D121" s="24">
        <v>0</v>
      </c>
      <c r="E121" s="24">
        <v>0</v>
      </c>
      <c r="F121" s="24">
        <v>0</v>
      </c>
      <c r="G121" s="24"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 t="s">
        <v>31</v>
      </c>
      <c r="P121" s="24" t="s">
        <v>31</v>
      </c>
      <c r="Q121" s="24" t="s">
        <v>31</v>
      </c>
      <c r="R121" s="24" t="s">
        <v>31</v>
      </c>
      <c r="S121" s="24" t="s">
        <v>31</v>
      </c>
      <c r="T121" s="24" t="s">
        <v>31</v>
      </c>
    </row>
    <row r="122" spans="2:20" x14ac:dyDescent="0.25">
      <c r="B122" t="s">
        <v>31</v>
      </c>
      <c r="C122" t="s">
        <v>135</v>
      </c>
      <c r="D122" s="24">
        <v>0</v>
      </c>
      <c r="E122" s="24">
        <v>0</v>
      </c>
      <c r="F122" s="24">
        <v>0</v>
      </c>
      <c r="G122" s="24"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 t="s">
        <v>31</v>
      </c>
      <c r="P122" s="24" t="s">
        <v>31</v>
      </c>
      <c r="Q122" s="24" t="s">
        <v>31</v>
      </c>
      <c r="R122" s="24" t="s">
        <v>31</v>
      </c>
      <c r="S122" s="24" t="s">
        <v>31</v>
      </c>
      <c r="T122" s="24" t="s">
        <v>31</v>
      </c>
    </row>
    <row r="123" spans="2:20" x14ac:dyDescent="0.25">
      <c r="B123" t="s">
        <v>31</v>
      </c>
      <c r="C123" t="s">
        <v>67</v>
      </c>
      <c r="D123" s="24">
        <v>0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 t="s">
        <v>31</v>
      </c>
      <c r="P123" s="24" t="s">
        <v>31</v>
      </c>
      <c r="Q123" s="24" t="s">
        <v>31</v>
      </c>
      <c r="R123" s="24" t="s">
        <v>31</v>
      </c>
      <c r="S123" s="24" t="s">
        <v>31</v>
      </c>
      <c r="T123" s="24" t="s">
        <v>31</v>
      </c>
    </row>
    <row r="124" spans="2:20" x14ac:dyDescent="0.25">
      <c r="B124" t="s">
        <v>31</v>
      </c>
      <c r="C124" t="s">
        <v>136</v>
      </c>
      <c r="D124" s="24">
        <v>0</v>
      </c>
      <c r="E124" s="24">
        <v>0</v>
      </c>
      <c r="F124" s="24">
        <v>0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 t="s">
        <v>31</v>
      </c>
      <c r="P124" s="24" t="s">
        <v>31</v>
      </c>
      <c r="Q124" s="24" t="s">
        <v>31</v>
      </c>
      <c r="R124" s="24" t="s">
        <v>31</v>
      </c>
      <c r="S124" s="24" t="s">
        <v>31</v>
      </c>
      <c r="T124" s="24" t="s">
        <v>31</v>
      </c>
    </row>
    <row r="125" spans="2:20" x14ac:dyDescent="0.25">
      <c r="B125" t="s">
        <v>31</v>
      </c>
      <c r="C125" t="s">
        <v>137</v>
      </c>
      <c r="D125" s="24">
        <v>0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 t="s">
        <v>31</v>
      </c>
      <c r="P125" s="24" t="s">
        <v>31</v>
      </c>
      <c r="Q125" s="24" t="s">
        <v>31</v>
      </c>
      <c r="R125" s="24" t="s">
        <v>31</v>
      </c>
      <c r="S125" s="24" t="s">
        <v>31</v>
      </c>
      <c r="T125" s="24" t="s">
        <v>31</v>
      </c>
    </row>
    <row r="126" spans="2:20" x14ac:dyDescent="0.25">
      <c r="B126" t="s">
        <v>31</v>
      </c>
      <c r="C126" t="s">
        <v>138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 t="s">
        <v>31</v>
      </c>
      <c r="P126" s="24" t="s">
        <v>31</v>
      </c>
      <c r="Q126" s="24" t="s">
        <v>31</v>
      </c>
      <c r="R126" s="24" t="s">
        <v>31</v>
      </c>
      <c r="S126" s="24" t="s">
        <v>31</v>
      </c>
      <c r="T126" s="24" t="s">
        <v>31</v>
      </c>
    </row>
    <row r="127" spans="2:20" x14ac:dyDescent="0.25">
      <c r="B127" t="s">
        <v>31</v>
      </c>
      <c r="C127" t="s">
        <v>139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 t="s">
        <v>31</v>
      </c>
      <c r="P127" s="24" t="s">
        <v>31</v>
      </c>
      <c r="Q127" s="24" t="s">
        <v>31</v>
      </c>
      <c r="R127" s="24" t="s">
        <v>31</v>
      </c>
      <c r="S127" s="24" t="s">
        <v>31</v>
      </c>
      <c r="T127" s="24" t="s">
        <v>31</v>
      </c>
    </row>
    <row r="128" spans="2:20" x14ac:dyDescent="0.25">
      <c r="B128" t="s">
        <v>31</v>
      </c>
      <c r="C128" t="s">
        <v>140</v>
      </c>
      <c r="D128" s="24">
        <v>0</v>
      </c>
      <c r="E128" s="24">
        <v>0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 t="s">
        <v>31</v>
      </c>
      <c r="P128" s="24" t="s">
        <v>31</v>
      </c>
      <c r="Q128" s="24" t="s">
        <v>31</v>
      </c>
      <c r="R128" s="24" t="s">
        <v>31</v>
      </c>
      <c r="S128" s="24" t="s">
        <v>31</v>
      </c>
      <c r="T128" s="24" t="s">
        <v>31</v>
      </c>
    </row>
    <row r="129" spans="2:20" x14ac:dyDescent="0.25">
      <c r="B129" t="s">
        <v>31</v>
      </c>
      <c r="C129" t="s">
        <v>141</v>
      </c>
      <c r="D129" s="24">
        <v>0</v>
      </c>
      <c r="E129" s="24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 t="s">
        <v>31</v>
      </c>
      <c r="P129" s="24" t="s">
        <v>31</v>
      </c>
      <c r="Q129" s="24" t="s">
        <v>31</v>
      </c>
      <c r="R129" s="24" t="s">
        <v>31</v>
      </c>
      <c r="S129" s="24" t="s">
        <v>31</v>
      </c>
      <c r="T129" s="24" t="s">
        <v>31</v>
      </c>
    </row>
    <row r="130" spans="2:20" x14ac:dyDescent="0.25">
      <c r="B130" t="s">
        <v>31</v>
      </c>
      <c r="C130" t="s">
        <v>142</v>
      </c>
      <c r="D130" s="24">
        <v>0</v>
      </c>
      <c r="E130" s="24">
        <v>0</v>
      </c>
      <c r="F130" s="24">
        <v>0</v>
      </c>
      <c r="G130" s="24">
        <v>0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 t="s">
        <v>31</v>
      </c>
      <c r="P130" s="24" t="s">
        <v>31</v>
      </c>
      <c r="Q130" s="24" t="s">
        <v>31</v>
      </c>
      <c r="R130" s="24" t="s">
        <v>31</v>
      </c>
      <c r="S130" s="24" t="s">
        <v>31</v>
      </c>
      <c r="T130" s="24" t="s">
        <v>31</v>
      </c>
    </row>
    <row r="131" spans="2:20" x14ac:dyDescent="0.25">
      <c r="B131" t="s">
        <v>31</v>
      </c>
      <c r="C131" t="s">
        <v>143</v>
      </c>
      <c r="D131" s="24">
        <v>0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 t="s">
        <v>31</v>
      </c>
      <c r="P131" s="24" t="s">
        <v>31</v>
      </c>
      <c r="Q131" s="24" t="s">
        <v>31</v>
      </c>
      <c r="R131" s="24" t="s">
        <v>31</v>
      </c>
      <c r="S131" s="24" t="s">
        <v>31</v>
      </c>
      <c r="T131" s="24" t="s">
        <v>31</v>
      </c>
    </row>
    <row r="132" spans="2:20" x14ac:dyDescent="0.25">
      <c r="B132" t="s">
        <v>31</v>
      </c>
      <c r="C132" t="s">
        <v>67</v>
      </c>
      <c r="D132" s="24">
        <v>0</v>
      </c>
      <c r="E132" s="24">
        <v>0</v>
      </c>
      <c r="F132" s="24">
        <v>0</v>
      </c>
      <c r="G132" s="24">
        <v>0</v>
      </c>
      <c r="H132" s="24">
        <v>0</v>
      </c>
      <c r="I132" s="24">
        <v>0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 t="s">
        <v>31</v>
      </c>
      <c r="P132" s="24" t="s">
        <v>31</v>
      </c>
      <c r="Q132" s="24" t="s">
        <v>31</v>
      </c>
      <c r="R132" s="24" t="s">
        <v>31</v>
      </c>
      <c r="S132" s="24" t="s">
        <v>31</v>
      </c>
      <c r="T132" s="24" t="s">
        <v>31</v>
      </c>
    </row>
    <row r="133" spans="2:20" x14ac:dyDescent="0.25">
      <c r="B133" t="s">
        <v>31</v>
      </c>
      <c r="C133" t="s">
        <v>144</v>
      </c>
      <c r="D133" s="24">
        <v>14297.034144892566</v>
      </c>
      <c r="E133" s="24">
        <v>536</v>
      </c>
      <c r="F133" s="24">
        <v>26748.966942148763</v>
      </c>
      <c r="G133" s="24">
        <v>0</v>
      </c>
      <c r="H133" s="24">
        <v>0</v>
      </c>
      <c r="I133" s="24">
        <v>0</v>
      </c>
      <c r="J133" s="24">
        <v>315</v>
      </c>
      <c r="K133" s="24">
        <v>0</v>
      </c>
      <c r="L133" s="24">
        <v>0</v>
      </c>
      <c r="M133" s="24">
        <v>0</v>
      </c>
      <c r="N133" s="24">
        <v>0</v>
      </c>
      <c r="O133" s="24" t="s">
        <v>31</v>
      </c>
      <c r="P133" s="24" t="s">
        <v>31</v>
      </c>
      <c r="Q133" s="24" t="s">
        <v>31</v>
      </c>
      <c r="R133" s="24" t="s">
        <v>31</v>
      </c>
      <c r="S133" s="24" t="s">
        <v>31</v>
      </c>
      <c r="T133" s="24" t="s">
        <v>31</v>
      </c>
    </row>
    <row r="134" spans="2:20" x14ac:dyDescent="0.25">
      <c r="B134" t="s">
        <v>31</v>
      </c>
      <c r="C134" t="s">
        <v>145</v>
      </c>
      <c r="D134" s="24">
        <v>10586.412515680509</v>
      </c>
      <c r="E134" s="24">
        <v>88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 t="s">
        <v>31</v>
      </c>
      <c r="P134" s="24" t="s">
        <v>31</v>
      </c>
      <c r="Q134" s="24" t="s">
        <v>31</v>
      </c>
      <c r="R134" s="24" t="s">
        <v>31</v>
      </c>
      <c r="S134" s="24" t="s">
        <v>31</v>
      </c>
      <c r="T134" s="24" t="s">
        <v>31</v>
      </c>
    </row>
    <row r="135" spans="2:20" x14ac:dyDescent="0.25">
      <c r="B135" t="s">
        <v>31</v>
      </c>
      <c r="C135" t="s">
        <v>146</v>
      </c>
      <c r="D135" s="24">
        <v>4989.0508278263169</v>
      </c>
      <c r="E135" s="24">
        <v>20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 t="s">
        <v>31</v>
      </c>
      <c r="P135" s="24" t="s">
        <v>31</v>
      </c>
      <c r="Q135" s="24" t="s">
        <v>31</v>
      </c>
      <c r="R135" s="24" t="s">
        <v>31</v>
      </c>
      <c r="S135" s="24" t="s">
        <v>31</v>
      </c>
      <c r="T135" s="24" t="s">
        <v>31</v>
      </c>
    </row>
    <row r="136" spans="2:20" x14ac:dyDescent="0.25">
      <c r="B136" t="s">
        <v>31</v>
      </c>
      <c r="C136" t="s">
        <v>147</v>
      </c>
      <c r="D136" s="24">
        <v>1663.8039580699538</v>
      </c>
      <c r="E136" s="24">
        <v>7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 t="s">
        <v>31</v>
      </c>
      <c r="P136" s="24" t="s">
        <v>31</v>
      </c>
      <c r="Q136" s="24" t="s">
        <v>31</v>
      </c>
      <c r="R136" s="24" t="s">
        <v>31</v>
      </c>
      <c r="S136" s="24" t="s">
        <v>31</v>
      </c>
      <c r="T136" s="24" t="s">
        <v>31</v>
      </c>
    </row>
    <row r="137" spans="2:20" x14ac:dyDescent="0.25">
      <c r="B137" t="s">
        <v>31</v>
      </c>
      <c r="C137" t="s">
        <v>148</v>
      </c>
      <c r="D137" s="24">
        <v>1.5117683083612006</v>
      </c>
      <c r="E137" s="24">
        <v>1</v>
      </c>
      <c r="F137" s="24">
        <v>869.83471074380179</v>
      </c>
      <c r="G137" s="24">
        <v>0</v>
      </c>
      <c r="H137" s="24">
        <v>0</v>
      </c>
      <c r="I137" s="24">
        <v>0</v>
      </c>
      <c r="J137" s="24">
        <v>4</v>
      </c>
      <c r="K137" s="24">
        <v>0</v>
      </c>
      <c r="L137" s="24">
        <v>0</v>
      </c>
      <c r="M137" s="24">
        <v>0</v>
      </c>
      <c r="N137" s="24">
        <v>0</v>
      </c>
      <c r="O137" s="24" t="s">
        <v>31</v>
      </c>
      <c r="P137" s="24" t="s">
        <v>31</v>
      </c>
      <c r="Q137" s="24" t="s">
        <v>31</v>
      </c>
      <c r="R137" s="24" t="s">
        <v>31</v>
      </c>
      <c r="S137" s="24" t="s">
        <v>31</v>
      </c>
      <c r="T137" s="24" t="s">
        <v>31</v>
      </c>
    </row>
    <row r="138" spans="2:20" x14ac:dyDescent="0.25">
      <c r="B138" t="s">
        <v>31</v>
      </c>
      <c r="C138" t="s">
        <v>149</v>
      </c>
      <c r="D138" s="24">
        <v>9.7274281282846911</v>
      </c>
      <c r="E138" s="24">
        <v>3.2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 t="s">
        <v>31</v>
      </c>
      <c r="P138" s="24" t="s">
        <v>31</v>
      </c>
      <c r="Q138" s="24" t="s">
        <v>31</v>
      </c>
      <c r="R138" s="24" t="s">
        <v>31</v>
      </c>
      <c r="S138" s="24" t="s">
        <v>31</v>
      </c>
      <c r="T138" s="24" t="s">
        <v>31</v>
      </c>
    </row>
    <row r="139" spans="2:20" x14ac:dyDescent="0.25">
      <c r="B139" t="s">
        <v>31</v>
      </c>
      <c r="C139" t="s">
        <v>150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 t="s">
        <v>31</v>
      </c>
      <c r="P139" s="24" t="s">
        <v>31</v>
      </c>
      <c r="Q139" s="24" t="s">
        <v>31</v>
      </c>
      <c r="R139" s="24" t="s">
        <v>31</v>
      </c>
      <c r="S139" s="24" t="s">
        <v>31</v>
      </c>
      <c r="T139" s="24" t="s">
        <v>31</v>
      </c>
    </row>
    <row r="140" spans="2:20" x14ac:dyDescent="0.25">
      <c r="B140" t="s">
        <v>31</v>
      </c>
      <c r="C140" t="s">
        <v>67</v>
      </c>
      <c r="D140" s="24">
        <v>0</v>
      </c>
      <c r="E140" s="24">
        <v>0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 t="s">
        <v>31</v>
      </c>
      <c r="P140" s="24" t="s">
        <v>31</v>
      </c>
      <c r="Q140" s="24" t="s">
        <v>31</v>
      </c>
      <c r="R140" s="24" t="s">
        <v>31</v>
      </c>
      <c r="S140" s="24" t="s">
        <v>31</v>
      </c>
      <c r="T140" s="24" t="s">
        <v>31</v>
      </c>
    </row>
    <row r="141" spans="2:20" x14ac:dyDescent="0.25">
      <c r="B141" t="s">
        <v>33</v>
      </c>
      <c r="C141" t="s">
        <v>151</v>
      </c>
      <c r="D141" s="24">
        <v>4485.8960680002119</v>
      </c>
      <c r="E141" s="24">
        <v>496</v>
      </c>
      <c r="F141" s="24">
        <v>2558.3709842790822</v>
      </c>
      <c r="G141" s="24">
        <v>7472.4168158634402</v>
      </c>
      <c r="H141" s="24">
        <v>5974.7018908658474</v>
      </c>
      <c r="I141" s="24">
        <v>7472.4168158634402</v>
      </c>
      <c r="J141" s="24">
        <v>353.78615896887874</v>
      </c>
      <c r="K141" s="24">
        <v>826.2159186225914</v>
      </c>
      <c r="L141" s="24">
        <v>826.2159186225914</v>
      </c>
      <c r="M141" s="24">
        <v>826.2159186225914</v>
      </c>
      <c r="N141" s="24">
        <v>826.2159186225914</v>
      </c>
      <c r="O141" s="24">
        <v>9.0441452983875248</v>
      </c>
      <c r="P141" s="24">
        <v>7.231404958677687</v>
      </c>
      <c r="Q141" s="24">
        <v>9.0441452983875248</v>
      </c>
      <c r="R141" s="24">
        <v>40.629062199274294</v>
      </c>
      <c r="S141" s="24">
        <v>47.43339547163233</v>
      </c>
      <c r="T141" s="24">
        <v>40.629062199274294</v>
      </c>
    </row>
    <row r="142" spans="2:20" x14ac:dyDescent="0.25">
      <c r="B142" t="s">
        <v>31</v>
      </c>
      <c r="C142" t="s">
        <v>31</v>
      </c>
      <c r="D142" s="24">
        <v>0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 t="s">
        <v>31</v>
      </c>
      <c r="P142" s="24" t="s">
        <v>31</v>
      </c>
      <c r="Q142" s="24" t="s">
        <v>31</v>
      </c>
      <c r="R142" s="24" t="s">
        <v>31</v>
      </c>
      <c r="S142" s="24" t="s">
        <v>31</v>
      </c>
      <c r="T142" s="24" t="s">
        <v>31</v>
      </c>
    </row>
    <row r="143" spans="2:20" x14ac:dyDescent="0.25">
      <c r="B143" t="s">
        <v>31</v>
      </c>
      <c r="C143" t="s">
        <v>31</v>
      </c>
      <c r="D143" s="24">
        <v>0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 t="s">
        <v>31</v>
      </c>
      <c r="P143" s="24" t="s">
        <v>31</v>
      </c>
      <c r="Q143" s="24" t="s">
        <v>31</v>
      </c>
      <c r="R143" s="24" t="s">
        <v>31</v>
      </c>
      <c r="S143" s="24" t="s">
        <v>31</v>
      </c>
      <c r="T143" s="24" t="s">
        <v>31</v>
      </c>
    </row>
    <row r="144" spans="2:20" x14ac:dyDescent="0.25">
      <c r="B144" t="s">
        <v>31</v>
      </c>
      <c r="C144" t="s">
        <v>31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 t="s">
        <v>31</v>
      </c>
      <c r="P144" s="24" t="s">
        <v>31</v>
      </c>
      <c r="Q144" s="24" t="s">
        <v>31</v>
      </c>
      <c r="R144" s="24" t="s">
        <v>31</v>
      </c>
      <c r="S144" s="24" t="s">
        <v>31</v>
      </c>
      <c r="T144" s="24" t="s">
        <v>31</v>
      </c>
    </row>
    <row r="145" spans="2:20" x14ac:dyDescent="0.25">
      <c r="B145" t="s">
        <v>31</v>
      </c>
      <c r="C145" t="s">
        <v>31</v>
      </c>
      <c r="D145" s="24">
        <v>0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 t="s">
        <v>31</v>
      </c>
      <c r="P145" s="24" t="s">
        <v>31</v>
      </c>
      <c r="Q145" s="24" t="s">
        <v>31</v>
      </c>
      <c r="R145" s="24" t="s">
        <v>31</v>
      </c>
      <c r="S145" s="24" t="s">
        <v>31</v>
      </c>
      <c r="T145" s="24" t="s">
        <v>31</v>
      </c>
    </row>
    <row r="146" spans="2:20" x14ac:dyDescent="0.25">
      <c r="B146" t="s">
        <v>31</v>
      </c>
      <c r="C146" t="s">
        <v>152</v>
      </c>
      <c r="D146" s="24">
        <v>1061.4620836221281</v>
      </c>
      <c r="E146" s="24">
        <v>80</v>
      </c>
      <c r="F146" s="24">
        <v>225.20661157024796</v>
      </c>
      <c r="G146" s="24">
        <v>0</v>
      </c>
      <c r="H146" s="24">
        <v>0</v>
      </c>
      <c r="I146" s="24">
        <v>0</v>
      </c>
      <c r="J146" s="24">
        <v>48</v>
      </c>
      <c r="K146" s="24">
        <v>0</v>
      </c>
      <c r="L146" s="24">
        <v>0</v>
      </c>
      <c r="M146" s="24">
        <v>0</v>
      </c>
      <c r="N146" s="24">
        <v>0</v>
      </c>
      <c r="O146" s="24" t="s">
        <v>31</v>
      </c>
      <c r="P146" s="24" t="s">
        <v>31</v>
      </c>
      <c r="Q146" s="24" t="s">
        <v>31</v>
      </c>
      <c r="R146" s="24" t="s">
        <v>31</v>
      </c>
      <c r="S146" s="24" t="s">
        <v>31</v>
      </c>
      <c r="T146" s="24" t="s">
        <v>31</v>
      </c>
    </row>
    <row r="147" spans="2:20" x14ac:dyDescent="0.25">
      <c r="B147" t="s">
        <v>31</v>
      </c>
      <c r="C147" t="s">
        <v>153</v>
      </c>
      <c r="D147" s="24">
        <v>271.59663784328421</v>
      </c>
      <c r="E147" s="24">
        <v>7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 t="s">
        <v>31</v>
      </c>
      <c r="P147" s="24" t="s">
        <v>31</v>
      </c>
      <c r="Q147" s="24" t="s">
        <v>31</v>
      </c>
      <c r="R147" s="24" t="s">
        <v>31</v>
      </c>
      <c r="S147" s="24" t="s">
        <v>31</v>
      </c>
      <c r="T147" s="24" t="s">
        <v>31</v>
      </c>
    </row>
    <row r="148" spans="2:20" x14ac:dyDescent="0.25">
      <c r="B148" t="s">
        <v>36</v>
      </c>
      <c r="C148" t="s">
        <v>154</v>
      </c>
      <c r="D148" s="24">
        <v>0</v>
      </c>
      <c r="E148" s="24">
        <v>0</v>
      </c>
      <c r="F148" s="24">
        <v>0</v>
      </c>
      <c r="G148" s="24">
        <v>1.5718867834444634E-5</v>
      </c>
      <c r="H148" s="24">
        <v>1.5718867834444634E-5</v>
      </c>
      <c r="I148" s="24">
        <v>1.5718867834444634E-5</v>
      </c>
      <c r="J148" s="24">
        <v>0</v>
      </c>
      <c r="K148" s="24">
        <v>1.5718867834444632E-2</v>
      </c>
      <c r="L148" s="24">
        <v>1.5718867834444632E-2</v>
      </c>
      <c r="M148" s="24">
        <v>1.5718867834444632E-2</v>
      </c>
      <c r="N148" s="24">
        <v>1.5718867834444632E-2</v>
      </c>
      <c r="O148" s="24">
        <v>1E-3</v>
      </c>
      <c r="P148" s="24">
        <v>1E-3</v>
      </c>
      <c r="Q148" s="24">
        <v>1E-3</v>
      </c>
      <c r="R148" s="24">
        <v>77.287675613119617</v>
      </c>
      <c r="S148" s="24">
        <v>83.659293320132889</v>
      </c>
      <c r="T148" s="24">
        <v>77.287675613119617</v>
      </c>
    </row>
    <row r="149" spans="2:20" x14ac:dyDescent="0.25">
      <c r="B149" t="s">
        <v>36</v>
      </c>
      <c r="C149" t="s">
        <v>155</v>
      </c>
      <c r="D149" s="24">
        <v>0</v>
      </c>
      <c r="E149" s="24">
        <v>0</v>
      </c>
      <c r="F149" s="24">
        <v>0</v>
      </c>
      <c r="G149" s="24">
        <v>1.0338391641696624E-5</v>
      </c>
      <c r="H149" s="24">
        <v>1.0338391641696624E-5</v>
      </c>
      <c r="I149" s="24">
        <v>1.0338391641696624E-5</v>
      </c>
      <c r="J149" s="24">
        <v>0</v>
      </c>
      <c r="K149" s="24">
        <v>1.0338391641696625E-2</v>
      </c>
      <c r="L149" s="24">
        <v>1.0338391641696625E-2</v>
      </c>
      <c r="M149" s="24">
        <v>1.0338391641696625E-2</v>
      </c>
      <c r="N149" s="24">
        <v>1.0338391641696625E-2</v>
      </c>
      <c r="O149" s="24">
        <v>1E-3</v>
      </c>
      <c r="P149" s="24">
        <v>1E-3</v>
      </c>
      <c r="Q149" s="24">
        <v>1E-3</v>
      </c>
      <c r="R149" s="24">
        <v>81.06710336935177</v>
      </c>
      <c r="S149" s="24">
        <v>85.359029718838968</v>
      </c>
      <c r="T149" s="24">
        <v>81.06710336935177</v>
      </c>
    </row>
    <row r="150" spans="2:20" x14ac:dyDescent="0.25">
      <c r="B150" t="s">
        <v>36</v>
      </c>
      <c r="C150" t="s">
        <v>156</v>
      </c>
      <c r="D150" s="24">
        <v>0</v>
      </c>
      <c r="E150" s="24">
        <v>0</v>
      </c>
      <c r="F150" s="24">
        <v>0</v>
      </c>
      <c r="G150" s="24">
        <v>2.0176617022561633E-5</v>
      </c>
      <c r="H150" s="24">
        <v>2.0176617022561633E-5</v>
      </c>
      <c r="I150" s="24">
        <v>2.0176617022561633E-5</v>
      </c>
      <c r="J150" s="24">
        <v>0</v>
      </c>
      <c r="K150" s="24">
        <v>2.0176617022561634E-2</v>
      </c>
      <c r="L150" s="24">
        <v>2.0176617022561634E-2</v>
      </c>
      <c r="M150" s="24">
        <v>2.0176617022561634E-2</v>
      </c>
      <c r="N150" s="24">
        <v>2.0176617022561634E-2</v>
      </c>
      <c r="O150" s="24">
        <v>1E-3</v>
      </c>
      <c r="P150" s="24">
        <v>1E-3</v>
      </c>
      <c r="Q150" s="24">
        <v>1E-3</v>
      </c>
      <c r="R150" s="24">
        <v>55.357445099746585</v>
      </c>
      <c r="S150" s="24">
        <v>61.027152544199417</v>
      </c>
      <c r="T150" s="24">
        <v>55.357445099746585</v>
      </c>
    </row>
    <row r="151" spans="2:20" x14ac:dyDescent="0.25">
      <c r="B151" t="s">
        <v>31</v>
      </c>
      <c r="C151" t="s">
        <v>157</v>
      </c>
      <c r="D151" s="24">
        <v>0</v>
      </c>
      <c r="E151" s="24">
        <v>0</v>
      </c>
      <c r="F151" s="24">
        <v>1616.7355371900831</v>
      </c>
      <c r="G151" s="24">
        <v>0</v>
      </c>
      <c r="H151" s="24">
        <v>0</v>
      </c>
      <c r="I151" s="24">
        <v>0</v>
      </c>
      <c r="J151" s="24">
        <v>10</v>
      </c>
      <c r="K151" s="24">
        <v>0</v>
      </c>
      <c r="L151" s="24">
        <v>0</v>
      </c>
      <c r="M151" s="24">
        <v>0</v>
      </c>
      <c r="N151" s="24">
        <v>0</v>
      </c>
      <c r="O151" s="24" t="s">
        <v>31</v>
      </c>
      <c r="P151" s="24" t="s">
        <v>31</v>
      </c>
      <c r="Q151" s="24" t="s">
        <v>31</v>
      </c>
      <c r="R151" s="24" t="s">
        <v>31</v>
      </c>
      <c r="S151" s="24" t="s">
        <v>31</v>
      </c>
      <c r="T151" s="24" t="s">
        <v>31</v>
      </c>
    </row>
    <row r="152" spans="2:20" x14ac:dyDescent="0.25">
      <c r="B152" t="s">
        <v>31</v>
      </c>
      <c r="C152" t="s">
        <v>158</v>
      </c>
      <c r="D152" s="24">
        <v>0</v>
      </c>
      <c r="E152" s="24">
        <v>0</v>
      </c>
      <c r="F152" s="24">
        <v>0</v>
      </c>
      <c r="G152" s="24"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 t="s">
        <v>31</v>
      </c>
      <c r="P152" s="24" t="s">
        <v>31</v>
      </c>
      <c r="Q152" s="24" t="s">
        <v>31</v>
      </c>
      <c r="R152" s="24" t="s">
        <v>31</v>
      </c>
      <c r="S152" s="24" t="s">
        <v>31</v>
      </c>
      <c r="T152" s="24" t="s">
        <v>31</v>
      </c>
    </row>
    <row r="153" spans="2:20" x14ac:dyDescent="0.25">
      <c r="B153" t="s">
        <v>31</v>
      </c>
      <c r="C153" t="s">
        <v>159</v>
      </c>
      <c r="D153" s="24">
        <v>0</v>
      </c>
      <c r="E153" s="24">
        <v>0</v>
      </c>
      <c r="F153" s="24">
        <v>0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 t="s">
        <v>31</v>
      </c>
      <c r="P153" s="24" t="s">
        <v>31</v>
      </c>
      <c r="Q153" s="24" t="s">
        <v>31</v>
      </c>
      <c r="R153" s="24" t="s">
        <v>31</v>
      </c>
      <c r="S153" s="24" t="s">
        <v>31</v>
      </c>
      <c r="T153" s="24" t="s">
        <v>31</v>
      </c>
    </row>
    <row r="154" spans="2:20" x14ac:dyDescent="0.25">
      <c r="B154" t="s">
        <v>31</v>
      </c>
      <c r="C154" t="s">
        <v>160</v>
      </c>
      <c r="D154" s="24">
        <v>27969.821400751669</v>
      </c>
      <c r="E154" s="24">
        <v>38</v>
      </c>
      <c r="F154" s="24">
        <v>4118.8016528925627</v>
      </c>
      <c r="G154" s="24">
        <v>0</v>
      </c>
      <c r="H154" s="24">
        <v>0</v>
      </c>
      <c r="I154" s="24">
        <v>0</v>
      </c>
      <c r="J154" s="24">
        <v>4</v>
      </c>
      <c r="K154" s="24">
        <v>0</v>
      </c>
      <c r="L154" s="24">
        <v>0</v>
      </c>
      <c r="M154" s="24">
        <v>0</v>
      </c>
      <c r="N154" s="24">
        <v>0</v>
      </c>
      <c r="O154" s="24" t="s">
        <v>31</v>
      </c>
      <c r="P154" s="24" t="s">
        <v>31</v>
      </c>
      <c r="Q154" s="24" t="s">
        <v>31</v>
      </c>
      <c r="R154" s="24" t="s">
        <v>31</v>
      </c>
      <c r="S154" s="24" t="s">
        <v>31</v>
      </c>
      <c r="T154" s="24" t="s">
        <v>31</v>
      </c>
    </row>
    <row r="155" spans="2:20" x14ac:dyDescent="0.25">
      <c r="B155" t="s">
        <v>31</v>
      </c>
      <c r="C155" t="s">
        <v>161</v>
      </c>
      <c r="D155" s="24">
        <v>2502.8593244923945</v>
      </c>
      <c r="E155" s="24">
        <v>10</v>
      </c>
      <c r="F155" s="24">
        <v>651.85950413223145</v>
      </c>
      <c r="G155" s="24">
        <v>0</v>
      </c>
      <c r="H155" s="24">
        <v>0</v>
      </c>
      <c r="I155" s="24">
        <v>0</v>
      </c>
      <c r="J155" s="24">
        <v>4</v>
      </c>
      <c r="K155" s="24">
        <v>0</v>
      </c>
      <c r="L155" s="24">
        <v>0</v>
      </c>
      <c r="M155" s="24">
        <v>0</v>
      </c>
      <c r="N155" s="24">
        <v>0</v>
      </c>
      <c r="O155" s="24" t="s">
        <v>31</v>
      </c>
      <c r="P155" s="24" t="s">
        <v>31</v>
      </c>
      <c r="Q155" s="24" t="s">
        <v>31</v>
      </c>
      <c r="R155" s="24" t="s">
        <v>31</v>
      </c>
      <c r="S155" s="24" t="s">
        <v>31</v>
      </c>
      <c r="T155" s="24" t="s">
        <v>31</v>
      </c>
    </row>
    <row r="156" spans="2:20" x14ac:dyDescent="0.25">
      <c r="B156" t="s">
        <v>31</v>
      </c>
      <c r="C156" t="s">
        <v>162</v>
      </c>
      <c r="D156" s="24">
        <v>1714.324692247535</v>
      </c>
      <c r="E156" s="24">
        <v>8</v>
      </c>
      <c r="F156" s="24">
        <v>625.41322314049592</v>
      </c>
      <c r="G156" s="24">
        <v>0</v>
      </c>
      <c r="H156" s="24">
        <v>0</v>
      </c>
      <c r="I156" s="24">
        <v>0</v>
      </c>
      <c r="J156" s="24">
        <v>7</v>
      </c>
      <c r="K156" s="24">
        <v>0</v>
      </c>
      <c r="L156" s="24">
        <v>0</v>
      </c>
      <c r="M156" s="24">
        <v>0</v>
      </c>
      <c r="N156" s="24">
        <v>0</v>
      </c>
      <c r="O156" s="24" t="s">
        <v>31</v>
      </c>
      <c r="P156" s="24" t="s">
        <v>31</v>
      </c>
      <c r="Q156" s="24" t="s">
        <v>31</v>
      </c>
      <c r="R156" s="24" t="s">
        <v>31</v>
      </c>
      <c r="S156" s="24" t="s">
        <v>31</v>
      </c>
      <c r="T156" s="24" t="s">
        <v>31</v>
      </c>
    </row>
    <row r="157" spans="2:20" x14ac:dyDescent="0.25">
      <c r="B157" t="s">
        <v>31</v>
      </c>
      <c r="C157" t="s">
        <v>163</v>
      </c>
      <c r="D157" s="24">
        <v>0</v>
      </c>
      <c r="E157" s="24">
        <v>0</v>
      </c>
      <c r="F157" s="24">
        <v>0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 t="s">
        <v>31</v>
      </c>
      <c r="P157" s="24" t="s">
        <v>31</v>
      </c>
      <c r="Q157" s="24" t="s">
        <v>31</v>
      </c>
      <c r="R157" s="24" t="s">
        <v>31</v>
      </c>
      <c r="S157" s="24" t="s">
        <v>31</v>
      </c>
      <c r="T157" s="24" t="s">
        <v>31</v>
      </c>
    </row>
    <row r="158" spans="2:20" x14ac:dyDescent="0.25">
      <c r="B158" t="s">
        <v>31</v>
      </c>
      <c r="C158" t="s">
        <v>164</v>
      </c>
      <c r="D158" s="24">
        <v>15136.065411347636</v>
      </c>
      <c r="E158" s="24">
        <v>13</v>
      </c>
      <c r="F158" s="24">
        <v>3768.5950413223145</v>
      </c>
      <c r="G158" s="24">
        <v>0</v>
      </c>
      <c r="H158" s="24">
        <v>0</v>
      </c>
      <c r="I158" s="24">
        <v>0</v>
      </c>
      <c r="J158" s="24">
        <v>3</v>
      </c>
      <c r="K158" s="24">
        <v>0</v>
      </c>
      <c r="L158" s="24">
        <v>0</v>
      </c>
      <c r="M158" s="24">
        <v>0</v>
      </c>
      <c r="N158" s="24">
        <v>0</v>
      </c>
      <c r="O158" s="24" t="s">
        <v>31</v>
      </c>
      <c r="P158" s="24" t="s">
        <v>31</v>
      </c>
      <c r="Q158" s="24" t="s">
        <v>31</v>
      </c>
      <c r="R158" s="24" t="s">
        <v>31</v>
      </c>
      <c r="S158" s="24" t="s">
        <v>31</v>
      </c>
      <c r="T158" s="24" t="s">
        <v>31</v>
      </c>
    </row>
    <row r="159" spans="2:20" x14ac:dyDescent="0.25">
      <c r="B159" t="s">
        <v>31</v>
      </c>
      <c r="C159" t="s">
        <v>31</v>
      </c>
      <c r="D159" s="24">
        <v>0</v>
      </c>
      <c r="E159" s="24">
        <v>0</v>
      </c>
      <c r="F159" s="24">
        <v>0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 t="s">
        <v>31</v>
      </c>
      <c r="P159" s="24" t="s">
        <v>31</v>
      </c>
      <c r="Q159" s="24" t="s">
        <v>31</v>
      </c>
      <c r="R159" s="24" t="s">
        <v>31</v>
      </c>
      <c r="S159" s="24" t="s">
        <v>31</v>
      </c>
      <c r="T159" s="24" t="s">
        <v>31</v>
      </c>
    </row>
    <row r="160" spans="2:20" x14ac:dyDescent="0.25">
      <c r="B160" t="s">
        <v>31</v>
      </c>
      <c r="C160" t="s">
        <v>165</v>
      </c>
      <c r="D160" s="24">
        <v>0</v>
      </c>
      <c r="E160" s="24">
        <v>0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 t="s">
        <v>31</v>
      </c>
      <c r="P160" s="24" t="s">
        <v>31</v>
      </c>
      <c r="Q160" s="24" t="s">
        <v>31</v>
      </c>
      <c r="R160" s="24" t="s">
        <v>31</v>
      </c>
      <c r="S160" s="24" t="s">
        <v>31</v>
      </c>
      <c r="T160" s="24" t="s">
        <v>31</v>
      </c>
    </row>
    <row r="161" spans="2:20" x14ac:dyDescent="0.25">
      <c r="B161" t="s">
        <v>31</v>
      </c>
      <c r="C161" t="s">
        <v>166</v>
      </c>
      <c r="D161" s="24">
        <v>2713.3582978883155</v>
      </c>
      <c r="E161" s="24">
        <v>1988</v>
      </c>
      <c r="F161" s="24">
        <v>7025.9505636022177</v>
      </c>
      <c r="G161" s="24">
        <v>0</v>
      </c>
      <c r="H161" s="24">
        <v>0</v>
      </c>
      <c r="I161" s="24">
        <v>0</v>
      </c>
      <c r="J161" s="24">
        <v>2256.224064203971</v>
      </c>
      <c r="K161" s="24">
        <v>0</v>
      </c>
      <c r="L161" s="24">
        <v>0</v>
      </c>
      <c r="M161" s="24">
        <v>0</v>
      </c>
      <c r="N161" s="24">
        <v>0</v>
      </c>
      <c r="O161" s="24" t="s">
        <v>31</v>
      </c>
      <c r="P161" s="24" t="s">
        <v>31</v>
      </c>
      <c r="Q161" s="24" t="s">
        <v>31</v>
      </c>
      <c r="R161" s="24" t="s">
        <v>31</v>
      </c>
      <c r="S161" s="24" t="s">
        <v>31</v>
      </c>
      <c r="T161" s="24" t="s">
        <v>31</v>
      </c>
    </row>
    <row r="162" spans="2:20" x14ac:dyDescent="0.25">
      <c r="B162" t="s">
        <v>31</v>
      </c>
      <c r="C162" t="s">
        <v>167</v>
      </c>
      <c r="D162" s="24">
        <v>0</v>
      </c>
      <c r="E162" s="24">
        <v>0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 t="s">
        <v>31</v>
      </c>
      <c r="P162" s="24" t="s">
        <v>31</v>
      </c>
      <c r="Q162" s="24" t="s">
        <v>31</v>
      </c>
      <c r="R162" s="24" t="s">
        <v>31</v>
      </c>
      <c r="S162" s="24" t="s">
        <v>31</v>
      </c>
      <c r="T162" s="24" t="s">
        <v>31</v>
      </c>
    </row>
    <row r="163" spans="2:20" x14ac:dyDescent="0.25">
      <c r="B163" t="s">
        <v>31</v>
      </c>
      <c r="C163" t="s">
        <v>168</v>
      </c>
      <c r="D163" s="24">
        <v>57.86450813038438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 t="s">
        <v>31</v>
      </c>
      <c r="P163" s="24" t="s">
        <v>31</v>
      </c>
      <c r="Q163" s="24" t="s">
        <v>31</v>
      </c>
      <c r="R163" s="24" t="s">
        <v>31</v>
      </c>
      <c r="S163" s="24" t="s">
        <v>31</v>
      </c>
      <c r="T163" s="24" t="s">
        <v>31</v>
      </c>
    </row>
    <row r="164" spans="2:20" x14ac:dyDescent="0.25">
      <c r="B164" t="s">
        <v>31</v>
      </c>
      <c r="C164" t="s">
        <v>169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 t="s">
        <v>31</v>
      </c>
      <c r="P164" s="24" t="s">
        <v>31</v>
      </c>
      <c r="Q164" s="24" t="s">
        <v>31</v>
      </c>
      <c r="R164" s="24" t="s">
        <v>31</v>
      </c>
      <c r="S164" s="24" t="s">
        <v>31</v>
      </c>
      <c r="T164" s="24" t="s">
        <v>31</v>
      </c>
    </row>
    <row r="165" spans="2:20" x14ac:dyDescent="0.25">
      <c r="B165" t="s">
        <v>31</v>
      </c>
      <c r="C165" t="s">
        <v>170</v>
      </c>
      <c r="D165" s="24">
        <v>0</v>
      </c>
      <c r="E165" s="24">
        <v>0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 t="s">
        <v>31</v>
      </c>
      <c r="P165" s="24" t="s">
        <v>31</v>
      </c>
      <c r="Q165" s="24" t="s">
        <v>31</v>
      </c>
      <c r="R165" s="24" t="s">
        <v>31</v>
      </c>
      <c r="S165" s="24" t="s">
        <v>31</v>
      </c>
      <c r="T165" s="24" t="s">
        <v>31</v>
      </c>
    </row>
    <row r="166" spans="2:20" x14ac:dyDescent="0.25">
      <c r="B166" t="s">
        <v>31</v>
      </c>
      <c r="C166" t="s">
        <v>171</v>
      </c>
      <c r="D166" s="24">
        <v>0</v>
      </c>
      <c r="E166" s="24">
        <v>0</v>
      </c>
      <c r="F166" s="24">
        <v>0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 t="s">
        <v>31</v>
      </c>
      <c r="P166" s="24" t="s">
        <v>31</v>
      </c>
      <c r="Q166" s="24" t="s">
        <v>31</v>
      </c>
      <c r="R166" s="24" t="s">
        <v>31</v>
      </c>
      <c r="S166" s="24" t="s">
        <v>31</v>
      </c>
      <c r="T166" s="24" t="s">
        <v>31</v>
      </c>
    </row>
    <row r="167" spans="2:20" x14ac:dyDescent="0.25">
      <c r="B167" t="s">
        <v>31</v>
      </c>
      <c r="C167" t="s">
        <v>172</v>
      </c>
      <c r="D167" s="24">
        <v>0</v>
      </c>
      <c r="E167" s="24">
        <v>0</v>
      </c>
      <c r="F167" s="24">
        <v>0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 t="s">
        <v>31</v>
      </c>
      <c r="P167" s="24" t="s">
        <v>31</v>
      </c>
      <c r="Q167" s="24" t="s">
        <v>31</v>
      </c>
      <c r="R167" s="24" t="s">
        <v>31</v>
      </c>
      <c r="S167" s="24" t="s">
        <v>31</v>
      </c>
      <c r="T167" s="24" t="s">
        <v>31</v>
      </c>
    </row>
    <row r="168" spans="2:20" x14ac:dyDescent="0.25">
      <c r="B168" t="s">
        <v>31</v>
      </c>
      <c r="C168" t="s">
        <v>173</v>
      </c>
      <c r="D168" s="24">
        <v>0</v>
      </c>
      <c r="E168" s="24">
        <v>0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 t="s">
        <v>31</v>
      </c>
      <c r="P168" s="24" t="s">
        <v>31</v>
      </c>
      <c r="Q168" s="24" t="s">
        <v>31</v>
      </c>
      <c r="R168" s="24" t="s">
        <v>31</v>
      </c>
      <c r="S168" s="24" t="s">
        <v>31</v>
      </c>
      <c r="T168" s="24" t="s">
        <v>31</v>
      </c>
    </row>
    <row r="169" spans="2:20" x14ac:dyDescent="0.25">
      <c r="B169" t="s">
        <v>31</v>
      </c>
      <c r="C169" t="s">
        <v>174</v>
      </c>
      <c r="D169" s="24">
        <v>3997.3225182042293</v>
      </c>
      <c r="E169" s="24">
        <v>44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 t="s">
        <v>31</v>
      </c>
      <c r="P169" s="24" t="s">
        <v>31</v>
      </c>
      <c r="Q169" s="24" t="s">
        <v>31</v>
      </c>
      <c r="R169" s="24" t="s">
        <v>31</v>
      </c>
      <c r="S169" s="24" t="s">
        <v>31</v>
      </c>
      <c r="T169" s="24" t="s">
        <v>31</v>
      </c>
    </row>
    <row r="170" spans="2:20" x14ac:dyDescent="0.25">
      <c r="B170" t="s">
        <v>31</v>
      </c>
      <c r="C170">
        <v>0</v>
      </c>
      <c r="D170" s="24">
        <v>0</v>
      </c>
      <c r="E170" s="24">
        <v>0</v>
      </c>
      <c r="F170" s="24">
        <v>0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 t="s">
        <v>31</v>
      </c>
      <c r="P170" s="24" t="s">
        <v>31</v>
      </c>
      <c r="Q170" s="24" t="s">
        <v>31</v>
      </c>
      <c r="R170" s="24" t="s">
        <v>31</v>
      </c>
      <c r="S170" s="24" t="s">
        <v>31</v>
      </c>
      <c r="T170" s="24" t="s">
        <v>31</v>
      </c>
    </row>
    <row r="172" spans="2:20" ht="15.75" thickBot="1" x14ac:dyDescent="0.3">
      <c r="B172" s="14" t="s">
        <v>175</v>
      </c>
      <c r="C172" s="14"/>
      <c r="D172" s="25">
        <v>201894.57297712145</v>
      </c>
      <c r="E172" s="25">
        <v>5313.2321002173994</v>
      </c>
      <c r="F172" s="25">
        <v>146178.21929011279</v>
      </c>
      <c r="G172" s="25">
        <v>148069.2339838818</v>
      </c>
      <c r="H172" s="25">
        <v>127601.99523519001</v>
      </c>
      <c r="I172" s="25">
        <v>144846.93133940175</v>
      </c>
      <c r="J172" s="25">
        <v>7846.9742672081393</v>
      </c>
      <c r="K172" s="25">
        <v>3532.246792598075</v>
      </c>
      <c r="L172" s="25">
        <v>3532.246792598075</v>
      </c>
      <c r="M172" s="25">
        <v>3532.246792598075</v>
      </c>
      <c r="N172" s="25">
        <v>6179.3048903878771</v>
      </c>
      <c r="O172" s="14"/>
      <c r="P172" s="14"/>
      <c r="Q172" s="14"/>
      <c r="R172" s="14"/>
      <c r="S172" s="14"/>
      <c r="T172" s="14"/>
    </row>
    <row r="173" spans="2:20" ht="15.75" thickTop="1" x14ac:dyDescent="0.25"/>
  </sheetData>
  <mergeCells count="18">
    <mergeCell ref="B3:C4"/>
    <mergeCell ref="D3:E3"/>
    <mergeCell ref="F3:I3"/>
    <mergeCell ref="J3:N3"/>
    <mergeCell ref="O3:T3"/>
    <mergeCell ref="G4:I4"/>
    <mergeCell ref="K4:M4"/>
    <mergeCell ref="O4:Q4"/>
    <mergeCell ref="R4:T4"/>
    <mergeCell ref="B18:C19"/>
    <mergeCell ref="D18:E18"/>
    <mergeCell ref="F18:I18"/>
    <mergeCell ref="J18:N18"/>
    <mergeCell ref="O18:T18"/>
    <mergeCell ref="G19:I19"/>
    <mergeCell ref="K19:M19"/>
    <mergeCell ref="O19:Q19"/>
    <mergeCell ref="R19:T19"/>
  </mergeCells>
  <conditionalFormatting sqref="G12:I12">
    <cfRule type="expression" dxfId="0" priority="1">
      <formula>G12=MIN($G$12:$I$12)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Nuttall</dc:creator>
  <cp:lastModifiedBy>Crowley, Catherine</cp:lastModifiedBy>
  <dcterms:created xsi:type="dcterms:W3CDTF">2018-01-15T10:07:53Z</dcterms:created>
  <dcterms:modified xsi:type="dcterms:W3CDTF">2018-01-31T03:29:51Z</dcterms:modified>
</cp:coreProperties>
</file>