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827"/>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C:\Users\eligr\SharePoint\Farrier Swier Consulting\FSC - 484-17 PWC Modelling WACC\03. Working\Revenue Scenarios\IP12\Submission\"/>
    </mc:Choice>
  </mc:AlternateContent>
  <xr:revisionPtr revIDLastSave="1" documentId="7A59EC233F42D3E5A69664C4144A3825F7D5F51B" xr6:coauthVersionLast="26" xr6:coauthVersionMax="26" xr10:uidLastSave="{9C65C175-58E9-444B-94A8-71913954D80F}"/>
  <bookViews>
    <workbookView xWindow="0" yWindow="0" windowWidth="23040" windowHeight="7943" xr2:uid="{00000000-000D-0000-FFFF-FFFF00000000}"/>
  </bookViews>
  <sheets>
    <sheet name="Cover" sheetId="27" r:id="rId1"/>
    <sheet name="TOC" sheetId="28" r:id="rId2"/>
    <sheet name="Input_Raw_Data" sheetId="31" r:id="rId3"/>
    <sheet name="Calc_Valuation" sheetId="32" r:id="rId4"/>
    <sheet name="Output_Summary" sheetId="33" r:id="rId5"/>
    <sheet name="Lookup" sheetId="4" r:id="rId6"/>
    <sheet name="Checks" sheetId="25" r:id="rId7"/>
  </sheets>
  <definedNames>
    <definedName name="Applicable_Months">Input_Raw_Data!$E$735</definedName>
    <definedName name="Current_Value_Date">Input_Raw_Data!$E$733</definedName>
    <definedName name="Days_In_Wk">Lookup!$D$14</definedName>
    <definedName name="Days_In_Yr">Lookup!$D$15</definedName>
    <definedName name="Dollars">Lookup!$D$29</definedName>
    <definedName name="End_year">Lookup!$F$47</definedName>
    <definedName name="Error">Lookup!$D$19</definedName>
    <definedName name="Factor">Lookup!$D$32</definedName>
    <definedName name="Future_Value_Date">Input_Raw_Data!$E$734</definedName>
    <definedName name="Half">Lookup!$D$16</definedName>
    <definedName name="Kilometres">Lookup!$D$34</definedName>
    <definedName name="LU_Basis">Lookup!$D$39:$D$41</definedName>
    <definedName name="LU_RAB_Asset_Alloc">Lookup!$D$55:$D$76</definedName>
    <definedName name="LU_RAB_Asset_Alloc_UC">Lookup!$D$82:$D$97</definedName>
    <definedName name="LU_Timing">Lookup!$D$45:$D$48</definedName>
    <definedName name="LU_Timing_Value">Lookup!$E$45:$E$48</definedName>
    <definedName name="LU_Units">Lookup!$D$28:$D$35</definedName>
    <definedName name="Mid_year">Lookup!$D$46</definedName>
    <definedName name="Millions">Lookup!$D$30</definedName>
    <definedName name="Model_Name">Cover!$B$3</definedName>
    <definedName name="Mths_In_Mth">Lookup!$D$10</definedName>
    <definedName name="Mths_In_Qtr">Lookup!$D$11</definedName>
    <definedName name="Mths_In_Yr">Lookup!$D$13</definedName>
    <definedName name="NA">Lookup!$D$18</definedName>
    <definedName name="No">Lookup!$D$24</definedName>
    <definedName name="Nominal">Lookup!$D$41</definedName>
    <definedName name="Number">Lookup!$D$33</definedName>
    <definedName name="Ok">Lookup!$D$17</definedName>
    <definedName name="Percent">Lookup!$D$28</definedName>
    <definedName name="Qtrs_In_Yr">Lookup!$D$12</definedName>
    <definedName name="Real2018">Lookup!$D$39</definedName>
    <definedName name="Start_year">Lookup!$D$45</definedName>
    <definedName name="Thousands">Lookup!$D$31</definedName>
    <definedName name="Title_Msg">Checks!$H$10</definedName>
    <definedName name="Yes">Lookup!$D$23</definedName>
    <definedName name="Yes_No">Lookup!$D$23:$D$24</definedName>
  </definedNames>
  <calcPr calcId="171027"/>
</workbook>
</file>

<file path=xl/calcChain.xml><?xml version="1.0" encoding="utf-8"?>
<calcChain xmlns="http://schemas.openxmlformats.org/spreadsheetml/2006/main">
  <c r="D56" i="33" l="1"/>
  <c r="D57" i="33"/>
  <c r="D43" i="33"/>
  <c r="D44" i="33"/>
  <c r="D45" i="33"/>
  <c r="D46" i="33"/>
  <c r="D47" i="33"/>
  <c r="D48" i="33"/>
  <c r="D49" i="33"/>
  <c r="D50" i="33"/>
  <c r="D51" i="33"/>
  <c r="D52" i="33"/>
  <c r="D53" i="33"/>
  <c r="D54" i="33"/>
  <c r="D55" i="33"/>
  <c r="D42" i="33"/>
  <c r="K725" i="32"/>
  <c r="K724" i="32"/>
  <c r="K723" i="32"/>
  <c r="K722" i="32"/>
  <c r="K721" i="32"/>
  <c r="K720" i="32"/>
  <c r="K719" i="32"/>
  <c r="K718" i="32"/>
  <c r="K717" i="32"/>
  <c r="K716" i="32"/>
  <c r="K715" i="32"/>
  <c r="K714" i="32"/>
  <c r="K713" i="32"/>
  <c r="K712" i="32"/>
  <c r="K711" i="32"/>
  <c r="K710" i="32"/>
  <c r="K709" i="32"/>
  <c r="K708" i="32"/>
  <c r="K707" i="32"/>
  <c r="K706" i="32"/>
  <c r="K705" i="32"/>
  <c r="K704" i="32"/>
  <c r="K703" i="32"/>
  <c r="K702" i="32"/>
  <c r="K701" i="32"/>
  <c r="K700" i="32"/>
  <c r="K699" i="32"/>
  <c r="K698" i="32"/>
  <c r="K697" i="32"/>
  <c r="K696" i="32"/>
  <c r="K695" i="32"/>
  <c r="K694" i="32"/>
  <c r="K693" i="32"/>
  <c r="K692" i="32"/>
  <c r="K691" i="32"/>
  <c r="K690" i="32"/>
  <c r="K689" i="32"/>
  <c r="K688" i="32"/>
  <c r="K687" i="32"/>
  <c r="K686" i="32"/>
  <c r="K685" i="32"/>
  <c r="K684" i="32"/>
  <c r="K683" i="32"/>
  <c r="K682" i="32"/>
  <c r="K681" i="32"/>
  <c r="K680" i="32"/>
  <c r="K679" i="32"/>
  <c r="K678" i="32"/>
  <c r="K677" i="32"/>
  <c r="K676" i="32"/>
  <c r="K675" i="32"/>
  <c r="K674" i="32"/>
  <c r="K673" i="32"/>
  <c r="K672" i="32"/>
  <c r="K671" i="32"/>
  <c r="K670" i="32"/>
  <c r="K669" i="32"/>
  <c r="K668" i="32"/>
  <c r="K667" i="32"/>
  <c r="K666" i="32"/>
  <c r="K665" i="32"/>
  <c r="K664" i="32"/>
  <c r="K663" i="32"/>
  <c r="K662" i="32"/>
  <c r="K661" i="32"/>
  <c r="K660" i="32"/>
  <c r="K659" i="32"/>
  <c r="K658" i="32"/>
  <c r="K657" i="32"/>
  <c r="K656" i="32"/>
  <c r="K655" i="32"/>
  <c r="K654" i="32"/>
  <c r="K653" i="32"/>
  <c r="K652" i="32"/>
  <c r="K651" i="32"/>
  <c r="K650" i="32"/>
  <c r="K649" i="32"/>
  <c r="K648" i="32"/>
  <c r="K647" i="32"/>
  <c r="K646" i="32"/>
  <c r="K645" i="32"/>
  <c r="K644" i="32"/>
  <c r="K643" i="32"/>
  <c r="K642" i="32"/>
  <c r="K641" i="32"/>
  <c r="K640" i="32"/>
  <c r="K639" i="32"/>
  <c r="K638" i="32"/>
  <c r="K637" i="32"/>
  <c r="K636" i="32"/>
  <c r="K635" i="32"/>
  <c r="K634" i="32"/>
  <c r="K633" i="32"/>
  <c r="K632" i="32"/>
  <c r="K631" i="32"/>
  <c r="K630" i="32"/>
  <c r="K629" i="32"/>
  <c r="K628" i="32"/>
  <c r="K627" i="32"/>
  <c r="K626" i="32"/>
  <c r="K625" i="32"/>
  <c r="K624" i="32"/>
  <c r="K623" i="32"/>
  <c r="K622" i="32"/>
  <c r="K621" i="32"/>
  <c r="K620" i="32"/>
  <c r="K619" i="32"/>
  <c r="K618" i="32"/>
  <c r="K617" i="32"/>
  <c r="K616" i="32"/>
  <c r="K615" i="32"/>
  <c r="K614" i="32"/>
  <c r="K613" i="32"/>
  <c r="K612" i="32"/>
  <c r="K611" i="32"/>
  <c r="K610" i="32"/>
  <c r="K609" i="32"/>
  <c r="K608" i="32"/>
  <c r="K607" i="32"/>
  <c r="K606" i="32"/>
  <c r="K605" i="32"/>
  <c r="K604" i="32"/>
  <c r="K603" i="32"/>
  <c r="K602" i="32"/>
  <c r="K601" i="32"/>
  <c r="K600" i="32"/>
  <c r="K599" i="32"/>
  <c r="K598" i="32"/>
  <c r="K597" i="32"/>
  <c r="K596" i="32"/>
  <c r="K595" i="32"/>
  <c r="K594" i="32"/>
  <c r="K593" i="32"/>
  <c r="K592" i="32"/>
  <c r="K591" i="32"/>
  <c r="K590" i="32"/>
  <c r="K589" i="32"/>
  <c r="K588" i="32"/>
  <c r="K587" i="32"/>
  <c r="K586" i="32"/>
  <c r="K585" i="32"/>
  <c r="K584" i="32"/>
  <c r="K583" i="32"/>
  <c r="K582" i="32"/>
  <c r="K581" i="32"/>
  <c r="K580" i="32"/>
  <c r="K579" i="32"/>
  <c r="K578" i="32"/>
  <c r="K577" i="32"/>
  <c r="K576" i="32"/>
  <c r="K575" i="32"/>
  <c r="K574" i="32"/>
  <c r="K573" i="32"/>
  <c r="K572" i="32"/>
  <c r="K571" i="32"/>
  <c r="K570" i="32"/>
  <c r="K569" i="32"/>
  <c r="K568" i="32"/>
  <c r="K567" i="32"/>
  <c r="K566" i="32"/>
  <c r="K565" i="32"/>
  <c r="K564" i="32"/>
  <c r="K563" i="32"/>
  <c r="K562" i="32"/>
  <c r="K561" i="32"/>
  <c r="K560" i="32"/>
  <c r="K559" i="32"/>
  <c r="K558" i="32"/>
  <c r="K557" i="32"/>
  <c r="K556" i="32"/>
  <c r="K555" i="32"/>
  <c r="K554" i="32"/>
  <c r="K553" i="32"/>
  <c r="K552" i="32"/>
  <c r="K551" i="32"/>
  <c r="K550" i="32"/>
  <c r="K549" i="32"/>
  <c r="K548" i="32"/>
  <c r="K547" i="32"/>
  <c r="K546" i="32"/>
  <c r="K545" i="32"/>
  <c r="K544" i="32"/>
  <c r="K543" i="32"/>
  <c r="K542" i="32"/>
  <c r="K541" i="32"/>
  <c r="K540" i="32"/>
  <c r="K539" i="32"/>
  <c r="K538" i="32"/>
  <c r="K537" i="32"/>
  <c r="K536" i="32"/>
  <c r="K535" i="32"/>
  <c r="K534" i="32"/>
  <c r="K533" i="32"/>
  <c r="K532" i="32"/>
  <c r="K531" i="32"/>
  <c r="K530" i="32"/>
  <c r="K529" i="32"/>
  <c r="K528" i="32"/>
  <c r="K527" i="32"/>
  <c r="K526" i="32"/>
  <c r="K525" i="32"/>
  <c r="K524" i="32"/>
  <c r="K523" i="32"/>
  <c r="K522" i="32"/>
  <c r="K521" i="32"/>
  <c r="K520" i="32"/>
  <c r="K519" i="32"/>
  <c r="K518" i="32"/>
  <c r="K517" i="32"/>
  <c r="K516" i="32"/>
  <c r="K515" i="32"/>
  <c r="K514" i="32"/>
  <c r="K513" i="32"/>
  <c r="K512" i="32"/>
  <c r="K511" i="32"/>
  <c r="K510" i="32"/>
  <c r="K509" i="32"/>
  <c r="K508" i="32"/>
  <c r="K507" i="32"/>
  <c r="K506" i="32"/>
  <c r="K505" i="32"/>
  <c r="K504" i="32"/>
  <c r="K503" i="32"/>
  <c r="K502" i="32"/>
  <c r="K501" i="32"/>
  <c r="K500" i="32"/>
  <c r="K499" i="32"/>
  <c r="K498" i="32"/>
  <c r="K497" i="32"/>
  <c r="K496" i="32"/>
  <c r="K495" i="32"/>
  <c r="K494" i="32"/>
  <c r="K493" i="32"/>
  <c r="K492" i="32"/>
  <c r="K491" i="32"/>
  <c r="K490" i="32"/>
  <c r="K489" i="32"/>
  <c r="K488" i="32"/>
  <c r="K487" i="32"/>
  <c r="K486" i="32"/>
  <c r="K485" i="32"/>
  <c r="K484" i="32"/>
  <c r="K483" i="32"/>
  <c r="K482" i="32"/>
  <c r="K481" i="32"/>
  <c r="K480" i="32"/>
  <c r="K479" i="32"/>
  <c r="K478" i="32"/>
  <c r="K477" i="32"/>
  <c r="K476" i="32"/>
  <c r="K475" i="32"/>
  <c r="K474" i="32"/>
  <c r="K473" i="32"/>
  <c r="K472" i="32"/>
  <c r="K471" i="32"/>
  <c r="K470" i="32"/>
  <c r="K469" i="32"/>
  <c r="K468" i="32"/>
  <c r="K467" i="32"/>
  <c r="K466" i="32"/>
  <c r="K465" i="32"/>
  <c r="K464" i="32"/>
  <c r="K463" i="32"/>
  <c r="K462" i="32"/>
  <c r="K461" i="32"/>
  <c r="K460" i="32"/>
  <c r="K459" i="32"/>
  <c r="K458" i="32"/>
  <c r="K457" i="32"/>
  <c r="K456" i="32"/>
  <c r="K455" i="32"/>
  <c r="K454" i="32"/>
  <c r="K453" i="32"/>
  <c r="K452" i="32"/>
  <c r="K451" i="32"/>
  <c r="K450" i="32"/>
  <c r="K449" i="32"/>
  <c r="K448" i="32"/>
  <c r="K447" i="32"/>
  <c r="K446" i="32"/>
  <c r="K445" i="32"/>
  <c r="K444" i="32"/>
  <c r="K443" i="32"/>
  <c r="K442" i="32"/>
  <c r="K441" i="32"/>
  <c r="K440" i="32"/>
  <c r="K439" i="32"/>
  <c r="K438" i="32"/>
  <c r="K437" i="32"/>
  <c r="K436" i="32"/>
  <c r="K435" i="32"/>
  <c r="K434" i="32"/>
  <c r="K433" i="32"/>
  <c r="K432" i="32"/>
  <c r="K431" i="32"/>
  <c r="K430" i="32"/>
  <c r="K429" i="32"/>
  <c r="K428" i="32"/>
  <c r="K427" i="32"/>
  <c r="K426" i="32"/>
  <c r="K425" i="32"/>
  <c r="K424" i="32"/>
  <c r="K423" i="32"/>
  <c r="K422" i="32"/>
  <c r="K421" i="32"/>
  <c r="K420" i="32"/>
  <c r="K419" i="32"/>
  <c r="K418" i="32"/>
  <c r="K417" i="32"/>
  <c r="K416" i="32"/>
  <c r="K415" i="32"/>
  <c r="K414" i="32"/>
  <c r="K413" i="32"/>
  <c r="K412" i="32"/>
  <c r="K411" i="32"/>
  <c r="K410" i="32"/>
  <c r="K409" i="32"/>
  <c r="K408" i="32"/>
  <c r="K407" i="32"/>
  <c r="K406" i="32"/>
  <c r="K405" i="32"/>
  <c r="K404" i="32"/>
  <c r="K403" i="32"/>
  <c r="K402" i="32"/>
  <c r="K401" i="32"/>
  <c r="K400" i="32"/>
  <c r="K399" i="32"/>
  <c r="K398" i="32"/>
  <c r="K397" i="32"/>
  <c r="K396" i="32"/>
  <c r="K395" i="32"/>
  <c r="K394" i="32"/>
  <c r="K393" i="32"/>
  <c r="K392" i="32"/>
  <c r="K391" i="32"/>
  <c r="K390" i="32"/>
  <c r="K389" i="32"/>
  <c r="K388" i="32"/>
  <c r="K387" i="32"/>
  <c r="K386" i="32"/>
  <c r="K385" i="32"/>
  <c r="K384" i="32"/>
  <c r="K383" i="32"/>
  <c r="K382" i="32"/>
  <c r="K381" i="32"/>
  <c r="K380" i="32"/>
  <c r="K379" i="32"/>
  <c r="K378" i="32"/>
  <c r="K377" i="32"/>
  <c r="K376" i="32"/>
  <c r="K375" i="32"/>
  <c r="K374" i="32"/>
  <c r="K373" i="32"/>
  <c r="K372" i="32"/>
  <c r="K371" i="32"/>
  <c r="K370" i="32"/>
  <c r="K369" i="32"/>
  <c r="K368" i="32"/>
  <c r="K367" i="32"/>
  <c r="K366" i="32"/>
  <c r="K365" i="32"/>
  <c r="K364" i="32"/>
  <c r="K363" i="32"/>
  <c r="K362" i="32"/>
  <c r="K361" i="32"/>
  <c r="K360" i="32"/>
  <c r="K359" i="32"/>
  <c r="K358" i="32"/>
  <c r="K357" i="32"/>
  <c r="K356" i="32"/>
  <c r="K355" i="32"/>
  <c r="K354" i="32"/>
  <c r="K353" i="32"/>
  <c r="K352" i="32"/>
  <c r="K351" i="32"/>
  <c r="K350" i="32"/>
  <c r="K349" i="32"/>
  <c r="K348" i="32"/>
  <c r="K347" i="32"/>
  <c r="K346" i="32"/>
  <c r="K345" i="32"/>
  <c r="K344" i="32"/>
  <c r="K343" i="32"/>
  <c r="K342" i="32"/>
  <c r="K341" i="32"/>
  <c r="K340" i="32"/>
  <c r="K339" i="32"/>
  <c r="K338" i="32"/>
  <c r="K337" i="32"/>
  <c r="K336" i="32"/>
  <c r="K335" i="32"/>
  <c r="K334" i="32"/>
  <c r="K333" i="32"/>
  <c r="K332" i="32"/>
  <c r="K331" i="32"/>
  <c r="K330" i="32"/>
  <c r="K329" i="32"/>
  <c r="K328" i="32"/>
  <c r="K327" i="32"/>
  <c r="K326" i="32"/>
  <c r="K325" i="32"/>
  <c r="K324" i="32"/>
  <c r="K323" i="32"/>
  <c r="K322" i="32"/>
  <c r="K321" i="32"/>
  <c r="K320" i="32"/>
  <c r="K319" i="32"/>
  <c r="K318" i="32"/>
  <c r="K317" i="32"/>
  <c r="K316" i="32"/>
  <c r="K315" i="32"/>
  <c r="K314" i="32"/>
  <c r="K313" i="32"/>
  <c r="K312" i="32"/>
  <c r="K311" i="32"/>
  <c r="K310" i="32"/>
  <c r="K309" i="32"/>
  <c r="K308" i="32"/>
  <c r="K307" i="32"/>
  <c r="K306" i="32"/>
  <c r="K305" i="32"/>
  <c r="K304" i="32"/>
  <c r="K303" i="32"/>
  <c r="K302" i="32"/>
  <c r="K301" i="32"/>
  <c r="K300" i="32"/>
  <c r="K299" i="32"/>
  <c r="K298" i="32"/>
  <c r="K297" i="32"/>
  <c r="K296" i="32"/>
  <c r="K295" i="32"/>
  <c r="K294" i="32"/>
  <c r="K293" i="32"/>
  <c r="K292" i="32"/>
  <c r="K291" i="32"/>
  <c r="K290" i="32"/>
  <c r="K289" i="32"/>
  <c r="K288" i="32"/>
  <c r="K287" i="32"/>
  <c r="K286" i="32"/>
  <c r="K285" i="32"/>
  <c r="K284" i="32"/>
  <c r="K283" i="32"/>
  <c r="K282" i="32"/>
  <c r="K281" i="32"/>
  <c r="K280" i="32"/>
  <c r="K279" i="32"/>
  <c r="K278" i="32"/>
  <c r="K277" i="32"/>
  <c r="K276" i="32"/>
  <c r="K275" i="32"/>
  <c r="K274" i="32"/>
  <c r="K273" i="32"/>
  <c r="K272" i="32"/>
  <c r="K271" i="32"/>
  <c r="K270" i="32"/>
  <c r="K269" i="32"/>
  <c r="K268" i="32"/>
  <c r="K267" i="32"/>
  <c r="K266" i="32"/>
  <c r="K265" i="32"/>
  <c r="K264" i="32"/>
  <c r="K263" i="32"/>
  <c r="K262" i="32"/>
  <c r="K261" i="32"/>
  <c r="K260" i="32"/>
  <c r="K259" i="32"/>
  <c r="K258" i="32"/>
  <c r="K257" i="32"/>
  <c r="K256" i="32"/>
  <c r="K255" i="32"/>
  <c r="K254" i="32"/>
  <c r="K253" i="32"/>
  <c r="K252" i="32"/>
  <c r="K251" i="32"/>
  <c r="K250" i="32"/>
  <c r="K249" i="32"/>
  <c r="K248" i="32"/>
  <c r="K247" i="32"/>
  <c r="K246" i="32"/>
  <c r="K245" i="32"/>
  <c r="K244" i="32"/>
  <c r="K243" i="32"/>
  <c r="K242" i="32"/>
  <c r="K241" i="32"/>
  <c r="K240" i="32"/>
  <c r="K239" i="32"/>
  <c r="K238" i="32"/>
  <c r="K237" i="32"/>
  <c r="K236" i="32"/>
  <c r="K235" i="32"/>
  <c r="K234" i="32"/>
  <c r="K233" i="32"/>
  <c r="K232" i="32"/>
  <c r="K231" i="32"/>
  <c r="K230" i="32"/>
  <c r="K229" i="32"/>
  <c r="K228" i="32"/>
  <c r="K227" i="32"/>
  <c r="K226" i="32"/>
  <c r="K225" i="32"/>
  <c r="K224" i="32"/>
  <c r="K223" i="32"/>
  <c r="K222" i="32"/>
  <c r="K221" i="32"/>
  <c r="K220" i="32"/>
  <c r="K219" i="32"/>
  <c r="K218" i="32"/>
  <c r="K217" i="32"/>
  <c r="K216" i="32"/>
  <c r="K215" i="32"/>
  <c r="K214" i="32"/>
  <c r="K213" i="32"/>
  <c r="K212" i="32"/>
  <c r="K211" i="32"/>
  <c r="K210" i="32"/>
  <c r="K209" i="32"/>
  <c r="K208" i="32"/>
  <c r="K207" i="32"/>
  <c r="K206" i="32"/>
  <c r="K205" i="32"/>
  <c r="K204" i="32"/>
  <c r="K203" i="32"/>
  <c r="K202" i="32"/>
  <c r="K201" i="32"/>
  <c r="K200" i="32"/>
  <c r="K199" i="32"/>
  <c r="K198" i="32"/>
  <c r="K197" i="32"/>
  <c r="K196" i="32"/>
  <c r="K195" i="32"/>
  <c r="K194" i="32"/>
  <c r="K193" i="32"/>
  <c r="K192" i="32"/>
  <c r="K191" i="32"/>
  <c r="K190" i="32"/>
  <c r="K189" i="32"/>
  <c r="K188" i="32"/>
  <c r="K187" i="32"/>
  <c r="K186" i="32"/>
  <c r="K185" i="32"/>
  <c r="K184" i="32"/>
  <c r="K183" i="32"/>
  <c r="K182" i="32"/>
  <c r="K181" i="32"/>
  <c r="K180" i="32"/>
  <c r="K179" i="32"/>
  <c r="K178" i="32"/>
  <c r="K177" i="32"/>
  <c r="K176" i="32"/>
  <c r="K175" i="32"/>
  <c r="K174" i="32"/>
  <c r="K173" i="32"/>
  <c r="K172" i="32"/>
  <c r="K171" i="32"/>
  <c r="K170" i="32"/>
  <c r="K169" i="32"/>
  <c r="K168" i="32"/>
  <c r="K167" i="32"/>
  <c r="K166" i="32"/>
  <c r="K165" i="32"/>
  <c r="K164" i="32"/>
  <c r="K163" i="32"/>
  <c r="K162" i="32"/>
  <c r="K161" i="32"/>
  <c r="K160" i="32"/>
  <c r="K159" i="32"/>
  <c r="K158" i="32"/>
  <c r="K157" i="32"/>
  <c r="K156" i="32"/>
  <c r="K155" i="32"/>
  <c r="K154" i="32"/>
  <c r="K153" i="32"/>
  <c r="K152" i="32"/>
  <c r="K151" i="32"/>
  <c r="K150" i="32"/>
  <c r="K149" i="32"/>
  <c r="K148" i="32"/>
  <c r="K147" i="32"/>
  <c r="K146" i="32"/>
  <c r="K145" i="32"/>
  <c r="K144" i="32"/>
  <c r="K143" i="32"/>
  <c r="K142" i="32"/>
  <c r="K141" i="32"/>
  <c r="K140" i="32"/>
  <c r="K139" i="32"/>
  <c r="K138" i="32"/>
  <c r="K137" i="32"/>
  <c r="K136" i="32"/>
  <c r="K135" i="32"/>
  <c r="K134" i="32"/>
  <c r="K133" i="32"/>
  <c r="K132" i="32"/>
  <c r="K131" i="32"/>
  <c r="K130" i="32"/>
  <c r="K129" i="32"/>
  <c r="K128" i="32"/>
  <c r="K127" i="32"/>
  <c r="K126" i="32"/>
  <c r="K125" i="32"/>
  <c r="K124" i="32"/>
  <c r="K123" i="32"/>
  <c r="K122" i="32"/>
  <c r="K121" i="32"/>
  <c r="K120" i="32"/>
  <c r="K119" i="32"/>
  <c r="K118" i="32"/>
  <c r="K117" i="32"/>
  <c r="K116" i="32"/>
  <c r="K115" i="32"/>
  <c r="K114" i="32"/>
  <c r="K113" i="32"/>
  <c r="K112" i="32"/>
  <c r="K111" i="32"/>
  <c r="K110" i="32"/>
  <c r="K109" i="32"/>
  <c r="K108" i="32"/>
  <c r="K107" i="32"/>
  <c r="K106" i="32"/>
  <c r="K105" i="32"/>
  <c r="K104" i="32"/>
  <c r="K103" i="32"/>
  <c r="K102" i="32"/>
  <c r="K101" i="32"/>
  <c r="K100" i="32"/>
  <c r="K99" i="32"/>
  <c r="K98" i="32"/>
  <c r="K97" i="32"/>
  <c r="K96" i="32"/>
  <c r="K95" i="32"/>
  <c r="K94" i="32"/>
  <c r="K93" i="32"/>
  <c r="K92" i="32"/>
  <c r="K91" i="32"/>
  <c r="K90" i="32"/>
  <c r="K89" i="32"/>
  <c r="K88" i="32"/>
  <c r="K87" i="32"/>
  <c r="K86" i="32"/>
  <c r="K85" i="32"/>
  <c r="K84" i="32"/>
  <c r="K83" i="32"/>
  <c r="K82" i="32"/>
  <c r="K81" i="32"/>
  <c r="K80" i="32"/>
  <c r="K79" i="32"/>
  <c r="K78" i="32"/>
  <c r="K77" i="32"/>
  <c r="K76" i="32"/>
  <c r="K75" i="32"/>
  <c r="K74" i="32"/>
  <c r="K73" i="32"/>
  <c r="K72" i="32"/>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25" i="32"/>
  <c r="K24" i="32"/>
  <c r="K23" i="32"/>
  <c r="K22" i="32"/>
  <c r="K21" i="32"/>
  <c r="K20" i="32"/>
  <c r="K19" i="32"/>
  <c r="K18" i="32"/>
  <c r="K17" i="32"/>
  <c r="K16" i="32"/>
  <c r="K15" i="32"/>
  <c r="K14" i="32"/>
  <c r="K13" i="32"/>
  <c r="K12" i="32"/>
  <c r="K11" i="32"/>
  <c r="K10" i="32"/>
  <c r="K9" i="32"/>
  <c r="F42" i="33" l="1"/>
  <c r="F46" i="33"/>
  <c r="F50" i="33"/>
  <c r="G42" i="33"/>
  <c r="G46" i="33"/>
  <c r="G50" i="33"/>
  <c r="I42" i="33"/>
  <c r="I46" i="33"/>
  <c r="I50" i="33"/>
  <c r="J42" i="33"/>
  <c r="J46" i="33"/>
  <c r="J50" i="33"/>
  <c r="F43" i="33"/>
  <c r="F47" i="33"/>
  <c r="F55" i="33"/>
  <c r="G43" i="33"/>
  <c r="G47" i="33"/>
  <c r="G55" i="33"/>
  <c r="I43" i="33"/>
  <c r="I47" i="33"/>
  <c r="I55" i="33"/>
  <c r="J43" i="33"/>
  <c r="J47" i="33"/>
  <c r="J55" i="33"/>
  <c r="F44" i="33"/>
  <c r="F52" i="33"/>
  <c r="F56" i="33"/>
  <c r="G44" i="33"/>
  <c r="G52" i="33"/>
  <c r="G56" i="33"/>
  <c r="I44" i="33"/>
  <c r="I52" i="33"/>
  <c r="I56" i="33"/>
  <c r="J44" i="33"/>
  <c r="J52" i="33"/>
  <c r="J56" i="33"/>
  <c r="F45" i="33"/>
  <c r="F49" i="33"/>
  <c r="G45" i="33"/>
  <c r="G49" i="33"/>
  <c r="I45" i="33"/>
  <c r="I49" i="33"/>
  <c r="J45" i="33"/>
  <c r="J49" i="33"/>
  <c r="D13" i="33"/>
  <c r="D14" i="33"/>
  <c r="D15" i="33"/>
  <c r="D16" i="33"/>
  <c r="D17" i="33"/>
  <c r="D18" i="33"/>
  <c r="D19" i="33"/>
  <c r="D20" i="33"/>
  <c r="D21" i="33"/>
  <c r="D22" i="33"/>
  <c r="D23" i="33"/>
  <c r="D24" i="33"/>
  <c r="D25" i="33"/>
  <c r="D26" i="33"/>
  <c r="D27" i="33"/>
  <c r="D28" i="33"/>
  <c r="D29" i="33"/>
  <c r="D30" i="33"/>
  <c r="D31" i="33"/>
  <c r="D32" i="33"/>
  <c r="D33" i="33"/>
  <c r="D725" i="32"/>
  <c r="D724" i="32"/>
  <c r="AD724" i="32" s="1"/>
  <c r="D723" i="32"/>
  <c r="D722" i="32"/>
  <c r="D721" i="32"/>
  <c r="D720" i="32"/>
  <c r="D719" i="32"/>
  <c r="D718" i="32"/>
  <c r="AD718" i="32" s="1"/>
  <c r="D717" i="32"/>
  <c r="AD717" i="32" s="1"/>
  <c r="D716" i="32"/>
  <c r="D715" i="32"/>
  <c r="AD715" i="32" s="1"/>
  <c r="D714" i="32"/>
  <c r="AD714" i="32" s="1"/>
  <c r="D713" i="32"/>
  <c r="D712" i="32"/>
  <c r="D711" i="32"/>
  <c r="AD711" i="32" s="1"/>
  <c r="D710" i="32"/>
  <c r="D709" i="32"/>
  <c r="D708" i="32"/>
  <c r="AD708" i="32" s="1"/>
  <c r="D707" i="32"/>
  <c r="AD707" i="32" s="1"/>
  <c r="D706" i="32"/>
  <c r="D705" i="32"/>
  <c r="D704" i="32"/>
  <c r="AD704" i="32" s="1"/>
  <c r="D703" i="32"/>
  <c r="AD703" i="32" s="1"/>
  <c r="D702" i="32"/>
  <c r="D701" i="32"/>
  <c r="D700" i="32"/>
  <c r="AD700" i="32" s="1"/>
  <c r="D699" i="32"/>
  <c r="D698" i="32"/>
  <c r="D697" i="32"/>
  <c r="AD697" i="32" s="1"/>
  <c r="D696" i="32"/>
  <c r="AD696" i="32" s="1"/>
  <c r="D695" i="32"/>
  <c r="D694" i="32"/>
  <c r="D693" i="32"/>
  <c r="AD693" i="32" s="1"/>
  <c r="D692" i="32"/>
  <c r="AD692" i="32" s="1"/>
  <c r="D691" i="32"/>
  <c r="D690" i="32"/>
  <c r="D689" i="32"/>
  <c r="AD689" i="32" s="1"/>
  <c r="D688" i="32"/>
  <c r="AD688" i="32" s="1"/>
  <c r="D687" i="32"/>
  <c r="D686" i="32"/>
  <c r="D685" i="32"/>
  <c r="AD685" i="32" s="1"/>
  <c r="D684" i="32"/>
  <c r="AD684" i="32" s="1"/>
  <c r="D683" i="32"/>
  <c r="D682" i="32"/>
  <c r="D681" i="32"/>
  <c r="AD681" i="32" s="1"/>
  <c r="D680" i="32"/>
  <c r="AD680" i="32" s="1"/>
  <c r="D679" i="32"/>
  <c r="D678" i="32"/>
  <c r="D677" i="32"/>
  <c r="AD677" i="32" s="1"/>
  <c r="D676" i="32"/>
  <c r="AD676" i="32" s="1"/>
  <c r="D675" i="32"/>
  <c r="D674" i="32"/>
  <c r="D673" i="32"/>
  <c r="AD673" i="32" s="1"/>
  <c r="D672" i="32"/>
  <c r="AD672" i="32" s="1"/>
  <c r="D671" i="32"/>
  <c r="D670" i="32"/>
  <c r="D669" i="32"/>
  <c r="AD669" i="32" s="1"/>
  <c r="D668" i="32"/>
  <c r="AD668" i="32" s="1"/>
  <c r="D667" i="32"/>
  <c r="D666" i="32"/>
  <c r="D665" i="32"/>
  <c r="AD665" i="32" s="1"/>
  <c r="D664" i="32"/>
  <c r="AD664" i="32" s="1"/>
  <c r="D663" i="32"/>
  <c r="D662" i="32"/>
  <c r="D661" i="32"/>
  <c r="AD661" i="32" s="1"/>
  <c r="D660" i="32"/>
  <c r="AD660" i="32" s="1"/>
  <c r="D659" i="32"/>
  <c r="D658" i="32"/>
  <c r="D657" i="32"/>
  <c r="AD657" i="32" s="1"/>
  <c r="D656" i="32"/>
  <c r="AD656" i="32" s="1"/>
  <c r="D655" i="32"/>
  <c r="D654" i="32"/>
  <c r="D653" i="32"/>
  <c r="AD653" i="32" s="1"/>
  <c r="D652" i="32"/>
  <c r="AD652" i="32" s="1"/>
  <c r="D651" i="32"/>
  <c r="D650" i="32"/>
  <c r="D649" i="32"/>
  <c r="AD649" i="32" s="1"/>
  <c r="D648" i="32"/>
  <c r="AD648" i="32" s="1"/>
  <c r="D647" i="32"/>
  <c r="D646" i="32"/>
  <c r="D645" i="32"/>
  <c r="AD645" i="32" s="1"/>
  <c r="D644" i="32"/>
  <c r="AD644" i="32" s="1"/>
  <c r="D643" i="32"/>
  <c r="D642" i="32"/>
  <c r="D641" i="32"/>
  <c r="AD641" i="32" s="1"/>
  <c r="D640" i="32"/>
  <c r="AD640" i="32" s="1"/>
  <c r="D639" i="32"/>
  <c r="D638" i="32"/>
  <c r="D637" i="32"/>
  <c r="AD637" i="32" s="1"/>
  <c r="D636" i="32"/>
  <c r="AD636" i="32" s="1"/>
  <c r="D635" i="32"/>
  <c r="D634" i="32"/>
  <c r="D633" i="32"/>
  <c r="AD633" i="32" s="1"/>
  <c r="D632" i="32"/>
  <c r="AD632" i="32" s="1"/>
  <c r="D631" i="32"/>
  <c r="D630" i="32"/>
  <c r="D629" i="32"/>
  <c r="AD629" i="32" s="1"/>
  <c r="D628" i="32"/>
  <c r="AD628" i="32" s="1"/>
  <c r="D627" i="32"/>
  <c r="D626" i="32"/>
  <c r="D625" i="32"/>
  <c r="AD625" i="32" s="1"/>
  <c r="D624" i="32"/>
  <c r="AD624" i="32" s="1"/>
  <c r="D623" i="32"/>
  <c r="D622" i="32"/>
  <c r="D621" i="32"/>
  <c r="AD621" i="32" s="1"/>
  <c r="D620" i="32"/>
  <c r="AD620" i="32" s="1"/>
  <c r="D619" i="32"/>
  <c r="D618" i="32"/>
  <c r="D617" i="32"/>
  <c r="AD617" i="32" s="1"/>
  <c r="D616" i="32"/>
  <c r="AD616" i="32" s="1"/>
  <c r="D615" i="32"/>
  <c r="D614" i="32"/>
  <c r="D613" i="32"/>
  <c r="AD613" i="32" s="1"/>
  <c r="D612" i="32"/>
  <c r="AD612" i="32" s="1"/>
  <c r="D611" i="32"/>
  <c r="D610" i="32"/>
  <c r="D609" i="32"/>
  <c r="AD609" i="32" s="1"/>
  <c r="D608" i="32"/>
  <c r="AD608" i="32" s="1"/>
  <c r="D607" i="32"/>
  <c r="D606" i="32"/>
  <c r="D605" i="32"/>
  <c r="AD605" i="32" s="1"/>
  <c r="D604" i="32"/>
  <c r="AD604" i="32" s="1"/>
  <c r="D603" i="32"/>
  <c r="D602" i="32"/>
  <c r="D601" i="32"/>
  <c r="AD601" i="32" s="1"/>
  <c r="D600" i="32"/>
  <c r="AD600" i="32" s="1"/>
  <c r="D599" i="32"/>
  <c r="D598" i="32"/>
  <c r="D597" i="32"/>
  <c r="AD597" i="32" s="1"/>
  <c r="D596" i="32"/>
  <c r="D595" i="32"/>
  <c r="D594" i="32"/>
  <c r="D593" i="32"/>
  <c r="AD593" i="32" s="1"/>
  <c r="D592" i="32"/>
  <c r="D591" i="32"/>
  <c r="D590" i="32"/>
  <c r="AD590" i="32" s="1"/>
  <c r="D589" i="32"/>
  <c r="D588" i="32"/>
  <c r="D587" i="32"/>
  <c r="D586" i="32"/>
  <c r="D585" i="32"/>
  <c r="D584" i="32"/>
  <c r="D583" i="32"/>
  <c r="D582" i="32"/>
  <c r="AD582" i="32" s="1"/>
  <c r="D581" i="32"/>
  <c r="AD581" i="32" s="1"/>
  <c r="D580" i="32"/>
  <c r="AD580" i="32" s="1"/>
  <c r="D579" i="32"/>
  <c r="AD579" i="32" s="1"/>
  <c r="D578" i="32"/>
  <c r="AD578" i="32" s="1"/>
  <c r="D577" i="32"/>
  <c r="AD577" i="32" s="1"/>
  <c r="D576" i="32"/>
  <c r="D575" i="32"/>
  <c r="D574" i="32"/>
  <c r="AD574" i="32" s="1"/>
  <c r="D573" i="32"/>
  <c r="AD573" i="32" s="1"/>
  <c r="D572" i="32"/>
  <c r="D571" i="32"/>
  <c r="D570" i="32"/>
  <c r="AD570" i="32" s="1"/>
  <c r="D569" i="32"/>
  <c r="AD569" i="32" s="1"/>
  <c r="D568" i="32"/>
  <c r="D567" i="32"/>
  <c r="D566" i="32"/>
  <c r="D565" i="32"/>
  <c r="D564" i="32"/>
  <c r="AD564" i="32" s="1"/>
  <c r="D563" i="32"/>
  <c r="D562" i="32"/>
  <c r="D561" i="32"/>
  <c r="D560" i="32"/>
  <c r="AD560" i="32" s="1"/>
  <c r="D559" i="32"/>
  <c r="D558" i="32"/>
  <c r="D557" i="32"/>
  <c r="D556" i="32"/>
  <c r="AD556" i="32" s="1"/>
  <c r="D555" i="32"/>
  <c r="D554" i="32"/>
  <c r="D553" i="32"/>
  <c r="D552" i="32"/>
  <c r="AD552" i="32" s="1"/>
  <c r="D551" i="32"/>
  <c r="D550" i="32"/>
  <c r="D549" i="32"/>
  <c r="D548" i="32"/>
  <c r="AD548" i="32" s="1"/>
  <c r="D547" i="32"/>
  <c r="D546" i="32"/>
  <c r="D545" i="32"/>
  <c r="D544" i="32"/>
  <c r="AD544" i="32" s="1"/>
  <c r="D543" i="32"/>
  <c r="D542" i="32"/>
  <c r="D541" i="32"/>
  <c r="D540" i="32"/>
  <c r="AD540" i="32" s="1"/>
  <c r="D539" i="32"/>
  <c r="D538" i="32"/>
  <c r="D537" i="32"/>
  <c r="D536" i="32"/>
  <c r="AD536" i="32" s="1"/>
  <c r="D535" i="32"/>
  <c r="D534" i="32"/>
  <c r="D533" i="32"/>
  <c r="D532" i="32"/>
  <c r="AD532" i="32" s="1"/>
  <c r="D531" i="32"/>
  <c r="D530" i="32"/>
  <c r="D529" i="32"/>
  <c r="D528" i="32"/>
  <c r="AD528" i="32" s="1"/>
  <c r="D527" i="32"/>
  <c r="D526" i="32"/>
  <c r="D525" i="32"/>
  <c r="D524" i="32"/>
  <c r="AD524" i="32" s="1"/>
  <c r="D523" i="32"/>
  <c r="D522" i="32"/>
  <c r="D521" i="32"/>
  <c r="D520" i="32"/>
  <c r="AD520" i="32" s="1"/>
  <c r="D519" i="32"/>
  <c r="D518" i="32"/>
  <c r="D517" i="32"/>
  <c r="D516" i="32"/>
  <c r="AD516" i="32" s="1"/>
  <c r="D515" i="32"/>
  <c r="D514" i="32"/>
  <c r="D513" i="32"/>
  <c r="D512" i="32"/>
  <c r="AD512" i="32" s="1"/>
  <c r="D511" i="32"/>
  <c r="D510" i="32"/>
  <c r="D509" i="32"/>
  <c r="D508" i="32"/>
  <c r="AD508" i="32" s="1"/>
  <c r="D507" i="32"/>
  <c r="D506" i="32"/>
  <c r="AD506" i="32" s="1"/>
  <c r="D505" i="32"/>
  <c r="D504" i="32"/>
  <c r="AD504" i="32" s="1"/>
  <c r="D503" i="32"/>
  <c r="D502" i="32"/>
  <c r="AD502" i="32" s="1"/>
  <c r="D501" i="32"/>
  <c r="D500" i="32"/>
  <c r="AD500" i="32" s="1"/>
  <c r="D499" i="32"/>
  <c r="D498" i="32"/>
  <c r="AD498" i="32" s="1"/>
  <c r="D497" i="32"/>
  <c r="D496" i="32"/>
  <c r="AD496" i="32" s="1"/>
  <c r="D495" i="32"/>
  <c r="D494" i="32"/>
  <c r="AD494" i="32" s="1"/>
  <c r="D493" i="32"/>
  <c r="D492" i="32"/>
  <c r="AD492" i="32" s="1"/>
  <c r="D491" i="32"/>
  <c r="D490" i="32"/>
  <c r="AD490" i="32" s="1"/>
  <c r="D489" i="32"/>
  <c r="D488" i="32"/>
  <c r="AD488" i="32" s="1"/>
  <c r="D487" i="32"/>
  <c r="D486" i="32"/>
  <c r="AD486" i="32" s="1"/>
  <c r="D485" i="32"/>
  <c r="D484" i="32"/>
  <c r="AD484" i="32" s="1"/>
  <c r="D483" i="32"/>
  <c r="D482" i="32"/>
  <c r="AD482" i="32" s="1"/>
  <c r="D481" i="32"/>
  <c r="D480" i="32"/>
  <c r="AD480" i="32" s="1"/>
  <c r="D479" i="32"/>
  <c r="D478" i="32"/>
  <c r="AD478" i="32" s="1"/>
  <c r="D477" i="32"/>
  <c r="D476" i="32"/>
  <c r="AD476" i="32" s="1"/>
  <c r="D475" i="32"/>
  <c r="D474" i="32"/>
  <c r="AD474" i="32" s="1"/>
  <c r="D473" i="32"/>
  <c r="D472" i="32"/>
  <c r="AD472" i="32" s="1"/>
  <c r="D471" i="32"/>
  <c r="D470" i="32"/>
  <c r="AD470" i="32" s="1"/>
  <c r="D469" i="32"/>
  <c r="D468" i="32"/>
  <c r="AD468" i="32" s="1"/>
  <c r="D467" i="32"/>
  <c r="D466" i="32"/>
  <c r="AD466" i="32" s="1"/>
  <c r="D465" i="32"/>
  <c r="D464" i="32"/>
  <c r="AD464" i="32" s="1"/>
  <c r="D463" i="32"/>
  <c r="D462" i="32"/>
  <c r="AD462" i="32" s="1"/>
  <c r="D461" i="32"/>
  <c r="D460" i="32"/>
  <c r="AD460" i="32" s="1"/>
  <c r="D459" i="32"/>
  <c r="D458" i="32"/>
  <c r="AD458" i="32" s="1"/>
  <c r="D457" i="32"/>
  <c r="D456" i="32"/>
  <c r="AD456" i="32" s="1"/>
  <c r="D455" i="32"/>
  <c r="D454" i="32"/>
  <c r="AD454" i="32" s="1"/>
  <c r="D453" i="32"/>
  <c r="D452" i="32"/>
  <c r="AD452" i="32" s="1"/>
  <c r="D451" i="32"/>
  <c r="D450" i="32"/>
  <c r="AD450" i="32" s="1"/>
  <c r="D449" i="32"/>
  <c r="D448" i="32"/>
  <c r="AD448" i="32" s="1"/>
  <c r="D447" i="32"/>
  <c r="D446" i="32"/>
  <c r="AD446" i="32" s="1"/>
  <c r="D445" i="32"/>
  <c r="D444" i="32"/>
  <c r="AD444" i="32" s="1"/>
  <c r="D443" i="32"/>
  <c r="D442" i="32"/>
  <c r="AD442" i="32" s="1"/>
  <c r="D441" i="32"/>
  <c r="D440" i="32"/>
  <c r="AD440" i="32" s="1"/>
  <c r="D439" i="32"/>
  <c r="D438" i="32"/>
  <c r="AD438" i="32" s="1"/>
  <c r="D437" i="32"/>
  <c r="D436" i="32"/>
  <c r="AD436" i="32" s="1"/>
  <c r="D435" i="32"/>
  <c r="D434" i="32"/>
  <c r="AD434" i="32" s="1"/>
  <c r="D433" i="32"/>
  <c r="D432" i="32"/>
  <c r="AD432" i="32" s="1"/>
  <c r="D431" i="32"/>
  <c r="D430" i="32"/>
  <c r="AD430" i="32" s="1"/>
  <c r="D429" i="32"/>
  <c r="D428" i="32"/>
  <c r="AD428" i="32" s="1"/>
  <c r="D427" i="32"/>
  <c r="D426" i="32"/>
  <c r="AD426" i="32" s="1"/>
  <c r="D425" i="32"/>
  <c r="D424" i="32"/>
  <c r="AD424" i="32" s="1"/>
  <c r="D423" i="32"/>
  <c r="AD423" i="32" s="1"/>
  <c r="D422" i="32"/>
  <c r="AD422" i="32" s="1"/>
  <c r="D421" i="32"/>
  <c r="AD421" i="32" s="1"/>
  <c r="D420" i="32"/>
  <c r="AD420" i="32" s="1"/>
  <c r="D419" i="32"/>
  <c r="AD419" i="32" s="1"/>
  <c r="D418" i="32"/>
  <c r="AD418" i="32" s="1"/>
  <c r="D417" i="32"/>
  <c r="AD417" i="32" s="1"/>
  <c r="D416" i="32"/>
  <c r="AD416" i="32" s="1"/>
  <c r="D415" i="32"/>
  <c r="AD415" i="32" s="1"/>
  <c r="D414" i="32"/>
  <c r="AD414" i="32" s="1"/>
  <c r="D413" i="32"/>
  <c r="AD413" i="32" s="1"/>
  <c r="D412" i="32"/>
  <c r="AD412" i="32" s="1"/>
  <c r="D411" i="32"/>
  <c r="AD411" i="32" s="1"/>
  <c r="D410" i="32"/>
  <c r="AD410" i="32" s="1"/>
  <c r="D409" i="32"/>
  <c r="AD409" i="32" s="1"/>
  <c r="D408" i="32"/>
  <c r="AD408" i="32" s="1"/>
  <c r="D407" i="32"/>
  <c r="AD407" i="32" s="1"/>
  <c r="D406" i="32"/>
  <c r="AD406" i="32" s="1"/>
  <c r="D405" i="32"/>
  <c r="AD405" i="32" s="1"/>
  <c r="D404" i="32"/>
  <c r="AD404" i="32" s="1"/>
  <c r="D403" i="32"/>
  <c r="AD403" i="32" s="1"/>
  <c r="D402" i="32"/>
  <c r="AD402" i="32" s="1"/>
  <c r="D401" i="32"/>
  <c r="AD401" i="32" s="1"/>
  <c r="D400" i="32"/>
  <c r="AD400" i="32" s="1"/>
  <c r="D399" i="32"/>
  <c r="AD399" i="32" s="1"/>
  <c r="D398" i="32"/>
  <c r="AD398" i="32" s="1"/>
  <c r="D397" i="32"/>
  <c r="AD397" i="32" s="1"/>
  <c r="D396" i="32"/>
  <c r="AD396" i="32" s="1"/>
  <c r="D395" i="32"/>
  <c r="AD395" i="32" s="1"/>
  <c r="D394" i="32"/>
  <c r="AD394" i="32" s="1"/>
  <c r="D393" i="32"/>
  <c r="AD393" i="32" s="1"/>
  <c r="D392" i="32"/>
  <c r="AD392" i="32" s="1"/>
  <c r="D391" i="32"/>
  <c r="AD391" i="32" s="1"/>
  <c r="D390" i="32"/>
  <c r="AD390" i="32" s="1"/>
  <c r="D389" i="32"/>
  <c r="AD389" i="32" s="1"/>
  <c r="D388" i="32"/>
  <c r="AD388" i="32" s="1"/>
  <c r="D387" i="32"/>
  <c r="AD387" i="32" s="1"/>
  <c r="D386" i="32"/>
  <c r="AD386" i="32" s="1"/>
  <c r="D385" i="32"/>
  <c r="AD385" i="32" s="1"/>
  <c r="D384" i="32"/>
  <c r="AD384" i="32" s="1"/>
  <c r="D383" i="32"/>
  <c r="AD383" i="32" s="1"/>
  <c r="D382" i="32"/>
  <c r="AD382" i="32" s="1"/>
  <c r="D381" i="32"/>
  <c r="AD381" i="32" s="1"/>
  <c r="D380" i="32"/>
  <c r="AD380" i="32" s="1"/>
  <c r="D379" i="32"/>
  <c r="AD379" i="32" s="1"/>
  <c r="D378" i="32"/>
  <c r="AD378" i="32" s="1"/>
  <c r="D377" i="32"/>
  <c r="AD377" i="32" s="1"/>
  <c r="D376" i="32"/>
  <c r="AD376" i="32" s="1"/>
  <c r="D375" i="32"/>
  <c r="AD375" i="32" s="1"/>
  <c r="D374" i="32"/>
  <c r="AD374" i="32" s="1"/>
  <c r="D373" i="32"/>
  <c r="AD373" i="32" s="1"/>
  <c r="D372" i="32"/>
  <c r="AD372" i="32" s="1"/>
  <c r="D371" i="32"/>
  <c r="AD371" i="32" s="1"/>
  <c r="D370" i="32"/>
  <c r="AD370" i="32" s="1"/>
  <c r="D369" i="32"/>
  <c r="AD369" i="32" s="1"/>
  <c r="D368" i="32"/>
  <c r="AD368" i="32" s="1"/>
  <c r="D367" i="32"/>
  <c r="AD367" i="32" s="1"/>
  <c r="D366" i="32"/>
  <c r="AD366" i="32" s="1"/>
  <c r="D365" i="32"/>
  <c r="AD365" i="32" s="1"/>
  <c r="D364" i="32"/>
  <c r="AD364" i="32" s="1"/>
  <c r="D363" i="32"/>
  <c r="AD363" i="32" s="1"/>
  <c r="D362" i="32"/>
  <c r="AD362" i="32" s="1"/>
  <c r="D361" i="32"/>
  <c r="AD361" i="32" s="1"/>
  <c r="D360" i="32"/>
  <c r="AD360" i="32" s="1"/>
  <c r="D359" i="32"/>
  <c r="AD359" i="32" s="1"/>
  <c r="D358" i="32"/>
  <c r="AD358" i="32" s="1"/>
  <c r="D357" i="32"/>
  <c r="AD357" i="32" s="1"/>
  <c r="D356" i="32"/>
  <c r="AD356" i="32" s="1"/>
  <c r="D355" i="32"/>
  <c r="AD355" i="32" s="1"/>
  <c r="D354" i="32"/>
  <c r="AD354" i="32" s="1"/>
  <c r="D353" i="32"/>
  <c r="AD353" i="32" s="1"/>
  <c r="D352" i="32"/>
  <c r="AD352" i="32" s="1"/>
  <c r="D351" i="32"/>
  <c r="AD351" i="32" s="1"/>
  <c r="D350" i="32"/>
  <c r="AD350" i="32" s="1"/>
  <c r="D349" i="32"/>
  <c r="AD349" i="32" s="1"/>
  <c r="D348" i="32"/>
  <c r="AD348" i="32" s="1"/>
  <c r="D347" i="32"/>
  <c r="AD347" i="32" s="1"/>
  <c r="D346" i="32"/>
  <c r="AD346" i="32" s="1"/>
  <c r="D345" i="32"/>
  <c r="AD345" i="32" s="1"/>
  <c r="D344" i="32"/>
  <c r="AD344" i="32" s="1"/>
  <c r="D343" i="32"/>
  <c r="AD343" i="32" s="1"/>
  <c r="D342" i="32"/>
  <c r="AD342" i="32" s="1"/>
  <c r="D341" i="32"/>
  <c r="AD341" i="32" s="1"/>
  <c r="D340" i="32"/>
  <c r="AD340" i="32" s="1"/>
  <c r="D339" i="32"/>
  <c r="AD339" i="32" s="1"/>
  <c r="D338" i="32"/>
  <c r="AD338" i="32" s="1"/>
  <c r="D337" i="32"/>
  <c r="AD337" i="32" s="1"/>
  <c r="D336" i="32"/>
  <c r="AD336" i="32" s="1"/>
  <c r="D335" i="32"/>
  <c r="AD335" i="32" s="1"/>
  <c r="D334" i="32"/>
  <c r="AD334" i="32" s="1"/>
  <c r="D333" i="32"/>
  <c r="AD333" i="32" s="1"/>
  <c r="D332" i="32"/>
  <c r="AD332" i="32" s="1"/>
  <c r="D331" i="32"/>
  <c r="AD331" i="32" s="1"/>
  <c r="D330" i="32"/>
  <c r="AD330" i="32" s="1"/>
  <c r="D329" i="32"/>
  <c r="AD329" i="32" s="1"/>
  <c r="D328" i="32"/>
  <c r="AD328" i="32" s="1"/>
  <c r="D327" i="32"/>
  <c r="AD327" i="32" s="1"/>
  <c r="D326" i="32"/>
  <c r="AD326" i="32" s="1"/>
  <c r="D325" i="32"/>
  <c r="AD325" i="32" s="1"/>
  <c r="D324" i="32"/>
  <c r="AD324" i="32" s="1"/>
  <c r="D323" i="32"/>
  <c r="AD323" i="32" s="1"/>
  <c r="D322" i="32"/>
  <c r="AD322" i="32" s="1"/>
  <c r="D321" i="32"/>
  <c r="AD321" i="32" s="1"/>
  <c r="D320" i="32"/>
  <c r="AD320" i="32" s="1"/>
  <c r="D319" i="32"/>
  <c r="AD319" i="32" s="1"/>
  <c r="D318" i="32"/>
  <c r="AD318" i="32" s="1"/>
  <c r="D317" i="32"/>
  <c r="AD317" i="32" s="1"/>
  <c r="D316" i="32"/>
  <c r="AD316" i="32" s="1"/>
  <c r="D315" i="32"/>
  <c r="AD315" i="32" s="1"/>
  <c r="D314" i="32"/>
  <c r="AD314" i="32" s="1"/>
  <c r="D313" i="32"/>
  <c r="AD313" i="32" s="1"/>
  <c r="D312" i="32"/>
  <c r="AD312" i="32" s="1"/>
  <c r="D311" i="32"/>
  <c r="AD311" i="32" s="1"/>
  <c r="D310" i="32"/>
  <c r="AD310" i="32" s="1"/>
  <c r="D309" i="32"/>
  <c r="AD309" i="32" s="1"/>
  <c r="D308" i="32"/>
  <c r="AD308" i="32" s="1"/>
  <c r="D307" i="32"/>
  <c r="AD307" i="32" s="1"/>
  <c r="D306" i="32"/>
  <c r="AD306" i="32" s="1"/>
  <c r="D305" i="32"/>
  <c r="AD305" i="32" s="1"/>
  <c r="D304" i="32"/>
  <c r="AD304" i="32" s="1"/>
  <c r="D303" i="32"/>
  <c r="AD303" i="32" s="1"/>
  <c r="D302" i="32"/>
  <c r="AD302" i="32" s="1"/>
  <c r="D301" i="32"/>
  <c r="AD301" i="32" s="1"/>
  <c r="D300" i="32"/>
  <c r="AD300" i="32" s="1"/>
  <c r="D299" i="32"/>
  <c r="AD299" i="32" s="1"/>
  <c r="D298" i="32"/>
  <c r="AD298" i="32" s="1"/>
  <c r="D297" i="32"/>
  <c r="AD297" i="32" s="1"/>
  <c r="D296" i="32"/>
  <c r="AD296" i="32" s="1"/>
  <c r="D295" i="32"/>
  <c r="AD295" i="32" s="1"/>
  <c r="D294" i="32"/>
  <c r="AD294" i="32" s="1"/>
  <c r="D293" i="32"/>
  <c r="AD293" i="32" s="1"/>
  <c r="D292" i="32"/>
  <c r="AD292" i="32" s="1"/>
  <c r="D291" i="32"/>
  <c r="AD291" i="32" s="1"/>
  <c r="D290" i="32"/>
  <c r="AD290" i="32" s="1"/>
  <c r="D289" i="32"/>
  <c r="AD289" i="32" s="1"/>
  <c r="D288" i="32"/>
  <c r="AD288" i="32" s="1"/>
  <c r="D287" i="32"/>
  <c r="AD287" i="32" s="1"/>
  <c r="D286" i="32"/>
  <c r="AD286" i="32" s="1"/>
  <c r="D285" i="32"/>
  <c r="AD285" i="32" s="1"/>
  <c r="D284" i="32"/>
  <c r="AD284" i="32" s="1"/>
  <c r="D283" i="32"/>
  <c r="AD283" i="32" s="1"/>
  <c r="D282" i="32"/>
  <c r="AD282" i="32" s="1"/>
  <c r="D281" i="32"/>
  <c r="AD281" i="32" s="1"/>
  <c r="D280" i="32"/>
  <c r="AD280" i="32" s="1"/>
  <c r="D279" i="32"/>
  <c r="AD279" i="32" s="1"/>
  <c r="D278" i="32"/>
  <c r="AD278" i="32" s="1"/>
  <c r="D277" i="32"/>
  <c r="AD277" i="32" s="1"/>
  <c r="D276" i="32"/>
  <c r="AD276" i="32" s="1"/>
  <c r="D275" i="32"/>
  <c r="AD275" i="32" s="1"/>
  <c r="D274" i="32"/>
  <c r="AD274" i="32" s="1"/>
  <c r="D273" i="32"/>
  <c r="AD273" i="32" s="1"/>
  <c r="D272" i="32"/>
  <c r="AD272" i="32" s="1"/>
  <c r="D271" i="32"/>
  <c r="AD271" i="32" s="1"/>
  <c r="D270" i="32"/>
  <c r="AD270" i="32" s="1"/>
  <c r="D269" i="32"/>
  <c r="AD269" i="32" s="1"/>
  <c r="D268" i="32"/>
  <c r="AD268" i="32" s="1"/>
  <c r="D267" i="32"/>
  <c r="AD267" i="32" s="1"/>
  <c r="D266" i="32"/>
  <c r="AD266" i="32" s="1"/>
  <c r="D265" i="32"/>
  <c r="AD265" i="32" s="1"/>
  <c r="D264" i="32"/>
  <c r="AD264" i="32" s="1"/>
  <c r="D263" i="32"/>
  <c r="AD263" i="32" s="1"/>
  <c r="D262" i="32"/>
  <c r="AD262" i="32" s="1"/>
  <c r="D261" i="32"/>
  <c r="AD261" i="32" s="1"/>
  <c r="D260" i="32"/>
  <c r="AD260" i="32" s="1"/>
  <c r="D259" i="32"/>
  <c r="AD259" i="32" s="1"/>
  <c r="D258" i="32"/>
  <c r="AD258" i="32" s="1"/>
  <c r="D257" i="32"/>
  <c r="AD257" i="32" s="1"/>
  <c r="D256" i="32"/>
  <c r="AD256" i="32" s="1"/>
  <c r="D255" i="32"/>
  <c r="AD255" i="32" s="1"/>
  <c r="D254" i="32"/>
  <c r="AD254" i="32" s="1"/>
  <c r="D253" i="32"/>
  <c r="AD253" i="32" s="1"/>
  <c r="D252" i="32"/>
  <c r="AD252" i="32" s="1"/>
  <c r="D251" i="32"/>
  <c r="AD251" i="32" s="1"/>
  <c r="D250" i="32"/>
  <c r="AD250" i="32" s="1"/>
  <c r="D249" i="32"/>
  <c r="AD249" i="32" s="1"/>
  <c r="D248" i="32"/>
  <c r="AD248" i="32" s="1"/>
  <c r="D247" i="32"/>
  <c r="AD247" i="32" s="1"/>
  <c r="D246" i="32"/>
  <c r="AD246" i="32" s="1"/>
  <c r="D245" i="32"/>
  <c r="AD245" i="32" s="1"/>
  <c r="D244" i="32"/>
  <c r="AD244" i="32" s="1"/>
  <c r="D243" i="32"/>
  <c r="AD243" i="32" s="1"/>
  <c r="D242" i="32"/>
  <c r="AD242" i="32" s="1"/>
  <c r="D241" i="32"/>
  <c r="AD241" i="32" s="1"/>
  <c r="D240" i="32"/>
  <c r="AD240" i="32" s="1"/>
  <c r="D239" i="32"/>
  <c r="AD239" i="32" s="1"/>
  <c r="D238" i="32"/>
  <c r="AD238" i="32" s="1"/>
  <c r="D237" i="32"/>
  <c r="AD237" i="32" s="1"/>
  <c r="D236" i="32"/>
  <c r="AD236" i="32" s="1"/>
  <c r="D235" i="32"/>
  <c r="AD235" i="32" s="1"/>
  <c r="D234" i="32"/>
  <c r="AD234" i="32" s="1"/>
  <c r="D233" i="32"/>
  <c r="AD233" i="32" s="1"/>
  <c r="D232" i="32"/>
  <c r="AD232" i="32" s="1"/>
  <c r="D231" i="32"/>
  <c r="AD231" i="32" s="1"/>
  <c r="D230" i="32"/>
  <c r="AD230" i="32" s="1"/>
  <c r="D229" i="32"/>
  <c r="AD229" i="32" s="1"/>
  <c r="D228" i="32"/>
  <c r="AD228" i="32" s="1"/>
  <c r="D227" i="32"/>
  <c r="AD227" i="32" s="1"/>
  <c r="D226" i="32"/>
  <c r="AD226" i="32" s="1"/>
  <c r="D225" i="32"/>
  <c r="AD225" i="32" s="1"/>
  <c r="D224" i="32"/>
  <c r="AD224" i="32" s="1"/>
  <c r="D223" i="32"/>
  <c r="AD223" i="32" s="1"/>
  <c r="D222" i="32"/>
  <c r="AD222" i="32" s="1"/>
  <c r="D221" i="32"/>
  <c r="AD221" i="32" s="1"/>
  <c r="D220" i="32"/>
  <c r="AD220" i="32" s="1"/>
  <c r="D219" i="32"/>
  <c r="AD219" i="32" s="1"/>
  <c r="D218" i="32"/>
  <c r="AD218" i="32" s="1"/>
  <c r="D217" i="32"/>
  <c r="AD217" i="32" s="1"/>
  <c r="D216" i="32"/>
  <c r="AD216" i="32" s="1"/>
  <c r="D215" i="32"/>
  <c r="AD215" i="32" s="1"/>
  <c r="D214" i="32"/>
  <c r="AD214" i="32" s="1"/>
  <c r="D213" i="32"/>
  <c r="AD213" i="32" s="1"/>
  <c r="D212" i="32"/>
  <c r="AD212" i="32" s="1"/>
  <c r="D211" i="32"/>
  <c r="AD211" i="32" s="1"/>
  <c r="D210" i="32"/>
  <c r="AD210" i="32" s="1"/>
  <c r="D209" i="32"/>
  <c r="AD209" i="32" s="1"/>
  <c r="D208" i="32"/>
  <c r="AD208" i="32" s="1"/>
  <c r="D207" i="32"/>
  <c r="AD207" i="32" s="1"/>
  <c r="D206" i="32"/>
  <c r="AD206" i="32" s="1"/>
  <c r="D205" i="32"/>
  <c r="AD205" i="32" s="1"/>
  <c r="D204" i="32"/>
  <c r="AD204" i="32" s="1"/>
  <c r="D203" i="32"/>
  <c r="AD203" i="32" s="1"/>
  <c r="D202" i="32"/>
  <c r="AD202" i="32" s="1"/>
  <c r="D201" i="32"/>
  <c r="AD201" i="32" s="1"/>
  <c r="D200" i="32"/>
  <c r="AD200" i="32" s="1"/>
  <c r="D199" i="32"/>
  <c r="AD199" i="32" s="1"/>
  <c r="D198" i="32"/>
  <c r="AD198" i="32" s="1"/>
  <c r="D197" i="32"/>
  <c r="AD197" i="32" s="1"/>
  <c r="D196" i="32"/>
  <c r="AD196" i="32" s="1"/>
  <c r="D195" i="32"/>
  <c r="AD195" i="32" s="1"/>
  <c r="D194" i="32"/>
  <c r="AD194" i="32" s="1"/>
  <c r="D193" i="32"/>
  <c r="AD193" i="32" s="1"/>
  <c r="D192" i="32"/>
  <c r="AD192" i="32" s="1"/>
  <c r="D191" i="32"/>
  <c r="AD191" i="32" s="1"/>
  <c r="D190" i="32"/>
  <c r="AD190" i="32" s="1"/>
  <c r="D189" i="32"/>
  <c r="AD189" i="32" s="1"/>
  <c r="D188" i="32"/>
  <c r="AD188" i="32" s="1"/>
  <c r="D187" i="32"/>
  <c r="AD187" i="32" s="1"/>
  <c r="D186" i="32"/>
  <c r="AD186" i="32" s="1"/>
  <c r="D185" i="32"/>
  <c r="AD185" i="32" s="1"/>
  <c r="D184" i="32"/>
  <c r="AD184" i="32" s="1"/>
  <c r="D183" i="32"/>
  <c r="AD183" i="32" s="1"/>
  <c r="D182" i="32"/>
  <c r="AD182" i="32" s="1"/>
  <c r="D181" i="32"/>
  <c r="AD181" i="32" s="1"/>
  <c r="D180" i="32"/>
  <c r="AD180" i="32" s="1"/>
  <c r="D179" i="32"/>
  <c r="AD179" i="32" s="1"/>
  <c r="D178" i="32"/>
  <c r="AD178" i="32" s="1"/>
  <c r="D177" i="32"/>
  <c r="AD177" i="32" s="1"/>
  <c r="D176" i="32"/>
  <c r="AD176" i="32" s="1"/>
  <c r="D175" i="32"/>
  <c r="AD175" i="32" s="1"/>
  <c r="D174" i="32"/>
  <c r="AD174" i="32" s="1"/>
  <c r="D173" i="32"/>
  <c r="AD173" i="32" s="1"/>
  <c r="D172" i="32"/>
  <c r="AD172" i="32" s="1"/>
  <c r="D171" i="32"/>
  <c r="AD171" i="32" s="1"/>
  <c r="D170" i="32"/>
  <c r="AD170" i="32" s="1"/>
  <c r="D169" i="32"/>
  <c r="AD169" i="32" s="1"/>
  <c r="D168" i="32"/>
  <c r="AD168" i="32" s="1"/>
  <c r="D167" i="32"/>
  <c r="AD167" i="32" s="1"/>
  <c r="D166" i="32"/>
  <c r="AD166" i="32" s="1"/>
  <c r="D165" i="32"/>
  <c r="AD165" i="32" s="1"/>
  <c r="D164" i="32"/>
  <c r="AD164" i="32" s="1"/>
  <c r="D163" i="32"/>
  <c r="AD163" i="32" s="1"/>
  <c r="D162" i="32"/>
  <c r="AD162" i="32" s="1"/>
  <c r="D161" i="32"/>
  <c r="AD161" i="32" s="1"/>
  <c r="D160" i="32"/>
  <c r="AD160" i="32" s="1"/>
  <c r="D159" i="32"/>
  <c r="AD159" i="32" s="1"/>
  <c r="D158" i="32"/>
  <c r="AD158" i="32" s="1"/>
  <c r="D157" i="32"/>
  <c r="AD157" i="32" s="1"/>
  <c r="D156" i="32"/>
  <c r="AD156" i="32" s="1"/>
  <c r="D155" i="32"/>
  <c r="AD155" i="32" s="1"/>
  <c r="D154" i="32"/>
  <c r="AD154" i="32" s="1"/>
  <c r="D153" i="32"/>
  <c r="AD153" i="32" s="1"/>
  <c r="D152" i="32"/>
  <c r="AD152" i="32" s="1"/>
  <c r="D151" i="32"/>
  <c r="AD151" i="32" s="1"/>
  <c r="D150" i="32"/>
  <c r="AD150" i="32" s="1"/>
  <c r="D149" i="32"/>
  <c r="AD149" i="32" s="1"/>
  <c r="D148" i="32"/>
  <c r="AD148" i="32" s="1"/>
  <c r="D147" i="32"/>
  <c r="AD147" i="32" s="1"/>
  <c r="D146" i="32"/>
  <c r="AD146" i="32" s="1"/>
  <c r="D145" i="32"/>
  <c r="AD145" i="32" s="1"/>
  <c r="D144" i="32"/>
  <c r="AD144" i="32" s="1"/>
  <c r="D143" i="32"/>
  <c r="AD143" i="32" s="1"/>
  <c r="D142" i="32"/>
  <c r="AD142" i="32" s="1"/>
  <c r="D141" i="32"/>
  <c r="AD141" i="32" s="1"/>
  <c r="D140" i="32"/>
  <c r="AD140" i="32" s="1"/>
  <c r="D139" i="32"/>
  <c r="AD139" i="32" s="1"/>
  <c r="D138" i="32"/>
  <c r="AD138" i="32" s="1"/>
  <c r="D137" i="32"/>
  <c r="AD137" i="32" s="1"/>
  <c r="D136" i="32"/>
  <c r="AD136" i="32" s="1"/>
  <c r="D135" i="32"/>
  <c r="AD135" i="32" s="1"/>
  <c r="D134" i="32"/>
  <c r="AD134" i="32" s="1"/>
  <c r="D133" i="32"/>
  <c r="AD133" i="32" s="1"/>
  <c r="D132" i="32"/>
  <c r="AD132" i="32" s="1"/>
  <c r="D131" i="32"/>
  <c r="AD131" i="32" s="1"/>
  <c r="D130" i="32"/>
  <c r="AD130" i="32" s="1"/>
  <c r="D129" i="32"/>
  <c r="AD129" i="32" s="1"/>
  <c r="D128" i="32"/>
  <c r="AD128" i="32" s="1"/>
  <c r="D127" i="32"/>
  <c r="AD127" i="32" s="1"/>
  <c r="D126" i="32"/>
  <c r="AD126" i="32" s="1"/>
  <c r="D125" i="32"/>
  <c r="AD125" i="32" s="1"/>
  <c r="D124" i="32"/>
  <c r="AD124" i="32" s="1"/>
  <c r="D123" i="32"/>
  <c r="AD123" i="32" s="1"/>
  <c r="D122" i="32"/>
  <c r="AD122" i="32" s="1"/>
  <c r="D121" i="32"/>
  <c r="AD121" i="32" s="1"/>
  <c r="D120" i="32"/>
  <c r="AD120" i="32" s="1"/>
  <c r="D119" i="32"/>
  <c r="AD119" i="32" s="1"/>
  <c r="D118" i="32"/>
  <c r="AD118" i="32" s="1"/>
  <c r="D117" i="32"/>
  <c r="AD117" i="32" s="1"/>
  <c r="D116" i="32"/>
  <c r="AD116" i="32" s="1"/>
  <c r="D115" i="32"/>
  <c r="AD115" i="32" s="1"/>
  <c r="D114" i="32"/>
  <c r="AD114" i="32" s="1"/>
  <c r="D113" i="32"/>
  <c r="AD113" i="32" s="1"/>
  <c r="D112" i="32"/>
  <c r="AD112" i="32" s="1"/>
  <c r="D111" i="32"/>
  <c r="AD111" i="32" s="1"/>
  <c r="D110" i="32"/>
  <c r="AD110" i="32" s="1"/>
  <c r="D109" i="32"/>
  <c r="AD109" i="32" s="1"/>
  <c r="D108" i="32"/>
  <c r="AD108" i="32" s="1"/>
  <c r="D107" i="32"/>
  <c r="AD107" i="32" s="1"/>
  <c r="D106" i="32"/>
  <c r="AD106" i="32" s="1"/>
  <c r="D105" i="32"/>
  <c r="AD105" i="32" s="1"/>
  <c r="D104" i="32"/>
  <c r="AD104" i="32" s="1"/>
  <c r="D103" i="32"/>
  <c r="AD103" i="32" s="1"/>
  <c r="D102" i="32"/>
  <c r="AD102" i="32" s="1"/>
  <c r="D101" i="32"/>
  <c r="AD101" i="32" s="1"/>
  <c r="D100" i="32"/>
  <c r="AD100" i="32" s="1"/>
  <c r="D99" i="32"/>
  <c r="AD99" i="32" s="1"/>
  <c r="D98" i="32"/>
  <c r="AD98" i="32" s="1"/>
  <c r="D97" i="32"/>
  <c r="AD97" i="32" s="1"/>
  <c r="D96" i="32"/>
  <c r="AD96" i="32" s="1"/>
  <c r="D95" i="32"/>
  <c r="AD95" i="32" s="1"/>
  <c r="D94" i="32"/>
  <c r="AD94" i="32" s="1"/>
  <c r="D93" i="32"/>
  <c r="AD93" i="32" s="1"/>
  <c r="D92" i="32"/>
  <c r="AD92" i="32" s="1"/>
  <c r="D91" i="32"/>
  <c r="AD91" i="32" s="1"/>
  <c r="D90" i="32"/>
  <c r="AD90" i="32" s="1"/>
  <c r="D89" i="32"/>
  <c r="AD89" i="32" s="1"/>
  <c r="D88" i="32"/>
  <c r="AD88" i="32" s="1"/>
  <c r="D87" i="32"/>
  <c r="AD87" i="32" s="1"/>
  <c r="D86" i="32"/>
  <c r="AD86" i="32" s="1"/>
  <c r="D85" i="32"/>
  <c r="AD85" i="32" s="1"/>
  <c r="D84" i="32"/>
  <c r="AD84" i="32" s="1"/>
  <c r="D83" i="32"/>
  <c r="AD83" i="32" s="1"/>
  <c r="D82" i="32"/>
  <c r="AD82" i="32" s="1"/>
  <c r="D81" i="32"/>
  <c r="AD81" i="32" s="1"/>
  <c r="D80" i="32"/>
  <c r="AD80" i="32" s="1"/>
  <c r="D79" i="32"/>
  <c r="AD79" i="32" s="1"/>
  <c r="D78" i="32"/>
  <c r="AD78" i="32" s="1"/>
  <c r="D77" i="32"/>
  <c r="AD77" i="32" s="1"/>
  <c r="D76" i="32"/>
  <c r="AD76" i="32" s="1"/>
  <c r="D75" i="32"/>
  <c r="AD75" i="32" s="1"/>
  <c r="D74" i="32"/>
  <c r="AD74" i="32" s="1"/>
  <c r="D73" i="32"/>
  <c r="AD73" i="32" s="1"/>
  <c r="D72" i="32"/>
  <c r="AD72" i="32" s="1"/>
  <c r="D71" i="32"/>
  <c r="AD71" i="32" s="1"/>
  <c r="D70" i="32"/>
  <c r="AD70" i="32" s="1"/>
  <c r="D69" i="32"/>
  <c r="AD69" i="32" s="1"/>
  <c r="D68" i="32"/>
  <c r="AD68" i="32" s="1"/>
  <c r="D67" i="32"/>
  <c r="AD67" i="32" s="1"/>
  <c r="D66" i="32"/>
  <c r="AD66" i="32" s="1"/>
  <c r="D65" i="32"/>
  <c r="AD65" i="32" s="1"/>
  <c r="D64" i="32"/>
  <c r="AD64" i="32" s="1"/>
  <c r="D63" i="32"/>
  <c r="AD63" i="32" s="1"/>
  <c r="D62" i="32"/>
  <c r="AD62" i="32" s="1"/>
  <c r="D61" i="32"/>
  <c r="AD61" i="32" s="1"/>
  <c r="D60" i="32"/>
  <c r="AD60" i="32" s="1"/>
  <c r="D59" i="32"/>
  <c r="AD59" i="32" s="1"/>
  <c r="D58" i="32"/>
  <c r="AD58" i="32" s="1"/>
  <c r="D57" i="32"/>
  <c r="AD57" i="32" s="1"/>
  <c r="D56" i="32"/>
  <c r="AD56" i="32" s="1"/>
  <c r="D55" i="32"/>
  <c r="AD55" i="32" s="1"/>
  <c r="D54" i="32"/>
  <c r="AD54" i="32" s="1"/>
  <c r="D53" i="32"/>
  <c r="AD53" i="32" s="1"/>
  <c r="D52" i="32"/>
  <c r="AD52" i="32" s="1"/>
  <c r="D51" i="32"/>
  <c r="AD51" i="32" s="1"/>
  <c r="D50" i="32"/>
  <c r="AD50" i="32" s="1"/>
  <c r="D49" i="32"/>
  <c r="AD49" i="32" s="1"/>
  <c r="D48" i="32"/>
  <c r="AD48" i="32" s="1"/>
  <c r="D47" i="32"/>
  <c r="AD47" i="32" s="1"/>
  <c r="D46" i="32"/>
  <c r="AD46" i="32" s="1"/>
  <c r="D45" i="32"/>
  <c r="AD45" i="32" s="1"/>
  <c r="D44" i="32"/>
  <c r="AD44" i="32" s="1"/>
  <c r="D43" i="32"/>
  <c r="AD43" i="32" s="1"/>
  <c r="D42" i="32"/>
  <c r="AD42" i="32" s="1"/>
  <c r="D41" i="32"/>
  <c r="AD41" i="32" s="1"/>
  <c r="D40" i="32"/>
  <c r="AD40" i="32" s="1"/>
  <c r="D39" i="32"/>
  <c r="AD39" i="32" s="1"/>
  <c r="D38" i="32"/>
  <c r="AD38" i="32" s="1"/>
  <c r="D37" i="32"/>
  <c r="AD37" i="32" s="1"/>
  <c r="D36" i="32"/>
  <c r="AD36" i="32" s="1"/>
  <c r="D35" i="32"/>
  <c r="AD35" i="32" s="1"/>
  <c r="D34" i="32"/>
  <c r="AD34" i="32" s="1"/>
  <c r="D33" i="32"/>
  <c r="AD33" i="32" s="1"/>
  <c r="D32" i="32"/>
  <c r="AD32" i="32" s="1"/>
  <c r="D31" i="32"/>
  <c r="AD31" i="32" s="1"/>
  <c r="D30" i="32"/>
  <c r="AD30" i="32" s="1"/>
  <c r="D29" i="32"/>
  <c r="AD29" i="32" s="1"/>
  <c r="D28" i="32"/>
  <c r="AD28" i="32" s="1"/>
  <c r="D27" i="32"/>
  <c r="AD27" i="32" s="1"/>
  <c r="D26" i="32"/>
  <c r="AD26" i="32" s="1"/>
  <c r="D25" i="32"/>
  <c r="AD25" i="32" s="1"/>
  <c r="D24" i="32"/>
  <c r="AD24" i="32" s="1"/>
  <c r="D23" i="32"/>
  <c r="AD23" i="32" s="1"/>
  <c r="D22" i="32"/>
  <c r="AD22" i="32" s="1"/>
  <c r="D21" i="32"/>
  <c r="AD21" i="32" s="1"/>
  <c r="D20" i="32"/>
  <c r="AD20" i="32" s="1"/>
  <c r="D19" i="32"/>
  <c r="AD19" i="32" s="1"/>
  <c r="D18" i="32"/>
  <c r="AD18" i="32" s="1"/>
  <c r="D17" i="32"/>
  <c r="AD17" i="32" s="1"/>
  <c r="D16" i="32"/>
  <c r="AD16" i="32" s="1"/>
  <c r="D15" i="32"/>
  <c r="AD15" i="32" s="1"/>
  <c r="D14" i="32"/>
  <c r="AD14" i="32" s="1"/>
  <c r="D13" i="32"/>
  <c r="AD13" i="32" s="1"/>
  <c r="D12" i="32"/>
  <c r="AD12" i="32" s="1"/>
  <c r="D11" i="32"/>
  <c r="AD11" i="32" s="1"/>
  <c r="D10" i="32"/>
  <c r="AD10" i="32" s="1"/>
  <c r="E735" i="31"/>
  <c r="D9" i="32"/>
  <c r="E9" i="32"/>
  <c r="F9" i="32"/>
  <c r="G9" i="32"/>
  <c r="H9" i="32"/>
  <c r="I9" i="32"/>
  <c r="J9" i="32"/>
  <c r="E10" i="32"/>
  <c r="M10" i="32" s="1"/>
  <c r="F10" i="32"/>
  <c r="T10" i="32" s="1"/>
  <c r="G10" i="32"/>
  <c r="H10" i="32"/>
  <c r="I10" i="32"/>
  <c r="J10" i="32"/>
  <c r="E11" i="32"/>
  <c r="M11" i="32" s="1"/>
  <c r="F11" i="32"/>
  <c r="G11" i="32"/>
  <c r="H11" i="32"/>
  <c r="I11" i="32"/>
  <c r="J11" i="32"/>
  <c r="E12" i="32"/>
  <c r="M12" i="32" s="1"/>
  <c r="F12" i="32"/>
  <c r="T12" i="32" s="1"/>
  <c r="U12" i="32" s="1"/>
  <c r="Y12" i="32" s="1"/>
  <c r="G12" i="32"/>
  <c r="H12" i="32"/>
  <c r="I12" i="32"/>
  <c r="J12" i="32"/>
  <c r="E13" i="32"/>
  <c r="M13" i="32" s="1"/>
  <c r="F13" i="32"/>
  <c r="G13" i="32"/>
  <c r="H13" i="32"/>
  <c r="I13" i="32"/>
  <c r="J13" i="32"/>
  <c r="E14" i="32"/>
  <c r="M14" i="32" s="1"/>
  <c r="F14" i="32"/>
  <c r="G14" i="32"/>
  <c r="H14" i="32"/>
  <c r="I14" i="32"/>
  <c r="J14" i="32"/>
  <c r="E15" i="32"/>
  <c r="M15" i="32" s="1"/>
  <c r="F15" i="32"/>
  <c r="G15" i="32"/>
  <c r="H15" i="32"/>
  <c r="I15" i="32"/>
  <c r="J15" i="32"/>
  <c r="E16" i="32"/>
  <c r="M16" i="32" s="1"/>
  <c r="F16" i="32"/>
  <c r="T16" i="32" s="1"/>
  <c r="U16" i="32" s="1"/>
  <c r="Y16" i="32" s="1"/>
  <c r="G16" i="32"/>
  <c r="H16" i="32"/>
  <c r="I16" i="32"/>
  <c r="J16" i="32"/>
  <c r="E17" i="32"/>
  <c r="M17" i="32" s="1"/>
  <c r="F17" i="32"/>
  <c r="G17" i="32"/>
  <c r="H17" i="32"/>
  <c r="I17" i="32"/>
  <c r="J17" i="32"/>
  <c r="E18" i="32"/>
  <c r="M18" i="32" s="1"/>
  <c r="Q18" i="32" s="1"/>
  <c r="R18" i="32" s="1"/>
  <c r="F18" i="32"/>
  <c r="G18" i="32"/>
  <c r="H18" i="32"/>
  <c r="I18" i="32"/>
  <c r="J18" i="32"/>
  <c r="E19" i="32"/>
  <c r="M19" i="32" s="1"/>
  <c r="F19" i="32"/>
  <c r="G19" i="32"/>
  <c r="H19" i="32"/>
  <c r="I19" i="32"/>
  <c r="J19" i="32"/>
  <c r="E20" i="32"/>
  <c r="M20" i="32" s="1"/>
  <c r="F20" i="32"/>
  <c r="W20" i="32" s="1"/>
  <c r="G20" i="32"/>
  <c r="H20" i="32"/>
  <c r="I20" i="32"/>
  <c r="J20" i="32"/>
  <c r="E21" i="32"/>
  <c r="M21" i="32" s="1"/>
  <c r="F21" i="32"/>
  <c r="G21" i="32"/>
  <c r="H21" i="32"/>
  <c r="I21" i="32"/>
  <c r="J21" i="32"/>
  <c r="E22" i="32"/>
  <c r="M22" i="32" s="1"/>
  <c r="O22" i="32" s="1"/>
  <c r="F22" i="32"/>
  <c r="T22" i="32" s="1"/>
  <c r="G22" i="32"/>
  <c r="H22" i="32"/>
  <c r="I22" i="32"/>
  <c r="J22" i="32"/>
  <c r="E23" i="32"/>
  <c r="M23" i="32" s="1"/>
  <c r="F23" i="32"/>
  <c r="G23" i="32"/>
  <c r="H23" i="32"/>
  <c r="I23" i="32"/>
  <c r="J23" i="32"/>
  <c r="E24" i="32"/>
  <c r="M24" i="32" s="1"/>
  <c r="F24" i="32"/>
  <c r="G24" i="32"/>
  <c r="H24" i="32"/>
  <c r="I24" i="32"/>
  <c r="J24" i="32"/>
  <c r="E25" i="32"/>
  <c r="M25" i="32" s="1"/>
  <c r="F25" i="32"/>
  <c r="G25" i="32"/>
  <c r="H25" i="32"/>
  <c r="I25" i="32"/>
  <c r="J25" i="32"/>
  <c r="E26" i="32"/>
  <c r="M26" i="32" s="1"/>
  <c r="Q26" i="32" s="1"/>
  <c r="R26" i="32" s="1"/>
  <c r="F26" i="32"/>
  <c r="T26" i="32" s="1"/>
  <c r="G26" i="32"/>
  <c r="H26" i="32"/>
  <c r="I26" i="32"/>
  <c r="J26" i="32"/>
  <c r="E27" i="32"/>
  <c r="M27" i="32" s="1"/>
  <c r="F27" i="32"/>
  <c r="G27" i="32"/>
  <c r="H27" i="32"/>
  <c r="I27" i="32"/>
  <c r="J27" i="32"/>
  <c r="E28" i="32"/>
  <c r="M28" i="32" s="1"/>
  <c r="F28" i="32"/>
  <c r="G28" i="32"/>
  <c r="H28" i="32"/>
  <c r="I28" i="32"/>
  <c r="J28" i="32"/>
  <c r="E29" i="32"/>
  <c r="M29" i="32" s="1"/>
  <c r="F29" i="32"/>
  <c r="G29" i="32"/>
  <c r="H29" i="32"/>
  <c r="I29" i="32"/>
  <c r="J29" i="32"/>
  <c r="E30" i="32"/>
  <c r="M30" i="32" s="1"/>
  <c r="Q30" i="32" s="1"/>
  <c r="R30" i="32" s="1"/>
  <c r="F30" i="32"/>
  <c r="T30" i="32" s="1"/>
  <c r="G30" i="32"/>
  <c r="H30" i="32"/>
  <c r="I30" i="32"/>
  <c r="J30" i="32"/>
  <c r="E31" i="32"/>
  <c r="M31" i="32" s="1"/>
  <c r="F31" i="32"/>
  <c r="T31" i="32" s="1"/>
  <c r="G31" i="32"/>
  <c r="H31" i="32"/>
  <c r="I31" i="32"/>
  <c r="J31" i="32"/>
  <c r="E32" i="32"/>
  <c r="M32" i="32" s="1"/>
  <c r="F32" i="32"/>
  <c r="T32" i="32" s="1"/>
  <c r="G32" i="32"/>
  <c r="H32" i="32"/>
  <c r="I32" i="32"/>
  <c r="J32" i="32"/>
  <c r="E33" i="32"/>
  <c r="M33" i="32" s="1"/>
  <c r="F33" i="32"/>
  <c r="G33" i="32"/>
  <c r="H33" i="32"/>
  <c r="I33" i="32"/>
  <c r="J33" i="32"/>
  <c r="E34" i="32"/>
  <c r="M34" i="32" s="1"/>
  <c r="F34" i="32"/>
  <c r="W34" i="32" s="1"/>
  <c r="G34" i="32"/>
  <c r="H34" i="32"/>
  <c r="I34" i="32"/>
  <c r="J34" i="32"/>
  <c r="E35" i="32"/>
  <c r="M35" i="32" s="1"/>
  <c r="F35" i="32"/>
  <c r="G35" i="32"/>
  <c r="H35" i="32"/>
  <c r="I35" i="32"/>
  <c r="J35" i="32"/>
  <c r="E36" i="32"/>
  <c r="M36" i="32" s="1"/>
  <c r="N36" i="32" s="1"/>
  <c r="F36" i="32"/>
  <c r="T36" i="32" s="1"/>
  <c r="G36" i="32"/>
  <c r="H36" i="32"/>
  <c r="I36" i="32"/>
  <c r="J36" i="32"/>
  <c r="E37" i="32"/>
  <c r="M37" i="32" s="1"/>
  <c r="F37" i="32"/>
  <c r="G37" i="32"/>
  <c r="H37" i="32"/>
  <c r="I37" i="32"/>
  <c r="J37" i="32"/>
  <c r="E38" i="32"/>
  <c r="M38" i="32" s="1"/>
  <c r="O38" i="32" s="1"/>
  <c r="F38" i="32"/>
  <c r="W38" i="32" s="1"/>
  <c r="G38" i="32"/>
  <c r="H38" i="32"/>
  <c r="I38" i="32"/>
  <c r="J38" i="32"/>
  <c r="E39" i="32"/>
  <c r="M39" i="32" s="1"/>
  <c r="P39" i="32" s="1"/>
  <c r="F39" i="32"/>
  <c r="G39" i="32"/>
  <c r="H39" i="32"/>
  <c r="I39" i="32"/>
  <c r="J39" i="32"/>
  <c r="E40" i="32"/>
  <c r="M40" i="32" s="1"/>
  <c r="F40" i="32"/>
  <c r="T40" i="32" s="1"/>
  <c r="G40" i="32"/>
  <c r="H40" i="32"/>
  <c r="I40" i="32"/>
  <c r="J40" i="32"/>
  <c r="E41" i="32"/>
  <c r="M41" i="32" s="1"/>
  <c r="F41" i="32"/>
  <c r="W41" i="32" s="1"/>
  <c r="G41" i="32"/>
  <c r="H41" i="32"/>
  <c r="I41" i="32"/>
  <c r="J41" i="32"/>
  <c r="E42" i="32"/>
  <c r="M42" i="32" s="1"/>
  <c r="N42" i="32" s="1"/>
  <c r="F42" i="32"/>
  <c r="W42" i="32" s="1"/>
  <c r="G42" i="32"/>
  <c r="H42" i="32"/>
  <c r="I42" i="32"/>
  <c r="J42" i="32"/>
  <c r="E43" i="32"/>
  <c r="M43" i="32" s="1"/>
  <c r="F43" i="32"/>
  <c r="T43" i="32" s="1"/>
  <c r="G43" i="32"/>
  <c r="H43" i="32"/>
  <c r="I43" i="32"/>
  <c r="J43" i="32"/>
  <c r="E44" i="32"/>
  <c r="M44" i="32" s="1"/>
  <c r="N44" i="32" s="1"/>
  <c r="F44" i="32"/>
  <c r="T44" i="32" s="1"/>
  <c r="G44" i="32"/>
  <c r="H44" i="32"/>
  <c r="I44" i="32"/>
  <c r="J44" i="32"/>
  <c r="E45" i="32"/>
  <c r="M45" i="32" s="1"/>
  <c r="F45" i="32"/>
  <c r="G45" i="32"/>
  <c r="H45" i="32"/>
  <c r="I45" i="32"/>
  <c r="J45" i="32"/>
  <c r="E46" i="32"/>
  <c r="M46" i="32" s="1"/>
  <c r="P46" i="32" s="1"/>
  <c r="F46" i="32"/>
  <c r="W46" i="32" s="1"/>
  <c r="G46" i="32"/>
  <c r="H46" i="32"/>
  <c r="I46" i="32"/>
  <c r="J46" i="32"/>
  <c r="E47" i="32"/>
  <c r="M47" i="32" s="1"/>
  <c r="F47" i="32"/>
  <c r="G47" i="32"/>
  <c r="H47" i="32"/>
  <c r="I47" i="32"/>
  <c r="J47" i="32"/>
  <c r="E48" i="32"/>
  <c r="M48" i="32" s="1"/>
  <c r="F48" i="32"/>
  <c r="T48" i="32" s="1"/>
  <c r="G48" i="32"/>
  <c r="H48" i="32"/>
  <c r="I48" i="32"/>
  <c r="J48" i="32"/>
  <c r="E49" i="32"/>
  <c r="M49" i="32" s="1"/>
  <c r="F49" i="32"/>
  <c r="W49" i="32" s="1"/>
  <c r="G49" i="32"/>
  <c r="H49" i="32"/>
  <c r="I49" i="32"/>
  <c r="J49" i="32"/>
  <c r="E50" i="32"/>
  <c r="M50" i="32" s="1"/>
  <c r="F50" i="32"/>
  <c r="G50" i="32"/>
  <c r="H50" i="32"/>
  <c r="I50" i="32"/>
  <c r="J50" i="32"/>
  <c r="E51" i="32"/>
  <c r="M51" i="32" s="1"/>
  <c r="F51" i="32"/>
  <c r="T51" i="32" s="1"/>
  <c r="G51" i="32"/>
  <c r="H51" i="32"/>
  <c r="I51" i="32"/>
  <c r="J51" i="32"/>
  <c r="E52" i="32"/>
  <c r="M52" i="32" s="1"/>
  <c r="O52" i="32" s="1"/>
  <c r="F52" i="32"/>
  <c r="W52" i="32" s="1"/>
  <c r="G52" i="32"/>
  <c r="H52" i="32"/>
  <c r="I52" i="32"/>
  <c r="J52" i="32"/>
  <c r="E53" i="32"/>
  <c r="M53" i="32" s="1"/>
  <c r="F53" i="32"/>
  <c r="T53" i="32" s="1"/>
  <c r="U53" i="32" s="1"/>
  <c r="Y53" i="32" s="1"/>
  <c r="G53" i="32"/>
  <c r="H53" i="32"/>
  <c r="I53" i="32"/>
  <c r="J53" i="32"/>
  <c r="E54" i="32"/>
  <c r="M54" i="32" s="1"/>
  <c r="O54" i="32" s="1"/>
  <c r="F54" i="32"/>
  <c r="T54" i="32" s="1"/>
  <c r="U54" i="32" s="1"/>
  <c r="Y54" i="32" s="1"/>
  <c r="G54" i="32"/>
  <c r="H54" i="32"/>
  <c r="I54" i="32"/>
  <c r="J54" i="32"/>
  <c r="E55" i="32"/>
  <c r="M55" i="32" s="1"/>
  <c r="F55" i="32"/>
  <c r="W55" i="32" s="1"/>
  <c r="G55" i="32"/>
  <c r="H55" i="32"/>
  <c r="I55" i="32"/>
  <c r="J55" i="32"/>
  <c r="E56" i="32"/>
  <c r="M56" i="32" s="1"/>
  <c r="Q56" i="32" s="1"/>
  <c r="R56" i="32" s="1"/>
  <c r="F56" i="32"/>
  <c r="W56" i="32" s="1"/>
  <c r="G56" i="32"/>
  <c r="H56" i="32"/>
  <c r="I56" i="32"/>
  <c r="J56" i="32"/>
  <c r="E57" i="32"/>
  <c r="M57" i="32" s="1"/>
  <c r="F57" i="32"/>
  <c r="G57" i="32"/>
  <c r="H57" i="32"/>
  <c r="I57" i="32"/>
  <c r="J57" i="32"/>
  <c r="E58" i="32"/>
  <c r="M58" i="32" s="1"/>
  <c r="N58" i="32" s="1"/>
  <c r="F58" i="32"/>
  <c r="T58" i="32" s="1"/>
  <c r="G58" i="32"/>
  <c r="H58" i="32"/>
  <c r="I58" i="32"/>
  <c r="J58" i="32"/>
  <c r="E59" i="32"/>
  <c r="M59" i="32" s="1"/>
  <c r="F59" i="32"/>
  <c r="T59" i="32" s="1"/>
  <c r="G59" i="32"/>
  <c r="H59" i="32"/>
  <c r="I59" i="32"/>
  <c r="J59" i="32"/>
  <c r="E60" i="32"/>
  <c r="M60" i="32" s="1"/>
  <c r="Q60" i="32" s="1"/>
  <c r="R60" i="32" s="1"/>
  <c r="F60" i="32"/>
  <c r="W60" i="32" s="1"/>
  <c r="G60" i="32"/>
  <c r="H60" i="32"/>
  <c r="I60" i="32"/>
  <c r="J60" i="32"/>
  <c r="E61" i="32"/>
  <c r="M61" i="32" s="1"/>
  <c r="F61" i="32"/>
  <c r="G61" i="32"/>
  <c r="H61" i="32"/>
  <c r="I61" i="32"/>
  <c r="J61" i="32"/>
  <c r="E62" i="32"/>
  <c r="M62" i="32" s="1"/>
  <c r="F62" i="32"/>
  <c r="T62" i="32" s="1"/>
  <c r="G62" i="32"/>
  <c r="H62" i="32"/>
  <c r="I62" i="32"/>
  <c r="J62" i="32"/>
  <c r="E63" i="32"/>
  <c r="M63" i="32" s="1"/>
  <c r="O63" i="32" s="1"/>
  <c r="F63" i="32"/>
  <c r="T63" i="32" s="1"/>
  <c r="G63" i="32"/>
  <c r="H63" i="32"/>
  <c r="I63" i="32"/>
  <c r="J63" i="32"/>
  <c r="E64" i="32"/>
  <c r="M64" i="32" s="1"/>
  <c r="F64" i="32"/>
  <c r="W64" i="32" s="1"/>
  <c r="G64" i="32"/>
  <c r="H64" i="32"/>
  <c r="I64" i="32"/>
  <c r="J64" i="32"/>
  <c r="E65" i="32"/>
  <c r="M65" i="32" s="1"/>
  <c r="F65" i="32"/>
  <c r="G65" i="32"/>
  <c r="H65" i="32"/>
  <c r="I65" i="32"/>
  <c r="J65" i="32"/>
  <c r="E66" i="32"/>
  <c r="M66" i="32" s="1"/>
  <c r="Q66" i="32" s="1"/>
  <c r="R66" i="32" s="1"/>
  <c r="F66" i="32"/>
  <c r="T66" i="32" s="1"/>
  <c r="G66" i="32"/>
  <c r="H66" i="32"/>
  <c r="I66" i="32"/>
  <c r="J66" i="32"/>
  <c r="E67" i="32"/>
  <c r="M67" i="32" s="1"/>
  <c r="P67" i="32" s="1"/>
  <c r="F67" i="32"/>
  <c r="G67" i="32"/>
  <c r="H67" i="32"/>
  <c r="I67" i="32"/>
  <c r="J67" i="32"/>
  <c r="E68" i="32"/>
  <c r="M68" i="32" s="1"/>
  <c r="O68" i="32" s="1"/>
  <c r="F68" i="32"/>
  <c r="W68" i="32" s="1"/>
  <c r="G68" i="32"/>
  <c r="H68" i="32"/>
  <c r="I68" i="32"/>
  <c r="J68" i="32"/>
  <c r="E69" i="32"/>
  <c r="M69" i="32" s="1"/>
  <c r="F69" i="32"/>
  <c r="G69" i="32"/>
  <c r="H69" i="32"/>
  <c r="I69" i="32"/>
  <c r="J69" i="32"/>
  <c r="E70" i="32"/>
  <c r="M70" i="32" s="1"/>
  <c r="P70" i="32" s="1"/>
  <c r="F70" i="32"/>
  <c r="T70" i="32" s="1"/>
  <c r="G70" i="32"/>
  <c r="H70" i="32"/>
  <c r="I70" i="32"/>
  <c r="J70" i="32"/>
  <c r="E71" i="32"/>
  <c r="M71" i="32" s="1"/>
  <c r="F71" i="32"/>
  <c r="G71" i="32"/>
  <c r="H71" i="32"/>
  <c r="I71" i="32"/>
  <c r="J71" i="32"/>
  <c r="E72" i="32"/>
  <c r="M72" i="32" s="1"/>
  <c r="F72" i="32"/>
  <c r="W72" i="32" s="1"/>
  <c r="G72" i="32"/>
  <c r="H72" i="32"/>
  <c r="I72" i="32"/>
  <c r="J72" i="32"/>
  <c r="E73" i="32"/>
  <c r="M73" i="32" s="1"/>
  <c r="F73" i="32"/>
  <c r="G73" i="32"/>
  <c r="H73" i="32"/>
  <c r="I73" i="32"/>
  <c r="J73" i="32"/>
  <c r="E74" i="32"/>
  <c r="M74" i="32" s="1"/>
  <c r="F74" i="32"/>
  <c r="T74" i="32" s="1"/>
  <c r="G74" i="32"/>
  <c r="H74" i="32"/>
  <c r="I74" i="32"/>
  <c r="J74" i="32"/>
  <c r="E75" i="32"/>
  <c r="M75" i="32" s="1"/>
  <c r="F75" i="32"/>
  <c r="W75" i="32" s="1"/>
  <c r="G75" i="32"/>
  <c r="H75" i="32"/>
  <c r="I75" i="32"/>
  <c r="J75" i="32"/>
  <c r="E76" i="32"/>
  <c r="M76" i="32" s="1"/>
  <c r="F76" i="32"/>
  <c r="W76" i="32" s="1"/>
  <c r="G76" i="32"/>
  <c r="H76" i="32"/>
  <c r="I76" i="32"/>
  <c r="J76" i="32"/>
  <c r="E77" i="32"/>
  <c r="M77" i="32" s="1"/>
  <c r="F77" i="32"/>
  <c r="G77" i="32"/>
  <c r="H77" i="32"/>
  <c r="I77" i="32"/>
  <c r="J77" i="32"/>
  <c r="E78" i="32"/>
  <c r="M78" i="32" s="1"/>
  <c r="F78" i="32"/>
  <c r="W78" i="32" s="1"/>
  <c r="G78" i="32"/>
  <c r="H78" i="32"/>
  <c r="I78" i="32"/>
  <c r="J78" i="32"/>
  <c r="E79" i="32"/>
  <c r="M79" i="32" s="1"/>
  <c r="F79" i="32"/>
  <c r="G79" i="32"/>
  <c r="H79" i="32"/>
  <c r="I79" i="32"/>
  <c r="J79" i="32"/>
  <c r="E80" i="32"/>
  <c r="M80" i="32" s="1"/>
  <c r="N80" i="32" s="1"/>
  <c r="F80" i="32"/>
  <c r="T80" i="32" s="1"/>
  <c r="G80" i="32"/>
  <c r="H80" i="32"/>
  <c r="I80" i="32"/>
  <c r="J80" i="32"/>
  <c r="E81" i="32"/>
  <c r="M81" i="32" s="1"/>
  <c r="F81" i="32"/>
  <c r="G81" i="32"/>
  <c r="H81" i="32"/>
  <c r="I81" i="32"/>
  <c r="J81" i="32"/>
  <c r="E82" i="32"/>
  <c r="M82" i="32" s="1"/>
  <c r="O82" i="32" s="1"/>
  <c r="F82" i="32"/>
  <c r="T82" i="32" s="1"/>
  <c r="G82" i="32"/>
  <c r="H82" i="32"/>
  <c r="I82" i="32"/>
  <c r="J82" i="32"/>
  <c r="E83" i="32"/>
  <c r="M83" i="32" s="1"/>
  <c r="F83" i="32"/>
  <c r="G83" i="32"/>
  <c r="H83" i="32"/>
  <c r="I83" i="32"/>
  <c r="J83" i="32"/>
  <c r="E84" i="32"/>
  <c r="M84" i="32" s="1"/>
  <c r="Q84" i="32" s="1"/>
  <c r="R84" i="32" s="1"/>
  <c r="F84" i="32"/>
  <c r="W84" i="32" s="1"/>
  <c r="G84" i="32"/>
  <c r="H84" i="32"/>
  <c r="I84" i="32"/>
  <c r="J84" i="32"/>
  <c r="E85" i="32"/>
  <c r="M85" i="32" s="1"/>
  <c r="F85" i="32"/>
  <c r="G85" i="32"/>
  <c r="H85" i="32"/>
  <c r="I85" i="32"/>
  <c r="J85" i="32"/>
  <c r="E86" i="32"/>
  <c r="M86" i="32" s="1"/>
  <c r="O86" i="32" s="1"/>
  <c r="F86" i="32"/>
  <c r="T86" i="32" s="1"/>
  <c r="G86" i="32"/>
  <c r="H86" i="32"/>
  <c r="I86" i="32"/>
  <c r="J86" i="32"/>
  <c r="E87" i="32"/>
  <c r="M87" i="32" s="1"/>
  <c r="F87" i="32"/>
  <c r="G87" i="32"/>
  <c r="H87" i="32"/>
  <c r="I87" i="32"/>
  <c r="J87" i="32"/>
  <c r="E88" i="32"/>
  <c r="M88" i="32" s="1"/>
  <c r="N88" i="32" s="1"/>
  <c r="F88" i="32"/>
  <c r="W88" i="32" s="1"/>
  <c r="G88" i="32"/>
  <c r="H88" i="32"/>
  <c r="I88" i="32"/>
  <c r="J88" i="32"/>
  <c r="E89" i="32"/>
  <c r="M89" i="32" s="1"/>
  <c r="F89" i="32"/>
  <c r="G89" i="32"/>
  <c r="H89" i="32"/>
  <c r="I89" i="32"/>
  <c r="J89" i="32"/>
  <c r="E90" i="32"/>
  <c r="M90" i="32" s="1"/>
  <c r="O90" i="32" s="1"/>
  <c r="F90" i="32"/>
  <c r="T90" i="32" s="1"/>
  <c r="G90" i="32"/>
  <c r="H90" i="32"/>
  <c r="I90" i="32"/>
  <c r="J90" i="32"/>
  <c r="E91" i="32"/>
  <c r="M91" i="32" s="1"/>
  <c r="F91" i="32"/>
  <c r="G91" i="32"/>
  <c r="H91" i="32"/>
  <c r="I91" i="32"/>
  <c r="J91" i="32"/>
  <c r="E92" i="32"/>
  <c r="M92" i="32" s="1"/>
  <c r="O92" i="32" s="1"/>
  <c r="F92" i="32"/>
  <c r="W92" i="32" s="1"/>
  <c r="G92" i="32"/>
  <c r="H92" i="32"/>
  <c r="I92" i="32"/>
  <c r="J92" i="32"/>
  <c r="E93" i="32"/>
  <c r="M93" i="32" s="1"/>
  <c r="F93" i="32"/>
  <c r="G93" i="32"/>
  <c r="H93" i="32"/>
  <c r="I93" i="32"/>
  <c r="J93" i="32"/>
  <c r="E94" i="32"/>
  <c r="M94" i="32" s="1"/>
  <c r="F94" i="32"/>
  <c r="T94" i="32" s="1"/>
  <c r="G94" i="32"/>
  <c r="H94" i="32"/>
  <c r="I94" i="32"/>
  <c r="J94" i="32"/>
  <c r="E95" i="32"/>
  <c r="M95" i="32" s="1"/>
  <c r="F95" i="32"/>
  <c r="G95" i="32"/>
  <c r="H95" i="32"/>
  <c r="I95" i="32"/>
  <c r="J95" i="32"/>
  <c r="E96" i="32"/>
  <c r="M96" i="32" s="1"/>
  <c r="Q96" i="32" s="1"/>
  <c r="R96" i="32" s="1"/>
  <c r="F96" i="32"/>
  <c r="W96" i="32" s="1"/>
  <c r="G96" i="32"/>
  <c r="H96" i="32"/>
  <c r="I96" i="32"/>
  <c r="AE96" i="32" s="1"/>
  <c r="J96" i="32"/>
  <c r="E97" i="32"/>
  <c r="M97" i="32" s="1"/>
  <c r="F97" i="32"/>
  <c r="G97" i="32"/>
  <c r="H97" i="32"/>
  <c r="I97" i="32"/>
  <c r="J97" i="32"/>
  <c r="E98" i="32"/>
  <c r="M98" i="32" s="1"/>
  <c r="F98" i="32"/>
  <c r="T98" i="32" s="1"/>
  <c r="G98" i="32"/>
  <c r="H98" i="32"/>
  <c r="I98" i="32"/>
  <c r="J98" i="32"/>
  <c r="E99" i="32"/>
  <c r="M99" i="32" s="1"/>
  <c r="F99" i="32"/>
  <c r="T99" i="32" s="1"/>
  <c r="G99" i="32"/>
  <c r="H99" i="32"/>
  <c r="I99" i="32"/>
  <c r="J99" i="32"/>
  <c r="E100" i="32"/>
  <c r="M100" i="32" s="1"/>
  <c r="P100" i="32" s="1"/>
  <c r="F100" i="32"/>
  <c r="W100" i="32" s="1"/>
  <c r="G100" i="32"/>
  <c r="H100" i="32"/>
  <c r="I100" i="32"/>
  <c r="AE100" i="32" s="1"/>
  <c r="J100" i="32"/>
  <c r="E101" i="32"/>
  <c r="M101" i="32" s="1"/>
  <c r="F101" i="32"/>
  <c r="G101" i="32"/>
  <c r="H101" i="32"/>
  <c r="I101" i="32"/>
  <c r="J101" i="32"/>
  <c r="E102" i="32"/>
  <c r="M102" i="32" s="1"/>
  <c r="F102" i="32"/>
  <c r="T102" i="32" s="1"/>
  <c r="G102" i="32"/>
  <c r="H102" i="32"/>
  <c r="I102" i="32"/>
  <c r="J102" i="32"/>
  <c r="E103" i="32"/>
  <c r="M103" i="32" s="1"/>
  <c r="F103" i="32"/>
  <c r="G103" i="32"/>
  <c r="H103" i="32"/>
  <c r="I103" i="32"/>
  <c r="J103" i="32"/>
  <c r="E104" i="32"/>
  <c r="M104" i="32" s="1"/>
  <c r="F104" i="32"/>
  <c r="W104" i="32" s="1"/>
  <c r="G104" i="32"/>
  <c r="H104" i="32"/>
  <c r="I104" i="32"/>
  <c r="AE104" i="32" s="1"/>
  <c r="J104" i="32"/>
  <c r="E105" i="32"/>
  <c r="M105" i="32" s="1"/>
  <c r="F105" i="32"/>
  <c r="G105" i="32"/>
  <c r="H105" i="32"/>
  <c r="I105" i="32"/>
  <c r="J105" i="32"/>
  <c r="E106" i="32"/>
  <c r="M106" i="32" s="1"/>
  <c r="F106" i="32"/>
  <c r="T106" i="32" s="1"/>
  <c r="G106" i="32"/>
  <c r="H106" i="32"/>
  <c r="I106" i="32"/>
  <c r="J106" i="32"/>
  <c r="E107" i="32"/>
  <c r="M107" i="32" s="1"/>
  <c r="F107" i="32"/>
  <c r="T107" i="32" s="1"/>
  <c r="G107" i="32"/>
  <c r="H107" i="32"/>
  <c r="I107" i="32"/>
  <c r="J107" i="32"/>
  <c r="E108" i="32"/>
  <c r="M108" i="32" s="1"/>
  <c r="O108" i="32" s="1"/>
  <c r="F108" i="32"/>
  <c r="W108" i="32" s="1"/>
  <c r="G108" i="32"/>
  <c r="H108" i="32"/>
  <c r="I108" i="32"/>
  <c r="AE108" i="32" s="1"/>
  <c r="J108" i="32"/>
  <c r="E109" i="32"/>
  <c r="M109" i="32" s="1"/>
  <c r="F109" i="32"/>
  <c r="G109" i="32"/>
  <c r="H109" i="32"/>
  <c r="I109" i="32"/>
  <c r="J109" i="32"/>
  <c r="E110" i="32"/>
  <c r="M110" i="32" s="1"/>
  <c r="F110" i="32"/>
  <c r="T110" i="32" s="1"/>
  <c r="G110" i="32"/>
  <c r="H110" i="32"/>
  <c r="I110" i="32"/>
  <c r="J110" i="32"/>
  <c r="E111" i="32"/>
  <c r="M111" i="32" s="1"/>
  <c r="F111" i="32"/>
  <c r="T111" i="32" s="1"/>
  <c r="G111" i="32"/>
  <c r="H111" i="32"/>
  <c r="I111" i="32"/>
  <c r="J111" i="32"/>
  <c r="E112" i="32"/>
  <c r="M112" i="32" s="1"/>
  <c r="N112" i="32" s="1"/>
  <c r="F112" i="32"/>
  <c r="W112" i="32" s="1"/>
  <c r="G112" i="32"/>
  <c r="H112" i="32"/>
  <c r="I112" i="32"/>
  <c r="AE112" i="32" s="1"/>
  <c r="J112" i="32"/>
  <c r="E113" i="32"/>
  <c r="M113" i="32" s="1"/>
  <c r="F113" i="32"/>
  <c r="G113" i="32"/>
  <c r="H113" i="32"/>
  <c r="I113" i="32"/>
  <c r="J113" i="32"/>
  <c r="E114" i="32"/>
  <c r="M114" i="32" s="1"/>
  <c r="F114" i="32"/>
  <c r="G114" i="32"/>
  <c r="H114" i="32"/>
  <c r="I114" i="32"/>
  <c r="J114" i="32"/>
  <c r="E115" i="32"/>
  <c r="M115" i="32" s="1"/>
  <c r="F115" i="32"/>
  <c r="G115" i="32"/>
  <c r="H115" i="32"/>
  <c r="I115" i="32"/>
  <c r="J115" i="32"/>
  <c r="E116" i="32"/>
  <c r="M116" i="32" s="1"/>
  <c r="F116" i="32"/>
  <c r="T116" i="32" s="1"/>
  <c r="G116" i="32"/>
  <c r="H116" i="32"/>
  <c r="I116" i="32"/>
  <c r="AE116" i="32" s="1"/>
  <c r="J116" i="32"/>
  <c r="E117" i="32"/>
  <c r="M117" i="32" s="1"/>
  <c r="F117" i="32"/>
  <c r="G117" i="32"/>
  <c r="H117" i="32"/>
  <c r="I117" i="32"/>
  <c r="J117" i="32"/>
  <c r="E118" i="32"/>
  <c r="M118" i="32" s="1"/>
  <c r="F118" i="32"/>
  <c r="G118" i="32"/>
  <c r="H118" i="32"/>
  <c r="I118" i="32"/>
  <c r="J118" i="32"/>
  <c r="E119" i="32"/>
  <c r="M119" i="32" s="1"/>
  <c r="F119" i="32"/>
  <c r="G119" i="32"/>
  <c r="H119" i="32"/>
  <c r="I119" i="32"/>
  <c r="J119" i="32"/>
  <c r="E120" i="32"/>
  <c r="M120" i="32" s="1"/>
  <c r="O120" i="32" s="1"/>
  <c r="F120" i="32"/>
  <c r="G120" i="32"/>
  <c r="H120" i="32"/>
  <c r="I120" i="32"/>
  <c r="AE120" i="32" s="1"/>
  <c r="J120" i="32"/>
  <c r="E121" i="32"/>
  <c r="M121" i="32" s="1"/>
  <c r="F121" i="32"/>
  <c r="G121" i="32"/>
  <c r="H121" i="32"/>
  <c r="I121" i="32"/>
  <c r="J121" i="32"/>
  <c r="E122" i="32"/>
  <c r="M122" i="32" s="1"/>
  <c r="O122" i="32" s="1"/>
  <c r="F122" i="32"/>
  <c r="T122" i="32" s="1"/>
  <c r="G122" i="32"/>
  <c r="H122" i="32"/>
  <c r="I122" i="32"/>
  <c r="J122" i="32"/>
  <c r="E123" i="32"/>
  <c r="M123" i="32" s="1"/>
  <c r="F123" i="32"/>
  <c r="G123" i="32"/>
  <c r="H123" i="32"/>
  <c r="I123" i="32"/>
  <c r="J123" i="32"/>
  <c r="E124" i="32"/>
  <c r="M124" i="32" s="1"/>
  <c r="O124" i="32" s="1"/>
  <c r="F124" i="32"/>
  <c r="T124" i="32" s="1"/>
  <c r="G124" i="32"/>
  <c r="H124" i="32"/>
  <c r="I124" i="32"/>
  <c r="AE124" i="32" s="1"/>
  <c r="J124" i="32"/>
  <c r="E125" i="32"/>
  <c r="M125" i="32" s="1"/>
  <c r="F125" i="32"/>
  <c r="G125" i="32"/>
  <c r="H125" i="32"/>
  <c r="I125" i="32"/>
  <c r="J125" i="32"/>
  <c r="E126" i="32"/>
  <c r="M126" i="32" s="1"/>
  <c r="P126" i="32" s="1"/>
  <c r="F126" i="32"/>
  <c r="W126" i="32" s="1"/>
  <c r="G126" i="32"/>
  <c r="H126" i="32"/>
  <c r="I126" i="32"/>
  <c r="J126" i="32"/>
  <c r="E127" i="32"/>
  <c r="M127" i="32" s="1"/>
  <c r="F127" i="32"/>
  <c r="G127" i="32"/>
  <c r="H127" i="32"/>
  <c r="I127" i="32"/>
  <c r="J127" i="32"/>
  <c r="E128" i="32"/>
  <c r="M128" i="32" s="1"/>
  <c r="F128" i="32"/>
  <c r="T128" i="32" s="1"/>
  <c r="G128" i="32"/>
  <c r="H128" i="32"/>
  <c r="I128" i="32"/>
  <c r="AE128" i="32" s="1"/>
  <c r="J128" i="32"/>
  <c r="E129" i="32"/>
  <c r="M129" i="32" s="1"/>
  <c r="F129" i="32"/>
  <c r="G129" i="32"/>
  <c r="H129" i="32"/>
  <c r="I129" i="32"/>
  <c r="J129" i="32"/>
  <c r="E130" i="32"/>
  <c r="M130" i="32" s="1"/>
  <c r="F130" i="32"/>
  <c r="W130" i="32" s="1"/>
  <c r="G130" i="32"/>
  <c r="H130" i="32"/>
  <c r="I130" i="32"/>
  <c r="J130" i="32"/>
  <c r="E131" i="32"/>
  <c r="M131" i="32" s="1"/>
  <c r="F131" i="32"/>
  <c r="G131" i="32"/>
  <c r="H131" i="32"/>
  <c r="I131" i="32"/>
  <c r="J131" i="32"/>
  <c r="E132" i="32"/>
  <c r="M132" i="32" s="1"/>
  <c r="F132" i="32"/>
  <c r="T132" i="32" s="1"/>
  <c r="G132" i="32"/>
  <c r="H132" i="32"/>
  <c r="I132" i="32"/>
  <c r="AE132" i="32" s="1"/>
  <c r="J132" i="32"/>
  <c r="E133" i="32"/>
  <c r="M133" i="32" s="1"/>
  <c r="F133" i="32"/>
  <c r="G133" i="32"/>
  <c r="H133" i="32"/>
  <c r="I133" i="32"/>
  <c r="J133" i="32"/>
  <c r="E134" i="32"/>
  <c r="M134" i="32" s="1"/>
  <c r="Q134" i="32" s="1"/>
  <c r="R134" i="32" s="1"/>
  <c r="F134" i="32"/>
  <c r="W134" i="32" s="1"/>
  <c r="G134" i="32"/>
  <c r="H134" i="32"/>
  <c r="I134" i="32"/>
  <c r="J134" i="32"/>
  <c r="E135" i="32"/>
  <c r="M135" i="32" s="1"/>
  <c r="F135" i="32"/>
  <c r="G135" i="32"/>
  <c r="H135" i="32"/>
  <c r="I135" i="32"/>
  <c r="J135" i="32"/>
  <c r="E136" i="32"/>
  <c r="M136" i="32" s="1"/>
  <c r="O136" i="32" s="1"/>
  <c r="F136" i="32"/>
  <c r="T136" i="32" s="1"/>
  <c r="G136" i="32"/>
  <c r="H136" i="32"/>
  <c r="I136" i="32"/>
  <c r="J136" i="32"/>
  <c r="E137" i="32"/>
  <c r="M137" i="32" s="1"/>
  <c r="F137" i="32"/>
  <c r="G137" i="32"/>
  <c r="H137" i="32"/>
  <c r="I137" i="32"/>
  <c r="J137" i="32"/>
  <c r="E138" i="32"/>
  <c r="M138" i="32" s="1"/>
  <c r="N138" i="32" s="1"/>
  <c r="F138" i="32"/>
  <c r="W138" i="32" s="1"/>
  <c r="G138" i="32"/>
  <c r="H138" i="32"/>
  <c r="I138" i="32"/>
  <c r="J138" i="32"/>
  <c r="E139" i="32"/>
  <c r="M139" i="32" s="1"/>
  <c r="F139" i="32"/>
  <c r="G139" i="32"/>
  <c r="H139" i="32"/>
  <c r="I139" i="32"/>
  <c r="J139" i="32"/>
  <c r="E140" i="32"/>
  <c r="M140" i="32" s="1"/>
  <c r="F140" i="32"/>
  <c r="T140" i="32" s="1"/>
  <c r="G140" i="32"/>
  <c r="H140" i="32"/>
  <c r="I140" i="32"/>
  <c r="J140" i="32"/>
  <c r="E141" i="32"/>
  <c r="M141" i="32" s="1"/>
  <c r="F141" i="32"/>
  <c r="G141" i="32"/>
  <c r="H141" i="32"/>
  <c r="I141" i="32"/>
  <c r="J141" i="32"/>
  <c r="E142" i="32"/>
  <c r="M142" i="32" s="1"/>
  <c r="O142" i="32" s="1"/>
  <c r="F142" i="32"/>
  <c r="G142" i="32"/>
  <c r="H142" i="32"/>
  <c r="I142" i="32"/>
  <c r="J142" i="32"/>
  <c r="E143" i="32"/>
  <c r="M143" i="32" s="1"/>
  <c r="F143" i="32"/>
  <c r="G143" i="32"/>
  <c r="H143" i="32"/>
  <c r="I143" i="32"/>
  <c r="J143" i="32"/>
  <c r="E144" i="32"/>
  <c r="M144" i="32" s="1"/>
  <c r="Q144" i="32" s="1"/>
  <c r="R144" i="32" s="1"/>
  <c r="F144" i="32"/>
  <c r="T144" i="32" s="1"/>
  <c r="G144" i="32"/>
  <c r="H144" i="32"/>
  <c r="I144" i="32"/>
  <c r="J144" i="32"/>
  <c r="E145" i="32"/>
  <c r="M145" i="32" s="1"/>
  <c r="F145" i="32"/>
  <c r="T145" i="32" s="1"/>
  <c r="G145" i="32"/>
  <c r="H145" i="32"/>
  <c r="I145" i="32"/>
  <c r="J145" i="32"/>
  <c r="E146" i="32"/>
  <c r="M146" i="32" s="1"/>
  <c r="F146" i="32"/>
  <c r="G146" i="32"/>
  <c r="H146" i="32"/>
  <c r="I146" i="32"/>
  <c r="J146" i="32"/>
  <c r="E147" i="32"/>
  <c r="M147" i="32" s="1"/>
  <c r="F147" i="32"/>
  <c r="T147" i="32" s="1"/>
  <c r="G147" i="32"/>
  <c r="H147" i="32"/>
  <c r="I147" i="32"/>
  <c r="J147" i="32"/>
  <c r="E148" i="32"/>
  <c r="M148" i="32" s="1"/>
  <c r="O148" i="32" s="1"/>
  <c r="F148" i="32"/>
  <c r="T148" i="32" s="1"/>
  <c r="G148" i="32"/>
  <c r="H148" i="32"/>
  <c r="I148" i="32"/>
  <c r="J148" i="32"/>
  <c r="E149" i="32"/>
  <c r="M149" i="32" s="1"/>
  <c r="F149" i="32"/>
  <c r="T149" i="32" s="1"/>
  <c r="G149" i="32"/>
  <c r="H149" i="32"/>
  <c r="I149" i="32"/>
  <c r="J149" i="32"/>
  <c r="E150" i="32"/>
  <c r="M150" i="32" s="1"/>
  <c r="F150" i="32"/>
  <c r="T150" i="32" s="1"/>
  <c r="G150" i="32"/>
  <c r="H150" i="32"/>
  <c r="I150" i="32"/>
  <c r="J150" i="32"/>
  <c r="E151" i="32"/>
  <c r="M151" i="32" s="1"/>
  <c r="N151" i="32" s="1"/>
  <c r="F151" i="32"/>
  <c r="W151" i="32" s="1"/>
  <c r="G151" i="32"/>
  <c r="H151" i="32"/>
  <c r="I151" i="32"/>
  <c r="J151" i="32"/>
  <c r="E152" i="32"/>
  <c r="M152" i="32" s="1"/>
  <c r="F152" i="32"/>
  <c r="T152" i="32" s="1"/>
  <c r="G152" i="32"/>
  <c r="H152" i="32"/>
  <c r="I152" i="32"/>
  <c r="AE152" i="32" s="1"/>
  <c r="J152" i="32"/>
  <c r="E153" i="32"/>
  <c r="M153" i="32" s="1"/>
  <c r="F153" i="32"/>
  <c r="W153" i="32" s="1"/>
  <c r="G153" i="32"/>
  <c r="H153" i="32"/>
  <c r="I153" i="32"/>
  <c r="J153" i="32"/>
  <c r="E154" i="32"/>
  <c r="M154" i="32" s="1"/>
  <c r="F154" i="32"/>
  <c r="W154" i="32" s="1"/>
  <c r="G154" i="32"/>
  <c r="H154" i="32"/>
  <c r="I154" i="32"/>
  <c r="J154" i="32"/>
  <c r="E155" i="32"/>
  <c r="M155" i="32" s="1"/>
  <c r="F155" i="32"/>
  <c r="W155" i="32" s="1"/>
  <c r="G155" i="32"/>
  <c r="H155" i="32"/>
  <c r="I155" i="32"/>
  <c r="J155" i="32"/>
  <c r="E156" i="32"/>
  <c r="M156" i="32" s="1"/>
  <c r="P156" i="32" s="1"/>
  <c r="F156" i="32"/>
  <c r="G156" i="32"/>
  <c r="H156" i="32"/>
  <c r="I156" i="32"/>
  <c r="AE156" i="32" s="1"/>
  <c r="J156" i="32"/>
  <c r="E157" i="32"/>
  <c r="M157" i="32" s="1"/>
  <c r="F157" i="32"/>
  <c r="G157" i="32"/>
  <c r="H157" i="32"/>
  <c r="I157" i="32"/>
  <c r="J157" i="32"/>
  <c r="E158" i="32"/>
  <c r="M158" i="32" s="1"/>
  <c r="F158" i="32"/>
  <c r="T158" i="32" s="1"/>
  <c r="G158" i="32"/>
  <c r="H158" i="32"/>
  <c r="I158" i="32"/>
  <c r="J158" i="32"/>
  <c r="E159" i="32"/>
  <c r="M159" i="32" s="1"/>
  <c r="N159" i="32" s="1"/>
  <c r="F159" i="32"/>
  <c r="G159" i="32"/>
  <c r="H159" i="32"/>
  <c r="I159" i="32"/>
  <c r="J159" i="32"/>
  <c r="E160" i="32"/>
  <c r="M160" i="32" s="1"/>
  <c r="P160" i="32" s="1"/>
  <c r="F160" i="32"/>
  <c r="T160" i="32" s="1"/>
  <c r="G160" i="32"/>
  <c r="H160" i="32"/>
  <c r="I160" i="32"/>
  <c r="AE160" i="32" s="1"/>
  <c r="J160" i="32"/>
  <c r="E161" i="32"/>
  <c r="M161" i="32" s="1"/>
  <c r="F161" i="32"/>
  <c r="T161" i="32" s="1"/>
  <c r="G161" i="32"/>
  <c r="H161" i="32"/>
  <c r="I161" i="32"/>
  <c r="J161" i="32"/>
  <c r="E162" i="32"/>
  <c r="M162" i="32" s="1"/>
  <c r="F162" i="32"/>
  <c r="G162" i="32"/>
  <c r="H162" i="32"/>
  <c r="I162" i="32"/>
  <c r="J162" i="32"/>
  <c r="E163" i="32"/>
  <c r="M163" i="32" s="1"/>
  <c r="F163" i="32"/>
  <c r="W163" i="32" s="1"/>
  <c r="G163" i="32"/>
  <c r="H163" i="32"/>
  <c r="I163" i="32"/>
  <c r="J163" i="32"/>
  <c r="E164" i="32"/>
  <c r="M164" i="32" s="1"/>
  <c r="F164" i="32"/>
  <c r="W164" i="32" s="1"/>
  <c r="G164" i="32"/>
  <c r="H164" i="32"/>
  <c r="I164" i="32"/>
  <c r="AE164" i="32" s="1"/>
  <c r="J164" i="32"/>
  <c r="E165" i="32"/>
  <c r="M165" i="32" s="1"/>
  <c r="F165" i="32"/>
  <c r="W165" i="32" s="1"/>
  <c r="G165" i="32"/>
  <c r="H165" i="32"/>
  <c r="I165" i="32"/>
  <c r="J165" i="32"/>
  <c r="E166" i="32"/>
  <c r="M166" i="32" s="1"/>
  <c r="F166" i="32"/>
  <c r="T166" i="32" s="1"/>
  <c r="G166" i="32"/>
  <c r="H166" i="32"/>
  <c r="I166" i="32"/>
  <c r="J166" i="32"/>
  <c r="E167" i="32"/>
  <c r="M167" i="32" s="1"/>
  <c r="F167" i="32"/>
  <c r="W167" i="32" s="1"/>
  <c r="G167" i="32"/>
  <c r="H167" i="32"/>
  <c r="I167" i="32"/>
  <c r="AE167" i="32" s="1"/>
  <c r="J167" i="32"/>
  <c r="E168" i="32"/>
  <c r="M168" i="32" s="1"/>
  <c r="F168" i="32"/>
  <c r="T168" i="32" s="1"/>
  <c r="G168" i="32"/>
  <c r="H168" i="32"/>
  <c r="I168" i="32"/>
  <c r="J168" i="32"/>
  <c r="E169" i="32"/>
  <c r="M169" i="32" s="1"/>
  <c r="F169" i="32"/>
  <c r="T169" i="32" s="1"/>
  <c r="G169" i="32"/>
  <c r="H169" i="32"/>
  <c r="I169" i="32"/>
  <c r="J169" i="32"/>
  <c r="E170" i="32"/>
  <c r="M170" i="32" s="1"/>
  <c r="O170" i="32" s="1"/>
  <c r="F170" i="32"/>
  <c r="T170" i="32" s="1"/>
  <c r="G170" i="32"/>
  <c r="H170" i="32"/>
  <c r="I170" i="32"/>
  <c r="J170" i="32"/>
  <c r="E171" i="32"/>
  <c r="M171" i="32" s="1"/>
  <c r="F171" i="32"/>
  <c r="T171" i="32" s="1"/>
  <c r="G171" i="32"/>
  <c r="H171" i="32"/>
  <c r="I171" i="32"/>
  <c r="J171" i="32"/>
  <c r="E172" i="32"/>
  <c r="M172" i="32" s="1"/>
  <c r="F172" i="32"/>
  <c r="T172" i="32" s="1"/>
  <c r="G172" i="32"/>
  <c r="H172" i="32"/>
  <c r="I172" i="32"/>
  <c r="J172" i="32"/>
  <c r="E173" i="32"/>
  <c r="M173" i="32" s="1"/>
  <c r="F173" i="32"/>
  <c r="T173" i="32" s="1"/>
  <c r="G173" i="32"/>
  <c r="H173" i="32"/>
  <c r="I173" i="32"/>
  <c r="J173" i="32"/>
  <c r="E174" i="32"/>
  <c r="M174" i="32" s="1"/>
  <c r="F174" i="32"/>
  <c r="W174" i="32" s="1"/>
  <c r="G174" i="32"/>
  <c r="H174" i="32"/>
  <c r="I174" i="32"/>
  <c r="J174" i="32"/>
  <c r="E175" i="32"/>
  <c r="M175" i="32" s="1"/>
  <c r="F175" i="32"/>
  <c r="T175" i="32" s="1"/>
  <c r="G175" i="32"/>
  <c r="H175" i="32"/>
  <c r="I175" i="32"/>
  <c r="J175" i="32"/>
  <c r="E176" i="32"/>
  <c r="M176" i="32" s="1"/>
  <c r="F176" i="32"/>
  <c r="G176" i="32"/>
  <c r="H176" i="32"/>
  <c r="I176" i="32"/>
  <c r="AE176" i="32" s="1"/>
  <c r="J176" i="32"/>
  <c r="E177" i="32"/>
  <c r="M177" i="32" s="1"/>
  <c r="F177" i="32"/>
  <c r="W177" i="32" s="1"/>
  <c r="G177" i="32"/>
  <c r="H177" i="32"/>
  <c r="I177" i="32"/>
  <c r="J177" i="32"/>
  <c r="E178" i="32"/>
  <c r="M178" i="32" s="1"/>
  <c r="Q178" i="32" s="1"/>
  <c r="R178" i="32" s="1"/>
  <c r="F178" i="32"/>
  <c r="G178" i="32"/>
  <c r="H178" i="32"/>
  <c r="I178" i="32"/>
  <c r="J178" i="32"/>
  <c r="E179" i="32"/>
  <c r="M179" i="32" s="1"/>
  <c r="F179" i="32"/>
  <c r="W179" i="32" s="1"/>
  <c r="G179" i="32"/>
  <c r="H179" i="32"/>
  <c r="I179" i="32"/>
  <c r="J179" i="32"/>
  <c r="E180" i="32"/>
  <c r="M180" i="32" s="1"/>
  <c r="F180" i="32"/>
  <c r="W180" i="32" s="1"/>
  <c r="G180" i="32"/>
  <c r="H180" i="32"/>
  <c r="I180" i="32"/>
  <c r="AE180" i="32" s="1"/>
  <c r="J180" i="32"/>
  <c r="E181" i="32"/>
  <c r="M181" i="32" s="1"/>
  <c r="F181" i="32"/>
  <c r="G181" i="32"/>
  <c r="H181" i="32"/>
  <c r="I181" i="32"/>
  <c r="J181" i="32"/>
  <c r="E182" i="32"/>
  <c r="M182" i="32" s="1"/>
  <c r="F182" i="32"/>
  <c r="G182" i="32"/>
  <c r="H182" i="32"/>
  <c r="I182" i="32"/>
  <c r="J182" i="32"/>
  <c r="E183" i="32"/>
  <c r="M183" i="32" s="1"/>
  <c r="F183" i="32"/>
  <c r="T183" i="32" s="1"/>
  <c r="G183" i="32"/>
  <c r="H183" i="32"/>
  <c r="I183" i="32"/>
  <c r="J183" i="32"/>
  <c r="E184" i="32"/>
  <c r="M184" i="32" s="1"/>
  <c r="F184" i="32"/>
  <c r="T184" i="32" s="1"/>
  <c r="G184" i="32"/>
  <c r="H184" i="32"/>
  <c r="I184" i="32"/>
  <c r="AE184" i="32" s="1"/>
  <c r="J184" i="32"/>
  <c r="E185" i="32"/>
  <c r="M185" i="32" s="1"/>
  <c r="O185" i="32" s="1"/>
  <c r="F185" i="32"/>
  <c r="W185" i="32" s="1"/>
  <c r="G185" i="32"/>
  <c r="H185" i="32"/>
  <c r="I185" i="32"/>
  <c r="J185" i="32"/>
  <c r="E186" i="32"/>
  <c r="M186" i="32" s="1"/>
  <c r="F186" i="32"/>
  <c r="G186" i="32"/>
  <c r="H186" i="32"/>
  <c r="I186" i="32"/>
  <c r="J186" i="32"/>
  <c r="E187" i="32"/>
  <c r="M187" i="32" s="1"/>
  <c r="F187" i="32"/>
  <c r="W187" i="32" s="1"/>
  <c r="G187" i="32"/>
  <c r="H187" i="32"/>
  <c r="I187" i="32"/>
  <c r="J187" i="32"/>
  <c r="E188" i="32"/>
  <c r="M188" i="32" s="1"/>
  <c r="F188" i="32"/>
  <c r="G188" i="32"/>
  <c r="H188" i="32"/>
  <c r="I188" i="32"/>
  <c r="AE188" i="32" s="1"/>
  <c r="J188" i="32"/>
  <c r="E189" i="32"/>
  <c r="M189" i="32" s="1"/>
  <c r="F189" i="32"/>
  <c r="G189" i="32"/>
  <c r="H189" i="32"/>
  <c r="I189" i="32"/>
  <c r="J189" i="32"/>
  <c r="E190" i="32"/>
  <c r="M190" i="32" s="1"/>
  <c r="O190" i="32" s="1"/>
  <c r="F190" i="32"/>
  <c r="W190" i="32" s="1"/>
  <c r="G190" i="32"/>
  <c r="H190" i="32"/>
  <c r="I190" i="32"/>
  <c r="J190" i="32"/>
  <c r="E191" i="32"/>
  <c r="M191" i="32" s="1"/>
  <c r="N191" i="32" s="1"/>
  <c r="F191" i="32"/>
  <c r="G191" i="32"/>
  <c r="H191" i="32"/>
  <c r="I191" i="32"/>
  <c r="AE191" i="32" s="1"/>
  <c r="J191" i="32"/>
  <c r="E192" i="32"/>
  <c r="M192" i="32" s="1"/>
  <c r="F192" i="32"/>
  <c r="T192" i="32" s="1"/>
  <c r="G192" i="32"/>
  <c r="H192" i="32"/>
  <c r="I192" i="32"/>
  <c r="AE192" i="32" s="1"/>
  <c r="J192" i="32"/>
  <c r="E193" i="32"/>
  <c r="M193" i="32" s="1"/>
  <c r="F193" i="32"/>
  <c r="G193" i="32"/>
  <c r="H193" i="32"/>
  <c r="I193" i="32"/>
  <c r="J193" i="32"/>
  <c r="E194" i="32"/>
  <c r="M194" i="32" s="1"/>
  <c r="F194" i="32"/>
  <c r="T194" i="32" s="1"/>
  <c r="G194" i="32"/>
  <c r="H194" i="32"/>
  <c r="I194" i="32"/>
  <c r="J194" i="32"/>
  <c r="E195" i="32"/>
  <c r="M195" i="32" s="1"/>
  <c r="F195" i="32"/>
  <c r="G195" i="32"/>
  <c r="H195" i="32"/>
  <c r="I195" i="32"/>
  <c r="J195" i="32"/>
  <c r="E196" i="32"/>
  <c r="M196" i="32" s="1"/>
  <c r="F196" i="32"/>
  <c r="G196" i="32"/>
  <c r="H196" i="32"/>
  <c r="I196" i="32"/>
  <c r="AE196" i="32" s="1"/>
  <c r="J196" i="32"/>
  <c r="E197" i="32"/>
  <c r="M197" i="32" s="1"/>
  <c r="F197" i="32"/>
  <c r="T197" i="32" s="1"/>
  <c r="G197" i="32"/>
  <c r="H197" i="32"/>
  <c r="I197" i="32"/>
  <c r="J197" i="32"/>
  <c r="E198" i="32"/>
  <c r="M198" i="32" s="1"/>
  <c r="F198" i="32"/>
  <c r="G198" i="32"/>
  <c r="H198" i="32"/>
  <c r="I198" i="32"/>
  <c r="J198" i="32"/>
  <c r="E199" i="32"/>
  <c r="M199" i="32" s="1"/>
  <c r="P199" i="32" s="1"/>
  <c r="F199" i="32"/>
  <c r="T199" i="32" s="1"/>
  <c r="G199" i="32"/>
  <c r="H199" i="32"/>
  <c r="I199" i="32"/>
  <c r="J199" i="32"/>
  <c r="E200" i="32"/>
  <c r="M200" i="32" s="1"/>
  <c r="Q200" i="32" s="1"/>
  <c r="R200" i="32" s="1"/>
  <c r="F200" i="32"/>
  <c r="G200" i="32"/>
  <c r="H200" i="32"/>
  <c r="I200" i="32"/>
  <c r="AE200" i="32" s="1"/>
  <c r="J200" i="32"/>
  <c r="E201" i="32"/>
  <c r="M201" i="32" s="1"/>
  <c r="P201" i="32" s="1"/>
  <c r="F201" i="32"/>
  <c r="T201" i="32" s="1"/>
  <c r="G201" i="32"/>
  <c r="H201" i="32"/>
  <c r="I201" i="32"/>
  <c r="J201" i="32"/>
  <c r="E202" i="32"/>
  <c r="M202" i="32" s="1"/>
  <c r="Q202" i="32" s="1"/>
  <c r="R202" i="32" s="1"/>
  <c r="F202" i="32"/>
  <c r="G202" i="32"/>
  <c r="H202" i="32"/>
  <c r="I202" i="32"/>
  <c r="J202" i="32"/>
  <c r="E203" i="32"/>
  <c r="M203" i="32" s="1"/>
  <c r="O203" i="32" s="1"/>
  <c r="F203" i="32"/>
  <c r="T203" i="32" s="1"/>
  <c r="G203" i="32"/>
  <c r="H203" i="32"/>
  <c r="I203" i="32"/>
  <c r="J203" i="32"/>
  <c r="E204" i="32"/>
  <c r="M204" i="32" s="1"/>
  <c r="P204" i="32" s="1"/>
  <c r="F204" i="32"/>
  <c r="G204" i="32"/>
  <c r="H204" i="32"/>
  <c r="I204" i="32"/>
  <c r="AE204" i="32" s="1"/>
  <c r="J204" i="32"/>
  <c r="E205" i="32"/>
  <c r="M205" i="32" s="1"/>
  <c r="F205" i="32"/>
  <c r="T205" i="32" s="1"/>
  <c r="G205" i="32"/>
  <c r="H205" i="32"/>
  <c r="I205" i="32"/>
  <c r="J205" i="32"/>
  <c r="E206" i="32"/>
  <c r="M206" i="32" s="1"/>
  <c r="Q206" i="32" s="1"/>
  <c r="R206" i="32" s="1"/>
  <c r="F206" i="32"/>
  <c r="T206" i="32" s="1"/>
  <c r="G206" i="32"/>
  <c r="H206" i="32"/>
  <c r="I206" i="32"/>
  <c r="J206" i="32"/>
  <c r="E207" i="32"/>
  <c r="M207" i="32" s="1"/>
  <c r="F207" i="32"/>
  <c r="T207" i="32" s="1"/>
  <c r="G207" i="32"/>
  <c r="H207" i="32"/>
  <c r="I207" i="32"/>
  <c r="AE207" i="32" s="1"/>
  <c r="J207" i="32"/>
  <c r="E208" i="32"/>
  <c r="M208" i="32" s="1"/>
  <c r="F208" i="32"/>
  <c r="W208" i="32" s="1"/>
  <c r="G208" i="32"/>
  <c r="H208" i="32"/>
  <c r="I208" i="32"/>
  <c r="AE208" i="32" s="1"/>
  <c r="J208" i="32"/>
  <c r="E209" i="32"/>
  <c r="M209" i="32" s="1"/>
  <c r="F209" i="32"/>
  <c r="T209" i="32" s="1"/>
  <c r="G209" i="32"/>
  <c r="H209" i="32"/>
  <c r="I209" i="32"/>
  <c r="J209" i="32"/>
  <c r="E210" i="32"/>
  <c r="M210" i="32" s="1"/>
  <c r="O210" i="32" s="1"/>
  <c r="F210" i="32"/>
  <c r="G210" i="32"/>
  <c r="H210" i="32"/>
  <c r="I210" i="32"/>
  <c r="J210" i="32"/>
  <c r="E211" i="32"/>
  <c r="M211" i="32" s="1"/>
  <c r="O211" i="32" s="1"/>
  <c r="F211" i="32"/>
  <c r="T211" i="32" s="1"/>
  <c r="G211" i="32"/>
  <c r="H211" i="32"/>
  <c r="I211" i="32"/>
  <c r="J211" i="32"/>
  <c r="E212" i="32"/>
  <c r="M212" i="32" s="1"/>
  <c r="F212" i="32"/>
  <c r="W212" i="32" s="1"/>
  <c r="G212" i="32"/>
  <c r="H212" i="32"/>
  <c r="I212" i="32"/>
  <c r="J212" i="32"/>
  <c r="E213" i="32"/>
  <c r="M213" i="32" s="1"/>
  <c r="Q213" i="32" s="1"/>
  <c r="R213" i="32" s="1"/>
  <c r="F213" i="32"/>
  <c r="T213" i="32" s="1"/>
  <c r="G213" i="32"/>
  <c r="H213" i="32"/>
  <c r="I213" i="32"/>
  <c r="J213" i="32"/>
  <c r="E214" i="32"/>
  <c r="M214" i="32" s="1"/>
  <c r="O214" i="32" s="1"/>
  <c r="F214" i="32"/>
  <c r="T214" i="32" s="1"/>
  <c r="G214" i="32"/>
  <c r="H214" i="32"/>
  <c r="I214" i="32"/>
  <c r="J214" i="32"/>
  <c r="E215" i="32"/>
  <c r="M215" i="32" s="1"/>
  <c r="O215" i="32" s="1"/>
  <c r="F215" i="32"/>
  <c r="T215" i="32" s="1"/>
  <c r="G215" i="32"/>
  <c r="H215" i="32"/>
  <c r="I215" i="32"/>
  <c r="J215" i="32"/>
  <c r="E216" i="32"/>
  <c r="M216" i="32" s="1"/>
  <c r="F216" i="32"/>
  <c r="T216" i="32" s="1"/>
  <c r="G216" i="32"/>
  <c r="H216" i="32"/>
  <c r="I216" i="32"/>
  <c r="J216" i="32"/>
  <c r="E217" i="32"/>
  <c r="M217" i="32" s="1"/>
  <c r="F217" i="32"/>
  <c r="W217" i="32" s="1"/>
  <c r="G217" i="32"/>
  <c r="H217" i="32"/>
  <c r="I217" i="32"/>
  <c r="J217" i="32"/>
  <c r="E218" i="32"/>
  <c r="M218" i="32" s="1"/>
  <c r="Q218" i="32" s="1"/>
  <c r="R218" i="32" s="1"/>
  <c r="F218" i="32"/>
  <c r="T218" i="32" s="1"/>
  <c r="G218" i="32"/>
  <c r="H218" i="32"/>
  <c r="I218" i="32"/>
  <c r="J218" i="32"/>
  <c r="E219" i="32"/>
  <c r="M219" i="32" s="1"/>
  <c r="F219" i="32"/>
  <c r="W219" i="32" s="1"/>
  <c r="G219" i="32"/>
  <c r="H219" i="32"/>
  <c r="I219" i="32"/>
  <c r="J219" i="32"/>
  <c r="E220" i="32"/>
  <c r="M220" i="32" s="1"/>
  <c r="F220" i="32"/>
  <c r="T220" i="32" s="1"/>
  <c r="G220" i="32"/>
  <c r="H220" i="32"/>
  <c r="I220" i="32"/>
  <c r="AE220" i="32" s="1"/>
  <c r="J220" i="32"/>
  <c r="E221" i="32"/>
  <c r="M221" i="32" s="1"/>
  <c r="F221" i="32"/>
  <c r="G221" i="32"/>
  <c r="H221" i="32"/>
  <c r="I221" i="32"/>
  <c r="J221" i="32"/>
  <c r="E222" i="32"/>
  <c r="M222" i="32" s="1"/>
  <c r="F222" i="32"/>
  <c r="G222" i="32"/>
  <c r="H222" i="32"/>
  <c r="I222" i="32"/>
  <c r="J222" i="32"/>
  <c r="E223" i="32"/>
  <c r="M223" i="32" s="1"/>
  <c r="P223" i="32" s="1"/>
  <c r="F223" i="32"/>
  <c r="G223" i="32"/>
  <c r="H223" i="32"/>
  <c r="I223" i="32"/>
  <c r="AE223" i="32" s="1"/>
  <c r="J223" i="32"/>
  <c r="E224" i="32"/>
  <c r="M224" i="32" s="1"/>
  <c r="F224" i="32"/>
  <c r="G224" i="32"/>
  <c r="H224" i="32"/>
  <c r="I224" i="32"/>
  <c r="AE224" i="32" s="1"/>
  <c r="J224" i="32"/>
  <c r="E225" i="32"/>
  <c r="M225" i="32" s="1"/>
  <c r="O225" i="32" s="1"/>
  <c r="F225" i="32"/>
  <c r="T225" i="32" s="1"/>
  <c r="G225" i="32"/>
  <c r="H225" i="32"/>
  <c r="I225" i="32"/>
  <c r="J225" i="32"/>
  <c r="E226" i="32"/>
  <c r="M226" i="32" s="1"/>
  <c r="N226" i="32" s="1"/>
  <c r="F226" i="32"/>
  <c r="W226" i="32" s="1"/>
  <c r="G226" i="32"/>
  <c r="H226" i="32"/>
  <c r="I226" i="32"/>
  <c r="J226" i="32"/>
  <c r="E227" i="32"/>
  <c r="M227" i="32" s="1"/>
  <c r="O227" i="32" s="1"/>
  <c r="F227" i="32"/>
  <c r="T227" i="32" s="1"/>
  <c r="G227" i="32"/>
  <c r="H227" i="32"/>
  <c r="I227" i="32"/>
  <c r="J227" i="32"/>
  <c r="E228" i="32"/>
  <c r="M228" i="32" s="1"/>
  <c r="F228" i="32"/>
  <c r="T228" i="32" s="1"/>
  <c r="G228" i="32"/>
  <c r="H228" i="32"/>
  <c r="I228" i="32"/>
  <c r="AE228" i="32" s="1"/>
  <c r="J228" i="32"/>
  <c r="E229" i="32"/>
  <c r="M229" i="32" s="1"/>
  <c r="F229" i="32"/>
  <c r="G229" i="32"/>
  <c r="H229" i="32"/>
  <c r="I229" i="32"/>
  <c r="J229" i="32"/>
  <c r="E230" i="32"/>
  <c r="M230" i="32" s="1"/>
  <c r="F230" i="32"/>
  <c r="G230" i="32"/>
  <c r="H230" i="32"/>
  <c r="I230" i="32"/>
  <c r="J230" i="32"/>
  <c r="E231" i="32"/>
  <c r="M231" i="32" s="1"/>
  <c r="F231" i="32"/>
  <c r="G231" i="32"/>
  <c r="H231" i="32"/>
  <c r="I231" i="32"/>
  <c r="J231" i="32"/>
  <c r="E232" i="32"/>
  <c r="M232" i="32" s="1"/>
  <c r="F232" i="32"/>
  <c r="G232" i="32"/>
  <c r="H232" i="32"/>
  <c r="I232" i="32"/>
  <c r="J232" i="32"/>
  <c r="E233" i="32"/>
  <c r="M233" i="32" s="1"/>
  <c r="F233" i="32"/>
  <c r="G233" i="32"/>
  <c r="H233" i="32"/>
  <c r="I233" i="32"/>
  <c r="J233" i="32"/>
  <c r="E234" i="32"/>
  <c r="M234" i="32" s="1"/>
  <c r="F234" i="32"/>
  <c r="G234" i="32"/>
  <c r="H234" i="32"/>
  <c r="I234" i="32"/>
  <c r="J234" i="32"/>
  <c r="E235" i="32"/>
  <c r="M235" i="32" s="1"/>
  <c r="F235" i="32"/>
  <c r="G235" i="32"/>
  <c r="H235" i="32"/>
  <c r="I235" i="32"/>
  <c r="J235" i="32"/>
  <c r="E236" i="32"/>
  <c r="M236" i="32" s="1"/>
  <c r="F236" i="32"/>
  <c r="G236" i="32"/>
  <c r="H236" i="32"/>
  <c r="I236" i="32"/>
  <c r="AE236" i="32" s="1"/>
  <c r="J236" i="32"/>
  <c r="E237" i="32"/>
  <c r="M237" i="32" s="1"/>
  <c r="F237" i="32"/>
  <c r="T237" i="32" s="1"/>
  <c r="G237" i="32"/>
  <c r="H237" i="32"/>
  <c r="I237" i="32"/>
  <c r="J237" i="32"/>
  <c r="E238" i="32"/>
  <c r="M238" i="32" s="1"/>
  <c r="Q238" i="32" s="1"/>
  <c r="R238" i="32" s="1"/>
  <c r="F238" i="32"/>
  <c r="W238" i="32" s="1"/>
  <c r="G238" i="32"/>
  <c r="H238" i="32"/>
  <c r="I238" i="32"/>
  <c r="J238" i="32"/>
  <c r="E239" i="32"/>
  <c r="M239" i="32" s="1"/>
  <c r="F239" i="32"/>
  <c r="T239" i="32" s="1"/>
  <c r="G239" i="32"/>
  <c r="H239" i="32"/>
  <c r="I239" i="32"/>
  <c r="J239" i="32"/>
  <c r="E240" i="32"/>
  <c r="M240" i="32" s="1"/>
  <c r="F240" i="32"/>
  <c r="G240" i="32"/>
  <c r="H240" i="32"/>
  <c r="I240" i="32"/>
  <c r="AE240" i="32" s="1"/>
  <c r="J240" i="32"/>
  <c r="E241" i="32"/>
  <c r="M241" i="32" s="1"/>
  <c r="F241" i="32"/>
  <c r="W241" i="32" s="1"/>
  <c r="G241" i="32"/>
  <c r="H241" i="32"/>
  <c r="I241" i="32"/>
  <c r="J241" i="32"/>
  <c r="E242" i="32"/>
  <c r="M242" i="32" s="1"/>
  <c r="N242" i="32" s="1"/>
  <c r="F242" i="32"/>
  <c r="W242" i="32" s="1"/>
  <c r="G242" i="32"/>
  <c r="H242" i="32"/>
  <c r="I242" i="32"/>
  <c r="J242" i="32"/>
  <c r="E243" i="32"/>
  <c r="M243" i="32" s="1"/>
  <c r="F243" i="32"/>
  <c r="W243" i="32" s="1"/>
  <c r="G243" i="32"/>
  <c r="H243" i="32"/>
  <c r="I243" i="32"/>
  <c r="J243" i="32"/>
  <c r="E244" i="32"/>
  <c r="M244" i="32" s="1"/>
  <c r="F244" i="32"/>
  <c r="T244" i="32" s="1"/>
  <c r="G244" i="32"/>
  <c r="H244" i="32"/>
  <c r="I244" i="32"/>
  <c r="AE244" i="32" s="1"/>
  <c r="J244" i="32"/>
  <c r="E245" i="32"/>
  <c r="M245" i="32" s="1"/>
  <c r="O245" i="32" s="1"/>
  <c r="F245" i="32"/>
  <c r="G245" i="32"/>
  <c r="H245" i="32"/>
  <c r="I245" i="32"/>
  <c r="J245" i="32"/>
  <c r="E246" i="32"/>
  <c r="M246" i="32" s="1"/>
  <c r="O246" i="32" s="1"/>
  <c r="F246" i="32"/>
  <c r="G246" i="32"/>
  <c r="H246" i="32"/>
  <c r="I246" i="32"/>
  <c r="J246" i="32"/>
  <c r="E247" i="32"/>
  <c r="M247" i="32" s="1"/>
  <c r="F247" i="32"/>
  <c r="G247" i="32"/>
  <c r="H247" i="32"/>
  <c r="I247" i="32"/>
  <c r="J247" i="32"/>
  <c r="E248" i="32"/>
  <c r="M248" i="32" s="1"/>
  <c r="F248" i="32"/>
  <c r="G248" i="32"/>
  <c r="H248" i="32"/>
  <c r="I248" i="32"/>
  <c r="J248" i="32"/>
  <c r="E249" i="32"/>
  <c r="M249" i="32" s="1"/>
  <c r="F249" i="32"/>
  <c r="T249" i="32" s="1"/>
  <c r="G249" i="32"/>
  <c r="H249" i="32"/>
  <c r="I249" i="32"/>
  <c r="J249" i="32"/>
  <c r="E250" i="32"/>
  <c r="M250" i="32" s="1"/>
  <c r="Q250" i="32" s="1"/>
  <c r="R250" i="32" s="1"/>
  <c r="F250" i="32"/>
  <c r="G250" i="32"/>
  <c r="H250" i="32"/>
  <c r="I250" i="32"/>
  <c r="J250" i="32"/>
  <c r="E251" i="32"/>
  <c r="M251" i="32" s="1"/>
  <c r="Q251" i="32" s="1"/>
  <c r="R251" i="32" s="1"/>
  <c r="F251" i="32"/>
  <c r="G251" i="32"/>
  <c r="H251" i="32"/>
  <c r="I251" i="32"/>
  <c r="J251" i="32"/>
  <c r="E252" i="32"/>
  <c r="M252" i="32" s="1"/>
  <c r="F252" i="32"/>
  <c r="G252" i="32"/>
  <c r="H252" i="32"/>
  <c r="I252" i="32"/>
  <c r="J252" i="32"/>
  <c r="E253" i="32"/>
  <c r="M253" i="32" s="1"/>
  <c r="F253" i="32"/>
  <c r="W253" i="32" s="1"/>
  <c r="G253" i="32"/>
  <c r="H253" i="32"/>
  <c r="I253" i="32"/>
  <c r="J253" i="32"/>
  <c r="E254" i="32"/>
  <c r="M254" i="32" s="1"/>
  <c r="P254" i="32" s="1"/>
  <c r="F254" i="32"/>
  <c r="W254" i="32" s="1"/>
  <c r="G254" i="32"/>
  <c r="H254" i="32"/>
  <c r="I254" i="32"/>
  <c r="J254" i="32"/>
  <c r="E255" i="32"/>
  <c r="M255" i="32" s="1"/>
  <c r="O255" i="32" s="1"/>
  <c r="F255" i="32"/>
  <c r="G255" i="32"/>
  <c r="H255" i="32"/>
  <c r="I255" i="32"/>
  <c r="AE255" i="32" s="1"/>
  <c r="J255" i="32"/>
  <c r="E256" i="32"/>
  <c r="M256" i="32" s="1"/>
  <c r="F256" i="32"/>
  <c r="T256" i="32" s="1"/>
  <c r="G256" i="32"/>
  <c r="H256" i="32"/>
  <c r="I256" i="32"/>
  <c r="J256" i="32"/>
  <c r="E257" i="32"/>
  <c r="M257" i="32" s="1"/>
  <c r="N257" i="32" s="1"/>
  <c r="F257" i="32"/>
  <c r="G257" i="32"/>
  <c r="H257" i="32"/>
  <c r="I257" i="32"/>
  <c r="J257" i="32"/>
  <c r="E258" i="32"/>
  <c r="M258" i="32" s="1"/>
  <c r="F258" i="32"/>
  <c r="T258" i="32" s="1"/>
  <c r="G258" i="32"/>
  <c r="H258" i="32"/>
  <c r="I258" i="32"/>
  <c r="J258" i="32"/>
  <c r="E259" i="32"/>
  <c r="M259" i="32" s="1"/>
  <c r="F259" i="32"/>
  <c r="G259" i="32"/>
  <c r="H259" i="32"/>
  <c r="I259" i="32"/>
  <c r="J259" i="32"/>
  <c r="E260" i="32"/>
  <c r="M260" i="32" s="1"/>
  <c r="N260" i="32" s="1"/>
  <c r="F260" i="32"/>
  <c r="G260" i="32"/>
  <c r="H260" i="32"/>
  <c r="I260" i="32"/>
  <c r="AE260" i="32" s="1"/>
  <c r="J260" i="32"/>
  <c r="E261" i="32"/>
  <c r="M261" i="32" s="1"/>
  <c r="P261" i="32" s="1"/>
  <c r="F261" i="32"/>
  <c r="T261" i="32" s="1"/>
  <c r="G261" i="32"/>
  <c r="H261" i="32"/>
  <c r="I261" i="32"/>
  <c r="J261" i="32"/>
  <c r="E262" i="32"/>
  <c r="M262" i="32" s="1"/>
  <c r="Q262" i="32" s="1"/>
  <c r="R262" i="32" s="1"/>
  <c r="F262" i="32"/>
  <c r="T262" i="32" s="1"/>
  <c r="G262" i="32"/>
  <c r="H262" i="32"/>
  <c r="I262" i="32"/>
  <c r="J262" i="32"/>
  <c r="E263" i="32"/>
  <c r="M263" i="32" s="1"/>
  <c r="F263" i="32"/>
  <c r="T263" i="32" s="1"/>
  <c r="G263" i="32"/>
  <c r="H263" i="32"/>
  <c r="I263" i="32"/>
  <c r="J263" i="32"/>
  <c r="E264" i="32"/>
  <c r="M264" i="32" s="1"/>
  <c r="F264" i="32"/>
  <c r="T264" i="32" s="1"/>
  <c r="G264" i="32"/>
  <c r="H264" i="32"/>
  <c r="I264" i="32"/>
  <c r="AE264" i="32" s="1"/>
  <c r="J264" i="32"/>
  <c r="E265" i="32"/>
  <c r="M265" i="32" s="1"/>
  <c r="Q265" i="32" s="1"/>
  <c r="R265" i="32" s="1"/>
  <c r="F265" i="32"/>
  <c r="T265" i="32" s="1"/>
  <c r="G265" i="32"/>
  <c r="H265" i="32"/>
  <c r="I265" i="32"/>
  <c r="J265" i="32"/>
  <c r="E266" i="32"/>
  <c r="M266" i="32" s="1"/>
  <c r="Q266" i="32" s="1"/>
  <c r="R266" i="32" s="1"/>
  <c r="F266" i="32"/>
  <c r="W266" i="32" s="1"/>
  <c r="G266" i="32"/>
  <c r="H266" i="32"/>
  <c r="I266" i="32"/>
  <c r="J266" i="32"/>
  <c r="E267" i="32"/>
  <c r="M267" i="32" s="1"/>
  <c r="F267" i="32"/>
  <c r="G267" i="32"/>
  <c r="H267" i="32"/>
  <c r="I267" i="32"/>
  <c r="J267" i="32"/>
  <c r="E268" i="32"/>
  <c r="M268" i="32" s="1"/>
  <c r="F268" i="32"/>
  <c r="G268" i="32"/>
  <c r="H268" i="32"/>
  <c r="I268" i="32"/>
  <c r="AE268" i="32" s="1"/>
  <c r="J268" i="32"/>
  <c r="E269" i="32"/>
  <c r="M269" i="32" s="1"/>
  <c r="F269" i="32"/>
  <c r="G269" i="32"/>
  <c r="H269" i="32"/>
  <c r="I269" i="32"/>
  <c r="J269" i="32"/>
  <c r="E270" i="32"/>
  <c r="M270" i="32" s="1"/>
  <c r="F270" i="32"/>
  <c r="W270" i="32" s="1"/>
  <c r="G270" i="32"/>
  <c r="H270" i="32"/>
  <c r="I270" i="32"/>
  <c r="J270" i="32"/>
  <c r="E271" i="32"/>
  <c r="M271" i="32" s="1"/>
  <c r="F271" i="32"/>
  <c r="G271" i="32"/>
  <c r="H271" i="32"/>
  <c r="I271" i="32"/>
  <c r="J271" i="32"/>
  <c r="E272" i="32"/>
  <c r="M272" i="32" s="1"/>
  <c r="F272" i="32"/>
  <c r="W272" i="32" s="1"/>
  <c r="G272" i="32"/>
  <c r="H272" i="32"/>
  <c r="I272" i="32"/>
  <c r="AE272" i="32" s="1"/>
  <c r="J272" i="32"/>
  <c r="E273" i="32"/>
  <c r="M273" i="32" s="1"/>
  <c r="P273" i="32" s="1"/>
  <c r="F273" i="32"/>
  <c r="W273" i="32" s="1"/>
  <c r="G273" i="32"/>
  <c r="H273" i="32"/>
  <c r="I273" i="32"/>
  <c r="J273" i="32"/>
  <c r="E274" i="32"/>
  <c r="M274" i="32" s="1"/>
  <c r="F274" i="32"/>
  <c r="W274" i="32" s="1"/>
  <c r="G274" i="32"/>
  <c r="H274" i="32"/>
  <c r="I274" i="32"/>
  <c r="J274" i="32"/>
  <c r="E275" i="32"/>
  <c r="M275" i="32" s="1"/>
  <c r="N275" i="32" s="1"/>
  <c r="F275" i="32"/>
  <c r="T275" i="32" s="1"/>
  <c r="G275" i="32"/>
  <c r="H275" i="32"/>
  <c r="I275" i="32"/>
  <c r="J275" i="32"/>
  <c r="E276" i="32"/>
  <c r="M276" i="32" s="1"/>
  <c r="F276" i="32"/>
  <c r="G276" i="32"/>
  <c r="H276" i="32"/>
  <c r="I276" i="32"/>
  <c r="J276" i="32"/>
  <c r="E277" i="32"/>
  <c r="M277" i="32" s="1"/>
  <c r="O277" i="32" s="1"/>
  <c r="F277" i="32"/>
  <c r="W277" i="32" s="1"/>
  <c r="G277" i="32"/>
  <c r="H277" i="32"/>
  <c r="I277" i="32"/>
  <c r="J277" i="32"/>
  <c r="E278" i="32"/>
  <c r="M278" i="32" s="1"/>
  <c r="F278" i="32"/>
  <c r="W278" i="32" s="1"/>
  <c r="G278" i="32"/>
  <c r="H278" i="32"/>
  <c r="I278" i="32"/>
  <c r="J278" i="32"/>
  <c r="E279" i="32"/>
  <c r="M279" i="32" s="1"/>
  <c r="F279" i="32"/>
  <c r="T279" i="32" s="1"/>
  <c r="G279" i="32"/>
  <c r="H279" i="32"/>
  <c r="I279" i="32"/>
  <c r="J279" i="32"/>
  <c r="E280" i="32"/>
  <c r="M280" i="32" s="1"/>
  <c r="Q280" i="32" s="1"/>
  <c r="R280" i="32" s="1"/>
  <c r="F280" i="32"/>
  <c r="W280" i="32" s="1"/>
  <c r="G280" i="32"/>
  <c r="H280" i="32"/>
  <c r="I280" i="32"/>
  <c r="J280" i="32"/>
  <c r="E281" i="32"/>
  <c r="M281" i="32" s="1"/>
  <c r="N281" i="32" s="1"/>
  <c r="F281" i="32"/>
  <c r="W281" i="32" s="1"/>
  <c r="G281" i="32"/>
  <c r="H281" i="32"/>
  <c r="I281" i="32"/>
  <c r="J281" i="32"/>
  <c r="E282" i="32"/>
  <c r="M282" i="32" s="1"/>
  <c r="F282" i="32"/>
  <c r="W282" i="32" s="1"/>
  <c r="G282" i="32"/>
  <c r="H282" i="32"/>
  <c r="I282" i="32"/>
  <c r="J282" i="32"/>
  <c r="E283" i="32"/>
  <c r="M283" i="32" s="1"/>
  <c r="Q283" i="32" s="1"/>
  <c r="R283" i="32" s="1"/>
  <c r="F283" i="32"/>
  <c r="W283" i="32" s="1"/>
  <c r="G283" i="32"/>
  <c r="H283" i="32"/>
  <c r="I283" i="32"/>
  <c r="J283" i="32"/>
  <c r="E284" i="32"/>
  <c r="M284" i="32" s="1"/>
  <c r="F284" i="32"/>
  <c r="T284" i="32" s="1"/>
  <c r="G284" i="32"/>
  <c r="H284" i="32"/>
  <c r="I284" i="32"/>
  <c r="J284" i="32"/>
  <c r="E285" i="32"/>
  <c r="M285" i="32" s="1"/>
  <c r="F285" i="32"/>
  <c r="T285" i="32" s="1"/>
  <c r="G285" i="32"/>
  <c r="H285" i="32"/>
  <c r="I285" i="32"/>
  <c r="J285" i="32"/>
  <c r="E286" i="32"/>
  <c r="M286" i="32" s="1"/>
  <c r="F286" i="32"/>
  <c r="W286" i="32" s="1"/>
  <c r="G286" i="32"/>
  <c r="H286" i="32"/>
  <c r="I286" i="32"/>
  <c r="J286" i="32"/>
  <c r="E287" i="32"/>
  <c r="M287" i="32" s="1"/>
  <c r="F287" i="32"/>
  <c r="T287" i="32" s="1"/>
  <c r="G287" i="32"/>
  <c r="H287" i="32"/>
  <c r="I287" i="32"/>
  <c r="J287" i="32"/>
  <c r="E288" i="32"/>
  <c r="M288" i="32" s="1"/>
  <c r="F288" i="32"/>
  <c r="T288" i="32" s="1"/>
  <c r="G288" i="32"/>
  <c r="H288" i="32"/>
  <c r="I288" i="32"/>
  <c r="J288" i="32"/>
  <c r="E289" i="32"/>
  <c r="M289" i="32" s="1"/>
  <c r="O289" i="32" s="1"/>
  <c r="F289" i="32"/>
  <c r="W289" i="32" s="1"/>
  <c r="G289" i="32"/>
  <c r="H289" i="32"/>
  <c r="I289" i="32"/>
  <c r="J289" i="32"/>
  <c r="E290" i="32"/>
  <c r="M290" i="32" s="1"/>
  <c r="F290" i="32"/>
  <c r="W290" i="32" s="1"/>
  <c r="G290" i="32"/>
  <c r="H290" i="32"/>
  <c r="I290" i="32"/>
  <c r="J290" i="32"/>
  <c r="E291" i="32"/>
  <c r="M291" i="32" s="1"/>
  <c r="F291" i="32"/>
  <c r="T291" i="32" s="1"/>
  <c r="G291" i="32"/>
  <c r="H291" i="32"/>
  <c r="I291" i="32"/>
  <c r="AE291" i="32" s="1"/>
  <c r="J291" i="32"/>
  <c r="E292" i="32"/>
  <c r="M292" i="32" s="1"/>
  <c r="O292" i="32" s="1"/>
  <c r="F292" i="32"/>
  <c r="T292" i="32" s="1"/>
  <c r="G292" i="32"/>
  <c r="H292" i="32"/>
  <c r="I292" i="32"/>
  <c r="J292" i="32"/>
  <c r="E293" i="32"/>
  <c r="M293" i="32" s="1"/>
  <c r="F293" i="32"/>
  <c r="T293" i="32" s="1"/>
  <c r="G293" i="32"/>
  <c r="H293" i="32"/>
  <c r="I293" i="32"/>
  <c r="J293" i="32"/>
  <c r="E294" i="32"/>
  <c r="M294" i="32" s="1"/>
  <c r="Q294" i="32" s="1"/>
  <c r="R294" i="32" s="1"/>
  <c r="F294" i="32"/>
  <c r="W294" i="32" s="1"/>
  <c r="G294" i="32"/>
  <c r="H294" i="32"/>
  <c r="I294" i="32"/>
  <c r="J294" i="32"/>
  <c r="E295" i="32"/>
  <c r="M295" i="32" s="1"/>
  <c r="F295" i="32"/>
  <c r="T295" i="32" s="1"/>
  <c r="G295" i="32"/>
  <c r="H295" i="32"/>
  <c r="I295" i="32"/>
  <c r="J295" i="32"/>
  <c r="E296" i="32"/>
  <c r="M296" i="32" s="1"/>
  <c r="F296" i="32"/>
  <c r="T296" i="32" s="1"/>
  <c r="G296" i="32"/>
  <c r="H296" i="32"/>
  <c r="I296" i="32"/>
  <c r="J296" i="32"/>
  <c r="E297" i="32"/>
  <c r="M297" i="32" s="1"/>
  <c r="F297" i="32"/>
  <c r="G297" i="32"/>
  <c r="H297" i="32"/>
  <c r="I297" i="32"/>
  <c r="J297" i="32"/>
  <c r="E298" i="32"/>
  <c r="M298" i="32" s="1"/>
  <c r="O298" i="32" s="1"/>
  <c r="F298" i="32"/>
  <c r="G298" i="32"/>
  <c r="H298" i="32"/>
  <c r="I298" i="32"/>
  <c r="J298" i="32"/>
  <c r="E299" i="32"/>
  <c r="M299" i="32" s="1"/>
  <c r="F299" i="32"/>
  <c r="T299" i="32" s="1"/>
  <c r="G299" i="32"/>
  <c r="H299" i="32"/>
  <c r="I299" i="32"/>
  <c r="J299" i="32"/>
  <c r="E300" i="32"/>
  <c r="M300" i="32" s="1"/>
  <c r="N300" i="32" s="1"/>
  <c r="F300" i="32"/>
  <c r="T300" i="32" s="1"/>
  <c r="G300" i="32"/>
  <c r="H300" i="32"/>
  <c r="I300" i="32"/>
  <c r="J300" i="32"/>
  <c r="E301" i="32"/>
  <c r="M301" i="32" s="1"/>
  <c r="F301" i="32"/>
  <c r="W301" i="32" s="1"/>
  <c r="G301" i="32"/>
  <c r="H301" i="32"/>
  <c r="I301" i="32"/>
  <c r="J301" i="32"/>
  <c r="E302" i="32"/>
  <c r="M302" i="32" s="1"/>
  <c r="P302" i="32" s="1"/>
  <c r="F302" i="32"/>
  <c r="W302" i="32" s="1"/>
  <c r="G302" i="32"/>
  <c r="H302" i="32"/>
  <c r="I302" i="32"/>
  <c r="J302" i="32"/>
  <c r="E303" i="32"/>
  <c r="M303" i="32" s="1"/>
  <c r="Q303" i="32" s="1"/>
  <c r="R303" i="32" s="1"/>
  <c r="F303" i="32"/>
  <c r="W303" i="32" s="1"/>
  <c r="G303" i="32"/>
  <c r="H303" i="32"/>
  <c r="I303" i="32"/>
  <c r="J303" i="32"/>
  <c r="E304" i="32"/>
  <c r="M304" i="32" s="1"/>
  <c r="F304" i="32"/>
  <c r="W304" i="32" s="1"/>
  <c r="G304" i="32"/>
  <c r="H304" i="32"/>
  <c r="I304" i="32"/>
  <c r="J304" i="32"/>
  <c r="E305" i="32"/>
  <c r="M305" i="32" s="1"/>
  <c r="N305" i="32" s="1"/>
  <c r="F305" i="32"/>
  <c r="G305" i="32"/>
  <c r="H305" i="32"/>
  <c r="I305" i="32"/>
  <c r="J305" i="32"/>
  <c r="E306" i="32"/>
  <c r="M306" i="32" s="1"/>
  <c r="N306" i="32" s="1"/>
  <c r="F306" i="32"/>
  <c r="G306" i="32"/>
  <c r="H306" i="32"/>
  <c r="I306" i="32"/>
  <c r="J306" i="32"/>
  <c r="E307" i="32"/>
  <c r="M307" i="32" s="1"/>
  <c r="F307" i="32"/>
  <c r="T307" i="32" s="1"/>
  <c r="G307" i="32"/>
  <c r="H307" i="32"/>
  <c r="I307" i="32"/>
  <c r="J307" i="32"/>
  <c r="E308" i="32"/>
  <c r="M308" i="32" s="1"/>
  <c r="F308" i="32"/>
  <c r="G308" i="32"/>
  <c r="H308" i="32"/>
  <c r="I308" i="32"/>
  <c r="J308" i="32"/>
  <c r="E309" i="32"/>
  <c r="M309" i="32" s="1"/>
  <c r="F309" i="32"/>
  <c r="G309" i="32"/>
  <c r="H309" i="32"/>
  <c r="I309" i="32"/>
  <c r="J309" i="32"/>
  <c r="E310" i="32"/>
  <c r="M310" i="32" s="1"/>
  <c r="F310" i="32"/>
  <c r="G310" i="32"/>
  <c r="H310" i="32"/>
  <c r="I310" i="32"/>
  <c r="J310" i="32"/>
  <c r="E311" i="32"/>
  <c r="M311" i="32" s="1"/>
  <c r="Q311" i="32" s="1"/>
  <c r="R311" i="32" s="1"/>
  <c r="F311" i="32"/>
  <c r="W311" i="32" s="1"/>
  <c r="G311" i="32"/>
  <c r="H311" i="32"/>
  <c r="I311" i="32"/>
  <c r="J311" i="32"/>
  <c r="E312" i="32"/>
  <c r="M312" i="32" s="1"/>
  <c r="F312" i="32"/>
  <c r="G312" i="32"/>
  <c r="H312" i="32"/>
  <c r="I312" i="32"/>
  <c r="J312" i="32"/>
  <c r="E313" i="32"/>
  <c r="M313" i="32" s="1"/>
  <c r="F313" i="32"/>
  <c r="W313" i="32" s="1"/>
  <c r="G313" i="32"/>
  <c r="H313" i="32"/>
  <c r="I313" i="32"/>
  <c r="J313" i="32"/>
  <c r="E314" i="32"/>
  <c r="M314" i="32" s="1"/>
  <c r="F314" i="32"/>
  <c r="G314" i="32"/>
  <c r="H314" i="32"/>
  <c r="I314" i="32"/>
  <c r="J314" i="32"/>
  <c r="E315" i="32"/>
  <c r="M315" i="32" s="1"/>
  <c r="F315" i="32"/>
  <c r="G315" i="32"/>
  <c r="H315" i="32"/>
  <c r="I315" i="32"/>
  <c r="J315" i="32"/>
  <c r="E316" i="32"/>
  <c r="M316" i="32" s="1"/>
  <c r="F316" i="32"/>
  <c r="G316" i="32"/>
  <c r="H316" i="32"/>
  <c r="I316" i="32"/>
  <c r="J316" i="32"/>
  <c r="E317" i="32"/>
  <c r="M317" i="32" s="1"/>
  <c r="F317" i="32"/>
  <c r="G317" i="32"/>
  <c r="H317" i="32"/>
  <c r="I317" i="32"/>
  <c r="J317" i="32"/>
  <c r="E318" i="32"/>
  <c r="M318" i="32" s="1"/>
  <c r="F318" i="32"/>
  <c r="G318" i="32"/>
  <c r="H318" i="32"/>
  <c r="I318" i="32"/>
  <c r="J318" i="32"/>
  <c r="E319" i="32"/>
  <c r="M319" i="32" s="1"/>
  <c r="F319" i="32"/>
  <c r="W319" i="32" s="1"/>
  <c r="G319" i="32"/>
  <c r="H319" i="32"/>
  <c r="I319" i="32"/>
  <c r="J319" i="32"/>
  <c r="E320" i="32"/>
  <c r="M320" i="32" s="1"/>
  <c r="F320" i="32"/>
  <c r="G320" i="32"/>
  <c r="H320" i="32"/>
  <c r="I320" i="32"/>
  <c r="J320" i="32"/>
  <c r="E321" i="32"/>
  <c r="M321" i="32" s="1"/>
  <c r="F321" i="32"/>
  <c r="T321" i="32" s="1"/>
  <c r="G321" i="32"/>
  <c r="H321" i="32"/>
  <c r="I321" i="32"/>
  <c r="J321" i="32"/>
  <c r="E322" i="32"/>
  <c r="M322" i="32" s="1"/>
  <c r="F322" i="32"/>
  <c r="W322" i="32" s="1"/>
  <c r="G322" i="32"/>
  <c r="H322" i="32"/>
  <c r="I322" i="32"/>
  <c r="J322" i="32"/>
  <c r="E323" i="32"/>
  <c r="M323" i="32" s="1"/>
  <c r="F323" i="32"/>
  <c r="G323" i="32"/>
  <c r="H323" i="32"/>
  <c r="I323" i="32"/>
  <c r="J323" i="32"/>
  <c r="E324" i="32"/>
  <c r="M324" i="32" s="1"/>
  <c r="F324" i="32"/>
  <c r="G324" i="32"/>
  <c r="H324" i="32"/>
  <c r="I324" i="32"/>
  <c r="AE324" i="32" s="1"/>
  <c r="J324" i="32"/>
  <c r="E325" i="32"/>
  <c r="M325" i="32" s="1"/>
  <c r="F325" i="32"/>
  <c r="G325" i="32"/>
  <c r="H325" i="32"/>
  <c r="I325" i="32"/>
  <c r="J325" i="32"/>
  <c r="E326" i="32"/>
  <c r="M326" i="32" s="1"/>
  <c r="F326" i="32"/>
  <c r="T326" i="32" s="1"/>
  <c r="G326" i="32"/>
  <c r="H326" i="32"/>
  <c r="I326" i="32"/>
  <c r="J326" i="32"/>
  <c r="E327" i="32"/>
  <c r="M327" i="32" s="1"/>
  <c r="Q327" i="32" s="1"/>
  <c r="R327" i="32" s="1"/>
  <c r="F327" i="32"/>
  <c r="T327" i="32" s="1"/>
  <c r="G327" i="32"/>
  <c r="H327" i="32"/>
  <c r="I327" i="32"/>
  <c r="J327" i="32"/>
  <c r="E328" i="32"/>
  <c r="M328" i="32" s="1"/>
  <c r="F328" i="32"/>
  <c r="G328" i="32"/>
  <c r="H328" i="32"/>
  <c r="I328" i="32"/>
  <c r="J328" i="32"/>
  <c r="E329" i="32"/>
  <c r="M329" i="32" s="1"/>
  <c r="F329" i="32"/>
  <c r="G329" i="32"/>
  <c r="H329" i="32"/>
  <c r="I329" i="32"/>
  <c r="J329" i="32"/>
  <c r="E330" i="32"/>
  <c r="M330" i="32" s="1"/>
  <c r="F330" i="32"/>
  <c r="G330" i="32"/>
  <c r="H330" i="32"/>
  <c r="I330" i="32"/>
  <c r="J330" i="32"/>
  <c r="E331" i="32"/>
  <c r="M331" i="32" s="1"/>
  <c r="F331" i="32"/>
  <c r="T331" i="32" s="1"/>
  <c r="G331" i="32"/>
  <c r="H331" i="32"/>
  <c r="I331" i="32"/>
  <c r="AE331" i="32" s="1"/>
  <c r="J331" i="32"/>
  <c r="E332" i="32"/>
  <c r="M332" i="32" s="1"/>
  <c r="F332" i="32"/>
  <c r="W332" i="32" s="1"/>
  <c r="G332" i="32"/>
  <c r="H332" i="32"/>
  <c r="I332" i="32"/>
  <c r="J332" i="32"/>
  <c r="E333" i="32"/>
  <c r="M333" i="32" s="1"/>
  <c r="F333" i="32"/>
  <c r="G333" i="32"/>
  <c r="H333" i="32"/>
  <c r="I333" i="32"/>
  <c r="J333" i="32"/>
  <c r="E334" i="32"/>
  <c r="M334" i="32" s="1"/>
  <c r="F334" i="32"/>
  <c r="G334" i="32"/>
  <c r="H334" i="32"/>
  <c r="I334" i="32"/>
  <c r="J334" i="32"/>
  <c r="E335" i="32"/>
  <c r="M335" i="32" s="1"/>
  <c r="F335" i="32"/>
  <c r="W335" i="32" s="1"/>
  <c r="G335" i="32"/>
  <c r="H335" i="32"/>
  <c r="I335" i="32"/>
  <c r="J335" i="32"/>
  <c r="E336" i="32"/>
  <c r="M336" i="32" s="1"/>
  <c r="F336" i="32"/>
  <c r="T336" i="32" s="1"/>
  <c r="G336" i="32"/>
  <c r="H336" i="32"/>
  <c r="I336" i="32"/>
  <c r="AE336" i="32" s="1"/>
  <c r="J336" i="32"/>
  <c r="E337" i="32"/>
  <c r="M337" i="32" s="1"/>
  <c r="F337" i="32"/>
  <c r="G337" i="32"/>
  <c r="H337" i="32"/>
  <c r="I337" i="32"/>
  <c r="J337" i="32"/>
  <c r="E338" i="32"/>
  <c r="M338" i="32" s="1"/>
  <c r="O338" i="32" s="1"/>
  <c r="F338" i="32"/>
  <c r="G338" i="32"/>
  <c r="H338" i="32"/>
  <c r="I338" i="32"/>
  <c r="J338" i="32"/>
  <c r="E339" i="32"/>
  <c r="M339" i="32" s="1"/>
  <c r="F339" i="32"/>
  <c r="G339" i="32"/>
  <c r="H339" i="32"/>
  <c r="I339" i="32"/>
  <c r="AE339" i="32" s="1"/>
  <c r="J339" i="32"/>
  <c r="E340" i="32"/>
  <c r="M340" i="32" s="1"/>
  <c r="P340" i="32" s="1"/>
  <c r="F340" i="32"/>
  <c r="G340" i="32"/>
  <c r="H340" i="32"/>
  <c r="I340" i="32"/>
  <c r="J340" i="32"/>
  <c r="E341" i="32"/>
  <c r="M341" i="32" s="1"/>
  <c r="P341" i="32" s="1"/>
  <c r="F341" i="32"/>
  <c r="G341" i="32"/>
  <c r="H341" i="32"/>
  <c r="I341" i="32"/>
  <c r="J341" i="32"/>
  <c r="E342" i="32"/>
  <c r="M342" i="32" s="1"/>
  <c r="F342" i="32"/>
  <c r="T342" i="32" s="1"/>
  <c r="G342" i="32"/>
  <c r="H342" i="32"/>
  <c r="I342" i="32"/>
  <c r="J342" i="32"/>
  <c r="E343" i="32"/>
  <c r="M343" i="32" s="1"/>
  <c r="F343" i="32"/>
  <c r="W343" i="32" s="1"/>
  <c r="G343" i="32"/>
  <c r="H343" i="32"/>
  <c r="I343" i="32"/>
  <c r="J343" i="32"/>
  <c r="E344" i="32"/>
  <c r="M344" i="32" s="1"/>
  <c r="Q344" i="32" s="1"/>
  <c r="R344" i="32" s="1"/>
  <c r="F344" i="32"/>
  <c r="G344" i="32"/>
  <c r="H344" i="32"/>
  <c r="I344" i="32"/>
  <c r="AE344" i="32" s="1"/>
  <c r="J344" i="32"/>
  <c r="E345" i="32"/>
  <c r="M345" i="32" s="1"/>
  <c r="F345" i="32"/>
  <c r="G345" i="32"/>
  <c r="H345" i="32"/>
  <c r="I345" i="32"/>
  <c r="J345" i="32"/>
  <c r="E346" i="32"/>
  <c r="M346" i="32" s="1"/>
  <c r="F346" i="32"/>
  <c r="W346" i="32" s="1"/>
  <c r="G346" i="32"/>
  <c r="H346" i="32"/>
  <c r="I346" i="32"/>
  <c r="J346" i="32"/>
  <c r="E347" i="32"/>
  <c r="M347" i="32" s="1"/>
  <c r="Q347" i="32" s="1"/>
  <c r="R347" i="32" s="1"/>
  <c r="F347" i="32"/>
  <c r="T347" i="32" s="1"/>
  <c r="G347" i="32"/>
  <c r="H347" i="32"/>
  <c r="I347" i="32"/>
  <c r="J347" i="32"/>
  <c r="E348" i="32"/>
  <c r="M348" i="32" s="1"/>
  <c r="P348" i="32" s="1"/>
  <c r="F348" i="32"/>
  <c r="W348" i="32" s="1"/>
  <c r="G348" i="32"/>
  <c r="H348" i="32"/>
  <c r="I348" i="32"/>
  <c r="J348" i="32"/>
  <c r="E349" i="32"/>
  <c r="M349" i="32" s="1"/>
  <c r="F349" i="32"/>
  <c r="G349" i="32"/>
  <c r="H349" i="32"/>
  <c r="I349" i="32"/>
  <c r="J349" i="32"/>
  <c r="E350" i="32"/>
  <c r="M350" i="32" s="1"/>
  <c r="N350" i="32" s="1"/>
  <c r="F350" i="32"/>
  <c r="T350" i="32" s="1"/>
  <c r="G350" i="32"/>
  <c r="H350" i="32"/>
  <c r="I350" i="32"/>
  <c r="J350" i="32"/>
  <c r="E351" i="32"/>
  <c r="M351" i="32" s="1"/>
  <c r="F351" i="32"/>
  <c r="G351" i="32"/>
  <c r="H351" i="32"/>
  <c r="I351" i="32"/>
  <c r="J351" i="32"/>
  <c r="E352" i="32"/>
  <c r="M352" i="32" s="1"/>
  <c r="N352" i="32" s="1"/>
  <c r="F352" i="32"/>
  <c r="T352" i="32" s="1"/>
  <c r="G352" i="32"/>
  <c r="H352" i="32"/>
  <c r="I352" i="32"/>
  <c r="AE352" i="32" s="1"/>
  <c r="J352" i="32"/>
  <c r="E353" i="32"/>
  <c r="M353" i="32" s="1"/>
  <c r="O353" i="32" s="1"/>
  <c r="F353" i="32"/>
  <c r="G353" i="32"/>
  <c r="H353" i="32"/>
  <c r="I353" i="32"/>
  <c r="J353" i="32"/>
  <c r="E354" i="32"/>
  <c r="M354" i="32" s="1"/>
  <c r="N354" i="32" s="1"/>
  <c r="F354" i="32"/>
  <c r="G354" i="32"/>
  <c r="H354" i="32"/>
  <c r="I354" i="32"/>
  <c r="J354" i="32"/>
  <c r="E355" i="32"/>
  <c r="M355" i="32" s="1"/>
  <c r="N355" i="32" s="1"/>
  <c r="F355" i="32"/>
  <c r="G355" i="32"/>
  <c r="H355" i="32"/>
  <c r="I355" i="32"/>
  <c r="AE355" i="32" s="1"/>
  <c r="J355" i="32"/>
  <c r="E356" i="32"/>
  <c r="M356" i="32" s="1"/>
  <c r="F356" i="32"/>
  <c r="G356" i="32"/>
  <c r="H356" i="32"/>
  <c r="I356" i="32"/>
  <c r="J356" i="32"/>
  <c r="E357" i="32"/>
  <c r="M357" i="32" s="1"/>
  <c r="N357" i="32" s="1"/>
  <c r="F357" i="32"/>
  <c r="T357" i="32" s="1"/>
  <c r="G357" i="32"/>
  <c r="H357" i="32"/>
  <c r="I357" i="32"/>
  <c r="J357" i="32"/>
  <c r="E358" i="32"/>
  <c r="M358" i="32" s="1"/>
  <c r="F358" i="32"/>
  <c r="T358" i="32" s="1"/>
  <c r="G358" i="32"/>
  <c r="H358" i="32"/>
  <c r="I358" i="32"/>
  <c r="J358" i="32"/>
  <c r="E359" i="32"/>
  <c r="M359" i="32" s="1"/>
  <c r="P359" i="32" s="1"/>
  <c r="F359" i="32"/>
  <c r="G359" i="32"/>
  <c r="H359" i="32"/>
  <c r="I359" i="32"/>
  <c r="J359" i="32"/>
  <c r="E360" i="32"/>
  <c r="M360" i="32" s="1"/>
  <c r="Q360" i="32" s="1"/>
  <c r="R360" i="32" s="1"/>
  <c r="F360" i="32"/>
  <c r="W360" i="32" s="1"/>
  <c r="G360" i="32"/>
  <c r="H360" i="32"/>
  <c r="I360" i="32"/>
  <c r="AE360" i="32" s="1"/>
  <c r="J360" i="32"/>
  <c r="E361" i="32"/>
  <c r="M361" i="32" s="1"/>
  <c r="F361" i="32"/>
  <c r="T361" i="32" s="1"/>
  <c r="G361" i="32"/>
  <c r="H361" i="32"/>
  <c r="I361" i="32"/>
  <c r="J361" i="32"/>
  <c r="E362" i="32"/>
  <c r="M362" i="32" s="1"/>
  <c r="F362" i="32"/>
  <c r="G362" i="32"/>
  <c r="H362" i="32"/>
  <c r="I362" i="32"/>
  <c r="J362" i="32"/>
  <c r="E363" i="32"/>
  <c r="M363" i="32" s="1"/>
  <c r="F363" i="32"/>
  <c r="G363" i="32"/>
  <c r="H363" i="32"/>
  <c r="I363" i="32"/>
  <c r="J363" i="32"/>
  <c r="E364" i="32"/>
  <c r="M364" i="32" s="1"/>
  <c r="F364" i="32"/>
  <c r="T364" i="32" s="1"/>
  <c r="G364" i="32"/>
  <c r="H364" i="32"/>
  <c r="I364" i="32"/>
  <c r="J364" i="32"/>
  <c r="E365" i="32"/>
  <c r="M365" i="32" s="1"/>
  <c r="F365" i="32"/>
  <c r="G365" i="32"/>
  <c r="H365" i="32"/>
  <c r="I365" i="32"/>
  <c r="J365" i="32"/>
  <c r="E366" i="32"/>
  <c r="M366" i="32" s="1"/>
  <c r="O366" i="32" s="1"/>
  <c r="F366" i="32"/>
  <c r="T366" i="32" s="1"/>
  <c r="G366" i="32"/>
  <c r="H366" i="32"/>
  <c r="I366" i="32"/>
  <c r="J366" i="32"/>
  <c r="E367" i="32"/>
  <c r="M367" i="32" s="1"/>
  <c r="O367" i="32" s="1"/>
  <c r="F367" i="32"/>
  <c r="G367" i="32"/>
  <c r="H367" i="32"/>
  <c r="I367" i="32"/>
  <c r="J367" i="32"/>
  <c r="E368" i="32"/>
  <c r="M368" i="32" s="1"/>
  <c r="Q368" i="32" s="1"/>
  <c r="R368" i="32" s="1"/>
  <c r="F368" i="32"/>
  <c r="T368" i="32" s="1"/>
  <c r="G368" i="32"/>
  <c r="H368" i="32"/>
  <c r="I368" i="32"/>
  <c r="AE368" i="32" s="1"/>
  <c r="J368" i="32"/>
  <c r="E369" i="32"/>
  <c r="M369" i="32" s="1"/>
  <c r="F369" i="32"/>
  <c r="T369" i="32" s="1"/>
  <c r="G369" i="32"/>
  <c r="H369" i="32"/>
  <c r="I369" i="32"/>
  <c r="J369" i="32"/>
  <c r="E370" i="32"/>
  <c r="M370" i="32" s="1"/>
  <c r="O370" i="32" s="1"/>
  <c r="F370" i="32"/>
  <c r="W370" i="32" s="1"/>
  <c r="G370" i="32"/>
  <c r="H370" i="32"/>
  <c r="I370" i="32"/>
  <c r="J370" i="32"/>
  <c r="E371" i="32"/>
  <c r="M371" i="32" s="1"/>
  <c r="F371" i="32"/>
  <c r="T371" i="32" s="1"/>
  <c r="G371" i="32"/>
  <c r="H371" i="32"/>
  <c r="I371" i="32"/>
  <c r="AE371" i="32" s="1"/>
  <c r="J371" i="32"/>
  <c r="E372" i="32"/>
  <c r="M372" i="32" s="1"/>
  <c r="N372" i="32" s="1"/>
  <c r="F372" i="32"/>
  <c r="G372" i="32"/>
  <c r="H372" i="32"/>
  <c r="I372" i="32"/>
  <c r="J372" i="32"/>
  <c r="E373" i="32"/>
  <c r="M373" i="32" s="1"/>
  <c r="F373" i="32"/>
  <c r="W373" i="32" s="1"/>
  <c r="G373" i="32"/>
  <c r="H373" i="32"/>
  <c r="I373" i="32"/>
  <c r="J373" i="32"/>
  <c r="E374" i="32"/>
  <c r="M374" i="32" s="1"/>
  <c r="F374" i="32"/>
  <c r="T374" i="32" s="1"/>
  <c r="G374" i="32"/>
  <c r="H374" i="32"/>
  <c r="I374" i="32"/>
  <c r="J374" i="32"/>
  <c r="E375" i="32"/>
  <c r="M375" i="32" s="1"/>
  <c r="F375" i="32"/>
  <c r="T375" i="32" s="1"/>
  <c r="G375" i="32"/>
  <c r="H375" i="32"/>
  <c r="I375" i="32"/>
  <c r="J375" i="32"/>
  <c r="E376" i="32"/>
  <c r="M376" i="32" s="1"/>
  <c r="F376" i="32"/>
  <c r="T376" i="32" s="1"/>
  <c r="G376" i="32"/>
  <c r="H376" i="32"/>
  <c r="I376" i="32"/>
  <c r="J376" i="32"/>
  <c r="E377" i="32"/>
  <c r="M377" i="32" s="1"/>
  <c r="F377" i="32"/>
  <c r="W377" i="32" s="1"/>
  <c r="G377" i="32"/>
  <c r="H377" i="32"/>
  <c r="I377" i="32"/>
  <c r="J377" i="32"/>
  <c r="E378" i="32"/>
  <c r="M378" i="32" s="1"/>
  <c r="O378" i="32" s="1"/>
  <c r="F378" i="32"/>
  <c r="G378" i="32"/>
  <c r="H378" i="32"/>
  <c r="I378" i="32"/>
  <c r="J378" i="32"/>
  <c r="E379" i="32"/>
  <c r="M379" i="32" s="1"/>
  <c r="O379" i="32" s="1"/>
  <c r="F379" i="32"/>
  <c r="W379" i="32" s="1"/>
  <c r="G379" i="32"/>
  <c r="H379" i="32"/>
  <c r="I379" i="32"/>
  <c r="AE379" i="32" s="1"/>
  <c r="J379" i="32"/>
  <c r="E380" i="32"/>
  <c r="M380" i="32" s="1"/>
  <c r="Q380" i="32" s="1"/>
  <c r="R380" i="32" s="1"/>
  <c r="F380" i="32"/>
  <c r="T380" i="32" s="1"/>
  <c r="G380" i="32"/>
  <c r="H380" i="32"/>
  <c r="I380" i="32"/>
  <c r="J380" i="32"/>
  <c r="E381" i="32"/>
  <c r="M381" i="32" s="1"/>
  <c r="F381" i="32"/>
  <c r="W381" i="32" s="1"/>
  <c r="G381" i="32"/>
  <c r="H381" i="32"/>
  <c r="I381" i="32"/>
  <c r="J381" i="32"/>
  <c r="E382" i="32"/>
  <c r="M382" i="32" s="1"/>
  <c r="F382" i="32"/>
  <c r="G382" i="32"/>
  <c r="H382" i="32"/>
  <c r="I382" i="32"/>
  <c r="J382" i="32"/>
  <c r="E383" i="32"/>
  <c r="M383" i="32" s="1"/>
  <c r="F383" i="32"/>
  <c r="T383" i="32" s="1"/>
  <c r="G383" i="32"/>
  <c r="H383" i="32"/>
  <c r="I383" i="32"/>
  <c r="J383" i="32"/>
  <c r="E384" i="32"/>
  <c r="M384" i="32" s="1"/>
  <c r="F384" i="32"/>
  <c r="G384" i="32"/>
  <c r="H384" i="32"/>
  <c r="I384" i="32"/>
  <c r="J384" i="32"/>
  <c r="E385" i="32"/>
  <c r="M385" i="32" s="1"/>
  <c r="P385" i="32" s="1"/>
  <c r="F385" i="32"/>
  <c r="G385" i="32"/>
  <c r="H385" i="32"/>
  <c r="I385" i="32"/>
  <c r="J385" i="32"/>
  <c r="E386" i="32"/>
  <c r="M386" i="32" s="1"/>
  <c r="F386" i="32"/>
  <c r="T386" i="32" s="1"/>
  <c r="G386" i="32"/>
  <c r="H386" i="32"/>
  <c r="I386" i="32"/>
  <c r="J386" i="32"/>
  <c r="E387" i="32"/>
  <c r="M387" i="32" s="1"/>
  <c r="F387" i="32"/>
  <c r="G387" i="32"/>
  <c r="H387" i="32"/>
  <c r="I387" i="32"/>
  <c r="J387" i="32"/>
  <c r="E388" i="32"/>
  <c r="M388" i="32" s="1"/>
  <c r="F388" i="32"/>
  <c r="T388" i="32" s="1"/>
  <c r="G388" i="32"/>
  <c r="H388" i="32"/>
  <c r="I388" i="32"/>
  <c r="AE388" i="32" s="1"/>
  <c r="J388" i="32"/>
  <c r="E389" i="32"/>
  <c r="M389" i="32" s="1"/>
  <c r="F389" i="32"/>
  <c r="G389" i="32"/>
  <c r="H389" i="32"/>
  <c r="I389" i="32"/>
  <c r="J389" i="32"/>
  <c r="E390" i="32"/>
  <c r="M390" i="32" s="1"/>
  <c r="N390" i="32" s="1"/>
  <c r="F390" i="32"/>
  <c r="G390" i="32"/>
  <c r="H390" i="32"/>
  <c r="I390" i="32"/>
  <c r="J390" i="32"/>
  <c r="E391" i="32"/>
  <c r="M391" i="32" s="1"/>
  <c r="F391" i="32"/>
  <c r="G391" i="32"/>
  <c r="H391" i="32"/>
  <c r="I391" i="32"/>
  <c r="J391" i="32"/>
  <c r="E392" i="32"/>
  <c r="M392" i="32" s="1"/>
  <c r="F392" i="32"/>
  <c r="T392" i="32" s="1"/>
  <c r="G392" i="32"/>
  <c r="H392" i="32"/>
  <c r="I392" i="32"/>
  <c r="AE392" i="32" s="1"/>
  <c r="J392" i="32"/>
  <c r="E393" i="32"/>
  <c r="M393" i="32" s="1"/>
  <c r="F393" i="32"/>
  <c r="G393" i="32"/>
  <c r="H393" i="32"/>
  <c r="I393" i="32"/>
  <c r="J393" i="32"/>
  <c r="E394" i="32"/>
  <c r="M394" i="32" s="1"/>
  <c r="Q394" i="32" s="1"/>
  <c r="R394" i="32" s="1"/>
  <c r="F394" i="32"/>
  <c r="G394" i="32"/>
  <c r="H394" i="32"/>
  <c r="I394" i="32"/>
  <c r="J394" i="32"/>
  <c r="E395" i="32"/>
  <c r="M395" i="32" s="1"/>
  <c r="F395" i="32"/>
  <c r="G395" i="32"/>
  <c r="H395" i="32"/>
  <c r="I395" i="32"/>
  <c r="J395" i="32"/>
  <c r="E396" i="32"/>
  <c r="M396" i="32" s="1"/>
  <c r="F396" i="32"/>
  <c r="G396" i="32"/>
  <c r="H396" i="32"/>
  <c r="I396" i="32"/>
  <c r="AE396" i="32" s="1"/>
  <c r="J396" i="32"/>
  <c r="E397" i="32"/>
  <c r="M397" i="32" s="1"/>
  <c r="F397" i="32"/>
  <c r="G397" i="32"/>
  <c r="H397" i="32"/>
  <c r="I397" i="32"/>
  <c r="J397" i="32"/>
  <c r="E398" i="32"/>
  <c r="M398" i="32" s="1"/>
  <c r="F398" i="32"/>
  <c r="G398" i="32"/>
  <c r="H398" i="32"/>
  <c r="I398" i="32"/>
  <c r="J398" i="32"/>
  <c r="E399" i="32"/>
  <c r="M399" i="32" s="1"/>
  <c r="F399" i="32"/>
  <c r="G399" i="32"/>
  <c r="H399" i="32"/>
  <c r="I399" i="32"/>
  <c r="J399" i="32"/>
  <c r="E400" i="32"/>
  <c r="M400" i="32" s="1"/>
  <c r="F400" i="32"/>
  <c r="T400" i="32" s="1"/>
  <c r="G400" i="32"/>
  <c r="H400" i="32"/>
  <c r="I400" i="32"/>
  <c r="AE400" i="32" s="1"/>
  <c r="J400" i="32"/>
  <c r="E401" i="32"/>
  <c r="M401" i="32" s="1"/>
  <c r="F401" i="32"/>
  <c r="G401" i="32"/>
  <c r="H401" i="32"/>
  <c r="I401" i="32"/>
  <c r="J401" i="32"/>
  <c r="E402" i="32"/>
  <c r="M402" i="32" s="1"/>
  <c r="N402" i="32" s="1"/>
  <c r="F402" i="32"/>
  <c r="W402" i="32" s="1"/>
  <c r="G402" i="32"/>
  <c r="H402" i="32"/>
  <c r="I402" i="32"/>
  <c r="J402" i="32"/>
  <c r="E403" i="32"/>
  <c r="M403" i="32" s="1"/>
  <c r="F403" i="32"/>
  <c r="T403" i="32" s="1"/>
  <c r="G403" i="32"/>
  <c r="H403" i="32"/>
  <c r="I403" i="32"/>
  <c r="AE403" i="32" s="1"/>
  <c r="J403" i="32"/>
  <c r="E404" i="32"/>
  <c r="M404" i="32" s="1"/>
  <c r="F404" i="32"/>
  <c r="W404" i="32" s="1"/>
  <c r="G404" i="32"/>
  <c r="H404" i="32"/>
  <c r="I404" i="32"/>
  <c r="J404" i="32"/>
  <c r="E405" i="32"/>
  <c r="M405" i="32" s="1"/>
  <c r="F405" i="32"/>
  <c r="G405" i="32"/>
  <c r="H405" i="32"/>
  <c r="I405" i="32"/>
  <c r="J405" i="32"/>
  <c r="E406" i="32"/>
  <c r="M406" i="32" s="1"/>
  <c r="O406" i="32" s="1"/>
  <c r="F406" i="32"/>
  <c r="T406" i="32" s="1"/>
  <c r="G406" i="32"/>
  <c r="H406" i="32"/>
  <c r="I406" i="32"/>
  <c r="J406" i="32"/>
  <c r="E407" i="32"/>
  <c r="M407" i="32" s="1"/>
  <c r="F407" i="32"/>
  <c r="T407" i="32" s="1"/>
  <c r="G407" i="32"/>
  <c r="H407" i="32"/>
  <c r="I407" i="32"/>
  <c r="AE407" i="32" s="1"/>
  <c r="J407" i="32"/>
  <c r="E408" i="32"/>
  <c r="M408" i="32" s="1"/>
  <c r="F408" i="32"/>
  <c r="G408" i="32"/>
  <c r="H408" i="32"/>
  <c r="I408" i="32"/>
  <c r="AE408" i="32" s="1"/>
  <c r="J408" i="32"/>
  <c r="E409" i="32"/>
  <c r="M409" i="32" s="1"/>
  <c r="N409" i="32" s="1"/>
  <c r="F409" i="32"/>
  <c r="G409" i="32"/>
  <c r="H409" i="32"/>
  <c r="I409" i="32"/>
  <c r="J409" i="32"/>
  <c r="E410" i="32"/>
  <c r="M410" i="32" s="1"/>
  <c r="F410" i="32"/>
  <c r="G410" i="32"/>
  <c r="H410" i="32"/>
  <c r="I410" i="32"/>
  <c r="J410" i="32"/>
  <c r="E411" i="32"/>
  <c r="M411" i="32" s="1"/>
  <c r="F411" i="32"/>
  <c r="T411" i="32" s="1"/>
  <c r="G411" i="32"/>
  <c r="H411" i="32"/>
  <c r="I411" i="32"/>
  <c r="J411" i="32"/>
  <c r="E412" i="32"/>
  <c r="M412" i="32" s="1"/>
  <c r="F412" i="32"/>
  <c r="T412" i="32" s="1"/>
  <c r="G412" i="32"/>
  <c r="H412" i="32"/>
  <c r="I412" i="32"/>
  <c r="J412" i="32"/>
  <c r="E413" i="32"/>
  <c r="M413" i="32" s="1"/>
  <c r="F413" i="32"/>
  <c r="T413" i="32" s="1"/>
  <c r="G413" i="32"/>
  <c r="H413" i="32"/>
  <c r="I413" i="32"/>
  <c r="J413" i="32"/>
  <c r="E414" i="32"/>
  <c r="M414" i="32" s="1"/>
  <c r="N414" i="32" s="1"/>
  <c r="F414" i="32"/>
  <c r="T414" i="32" s="1"/>
  <c r="G414" i="32"/>
  <c r="H414" i="32"/>
  <c r="I414" i="32"/>
  <c r="J414" i="32"/>
  <c r="E415" i="32"/>
  <c r="M415" i="32" s="1"/>
  <c r="F415" i="32"/>
  <c r="T415" i="32" s="1"/>
  <c r="G415" i="32"/>
  <c r="H415" i="32"/>
  <c r="I415" i="32"/>
  <c r="J415" i="32"/>
  <c r="E416" i="32"/>
  <c r="M416" i="32" s="1"/>
  <c r="P416" i="32" s="1"/>
  <c r="F416" i="32"/>
  <c r="G416" i="32"/>
  <c r="H416" i="32"/>
  <c r="I416" i="32"/>
  <c r="AE416" i="32" s="1"/>
  <c r="J416" i="32"/>
  <c r="E417" i="32"/>
  <c r="M417" i="32" s="1"/>
  <c r="F417" i="32"/>
  <c r="W417" i="32" s="1"/>
  <c r="G417" i="32"/>
  <c r="H417" i="32"/>
  <c r="I417" i="32"/>
  <c r="J417" i="32"/>
  <c r="E418" i="32"/>
  <c r="M418" i="32" s="1"/>
  <c r="F418" i="32"/>
  <c r="G418" i="32"/>
  <c r="H418" i="32"/>
  <c r="I418" i="32"/>
  <c r="J418" i="32"/>
  <c r="E419" i="32"/>
  <c r="M419" i="32" s="1"/>
  <c r="F419" i="32"/>
  <c r="G419" i="32"/>
  <c r="H419" i="32"/>
  <c r="I419" i="32"/>
  <c r="AE419" i="32" s="1"/>
  <c r="J419" i="32"/>
  <c r="E420" i="32"/>
  <c r="M420" i="32" s="1"/>
  <c r="F420" i="32"/>
  <c r="G420" i="32"/>
  <c r="H420" i="32"/>
  <c r="I420" i="32"/>
  <c r="AE420" i="32" s="1"/>
  <c r="J420" i="32"/>
  <c r="E421" i="32"/>
  <c r="M421" i="32" s="1"/>
  <c r="O421" i="32" s="1"/>
  <c r="F421" i="32"/>
  <c r="G421" i="32"/>
  <c r="H421" i="32"/>
  <c r="I421" i="32"/>
  <c r="J421" i="32"/>
  <c r="E422" i="32"/>
  <c r="M422" i="32" s="1"/>
  <c r="N422" i="32" s="1"/>
  <c r="F422" i="32"/>
  <c r="G422" i="32"/>
  <c r="H422" i="32"/>
  <c r="I422" i="32"/>
  <c r="J422" i="32"/>
  <c r="E423" i="32"/>
  <c r="M423" i="32" s="1"/>
  <c r="F423" i="32"/>
  <c r="T423" i="32" s="1"/>
  <c r="G423" i="32"/>
  <c r="H423" i="32"/>
  <c r="I423" i="32"/>
  <c r="J423" i="32"/>
  <c r="E424" i="32"/>
  <c r="M424" i="32" s="1"/>
  <c r="F424" i="32"/>
  <c r="T424" i="32" s="1"/>
  <c r="G424" i="32"/>
  <c r="H424" i="32"/>
  <c r="I424" i="32"/>
  <c r="AE424" i="32" s="1"/>
  <c r="J424" i="32"/>
  <c r="E425" i="32"/>
  <c r="M425" i="32" s="1"/>
  <c r="F425" i="32"/>
  <c r="W425" i="32" s="1"/>
  <c r="G425" i="32"/>
  <c r="H425" i="32"/>
  <c r="I425" i="32"/>
  <c r="J425" i="32"/>
  <c r="E426" i="32"/>
  <c r="M426" i="32" s="1"/>
  <c r="O426" i="32" s="1"/>
  <c r="F426" i="32"/>
  <c r="T426" i="32" s="1"/>
  <c r="G426" i="32"/>
  <c r="H426" i="32"/>
  <c r="I426" i="32"/>
  <c r="J426" i="32"/>
  <c r="E427" i="32"/>
  <c r="M427" i="32" s="1"/>
  <c r="Q427" i="32" s="1"/>
  <c r="R427" i="32" s="1"/>
  <c r="F427" i="32"/>
  <c r="G427" i="32"/>
  <c r="H427" i="32"/>
  <c r="I427" i="32"/>
  <c r="J427" i="32"/>
  <c r="E428" i="32"/>
  <c r="M428" i="32" s="1"/>
  <c r="O428" i="32" s="1"/>
  <c r="F428" i="32"/>
  <c r="G428" i="32"/>
  <c r="H428" i="32"/>
  <c r="I428" i="32"/>
  <c r="J428" i="32"/>
  <c r="E429" i="32"/>
  <c r="M429" i="32" s="1"/>
  <c r="F429" i="32"/>
  <c r="G429" i="32"/>
  <c r="H429" i="32"/>
  <c r="I429" i="32"/>
  <c r="J429" i="32"/>
  <c r="E430" i="32"/>
  <c r="M430" i="32" s="1"/>
  <c r="F430" i="32"/>
  <c r="W430" i="32" s="1"/>
  <c r="G430" i="32"/>
  <c r="H430" i="32"/>
  <c r="I430" i="32"/>
  <c r="J430" i="32"/>
  <c r="E431" i="32"/>
  <c r="M431" i="32" s="1"/>
  <c r="F431" i="32"/>
  <c r="G431" i="32"/>
  <c r="H431" i="32"/>
  <c r="I431" i="32"/>
  <c r="J431" i="32"/>
  <c r="E432" i="32"/>
  <c r="M432" i="32" s="1"/>
  <c r="F432" i="32"/>
  <c r="G432" i="32"/>
  <c r="H432" i="32"/>
  <c r="I432" i="32"/>
  <c r="AE432" i="32" s="1"/>
  <c r="J432" i="32"/>
  <c r="E433" i="32"/>
  <c r="M433" i="32" s="1"/>
  <c r="F433" i="32"/>
  <c r="T433" i="32" s="1"/>
  <c r="G433" i="32"/>
  <c r="H433" i="32"/>
  <c r="I433" i="32"/>
  <c r="J433" i="32"/>
  <c r="E434" i="32"/>
  <c r="M434" i="32" s="1"/>
  <c r="F434" i="32"/>
  <c r="G434" i="32"/>
  <c r="H434" i="32"/>
  <c r="I434" i="32"/>
  <c r="J434" i="32"/>
  <c r="E435" i="32"/>
  <c r="M435" i="32" s="1"/>
  <c r="N435" i="32" s="1"/>
  <c r="F435" i="32"/>
  <c r="T435" i="32" s="1"/>
  <c r="G435" i="32"/>
  <c r="H435" i="32"/>
  <c r="I435" i="32"/>
  <c r="J435" i="32"/>
  <c r="E436" i="32"/>
  <c r="M436" i="32" s="1"/>
  <c r="F436" i="32"/>
  <c r="G436" i="32"/>
  <c r="H436" i="32"/>
  <c r="I436" i="32"/>
  <c r="AE436" i="32" s="1"/>
  <c r="J436" i="32"/>
  <c r="E437" i="32"/>
  <c r="M437" i="32" s="1"/>
  <c r="F437" i="32"/>
  <c r="T437" i="32" s="1"/>
  <c r="G437" i="32"/>
  <c r="H437" i="32"/>
  <c r="I437" i="32"/>
  <c r="J437" i="32"/>
  <c r="E438" i="32"/>
  <c r="M438" i="32" s="1"/>
  <c r="O438" i="32" s="1"/>
  <c r="F438" i="32"/>
  <c r="G438" i="32"/>
  <c r="H438" i="32"/>
  <c r="I438" i="32"/>
  <c r="J438" i="32"/>
  <c r="E439" i="32"/>
  <c r="M439" i="32" s="1"/>
  <c r="F439" i="32"/>
  <c r="T439" i="32" s="1"/>
  <c r="G439" i="32"/>
  <c r="H439" i="32"/>
  <c r="I439" i="32"/>
  <c r="J439" i="32"/>
  <c r="E440" i="32"/>
  <c r="M440" i="32" s="1"/>
  <c r="F440" i="32"/>
  <c r="T440" i="32" s="1"/>
  <c r="G440" i="32"/>
  <c r="H440" i="32"/>
  <c r="I440" i="32"/>
  <c r="AE440" i="32" s="1"/>
  <c r="J440" i="32"/>
  <c r="E441" i="32"/>
  <c r="M441" i="32" s="1"/>
  <c r="F441" i="32"/>
  <c r="G441" i="32"/>
  <c r="H441" i="32"/>
  <c r="I441" i="32"/>
  <c r="J441" i="32"/>
  <c r="E442" i="32"/>
  <c r="M442" i="32" s="1"/>
  <c r="Q442" i="32" s="1"/>
  <c r="R442" i="32" s="1"/>
  <c r="F442" i="32"/>
  <c r="G442" i="32"/>
  <c r="H442" i="32"/>
  <c r="I442" i="32"/>
  <c r="J442" i="32"/>
  <c r="E443" i="32"/>
  <c r="M443" i="32" s="1"/>
  <c r="F443" i="32"/>
  <c r="T443" i="32" s="1"/>
  <c r="G443" i="32"/>
  <c r="H443" i="32"/>
  <c r="I443" i="32"/>
  <c r="J443" i="32"/>
  <c r="E444" i="32"/>
  <c r="M444" i="32" s="1"/>
  <c r="F444" i="32"/>
  <c r="G444" i="32"/>
  <c r="H444" i="32"/>
  <c r="I444" i="32"/>
  <c r="AE444" i="32" s="1"/>
  <c r="J444" i="32"/>
  <c r="E445" i="32"/>
  <c r="M445" i="32" s="1"/>
  <c r="Q445" i="32" s="1"/>
  <c r="R445" i="32" s="1"/>
  <c r="F445" i="32"/>
  <c r="G445" i="32"/>
  <c r="H445" i="32"/>
  <c r="I445" i="32"/>
  <c r="J445" i="32"/>
  <c r="E446" i="32"/>
  <c r="M446" i="32" s="1"/>
  <c r="Q446" i="32" s="1"/>
  <c r="R446" i="32" s="1"/>
  <c r="F446" i="32"/>
  <c r="T446" i="32" s="1"/>
  <c r="G446" i="32"/>
  <c r="H446" i="32"/>
  <c r="I446" i="32"/>
  <c r="J446" i="32"/>
  <c r="E447" i="32"/>
  <c r="M447" i="32" s="1"/>
  <c r="F447" i="32"/>
  <c r="G447" i="32"/>
  <c r="H447" i="32"/>
  <c r="I447" i="32"/>
  <c r="J447" i="32"/>
  <c r="E448" i="32"/>
  <c r="M448" i="32" s="1"/>
  <c r="F448" i="32"/>
  <c r="W448" i="32" s="1"/>
  <c r="G448" i="32"/>
  <c r="H448" i="32"/>
  <c r="I448" i="32"/>
  <c r="AE448" i="32" s="1"/>
  <c r="J448" i="32"/>
  <c r="E449" i="32"/>
  <c r="M449" i="32" s="1"/>
  <c r="F449" i="32"/>
  <c r="W449" i="32" s="1"/>
  <c r="G449" i="32"/>
  <c r="H449" i="32"/>
  <c r="I449" i="32"/>
  <c r="J449" i="32"/>
  <c r="E450" i="32"/>
  <c r="M450" i="32" s="1"/>
  <c r="F450" i="32"/>
  <c r="G450" i="32"/>
  <c r="H450" i="32"/>
  <c r="I450" i="32"/>
  <c r="J450" i="32"/>
  <c r="E451" i="32"/>
  <c r="M451" i="32" s="1"/>
  <c r="F451" i="32"/>
  <c r="W451" i="32" s="1"/>
  <c r="G451" i="32"/>
  <c r="H451" i="32"/>
  <c r="I451" i="32"/>
  <c r="J451" i="32"/>
  <c r="E452" i="32"/>
  <c r="M452" i="32" s="1"/>
  <c r="O452" i="32" s="1"/>
  <c r="F452" i="32"/>
  <c r="T452" i="32" s="1"/>
  <c r="G452" i="32"/>
  <c r="H452" i="32"/>
  <c r="I452" i="32"/>
  <c r="AE452" i="32" s="1"/>
  <c r="J452" i="32"/>
  <c r="E453" i="32"/>
  <c r="M453" i="32" s="1"/>
  <c r="F453" i="32"/>
  <c r="G453" i="32"/>
  <c r="H453" i="32"/>
  <c r="I453" i="32"/>
  <c r="J453" i="32"/>
  <c r="E454" i="32"/>
  <c r="M454" i="32" s="1"/>
  <c r="P454" i="32" s="1"/>
  <c r="F454" i="32"/>
  <c r="G454" i="32"/>
  <c r="H454" i="32"/>
  <c r="I454" i="32"/>
  <c r="J454" i="32"/>
  <c r="E455" i="32"/>
  <c r="M455" i="32" s="1"/>
  <c r="F455" i="32"/>
  <c r="T455" i="32" s="1"/>
  <c r="G455" i="32"/>
  <c r="H455" i="32"/>
  <c r="I455" i="32"/>
  <c r="J455" i="32"/>
  <c r="E456" i="32"/>
  <c r="M456" i="32" s="1"/>
  <c r="P456" i="32" s="1"/>
  <c r="F456" i="32"/>
  <c r="G456" i="32"/>
  <c r="H456" i="32"/>
  <c r="I456" i="32"/>
  <c r="AE456" i="32" s="1"/>
  <c r="J456" i="32"/>
  <c r="E457" i="32"/>
  <c r="M457" i="32" s="1"/>
  <c r="F457" i="32"/>
  <c r="T457" i="32" s="1"/>
  <c r="G457" i="32"/>
  <c r="H457" i="32"/>
  <c r="I457" i="32"/>
  <c r="J457" i="32"/>
  <c r="E458" i="32"/>
  <c r="M458" i="32" s="1"/>
  <c r="F458" i="32"/>
  <c r="W458" i="32" s="1"/>
  <c r="G458" i="32"/>
  <c r="H458" i="32"/>
  <c r="I458" i="32"/>
  <c r="J458" i="32"/>
  <c r="E459" i="32"/>
  <c r="M459" i="32" s="1"/>
  <c r="Q459" i="32" s="1"/>
  <c r="R459" i="32" s="1"/>
  <c r="F459" i="32"/>
  <c r="G459" i="32"/>
  <c r="H459" i="32"/>
  <c r="I459" i="32"/>
  <c r="J459" i="32"/>
  <c r="E460" i="32"/>
  <c r="M460" i="32" s="1"/>
  <c r="Q460" i="32" s="1"/>
  <c r="R460" i="32" s="1"/>
  <c r="F460" i="32"/>
  <c r="G460" i="32"/>
  <c r="H460" i="32"/>
  <c r="I460" i="32"/>
  <c r="AE460" i="32" s="1"/>
  <c r="J460" i="32"/>
  <c r="E461" i="32"/>
  <c r="M461" i="32" s="1"/>
  <c r="Q461" i="32" s="1"/>
  <c r="R461" i="32" s="1"/>
  <c r="F461" i="32"/>
  <c r="G461" i="32"/>
  <c r="H461" i="32"/>
  <c r="I461" i="32"/>
  <c r="J461" i="32"/>
  <c r="E462" i="32"/>
  <c r="M462" i="32" s="1"/>
  <c r="Q462" i="32" s="1"/>
  <c r="R462" i="32" s="1"/>
  <c r="F462" i="32"/>
  <c r="T462" i="32" s="1"/>
  <c r="G462" i="32"/>
  <c r="H462" i="32"/>
  <c r="I462" i="32"/>
  <c r="J462" i="32"/>
  <c r="E463" i="32"/>
  <c r="M463" i="32" s="1"/>
  <c r="Q463" i="32" s="1"/>
  <c r="R463" i="32" s="1"/>
  <c r="F463" i="32"/>
  <c r="W463" i="32" s="1"/>
  <c r="G463" i="32"/>
  <c r="H463" i="32"/>
  <c r="I463" i="32"/>
  <c r="J463" i="32"/>
  <c r="E464" i="32"/>
  <c r="M464" i="32" s="1"/>
  <c r="F464" i="32"/>
  <c r="G464" i="32"/>
  <c r="H464" i="32"/>
  <c r="I464" i="32"/>
  <c r="AE464" i="32" s="1"/>
  <c r="J464" i="32"/>
  <c r="E465" i="32"/>
  <c r="M465" i="32" s="1"/>
  <c r="Q465" i="32" s="1"/>
  <c r="R465" i="32" s="1"/>
  <c r="F465" i="32"/>
  <c r="G465" i="32"/>
  <c r="H465" i="32"/>
  <c r="I465" i="32"/>
  <c r="J465" i="32"/>
  <c r="E466" i="32"/>
  <c r="M466" i="32" s="1"/>
  <c r="F466" i="32"/>
  <c r="T466" i="32" s="1"/>
  <c r="G466" i="32"/>
  <c r="H466" i="32"/>
  <c r="I466" i="32"/>
  <c r="J466" i="32"/>
  <c r="E467" i="32"/>
  <c r="M467" i="32" s="1"/>
  <c r="F467" i="32"/>
  <c r="T467" i="32" s="1"/>
  <c r="G467" i="32"/>
  <c r="H467" i="32"/>
  <c r="I467" i="32"/>
  <c r="J467" i="32"/>
  <c r="E468" i="32"/>
  <c r="M468" i="32" s="1"/>
  <c r="F468" i="32"/>
  <c r="T468" i="32" s="1"/>
  <c r="G468" i="32"/>
  <c r="H468" i="32"/>
  <c r="I468" i="32"/>
  <c r="AE468" i="32" s="1"/>
  <c r="J468" i="32"/>
  <c r="E469" i="32"/>
  <c r="M469" i="32" s="1"/>
  <c r="Q469" i="32" s="1"/>
  <c r="R469" i="32" s="1"/>
  <c r="F469" i="32"/>
  <c r="T469" i="32" s="1"/>
  <c r="G469" i="32"/>
  <c r="H469" i="32"/>
  <c r="I469" i="32"/>
  <c r="J469" i="32"/>
  <c r="E470" i="32"/>
  <c r="M470" i="32" s="1"/>
  <c r="O470" i="32" s="1"/>
  <c r="F470" i="32"/>
  <c r="W470" i="32" s="1"/>
  <c r="G470" i="32"/>
  <c r="H470" i="32"/>
  <c r="I470" i="32"/>
  <c r="J470" i="32"/>
  <c r="E471" i="32"/>
  <c r="M471" i="32" s="1"/>
  <c r="Q471" i="32" s="1"/>
  <c r="R471" i="32" s="1"/>
  <c r="F471" i="32"/>
  <c r="G471" i="32"/>
  <c r="H471" i="32"/>
  <c r="I471" i="32"/>
  <c r="J471" i="32"/>
  <c r="E472" i="32"/>
  <c r="M472" i="32" s="1"/>
  <c r="F472" i="32"/>
  <c r="G472" i="32"/>
  <c r="H472" i="32"/>
  <c r="I472" i="32"/>
  <c r="AE472" i="32" s="1"/>
  <c r="J472" i="32"/>
  <c r="E473" i="32"/>
  <c r="M473" i="32" s="1"/>
  <c r="P473" i="32" s="1"/>
  <c r="F473" i="32"/>
  <c r="T473" i="32" s="1"/>
  <c r="G473" i="32"/>
  <c r="H473" i="32"/>
  <c r="I473" i="32"/>
  <c r="J473" i="32"/>
  <c r="E474" i="32"/>
  <c r="M474" i="32" s="1"/>
  <c r="F474" i="32"/>
  <c r="W474" i="32" s="1"/>
  <c r="G474" i="32"/>
  <c r="H474" i="32"/>
  <c r="I474" i="32"/>
  <c r="J474" i="32"/>
  <c r="E475" i="32"/>
  <c r="M475" i="32" s="1"/>
  <c r="P475" i="32" s="1"/>
  <c r="F475" i="32"/>
  <c r="G475" i="32"/>
  <c r="H475" i="32"/>
  <c r="I475" i="32"/>
  <c r="J475" i="32"/>
  <c r="E476" i="32"/>
  <c r="M476" i="32" s="1"/>
  <c r="Q476" i="32" s="1"/>
  <c r="R476" i="32" s="1"/>
  <c r="F476" i="32"/>
  <c r="G476" i="32"/>
  <c r="H476" i="32"/>
  <c r="I476" i="32"/>
  <c r="AE476" i="32" s="1"/>
  <c r="J476" i="32"/>
  <c r="E477" i="32"/>
  <c r="M477" i="32" s="1"/>
  <c r="F477" i="32"/>
  <c r="W477" i="32" s="1"/>
  <c r="G477" i="32"/>
  <c r="H477" i="32"/>
  <c r="I477" i="32"/>
  <c r="J477" i="32"/>
  <c r="E478" i="32"/>
  <c r="M478" i="32" s="1"/>
  <c r="F478" i="32"/>
  <c r="G478" i="32"/>
  <c r="H478" i="32"/>
  <c r="I478" i="32"/>
  <c r="J478" i="32"/>
  <c r="E479" i="32"/>
  <c r="M479" i="32" s="1"/>
  <c r="O479" i="32" s="1"/>
  <c r="F479" i="32"/>
  <c r="W479" i="32" s="1"/>
  <c r="G479" i="32"/>
  <c r="H479" i="32"/>
  <c r="I479" i="32"/>
  <c r="J479" i="32"/>
  <c r="E480" i="32"/>
  <c r="M480" i="32" s="1"/>
  <c r="Q480" i="32" s="1"/>
  <c r="R480" i="32" s="1"/>
  <c r="F480" i="32"/>
  <c r="G480" i="32"/>
  <c r="H480" i="32"/>
  <c r="I480" i="32"/>
  <c r="AE480" i="32" s="1"/>
  <c r="J480" i="32"/>
  <c r="E481" i="32"/>
  <c r="M481" i="32" s="1"/>
  <c r="Q481" i="32" s="1"/>
  <c r="R481" i="32" s="1"/>
  <c r="F481" i="32"/>
  <c r="G481" i="32"/>
  <c r="H481" i="32"/>
  <c r="I481" i="32"/>
  <c r="J481" i="32"/>
  <c r="E482" i="32"/>
  <c r="M482" i="32" s="1"/>
  <c r="Q482" i="32" s="1"/>
  <c r="R482" i="32" s="1"/>
  <c r="F482" i="32"/>
  <c r="G482" i="32"/>
  <c r="H482" i="32"/>
  <c r="I482" i="32"/>
  <c r="J482" i="32"/>
  <c r="E483" i="32"/>
  <c r="M483" i="32" s="1"/>
  <c r="F483" i="32"/>
  <c r="W483" i="32" s="1"/>
  <c r="G483" i="32"/>
  <c r="H483" i="32"/>
  <c r="I483" i="32"/>
  <c r="J483" i="32"/>
  <c r="E484" i="32"/>
  <c r="M484" i="32" s="1"/>
  <c r="Q484" i="32" s="1"/>
  <c r="R484" i="32" s="1"/>
  <c r="F484" i="32"/>
  <c r="G484" i="32"/>
  <c r="H484" i="32"/>
  <c r="I484" i="32"/>
  <c r="AE484" i="32" s="1"/>
  <c r="J484" i="32"/>
  <c r="E485" i="32"/>
  <c r="M485" i="32" s="1"/>
  <c r="Q485" i="32" s="1"/>
  <c r="R485" i="32" s="1"/>
  <c r="F485" i="32"/>
  <c r="T485" i="32" s="1"/>
  <c r="G485" i="32"/>
  <c r="H485" i="32"/>
  <c r="I485" i="32"/>
  <c r="J485" i="32"/>
  <c r="E486" i="32"/>
  <c r="M486" i="32" s="1"/>
  <c r="N486" i="32" s="1"/>
  <c r="F486" i="32"/>
  <c r="G486" i="32"/>
  <c r="H486" i="32"/>
  <c r="I486" i="32"/>
  <c r="J486" i="32"/>
  <c r="E487" i="32"/>
  <c r="M487" i="32" s="1"/>
  <c r="Q487" i="32" s="1"/>
  <c r="R487" i="32" s="1"/>
  <c r="F487" i="32"/>
  <c r="G487" i="32"/>
  <c r="H487" i="32"/>
  <c r="I487" i="32"/>
  <c r="J487" i="32"/>
  <c r="E488" i="32"/>
  <c r="M488" i="32" s="1"/>
  <c r="F488" i="32"/>
  <c r="G488" i="32"/>
  <c r="H488" i="32"/>
  <c r="I488" i="32"/>
  <c r="AE488" i="32" s="1"/>
  <c r="J488" i="32"/>
  <c r="E489" i="32"/>
  <c r="M489" i="32" s="1"/>
  <c r="F489" i="32"/>
  <c r="G489" i="32"/>
  <c r="H489" i="32"/>
  <c r="I489" i="32"/>
  <c r="J489" i="32"/>
  <c r="E490" i="32"/>
  <c r="M490" i="32" s="1"/>
  <c r="F490" i="32"/>
  <c r="T490" i="32" s="1"/>
  <c r="G490" i="32"/>
  <c r="H490" i="32"/>
  <c r="I490" i="32"/>
  <c r="J490" i="32"/>
  <c r="E491" i="32"/>
  <c r="M491" i="32" s="1"/>
  <c r="F491" i="32"/>
  <c r="G491" i="32"/>
  <c r="H491" i="32"/>
  <c r="I491" i="32"/>
  <c r="J491" i="32"/>
  <c r="E492" i="32"/>
  <c r="M492" i="32" s="1"/>
  <c r="F492" i="32"/>
  <c r="T492" i="32" s="1"/>
  <c r="G492" i="32"/>
  <c r="H492" i="32"/>
  <c r="I492" i="32"/>
  <c r="AE492" i="32" s="1"/>
  <c r="J492" i="32"/>
  <c r="E493" i="32"/>
  <c r="M493" i="32" s="1"/>
  <c r="Q493" i="32" s="1"/>
  <c r="F493" i="32"/>
  <c r="G493" i="32"/>
  <c r="H493" i="32"/>
  <c r="I493" i="32"/>
  <c r="J493" i="32"/>
  <c r="E494" i="32"/>
  <c r="M494" i="32" s="1"/>
  <c r="N494" i="32" s="1"/>
  <c r="F494" i="32"/>
  <c r="G494" i="32"/>
  <c r="H494" i="32"/>
  <c r="I494" i="32"/>
  <c r="J494" i="32"/>
  <c r="E495" i="32"/>
  <c r="M495" i="32" s="1"/>
  <c r="N495" i="32" s="1"/>
  <c r="F495" i="32"/>
  <c r="T495" i="32" s="1"/>
  <c r="G495" i="32"/>
  <c r="H495" i="32"/>
  <c r="I495" i="32"/>
  <c r="J495" i="32"/>
  <c r="E496" i="32"/>
  <c r="M496" i="32" s="1"/>
  <c r="F496" i="32"/>
  <c r="G496" i="32"/>
  <c r="H496" i="32"/>
  <c r="I496" i="32"/>
  <c r="AE496" i="32" s="1"/>
  <c r="J496" i="32"/>
  <c r="E497" i="32"/>
  <c r="M497" i="32" s="1"/>
  <c r="O497" i="32" s="1"/>
  <c r="F497" i="32"/>
  <c r="G497" i="32"/>
  <c r="H497" i="32"/>
  <c r="I497" i="32"/>
  <c r="J497" i="32"/>
  <c r="E498" i="32"/>
  <c r="M498" i="32" s="1"/>
  <c r="O498" i="32" s="1"/>
  <c r="F498" i="32"/>
  <c r="T498" i="32" s="1"/>
  <c r="G498" i="32"/>
  <c r="H498" i="32"/>
  <c r="I498" i="32"/>
  <c r="J498" i="32"/>
  <c r="E499" i="32"/>
  <c r="M499" i="32" s="1"/>
  <c r="Q499" i="32" s="1"/>
  <c r="R499" i="32" s="1"/>
  <c r="F499" i="32"/>
  <c r="G499" i="32"/>
  <c r="H499" i="32"/>
  <c r="I499" i="32"/>
  <c r="J499" i="32"/>
  <c r="E500" i="32"/>
  <c r="M500" i="32" s="1"/>
  <c r="F500" i="32"/>
  <c r="W500" i="32" s="1"/>
  <c r="G500" i="32"/>
  <c r="H500" i="32"/>
  <c r="I500" i="32"/>
  <c r="AE500" i="32" s="1"/>
  <c r="J500" i="32"/>
  <c r="E501" i="32"/>
  <c r="M501" i="32" s="1"/>
  <c r="N501" i="32" s="1"/>
  <c r="F501" i="32"/>
  <c r="G501" i="32"/>
  <c r="H501" i="32"/>
  <c r="I501" i="32"/>
  <c r="J501" i="32"/>
  <c r="E502" i="32"/>
  <c r="M502" i="32" s="1"/>
  <c r="N502" i="32" s="1"/>
  <c r="F502" i="32"/>
  <c r="W502" i="32" s="1"/>
  <c r="G502" i="32"/>
  <c r="H502" i="32"/>
  <c r="I502" i="32"/>
  <c r="J502" i="32"/>
  <c r="E503" i="32"/>
  <c r="M503" i="32" s="1"/>
  <c r="N503" i="32" s="1"/>
  <c r="F503" i="32"/>
  <c r="G503" i="32"/>
  <c r="H503" i="32"/>
  <c r="I503" i="32"/>
  <c r="J503" i="32"/>
  <c r="E504" i="32"/>
  <c r="M504" i="32" s="1"/>
  <c r="Q504" i="32" s="1"/>
  <c r="R504" i="32" s="1"/>
  <c r="F504" i="32"/>
  <c r="G504" i="32"/>
  <c r="H504" i="32"/>
  <c r="I504" i="32"/>
  <c r="AE504" i="32" s="1"/>
  <c r="J504" i="32"/>
  <c r="E505" i="32"/>
  <c r="M505" i="32" s="1"/>
  <c r="Q505" i="32" s="1"/>
  <c r="R505" i="32" s="1"/>
  <c r="F505" i="32"/>
  <c r="G505" i="32"/>
  <c r="H505" i="32"/>
  <c r="I505" i="32"/>
  <c r="J505" i="32"/>
  <c r="E506" i="32"/>
  <c r="M506" i="32" s="1"/>
  <c r="N506" i="32" s="1"/>
  <c r="F506" i="32"/>
  <c r="G506" i="32"/>
  <c r="H506" i="32"/>
  <c r="I506" i="32"/>
  <c r="J506" i="32"/>
  <c r="E507" i="32"/>
  <c r="M507" i="32" s="1"/>
  <c r="N507" i="32" s="1"/>
  <c r="F507" i="32"/>
  <c r="T507" i="32" s="1"/>
  <c r="G507" i="32"/>
  <c r="H507" i="32"/>
  <c r="I507" i="32"/>
  <c r="J507" i="32"/>
  <c r="E508" i="32"/>
  <c r="M508" i="32" s="1"/>
  <c r="N508" i="32" s="1"/>
  <c r="F508" i="32"/>
  <c r="G508" i="32"/>
  <c r="H508" i="32"/>
  <c r="I508" i="32"/>
  <c r="AE508" i="32" s="1"/>
  <c r="J508" i="32"/>
  <c r="E509" i="32"/>
  <c r="M509" i="32" s="1"/>
  <c r="Q509" i="32" s="1"/>
  <c r="R509" i="32" s="1"/>
  <c r="F509" i="32"/>
  <c r="G509" i="32"/>
  <c r="H509" i="32"/>
  <c r="I509" i="32"/>
  <c r="J509" i="32"/>
  <c r="E510" i="32"/>
  <c r="M510" i="32" s="1"/>
  <c r="F510" i="32"/>
  <c r="T510" i="32" s="1"/>
  <c r="G510" i="32"/>
  <c r="H510" i="32"/>
  <c r="I510" i="32"/>
  <c r="J510" i="32"/>
  <c r="E511" i="32"/>
  <c r="M511" i="32" s="1"/>
  <c r="O511" i="32" s="1"/>
  <c r="F511" i="32"/>
  <c r="G511" i="32"/>
  <c r="H511" i="32"/>
  <c r="I511" i="32"/>
  <c r="J511" i="32"/>
  <c r="E512" i="32"/>
  <c r="M512" i="32" s="1"/>
  <c r="O512" i="32" s="1"/>
  <c r="F512" i="32"/>
  <c r="G512" i="32"/>
  <c r="H512" i="32"/>
  <c r="I512" i="32"/>
  <c r="AE512" i="32" s="1"/>
  <c r="J512" i="32"/>
  <c r="E513" i="32"/>
  <c r="M513" i="32" s="1"/>
  <c r="Q513" i="32" s="1"/>
  <c r="R513" i="32" s="1"/>
  <c r="F513" i="32"/>
  <c r="G513" i="32"/>
  <c r="H513" i="32"/>
  <c r="I513" i="32"/>
  <c r="J513" i="32"/>
  <c r="E514" i="32"/>
  <c r="M514" i="32" s="1"/>
  <c r="Q514" i="32" s="1"/>
  <c r="R514" i="32" s="1"/>
  <c r="F514" i="32"/>
  <c r="G514" i="32"/>
  <c r="H514" i="32"/>
  <c r="I514" i="32"/>
  <c r="J514" i="32"/>
  <c r="E515" i="32"/>
  <c r="M515" i="32" s="1"/>
  <c r="N515" i="32" s="1"/>
  <c r="F515" i="32"/>
  <c r="G515" i="32"/>
  <c r="H515" i="32"/>
  <c r="I515" i="32"/>
  <c r="J515" i="32"/>
  <c r="E516" i="32"/>
  <c r="M516" i="32" s="1"/>
  <c r="Q516" i="32" s="1"/>
  <c r="R516" i="32" s="1"/>
  <c r="F516" i="32"/>
  <c r="G516" i="32"/>
  <c r="H516" i="32"/>
  <c r="I516" i="32"/>
  <c r="AE516" i="32" s="1"/>
  <c r="J516" i="32"/>
  <c r="E517" i="32"/>
  <c r="M517" i="32" s="1"/>
  <c r="Q517" i="32" s="1"/>
  <c r="R517" i="32" s="1"/>
  <c r="F517" i="32"/>
  <c r="T517" i="32" s="1"/>
  <c r="G517" i="32"/>
  <c r="H517" i="32"/>
  <c r="I517" i="32"/>
  <c r="J517" i="32"/>
  <c r="E518" i="32"/>
  <c r="M518" i="32" s="1"/>
  <c r="Q518" i="32" s="1"/>
  <c r="R518" i="32" s="1"/>
  <c r="F518" i="32"/>
  <c r="G518" i="32"/>
  <c r="H518" i="32"/>
  <c r="I518" i="32"/>
  <c r="J518" i="32"/>
  <c r="E519" i="32"/>
  <c r="M519" i="32" s="1"/>
  <c r="O519" i="32" s="1"/>
  <c r="F519" i="32"/>
  <c r="T519" i="32" s="1"/>
  <c r="G519" i="32"/>
  <c r="H519" i="32"/>
  <c r="I519" i="32"/>
  <c r="J519" i="32"/>
  <c r="E520" i="32"/>
  <c r="M520" i="32" s="1"/>
  <c r="N520" i="32" s="1"/>
  <c r="F520" i="32"/>
  <c r="W520" i="32" s="1"/>
  <c r="G520" i="32"/>
  <c r="H520" i="32"/>
  <c r="I520" i="32"/>
  <c r="AE520" i="32" s="1"/>
  <c r="J520" i="32"/>
  <c r="E521" i="32"/>
  <c r="M521" i="32" s="1"/>
  <c r="F521" i="32"/>
  <c r="G521" i="32"/>
  <c r="H521" i="32"/>
  <c r="I521" i="32"/>
  <c r="J521" i="32"/>
  <c r="E522" i="32"/>
  <c r="M522" i="32" s="1"/>
  <c r="O522" i="32" s="1"/>
  <c r="F522" i="32"/>
  <c r="G522" i="32"/>
  <c r="H522" i="32"/>
  <c r="I522" i="32"/>
  <c r="J522" i="32"/>
  <c r="E523" i="32"/>
  <c r="M523" i="32" s="1"/>
  <c r="Q523" i="32" s="1"/>
  <c r="R523" i="32" s="1"/>
  <c r="F523" i="32"/>
  <c r="G523" i="32"/>
  <c r="H523" i="32"/>
  <c r="I523" i="32"/>
  <c r="J523" i="32"/>
  <c r="E524" i="32"/>
  <c r="M524" i="32" s="1"/>
  <c r="F524" i="32"/>
  <c r="T524" i="32" s="1"/>
  <c r="G524" i="32"/>
  <c r="H524" i="32"/>
  <c r="I524" i="32"/>
  <c r="AE524" i="32" s="1"/>
  <c r="J524" i="32"/>
  <c r="E525" i="32"/>
  <c r="M525" i="32" s="1"/>
  <c r="F525" i="32"/>
  <c r="T525" i="32" s="1"/>
  <c r="G525" i="32"/>
  <c r="H525" i="32"/>
  <c r="I525" i="32"/>
  <c r="J525" i="32"/>
  <c r="E526" i="32"/>
  <c r="M526" i="32" s="1"/>
  <c r="O526" i="32" s="1"/>
  <c r="F526" i="32"/>
  <c r="G526" i="32"/>
  <c r="H526" i="32"/>
  <c r="I526" i="32"/>
  <c r="J526" i="32"/>
  <c r="E527" i="32"/>
  <c r="M527" i="32" s="1"/>
  <c r="F527" i="32"/>
  <c r="G527" i="32"/>
  <c r="H527" i="32"/>
  <c r="I527" i="32"/>
  <c r="J527" i="32"/>
  <c r="E528" i="32"/>
  <c r="M528" i="32" s="1"/>
  <c r="O528" i="32" s="1"/>
  <c r="F528" i="32"/>
  <c r="G528" i="32"/>
  <c r="H528" i="32"/>
  <c r="I528" i="32"/>
  <c r="AE528" i="32" s="1"/>
  <c r="J528" i="32"/>
  <c r="E529" i="32"/>
  <c r="M529" i="32" s="1"/>
  <c r="F529" i="32"/>
  <c r="G529" i="32"/>
  <c r="H529" i="32"/>
  <c r="I529" i="32"/>
  <c r="J529" i="32"/>
  <c r="E530" i="32"/>
  <c r="M530" i="32" s="1"/>
  <c r="F530" i="32"/>
  <c r="T530" i="32" s="1"/>
  <c r="G530" i="32"/>
  <c r="H530" i="32"/>
  <c r="I530" i="32"/>
  <c r="J530" i="32"/>
  <c r="E531" i="32"/>
  <c r="M531" i="32" s="1"/>
  <c r="F531" i="32"/>
  <c r="G531" i="32"/>
  <c r="H531" i="32"/>
  <c r="I531" i="32"/>
  <c r="J531" i="32"/>
  <c r="E532" i="32"/>
  <c r="M532" i="32" s="1"/>
  <c r="F532" i="32"/>
  <c r="G532" i="32"/>
  <c r="H532" i="32"/>
  <c r="I532" i="32"/>
  <c r="AE532" i="32" s="1"/>
  <c r="J532" i="32"/>
  <c r="E533" i="32"/>
  <c r="M533" i="32" s="1"/>
  <c r="F533" i="32"/>
  <c r="T533" i="32" s="1"/>
  <c r="G533" i="32"/>
  <c r="H533" i="32"/>
  <c r="I533" i="32"/>
  <c r="J533" i="32"/>
  <c r="E534" i="32"/>
  <c r="M534" i="32" s="1"/>
  <c r="F534" i="32"/>
  <c r="G534" i="32"/>
  <c r="H534" i="32"/>
  <c r="I534" i="32"/>
  <c r="J534" i="32"/>
  <c r="E535" i="32"/>
  <c r="M535" i="32" s="1"/>
  <c r="N535" i="32" s="1"/>
  <c r="F535" i="32"/>
  <c r="G535" i="32"/>
  <c r="H535" i="32"/>
  <c r="I535" i="32"/>
  <c r="J535" i="32"/>
  <c r="E536" i="32"/>
  <c r="M536" i="32" s="1"/>
  <c r="Q536" i="32" s="1"/>
  <c r="R536" i="32" s="1"/>
  <c r="F536" i="32"/>
  <c r="T536" i="32" s="1"/>
  <c r="G536" i="32"/>
  <c r="H536" i="32"/>
  <c r="I536" i="32"/>
  <c r="AE536" i="32" s="1"/>
  <c r="J536" i="32"/>
  <c r="E537" i="32"/>
  <c r="M537" i="32" s="1"/>
  <c r="F537" i="32"/>
  <c r="T537" i="32" s="1"/>
  <c r="G537" i="32"/>
  <c r="H537" i="32"/>
  <c r="I537" i="32"/>
  <c r="J537" i="32"/>
  <c r="E538" i="32"/>
  <c r="M538" i="32" s="1"/>
  <c r="F538" i="32"/>
  <c r="W538" i="32" s="1"/>
  <c r="G538" i="32"/>
  <c r="H538" i="32"/>
  <c r="I538" i="32"/>
  <c r="J538" i="32"/>
  <c r="E539" i="32"/>
  <c r="M539" i="32" s="1"/>
  <c r="F539" i="32"/>
  <c r="G539" i="32"/>
  <c r="H539" i="32"/>
  <c r="I539" i="32"/>
  <c r="J539" i="32"/>
  <c r="E540" i="32"/>
  <c r="M540" i="32" s="1"/>
  <c r="F540" i="32"/>
  <c r="W540" i="32" s="1"/>
  <c r="G540" i="32"/>
  <c r="H540" i="32"/>
  <c r="I540" i="32"/>
  <c r="AE540" i="32" s="1"/>
  <c r="J540" i="32"/>
  <c r="E541" i="32"/>
  <c r="M541" i="32" s="1"/>
  <c r="F541" i="32"/>
  <c r="G541" i="32"/>
  <c r="H541" i="32"/>
  <c r="I541" i="32"/>
  <c r="J541" i="32"/>
  <c r="E542" i="32"/>
  <c r="M542" i="32" s="1"/>
  <c r="F542" i="32"/>
  <c r="G542" i="32"/>
  <c r="H542" i="32"/>
  <c r="I542" i="32"/>
  <c r="J542" i="32"/>
  <c r="E543" i="32"/>
  <c r="M543" i="32" s="1"/>
  <c r="N543" i="32" s="1"/>
  <c r="F543" i="32"/>
  <c r="T543" i="32" s="1"/>
  <c r="G543" i="32"/>
  <c r="H543" i="32"/>
  <c r="I543" i="32"/>
  <c r="J543" i="32"/>
  <c r="E544" i="32"/>
  <c r="M544" i="32" s="1"/>
  <c r="F544" i="32"/>
  <c r="T544" i="32" s="1"/>
  <c r="G544" i="32"/>
  <c r="H544" i="32"/>
  <c r="I544" i="32"/>
  <c r="AE544" i="32" s="1"/>
  <c r="J544" i="32"/>
  <c r="E545" i="32"/>
  <c r="M545" i="32" s="1"/>
  <c r="F545" i="32"/>
  <c r="T545" i="32" s="1"/>
  <c r="G545" i="32"/>
  <c r="H545" i="32"/>
  <c r="I545" i="32"/>
  <c r="J545" i="32"/>
  <c r="E546" i="32"/>
  <c r="M546" i="32" s="1"/>
  <c r="F546" i="32"/>
  <c r="W546" i="32" s="1"/>
  <c r="G546" i="32"/>
  <c r="H546" i="32"/>
  <c r="I546" i="32"/>
  <c r="J546" i="32"/>
  <c r="E547" i="32"/>
  <c r="M547" i="32" s="1"/>
  <c r="F547" i="32"/>
  <c r="G547" i="32"/>
  <c r="H547" i="32"/>
  <c r="I547" i="32"/>
  <c r="J547" i="32"/>
  <c r="E548" i="32"/>
  <c r="M548" i="32" s="1"/>
  <c r="F548" i="32"/>
  <c r="G548" i="32"/>
  <c r="H548" i="32"/>
  <c r="I548" i="32"/>
  <c r="AE548" i="32" s="1"/>
  <c r="J548" i="32"/>
  <c r="E549" i="32"/>
  <c r="M549" i="32" s="1"/>
  <c r="F549" i="32"/>
  <c r="T549" i="32" s="1"/>
  <c r="G549" i="32"/>
  <c r="H549" i="32"/>
  <c r="I549" i="32"/>
  <c r="J549" i="32"/>
  <c r="E550" i="32"/>
  <c r="M550" i="32" s="1"/>
  <c r="N550" i="32" s="1"/>
  <c r="F550" i="32"/>
  <c r="T550" i="32" s="1"/>
  <c r="G550" i="32"/>
  <c r="H550" i="32"/>
  <c r="I550" i="32"/>
  <c r="J550" i="32"/>
  <c r="E551" i="32"/>
  <c r="M551" i="32" s="1"/>
  <c r="N551" i="32" s="1"/>
  <c r="F551" i="32"/>
  <c r="G551" i="32"/>
  <c r="H551" i="32"/>
  <c r="I551" i="32"/>
  <c r="J551" i="32"/>
  <c r="E552" i="32"/>
  <c r="M552" i="32" s="1"/>
  <c r="F552" i="32"/>
  <c r="G552" i="32"/>
  <c r="H552" i="32"/>
  <c r="I552" i="32"/>
  <c r="AE552" i="32" s="1"/>
  <c r="J552" i="32"/>
  <c r="E553" i="32"/>
  <c r="M553" i="32" s="1"/>
  <c r="F553" i="32"/>
  <c r="W553" i="32" s="1"/>
  <c r="G553" i="32"/>
  <c r="H553" i="32"/>
  <c r="I553" i="32"/>
  <c r="J553" i="32"/>
  <c r="E554" i="32"/>
  <c r="M554" i="32" s="1"/>
  <c r="F554" i="32"/>
  <c r="G554" i="32"/>
  <c r="H554" i="32"/>
  <c r="I554" i="32"/>
  <c r="J554" i="32"/>
  <c r="E555" i="32"/>
  <c r="M555" i="32" s="1"/>
  <c r="F555" i="32"/>
  <c r="T555" i="32" s="1"/>
  <c r="G555" i="32"/>
  <c r="H555" i="32"/>
  <c r="I555" i="32"/>
  <c r="J555" i="32"/>
  <c r="E556" i="32"/>
  <c r="M556" i="32" s="1"/>
  <c r="F556" i="32"/>
  <c r="W556" i="32" s="1"/>
  <c r="G556" i="32"/>
  <c r="H556" i="32"/>
  <c r="I556" i="32"/>
  <c r="AE556" i="32" s="1"/>
  <c r="J556" i="32"/>
  <c r="E557" i="32"/>
  <c r="M557" i="32" s="1"/>
  <c r="F557" i="32"/>
  <c r="G557" i="32"/>
  <c r="H557" i="32"/>
  <c r="I557" i="32"/>
  <c r="J557" i="32"/>
  <c r="E558" i="32"/>
  <c r="M558" i="32" s="1"/>
  <c r="F558" i="32"/>
  <c r="G558" i="32"/>
  <c r="H558" i="32"/>
  <c r="I558" i="32"/>
  <c r="J558" i="32"/>
  <c r="E559" i="32"/>
  <c r="M559" i="32" s="1"/>
  <c r="N559" i="32" s="1"/>
  <c r="F559" i="32"/>
  <c r="G559" i="32"/>
  <c r="H559" i="32"/>
  <c r="I559" i="32"/>
  <c r="J559" i="32"/>
  <c r="E560" i="32"/>
  <c r="M560" i="32" s="1"/>
  <c r="F560" i="32"/>
  <c r="T560" i="32" s="1"/>
  <c r="G560" i="32"/>
  <c r="H560" i="32"/>
  <c r="I560" i="32"/>
  <c r="AE560" i="32" s="1"/>
  <c r="J560" i="32"/>
  <c r="E561" i="32"/>
  <c r="M561" i="32" s="1"/>
  <c r="F561" i="32"/>
  <c r="W561" i="32" s="1"/>
  <c r="G561" i="32"/>
  <c r="H561" i="32"/>
  <c r="I561" i="32"/>
  <c r="J561" i="32"/>
  <c r="E562" i="32"/>
  <c r="M562" i="32" s="1"/>
  <c r="N562" i="32" s="1"/>
  <c r="F562" i="32"/>
  <c r="G562" i="32"/>
  <c r="H562" i="32"/>
  <c r="I562" i="32"/>
  <c r="J562" i="32"/>
  <c r="E563" i="32"/>
  <c r="M563" i="32" s="1"/>
  <c r="Q563" i="32" s="1"/>
  <c r="R563" i="32" s="1"/>
  <c r="F563" i="32"/>
  <c r="G563" i="32"/>
  <c r="H563" i="32"/>
  <c r="I563" i="32"/>
  <c r="J563" i="32"/>
  <c r="E564" i="32"/>
  <c r="M564" i="32" s="1"/>
  <c r="F564" i="32"/>
  <c r="W564" i="32" s="1"/>
  <c r="G564" i="32"/>
  <c r="H564" i="32"/>
  <c r="I564" i="32"/>
  <c r="AE564" i="32" s="1"/>
  <c r="J564" i="32"/>
  <c r="E565" i="32"/>
  <c r="M565" i="32" s="1"/>
  <c r="F565" i="32"/>
  <c r="G565" i="32"/>
  <c r="H565" i="32"/>
  <c r="I565" i="32"/>
  <c r="J565" i="32"/>
  <c r="E566" i="32"/>
  <c r="M566" i="32" s="1"/>
  <c r="F566" i="32"/>
  <c r="G566" i="32"/>
  <c r="H566" i="32"/>
  <c r="I566" i="32"/>
  <c r="J566" i="32"/>
  <c r="E567" i="32"/>
  <c r="M567" i="32" s="1"/>
  <c r="Q567" i="32" s="1"/>
  <c r="R567" i="32" s="1"/>
  <c r="F567" i="32"/>
  <c r="T567" i="32" s="1"/>
  <c r="G567" i="32"/>
  <c r="H567" i="32"/>
  <c r="I567" i="32"/>
  <c r="J567" i="32"/>
  <c r="E568" i="32"/>
  <c r="M568" i="32" s="1"/>
  <c r="F568" i="32"/>
  <c r="G568" i="32"/>
  <c r="H568" i="32"/>
  <c r="I568" i="32"/>
  <c r="J568" i="32"/>
  <c r="E569" i="32"/>
  <c r="M569" i="32" s="1"/>
  <c r="F569" i="32"/>
  <c r="G569" i="32"/>
  <c r="H569" i="32"/>
  <c r="I569" i="32"/>
  <c r="J569" i="32"/>
  <c r="E570" i="32"/>
  <c r="M570" i="32" s="1"/>
  <c r="F570" i="32"/>
  <c r="G570" i="32"/>
  <c r="H570" i="32"/>
  <c r="I570" i="32"/>
  <c r="AE570" i="32" s="1"/>
  <c r="J570" i="32"/>
  <c r="E571" i="32"/>
  <c r="M571" i="32" s="1"/>
  <c r="F571" i="32"/>
  <c r="G571" i="32"/>
  <c r="H571" i="32"/>
  <c r="I571" i="32"/>
  <c r="J571" i="32"/>
  <c r="E572" i="32"/>
  <c r="M572" i="32" s="1"/>
  <c r="N572" i="32" s="1"/>
  <c r="F572" i="32"/>
  <c r="G572" i="32"/>
  <c r="H572" i="32"/>
  <c r="I572" i="32"/>
  <c r="J572" i="32"/>
  <c r="E573" i="32"/>
  <c r="M573" i="32" s="1"/>
  <c r="F573" i="32"/>
  <c r="W573" i="32" s="1"/>
  <c r="G573" i="32"/>
  <c r="H573" i="32"/>
  <c r="I573" i="32"/>
  <c r="J573" i="32"/>
  <c r="E574" i="32"/>
  <c r="M574" i="32" s="1"/>
  <c r="Q574" i="32" s="1"/>
  <c r="R574" i="32" s="1"/>
  <c r="F574" i="32"/>
  <c r="G574" i="32"/>
  <c r="H574" i="32"/>
  <c r="I574" i="32"/>
  <c r="AE574" i="32" s="1"/>
  <c r="J574" i="32"/>
  <c r="E575" i="32"/>
  <c r="M575" i="32" s="1"/>
  <c r="F575" i="32"/>
  <c r="G575" i="32"/>
  <c r="H575" i="32"/>
  <c r="I575" i="32"/>
  <c r="J575" i="32"/>
  <c r="E576" i="32"/>
  <c r="M576" i="32" s="1"/>
  <c r="F576" i="32"/>
  <c r="G576" i="32"/>
  <c r="H576" i="32"/>
  <c r="I576" i="32"/>
  <c r="J576" i="32"/>
  <c r="E577" i="32"/>
  <c r="M577" i="32" s="1"/>
  <c r="F577" i="32"/>
  <c r="G577" i="32"/>
  <c r="H577" i="32"/>
  <c r="I577" i="32"/>
  <c r="J577" i="32"/>
  <c r="E578" i="32"/>
  <c r="M578" i="32" s="1"/>
  <c r="Q578" i="32" s="1"/>
  <c r="R578" i="32" s="1"/>
  <c r="F578" i="32"/>
  <c r="W578" i="32" s="1"/>
  <c r="G578" i="32"/>
  <c r="H578" i="32"/>
  <c r="I578" i="32"/>
  <c r="J578" i="32"/>
  <c r="E579" i="32"/>
  <c r="M579" i="32" s="1"/>
  <c r="N579" i="32" s="1"/>
  <c r="F579" i="32"/>
  <c r="G579" i="32"/>
  <c r="H579" i="32"/>
  <c r="I579" i="32"/>
  <c r="AE579" i="32" s="1"/>
  <c r="J579" i="32"/>
  <c r="E580" i="32"/>
  <c r="M580" i="32" s="1"/>
  <c r="N580" i="32" s="1"/>
  <c r="F580" i="32"/>
  <c r="T580" i="32" s="1"/>
  <c r="G580" i="32"/>
  <c r="H580" i="32"/>
  <c r="I580" i="32"/>
  <c r="AE580" i="32" s="1"/>
  <c r="J580" i="32"/>
  <c r="E581" i="32"/>
  <c r="M581" i="32" s="1"/>
  <c r="F581" i="32"/>
  <c r="G581" i="32"/>
  <c r="H581" i="32"/>
  <c r="I581" i="32"/>
  <c r="J581" i="32"/>
  <c r="E582" i="32"/>
  <c r="M582" i="32" s="1"/>
  <c r="P582" i="32" s="1"/>
  <c r="F582" i="32"/>
  <c r="G582" i="32"/>
  <c r="H582" i="32"/>
  <c r="I582" i="32"/>
  <c r="AE582" i="32" s="1"/>
  <c r="J582" i="32"/>
  <c r="E583" i="32"/>
  <c r="M583" i="32" s="1"/>
  <c r="N583" i="32" s="1"/>
  <c r="F583" i="32"/>
  <c r="G583" i="32"/>
  <c r="H583" i="32"/>
  <c r="I583" i="32"/>
  <c r="J583" i="32"/>
  <c r="E584" i="32"/>
  <c r="M584" i="32" s="1"/>
  <c r="F584" i="32"/>
  <c r="W584" i="32" s="1"/>
  <c r="G584" i="32"/>
  <c r="H584" i="32"/>
  <c r="I584" i="32"/>
  <c r="J584" i="32"/>
  <c r="E585" i="32"/>
  <c r="M585" i="32" s="1"/>
  <c r="F585" i="32"/>
  <c r="W585" i="32" s="1"/>
  <c r="G585" i="32"/>
  <c r="H585" i="32"/>
  <c r="I585" i="32"/>
  <c r="J585" i="32"/>
  <c r="E586" i="32"/>
  <c r="M586" i="32" s="1"/>
  <c r="P586" i="32" s="1"/>
  <c r="F586" i="32"/>
  <c r="T586" i="32" s="1"/>
  <c r="G586" i="32"/>
  <c r="H586" i="32"/>
  <c r="I586" i="32"/>
  <c r="J586" i="32"/>
  <c r="E587" i="32"/>
  <c r="M587" i="32" s="1"/>
  <c r="F587" i="32"/>
  <c r="W587" i="32" s="1"/>
  <c r="G587" i="32"/>
  <c r="H587" i="32"/>
  <c r="I587" i="32"/>
  <c r="J587" i="32"/>
  <c r="E588" i="32"/>
  <c r="M588" i="32" s="1"/>
  <c r="F588" i="32"/>
  <c r="G588" i="32"/>
  <c r="H588" i="32"/>
  <c r="I588" i="32"/>
  <c r="J588" i="32"/>
  <c r="E589" i="32"/>
  <c r="M589" i="32" s="1"/>
  <c r="F589" i="32"/>
  <c r="G589" i="32"/>
  <c r="H589" i="32"/>
  <c r="I589" i="32"/>
  <c r="J589" i="32"/>
  <c r="E590" i="32"/>
  <c r="M590" i="32" s="1"/>
  <c r="N590" i="32" s="1"/>
  <c r="F590" i="32"/>
  <c r="G590" i="32"/>
  <c r="H590" i="32"/>
  <c r="I590" i="32"/>
  <c r="AE590" i="32" s="1"/>
  <c r="J590" i="32"/>
  <c r="E591" i="32"/>
  <c r="M591" i="32" s="1"/>
  <c r="F591" i="32"/>
  <c r="T591" i="32" s="1"/>
  <c r="G591" i="32"/>
  <c r="H591" i="32"/>
  <c r="I591" i="32"/>
  <c r="J591" i="32"/>
  <c r="E592" i="32"/>
  <c r="M592" i="32" s="1"/>
  <c r="Q592" i="32" s="1"/>
  <c r="R592" i="32" s="1"/>
  <c r="F592" i="32"/>
  <c r="G592" i="32"/>
  <c r="H592" i="32"/>
  <c r="I592" i="32"/>
  <c r="J592" i="32"/>
  <c r="E593" i="32"/>
  <c r="M593" i="32" s="1"/>
  <c r="F593" i="32"/>
  <c r="G593" i="32"/>
  <c r="H593" i="32"/>
  <c r="I593" i="32"/>
  <c r="J593" i="32"/>
  <c r="E594" i="32"/>
  <c r="M594" i="32" s="1"/>
  <c r="F594" i="32"/>
  <c r="G594" i="32"/>
  <c r="H594" i="32"/>
  <c r="I594" i="32"/>
  <c r="J594" i="32"/>
  <c r="E595" i="32"/>
  <c r="M595" i="32" s="1"/>
  <c r="Q595" i="32" s="1"/>
  <c r="R595" i="32" s="1"/>
  <c r="F595" i="32"/>
  <c r="G595" i="32"/>
  <c r="H595" i="32"/>
  <c r="I595" i="32"/>
  <c r="J595" i="32"/>
  <c r="E596" i="32"/>
  <c r="M596" i="32" s="1"/>
  <c r="F596" i="32"/>
  <c r="W596" i="32" s="1"/>
  <c r="G596" i="32"/>
  <c r="H596" i="32"/>
  <c r="I596" i="32"/>
  <c r="J596" i="32"/>
  <c r="E597" i="32"/>
  <c r="M597" i="32" s="1"/>
  <c r="F597" i="32"/>
  <c r="G597" i="32"/>
  <c r="H597" i="32"/>
  <c r="I597" i="32"/>
  <c r="J597" i="32"/>
  <c r="E598" i="32"/>
  <c r="M598" i="32" s="1"/>
  <c r="F598" i="32"/>
  <c r="G598" i="32"/>
  <c r="H598" i="32"/>
  <c r="I598" i="32"/>
  <c r="J598" i="32"/>
  <c r="E599" i="32"/>
  <c r="M599" i="32" s="1"/>
  <c r="Q599" i="32" s="1"/>
  <c r="R599" i="32" s="1"/>
  <c r="F599" i="32"/>
  <c r="G599" i="32"/>
  <c r="H599" i="32"/>
  <c r="I599" i="32"/>
  <c r="J599" i="32"/>
  <c r="E600" i="32"/>
  <c r="M600" i="32" s="1"/>
  <c r="F600" i="32"/>
  <c r="T600" i="32" s="1"/>
  <c r="G600" i="32"/>
  <c r="H600" i="32"/>
  <c r="I600" i="32"/>
  <c r="J600" i="32"/>
  <c r="E601" i="32"/>
  <c r="M601" i="32" s="1"/>
  <c r="F601" i="32"/>
  <c r="G601" i="32"/>
  <c r="H601" i="32"/>
  <c r="I601" i="32"/>
  <c r="J601" i="32"/>
  <c r="E602" i="32"/>
  <c r="M602" i="32" s="1"/>
  <c r="F602" i="32"/>
  <c r="T602" i="32" s="1"/>
  <c r="G602" i="32"/>
  <c r="H602" i="32"/>
  <c r="I602" i="32"/>
  <c r="J602" i="32"/>
  <c r="E603" i="32"/>
  <c r="M603" i="32" s="1"/>
  <c r="F603" i="32"/>
  <c r="G603" i="32"/>
  <c r="H603" i="32"/>
  <c r="I603" i="32"/>
  <c r="J603" i="32"/>
  <c r="E604" i="32"/>
  <c r="M604" i="32" s="1"/>
  <c r="F604" i="32"/>
  <c r="G604" i="32"/>
  <c r="H604" i="32"/>
  <c r="I604" i="32"/>
  <c r="J604" i="32"/>
  <c r="E605" i="32"/>
  <c r="M605" i="32" s="1"/>
  <c r="F605" i="32"/>
  <c r="G605" i="32"/>
  <c r="H605" i="32"/>
  <c r="I605" i="32"/>
  <c r="J605" i="32"/>
  <c r="E606" i="32"/>
  <c r="M606" i="32" s="1"/>
  <c r="F606" i="32"/>
  <c r="G606" i="32"/>
  <c r="H606" i="32"/>
  <c r="I606" i="32"/>
  <c r="J606" i="32"/>
  <c r="E607" i="32"/>
  <c r="M607" i="32" s="1"/>
  <c r="Q607" i="32" s="1"/>
  <c r="R607" i="32" s="1"/>
  <c r="F607" i="32"/>
  <c r="G607" i="32"/>
  <c r="H607" i="32"/>
  <c r="I607" i="32"/>
  <c r="J607" i="32"/>
  <c r="E608" i="32"/>
  <c r="M608" i="32" s="1"/>
  <c r="P608" i="32" s="1"/>
  <c r="F608" i="32"/>
  <c r="T608" i="32" s="1"/>
  <c r="G608" i="32"/>
  <c r="H608" i="32"/>
  <c r="I608" i="32"/>
  <c r="J608" i="32"/>
  <c r="E609" i="32"/>
  <c r="M609" i="32" s="1"/>
  <c r="O609" i="32" s="1"/>
  <c r="F609" i="32"/>
  <c r="G609" i="32"/>
  <c r="H609" i="32"/>
  <c r="I609" i="32"/>
  <c r="J609" i="32"/>
  <c r="E610" i="32"/>
  <c r="M610" i="32" s="1"/>
  <c r="F610" i="32"/>
  <c r="G610" i="32"/>
  <c r="H610" i="32"/>
  <c r="I610" i="32"/>
  <c r="J610" i="32"/>
  <c r="E611" i="32"/>
  <c r="M611" i="32" s="1"/>
  <c r="N611" i="32" s="1"/>
  <c r="F611" i="32"/>
  <c r="G611" i="32"/>
  <c r="H611" i="32"/>
  <c r="I611" i="32"/>
  <c r="J611" i="32"/>
  <c r="E612" i="32"/>
  <c r="M612" i="32" s="1"/>
  <c r="F612" i="32"/>
  <c r="G612" i="32"/>
  <c r="H612" i="32"/>
  <c r="I612" i="32"/>
  <c r="J612" i="32"/>
  <c r="E613" i="32"/>
  <c r="M613" i="32" s="1"/>
  <c r="F613" i="32"/>
  <c r="G613" i="32"/>
  <c r="H613" i="32"/>
  <c r="I613" i="32"/>
  <c r="J613" i="32"/>
  <c r="E614" i="32"/>
  <c r="M614" i="32" s="1"/>
  <c r="O614" i="32" s="1"/>
  <c r="F614" i="32"/>
  <c r="G614" i="32"/>
  <c r="H614" i="32"/>
  <c r="I614" i="32"/>
  <c r="J614" i="32"/>
  <c r="E615" i="32"/>
  <c r="M615" i="32" s="1"/>
  <c r="N615" i="32" s="1"/>
  <c r="F615" i="32"/>
  <c r="G615" i="32"/>
  <c r="H615" i="32"/>
  <c r="I615" i="32"/>
  <c r="J615" i="32"/>
  <c r="E616" i="32"/>
  <c r="M616" i="32" s="1"/>
  <c r="F616" i="32"/>
  <c r="G616" i="32"/>
  <c r="H616" i="32"/>
  <c r="I616" i="32"/>
  <c r="J616" i="32"/>
  <c r="E617" i="32"/>
  <c r="M617" i="32" s="1"/>
  <c r="F617" i="32"/>
  <c r="W617" i="32" s="1"/>
  <c r="G617" i="32"/>
  <c r="H617" i="32"/>
  <c r="I617" i="32"/>
  <c r="J617" i="32"/>
  <c r="E618" i="32"/>
  <c r="M618" i="32" s="1"/>
  <c r="F618" i="32"/>
  <c r="W618" i="32" s="1"/>
  <c r="G618" i="32"/>
  <c r="H618" i="32"/>
  <c r="I618" i="32"/>
  <c r="J618" i="32"/>
  <c r="E619" i="32"/>
  <c r="M619" i="32" s="1"/>
  <c r="F619" i="32"/>
  <c r="T619" i="32" s="1"/>
  <c r="G619" i="32"/>
  <c r="H619" i="32"/>
  <c r="I619" i="32"/>
  <c r="J619" i="32"/>
  <c r="E620" i="32"/>
  <c r="M620" i="32" s="1"/>
  <c r="F620" i="32"/>
  <c r="G620" i="32"/>
  <c r="H620" i="32"/>
  <c r="I620" i="32"/>
  <c r="J620" i="32"/>
  <c r="E621" i="32"/>
  <c r="M621" i="32" s="1"/>
  <c r="F621" i="32"/>
  <c r="G621" i="32"/>
  <c r="H621" i="32"/>
  <c r="I621" i="32"/>
  <c r="J621" i="32"/>
  <c r="E622" i="32"/>
  <c r="M622" i="32" s="1"/>
  <c r="N622" i="32" s="1"/>
  <c r="F622" i="32"/>
  <c r="T622" i="32" s="1"/>
  <c r="G622" i="32"/>
  <c r="H622" i="32"/>
  <c r="I622" i="32"/>
  <c r="J622" i="32"/>
  <c r="E623" i="32"/>
  <c r="M623" i="32" s="1"/>
  <c r="F623" i="32"/>
  <c r="G623" i="32"/>
  <c r="H623" i="32"/>
  <c r="I623" i="32"/>
  <c r="J623" i="32"/>
  <c r="E624" i="32"/>
  <c r="M624" i="32" s="1"/>
  <c r="F624" i="32"/>
  <c r="G624" i="32"/>
  <c r="H624" i="32"/>
  <c r="I624" i="32"/>
  <c r="J624" i="32"/>
  <c r="E625" i="32"/>
  <c r="M625" i="32" s="1"/>
  <c r="F625" i="32"/>
  <c r="G625" i="32"/>
  <c r="H625" i="32"/>
  <c r="I625" i="32"/>
  <c r="J625" i="32"/>
  <c r="E626" i="32"/>
  <c r="M626" i="32" s="1"/>
  <c r="F626" i="32"/>
  <c r="W626" i="32" s="1"/>
  <c r="G626" i="32"/>
  <c r="H626" i="32"/>
  <c r="I626" i="32"/>
  <c r="J626" i="32"/>
  <c r="E627" i="32"/>
  <c r="M627" i="32" s="1"/>
  <c r="N627" i="32" s="1"/>
  <c r="F627" i="32"/>
  <c r="G627" i="32"/>
  <c r="H627" i="32"/>
  <c r="I627" i="32"/>
  <c r="J627" i="32"/>
  <c r="E628" i="32"/>
  <c r="M628" i="32" s="1"/>
  <c r="F628" i="32"/>
  <c r="T628" i="32" s="1"/>
  <c r="G628" i="32"/>
  <c r="H628" i="32"/>
  <c r="I628" i="32"/>
  <c r="J628" i="32"/>
  <c r="E629" i="32"/>
  <c r="M629" i="32" s="1"/>
  <c r="F629" i="32"/>
  <c r="T629" i="32" s="1"/>
  <c r="G629" i="32"/>
  <c r="H629" i="32"/>
  <c r="I629" i="32"/>
  <c r="J629" i="32"/>
  <c r="E630" i="32"/>
  <c r="M630" i="32" s="1"/>
  <c r="P630" i="32" s="1"/>
  <c r="F630" i="32"/>
  <c r="T630" i="32" s="1"/>
  <c r="G630" i="32"/>
  <c r="H630" i="32"/>
  <c r="I630" i="32"/>
  <c r="J630" i="32"/>
  <c r="E631" i="32"/>
  <c r="M631" i="32" s="1"/>
  <c r="Q631" i="32" s="1"/>
  <c r="R631" i="32" s="1"/>
  <c r="F631" i="32"/>
  <c r="G631" i="32"/>
  <c r="H631" i="32"/>
  <c r="I631" i="32"/>
  <c r="J631" i="32"/>
  <c r="E632" i="32"/>
  <c r="M632" i="32" s="1"/>
  <c r="F632" i="32"/>
  <c r="T632" i="32" s="1"/>
  <c r="G632" i="32"/>
  <c r="H632" i="32"/>
  <c r="I632" i="32"/>
  <c r="J632" i="32"/>
  <c r="E633" i="32"/>
  <c r="M633" i="32" s="1"/>
  <c r="F633" i="32"/>
  <c r="G633" i="32"/>
  <c r="H633" i="32"/>
  <c r="I633" i="32"/>
  <c r="J633" i="32"/>
  <c r="E634" i="32"/>
  <c r="M634" i="32" s="1"/>
  <c r="F634" i="32"/>
  <c r="G634" i="32"/>
  <c r="H634" i="32"/>
  <c r="I634" i="32"/>
  <c r="J634" i="32"/>
  <c r="E635" i="32"/>
  <c r="M635" i="32" s="1"/>
  <c r="Q635" i="32" s="1"/>
  <c r="R635" i="32" s="1"/>
  <c r="F635" i="32"/>
  <c r="G635" i="32"/>
  <c r="H635" i="32"/>
  <c r="I635" i="32"/>
  <c r="J635" i="32"/>
  <c r="E636" i="32"/>
  <c r="M636" i="32" s="1"/>
  <c r="F636" i="32"/>
  <c r="G636" i="32"/>
  <c r="H636" i="32"/>
  <c r="I636" i="32"/>
  <c r="J636" i="32"/>
  <c r="E637" i="32"/>
  <c r="M637" i="32" s="1"/>
  <c r="F637" i="32"/>
  <c r="G637" i="32"/>
  <c r="H637" i="32"/>
  <c r="I637" i="32"/>
  <c r="J637" i="32"/>
  <c r="E638" i="32"/>
  <c r="M638" i="32" s="1"/>
  <c r="P638" i="32" s="1"/>
  <c r="F638" i="32"/>
  <c r="W638" i="32" s="1"/>
  <c r="G638" i="32"/>
  <c r="H638" i="32"/>
  <c r="I638" i="32"/>
  <c r="J638" i="32"/>
  <c r="E639" i="32"/>
  <c r="M639" i="32" s="1"/>
  <c r="F639" i="32"/>
  <c r="G639" i="32"/>
  <c r="H639" i="32"/>
  <c r="I639" i="32"/>
  <c r="J639" i="32"/>
  <c r="E640" i="32"/>
  <c r="M640" i="32" s="1"/>
  <c r="F640" i="32"/>
  <c r="G640" i="32"/>
  <c r="H640" i="32"/>
  <c r="I640" i="32"/>
  <c r="J640" i="32"/>
  <c r="E641" i="32"/>
  <c r="M641" i="32" s="1"/>
  <c r="F641" i="32"/>
  <c r="G641" i="32"/>
  <c r="H641" i="32"/>
  <c r="I641" i="32"/>
  <c r="J641" i="32"/>
  <c r="E642" i="32"/>
  <c r="M642" i="32" s="1"/>
  <c r="Q642" i="32" s="1"/>
  <c r="R642" i="32" s="1"/>
  <c r="F642" i="32"/>
  <c r="T642" i="32" s="1"/>
  <c r="G642" i="32"/>
  <c r="H642" i="32"/>
  <c r="I642" i="32"/>
  <c r="J642" i="32"/>
  <c r="E643" i="32"/>
  <c r="M643" i="32" s="1"/>
  <c r="F643" i="32"/>
  <c r="G643" i="32"/>
  <c r="H643" i="32"/>
  <c r="I643" i="32"/>
  <c r="J643" i="32"/>
  <c r="E644" i="32"/>
  <c r="M644" i="32" s="1"/>
  <c r="F644" i="32"/>
  <c r="T644" i="32" s="1"/>
  <c r="G644" i="32"/>
  <c r="H644" i="32"/>
  <c r="I644" i="32"/>
  <c r="J644" i="32"/>
  <c r="E645" i="32"/>
  <c r="M645" i="32" s="1"/>
  <c r="F645" i="32"/>
  <c r="G645" i="32"/>
  <c r="H645" i="32"/>
  <c r="I645" i="32"/>
  <c r="AE645" i="32" s="1"/>
  <c r="J645" i="32"/>
  <c r="E646" i="32"/>
  <c r="M646" i="32" s="1"/>
  <c r="Q646" i="32" s="1"/>
  <c r="R646" i="32" s="1"/>
  <c r="F646" i="32"/>
  <c r="G646" i="32"/>
  <c r="H646" i="32"/>
  <c r="I646" i="32"/>
  <c r="J646" i="32"/>
  <c r="E647" i="32"/>
  <c r="M647" i="32" s="1"/>
  <c r="N647" i="32" s="1"/>
  <c r="F647" i="32"/>
  <c r="T647" i="32" s="1"/>
  <c r="G647" i="32"/>
  <c r="H647" i="32"/>
  <c r="I647" i="32"/>
  <c r="J647" i="32"/>
  <c r="E648" i="32"/>
  <c r="M648" i="32" s="1"/>
  <c r="N648" i="32" s="1"/>
  <c r="F648" i="32"/>
  <c r="G648" i="32"/>
  <c r="H648" i="32"/>
  <c r="I648" i="32"/>
  <c r="J648" i="32"/>
  <c r="E649" i="32"/>
  <c r="M649" i="32" s="1"/>
  <c r="F649" i="32"/>
  <c r="G649" i="32"/>
  <c r="H649" i="32"/>
  <c r="I649" i="32"/>
  <c r="AE649" i="32" s="1"/>
  <c r="J649" i="32"/>
  <c r="E650" i="32"/>
  <c r="M650" i="32" s="1"/>
  <c r="F650" i="32"/>
  <c r="G650" i="32"/>
  <c r="H650" i="32"/>
  <c r="I650" i="32"/>
  <c r="J650" i="32"/>
  <c r="E651" i="32"/>
  <c r="M651" i="32" s="1"/>
  <c r="Q651" i="32" s="1"/>
  <c r="R651" i="32" s="1"/>
  <c r="F651" i="32"/>
  <c r="G651" i="32"/>
  <c r="H651" i="32"/>
  <c r="I651" i="32"/>
  <c r="J651" i="32"/>
  <c r="E652" i="32"/>
  <c r="M652" i="32" s="1"/>
  <c r="O652" i="32" s="1"/>
  <c r="F652" i="32"/>
  <c r="G652" i="32"/>
  <c r="H652" i="32"/>
  <c r="I652" i="32"/>
  <c r="J652" i="32"/>
  <c r="E653" i="32"/>
  <c r="M653" i="32" s="1"/>
  <c r="F653" i="32"/>
  <c r="G653" i="32"/>
  <c r="H653" i="32"/>
  <c r="I653" i="32"/>
  <c r="J653" i="32"/>
  <c r="E654" i="32"/>
  <c r="M654" i="32" s="1"/>
  <c r="F654" i="32"/>
  <c r="G654" i="32"/>
  <c r="H654" i="32"/>
  <c r="I654" i="32"/>
  <c r="J654" i="32"/>
  <c r="E655" i="32"/>
  <c r="M655" i="32" s="1"/>
  <c r="P655" i="32" s="1"/>
  <c r="F655" i="32"/>
  <c r="G655" i="32"/>
  <c r="H655" i="32"/>
  <c r="I655" i="32"/>
  <c r="J655" i="32"/>
  <c r="E656" i="32"/>
  <c r="M656" i="32" s="1"/>
  <c r="F656" i="32"/>
  <c r="G656" i="32"/>
  <c r="H656" i="32"/>
  <c r="I656" i="32"/>
  <c r="J656" i="32"/>
  <c r="E657" i="32"/>
  <c r="M657" i="32" s="1"/>
  <c r="F657" i="32"/>
  <c r="T657" i="32" s="1"/>
  <c r="G657" i="32"/>
  <c r="H657" i="32"/>
  <c r="I657" i="32"/>
  <c r="AE657" i="32" s="1"/>
  <c r="J657" i="32"/>
  <c r="E658" i="32"/>
  <c r="M658" i="32" s="1"/>
  <c r="Q658" i="32" s="1"/>
  <c r="R658" i="32" s="1"/>
  <c r="F658" i="32"/>
  <c r="T658" i="32" s="1"/>
  <c r="G658" i="32"/>
  <c r="H658" i="32"/>
  <c r="I658" i="32"/>
  <c r="J658" i="32"/>
  <c r="E659" i="32"/>
  <c r="M659" i="32" s="1"/>
  <c r="F659" i="32"/>
  <c r="G659" i="32"/>
  <c r="H659" i="32"/>
  <c r="I659" i="32"/>
  <c r="J659" i="32"/>
  <c r="E660" i="32"/>
  <c r="M660" i="32" s="1"/>
  <c r="P660" i="32" s="1"/>
  <c r="F660" i="32"/>
  <c r="G660" i="32"/>
  <c r="H660" i="32"/>
  <c r="I660" i="32"/>
  <c r="J660" i="32"/>
  <c r="E661" i="32"/>
  <c r="M661" i="32" s="1"/>
  <c r="F661" i="32"/>
  <c r="G661" i="32"/>
  <c r="H661" i="32"/>
  <c r="I661" i="32"/>
  <c r="AE661" i="32" s="1"/>
  <c r="J661" i="32"/>
  <c r="E662" i="32"/>
  <c r="M662" i="32" s="1"/>
  <c r="F662" i="32"/>
  <c r="T662" i="32" s="1"/>
  <c r="G662" i="32"/>
  <c r="H662" i="32"/>
  <c r="I662" i="32"/>
  <c r="J662" i="32"/>
  <c r="E663" i="32"/>
  <c r="M663" i="32" s="1"/>
  <c r="P663" i="32" s="1"/>
  <c r="F663" i="32"/>
  <c r="G663" i="32"/>
  <c r="H663" i="32"/>
  <c r="I663" i="32"/>
  <c r="J663" i="32"/>
  <c r="E664" i="32"/>
  <c r="M664" i="32" s="1"/>
  <c r="F664" i="32"/>
  <c r="G664" i="32"/>
  <c r="H664" i="32"/>
  <c r="I664" i="32"/>
  <c r="J664" i="32"/>
  <c r="E665" i="32"/>
  <c r="M665" i="32" s="1"/>
  <c r="F665" i="32"/>
  <c r="T665" i="32" s="1"/>
  <c r="G665" i="32"/>
  <c r="H665" i="32"/>
  <c r="I665" i="32"/>
  <c r="AE665" i="32" s="1"/>
  <c r="J665" i="32"/>
  <c r="E666" i="32"/>
  <c r="M666" i="32" s="1"/>
  <c r="F666" i="32"/>
  <c r="G666" i="32"/>
  <c r="H666" i="32"/>
  <c r="I666" i="32"/>
  <c r="J666" i="32"/>
  <c r="E667" i="32"/>
  <c r="M667" i="32" s="1"/>
  <c r="F667" i="32"/>
  <c r="G667" i="32"/>
  <c r="H667" i="32"/>
  <c r="I667" i="32"/>
  <c r="J667" i="32"/>
  <c r="E668" i="32"/>
  <c r="M668" i="32" s="1"/>
  <c r="F668" i="32"/>
  <c r="T668" i="32" s="1"/>
  <c r="G668" i="32"/>
  <c r="H668" i="32"/>
  <c r="I668" i="32"/>
  <c r="J668" i="32"/>
  <c r="E669" i="32"/>
  <c r="M669" i="32" s="1"/>
  <c r="F669" i="32"/>
  <c r="G669" i="32"/>
  <c r="H669" i="32"/>
  <c r="I669" i="32"/>
  <c r="AE669" i="32" s="1"/>
  <c r="J669" i="32"/>
  <c r="E670" i="32"/>
  <c r="M670" i="32" s="1"/>
  <c r="F670" i="32"/>
  <c r="T670" i="32" s="1"/>
  <c r="G670" i="32"/>
  <c r="H670" i="32"/>
  <c r="I670" i="32"/>
  <c r="J670" i="32"/>
  <c r="E671" i="32"/>
  <c r="M671" i="32" s="1"/>
  <c r="F671" i="32"/>
  <c r="G671" i="32"/>
  <c r="H671" i="32"/>
  <c r="I671" i="32"/>
  <c r="J671" i="32"/>
  <c r="E672" i="32"/>
  <c r="M672" i="32" s="1"/>
  <c r="F672" i="32"/>
  <c r="T672" i="32" s="1"/>
  <c r="G672" i="32"/>
  <c r="H672" i="32"/>
  <c r="I672" i="32"/>
  <c r="J672" i="32"/>
  <c r="E673" i="32"/>
  <c r="M673" i="32" s="1"/>
  <c r="F673" i="32"/>
  <c r="T673" i="32" s="1"/>
  <c r="G673" i="32"/>
  <c r="H673" i="32"/>
  <c r="I673" i="32"/>
  <c r="AE673" i="32" s="1"/>
  <c r="J673" i="32"/>
  <c r="E674" i="32"/>
  <c r="M674" i="32" s="1"/>
  <c r="F674" i="32"/>
  <c r="T674" i="32" s="1"/>
  <c r="G674" i="32"/>
  <c r="H674" i="32"/>
  <c r="I674" i="32"/>
  <c r="J674" i="32"/>
  <c r="E675" i="32"/>
  <c r="M675" i="32" s="1"/>
  <c r="O675" i="32" s="1"/>
  <c r="F675" i="32"/>
  <c r="G675" i="32"/>
  <c r="H675" i="32"/>
  <c r="I675" i="32"/>
  <c r="J675" i="32"/>
  <c r="E676" i="32"/>
  <c r="M676" i="32" s="1"/>
  <c r="F676" i="32"/>
  <c r="G676" i="32"/>
  <c r="H676" i="32"/>
  <c r="I676" i="32"/>
  <c r="J676" i="32"/>
  <c r="E677" i="32"/>
  <c r="M677" i="32" s="1"/>
  <c r="F677" i="32"/>
  <c r="G677" i="32"/>
  <c r="H677" i="32"/>
  <c r="I677" i="32"/>
  <c r="AE677" i="32" s="1"/>
  <c r="J677" i="32"/>
  <c r="E678" i="32"/>
  <c r="M678" i="32" s="1"/>
  <c r="F678" i="32"/>
  <c r="G678" i="32"/>
  <c r="H678" i="32"/>
  <c r="I678" i="32"/>
  <c r="J678" i="32"/>
  <c r="E679" i="32"/>
  <c r="M679" i="32" s="1"/>
  <c r="P679" i="32" s="1"/>
  <c r="F679" i="32"/>
  <c r="G679" i="32"/>
  <c r="H679" i="32"/>
  <c r="I679" i="32"/>
  <c r="J679" i="32"/>
  <c r="E680" i="32"/>
  <c r="M680" i="32" s="1"/>
  <c r="F680" i="32"/>
  <c r="G680" i="32"/>
  <c r="H680" i="32"/>
  <c r="I680" i="32"/>
  <c r="J680" i="32"/>
  <c r="E681" i="32"/>
  <c r="M681" i="32" s="1"/>
  <c r="F681" i="32"/>
  <c r="G681" i="32"/>
  <c r="H681" i="32"/>
  <c r="I681" i="32"/>
  <c r="J681" i="32"/>
  <c r="E682" i="32"/>
  <c r="M682" i="32" s="1"/>
  <c r="O682" i="32" s="1"/>
  <c r="F682" i="32"/>
  <c r="T682" i="32" s="1"/>
  <c r="G682" i="32"/>
  <c r="H682" i="32"/>
  <c r="I682" i="32"/>
  <c r="J682" i="32"/>
  <c r="E683" i="32"/>
  <c r="M683" i="32" s="1"/>
  <c r="O683" i="32" s="1"/>
  <c r="F683" i="32"/>
  <c r="G683" i="32"/>
  <c r="H683" i="32"/>
  <c r="I683" i="32"/>
  <c r="J683" i="32"/>
  <c r="E684" i="32"/>
  <c r="M684" i="32" s="1"/>
  <c r="P684" i="32" s="1"/>
  <c r="F684" i="32"/>
  <c r="T684" i="32" s="1"/>
  <c r="G684" i="32"/>
  <c r="H684" i="32"/>
  <c r="I684" i="32"/>
  <c r="J684" i="32"/>
  <c r="E685" i="32"/>
  <c r="M685" i="32" s="1"/>
  <c r="N685" i="32" s="1"/>
  <c r="F685" i="32"/>
  <c r="G685" i="32"/>
  <c r="H685" i="32"/>
  <c r="I685" i="32"/>
  <c r="AE685" i="32" s="1"/>
  <c r="J685" i="32"/>
  <c r="E686" i="32"/>
  <c r="M686" i="32" s="1"/>
  <c r="F686" i="32"/>
  <c r="G686" i="32"/>
  <c r="H686" i="32"/>
  <c r="I686" i="32"/>
  <c r="J686" i="32"/>
  <c r="E687" i="32"/>
  <c r="M687" i="32" s="1"/>
  <c r="F687" i="32"/>
  <c r="T687" i="32" s="1"/>
  <c r="G687" i="32"/>
  <c r="H687" i="32"/>
  <c r="I687" i="32"/>
  <c r="J687" i="32"/>
  <c r="E688" i="32"/>
  <c r="M688" i="32" s="1"/>
  <c r="F688" i="32"/>
  <c r="G688" i="32"/>
  <c r="H688" i="32"/>
  <c r="I688" i="32"/>
  <c r="J688" i="32"/>
  <c r="E689" i="32"/>
  <c r="M689" i="32" s="1"/>
  <c r="N689" i="32" s="1"/>
  <c r="F689" i="32"/>
  <c r="T689" i="32" s="1"/>
  <c r="G689" i="32"/>
  <c r="H689" i="32"/>
  <c r="I689" i="32"/>
  <c r="AE689" i="32" s="1"/>
  <c r="J689" i="32"/>
  <c r="E690" i="32"/>
  <c r="M690" i="32" s="1"/>
  <c r="O690" i="32" s="1"/>
  <c r="F690" i="32"/>
  <c r="G690" i="32"/>
  <c r="H690" i="32"/>
  <c r="I690" i="32"/>
  <c r="J690" i="32"/>
  <c r="E691" i="32"/>
  <c r="M691" i="32" s="1"/>
  <c r="O691" i="32" s="1"/>
  <c r="F691" i="32"/>
  <c r="W691" i="32" s="1"/>
  <c r="G691" i="32"/>
  <c r="H691" i="32"/>
  <c r="I691" i="32"/>
  <c r="J691" i="32"/>
  <c r="E692" i="32"/>
  <c r="M692" i="32" s="1"/>
  <c r="F692" i="32"/>
  <c r="G692" i="32"/>
  <c r="H692" i="32"/>
  <c r="I692" i="32"/>
  <c r="J692" i="32"/>
  <c r="E693" i="32"/>
  <c r="M693" i="32" s="1"/>
  <c r="Q693" i="32" s="1"/>
  <c r="R693" i="32" s="1"/>
  <c r="F693" i="32"/>
  <c r="G693" i="32"/>
  <c r="H693" i="32"/>
  <c r="I693" i="32"/>
  <c r="J693" i="32"/>
  <c r="E694" i="32"/>
  <c r="M694" i="32" s="1"/>
  <c r="F694" i="32"/>
  <c r="G694" i="32"/>
  <c r="H694" i="32"/>
  <c r="I694" i="32"/>
  <c r="J694" i="32"/>
  <c r="E695" i="32"/>
  <c r="M695" i="32" s="1"/>
  <c r="P695" i="32" s="1"/>
  <c r="F695" i="32"/>
  <c r="G695" i="32"/>
  <c r="H695" i="32"/>
  <c r="I695" i="32"/>
  <c r="J695" i="32"/>
  <c r="E696" i="32"/>
  <c r="M696" i="32" s="1"/>
  <c r="F696" i="32"/>
  <c r="G696" i="32"/>
  <c r="H696" i="32"/>
  <c r="I696" i="32"/>
  <c r="J696" i="32"/>
  <c r="E697" i="32"/>
  <c r="M697" i="32" s="1"/>
  <c r="N697" i="32" s="1"/>
  <c r="F697" i="32"/>
  <c r="G697" i="32"/>
  <c r="H697" i="32"/>
  <c r="I697" i="32"/>
  <c r="J697" i="32"/>
  <c r="E698" i="32"/>
  <c r="M698" i="32" s="1"/>
  <c r="F698" i="32"/>
  <c r="T698" i="32" s="1"/>
  <c r="G698" i="32"/>
  <c r="H698" i="32"/>
  <c r="I698" i="32"/>
  <c r="J698" i="32"/>
  <c r="E699" i="32"/>
  <c r="M699" i="32" s="1"/>
  <c r="P699" i="32" s="1"/>
  <c r="F699" i="32"/>
  <c r="G699" i="32"/>
  <c r="H699" i="32"/>
  <c r="I699" i="32"/>
  <c r="J699" i="32"/>
  <c r="E700" i="32"/>
  <c r="M700" i="32" s="1"/>
  <c r="F700" i="32"/>
  <c r="T700" i="32" s="1"/>
  <c r="G700" i="32"/>
  <c r="H700" i="32"/>
  <c r="I700" i="32"/>
  <c r="J700" i="32"/>
  <c r="E701" i="32"/>
  <c r="M701" i="32" s="1"/>
  <c r="N701" i="32" s="1"/>
  <c r="F701" i="32"/>
  <c r="T701" i="32" s="1"/>
  <c r="G701" i="32"/>
  <c r="H701" i="32"/>
  <c r="I701" i="32"/>
  <c r="J701" i="32"/>
  <c r="E702" i="32"/>
  <c r="M702" i="32" s="1"/>
  <c r="F702" i="32"/>
  <c r="G702" i="32"/>
  <c r="H702" i="32"/>
  <c r="I702" i="32"/>
  <c r="J702" i="32"/>
  <c r="E703" i="32"/>
  <c r="M703" i="32" s="1"/>
  <c r="P703" i="32" s="1"/>
  <c r="F703" i="32"/>
  <c r="G703" i="32"/>
  <c r="H703" i="32"/>
  <c r="I703" i="32"/>
  <c r="J703" i="32"/>
  <c r="E704" i="32"/>
  <c r="M704" i="32" s="1"/>
  <c r="F704" i="32"/>
  <c r="G704" i="32"/>
  <c r="H704" i="32"/>
  <c r="I704" i="32"/>
  <c r="AE704" i="32" s="1"/>
  <c r="J704" i="32"/>
  <c r="E705" i="32"/>
  <c r="M705" i="32" s="1"/>
  <c r="F705" i="32"/>
  <c r="G705" i="32"/>
  <c r="H705" i="32"/>
  <c r="I705" i="32"/>
  <c r="J705" i="32"/>
  <c r="E706" i="32"/>
  <c r="M706" i="32" s="1"/>
  <c r="F706" i="32"/>
  <c r="T706" i="32" s="1"/>
  <c r="G706" i="32"/>
  <c r="H706" i="32"/>
  <c r="I706" i="32"/>
  <c r="J706" i="32"/>
  <c r="E707" i="32"/>
  <c r="M707" i="32" s="1"/>
  <c r="F707" i="32"/>
  <c r="W707" i="32" s="1"/>
  <c r="G707" i="32"/>
  <c r="H707" i="32"/>
  <c r="I707" i="32"/>
  <c r="J707" i="32"/>
  <c r="E708" i="32"/>
  <c r="M708" i="32" s="1"/>
  <c r="F708" i="32"/>
  <c r="T708" i="32" s="1"/>
  <c r="G708" i="32"/>
  <c r="H708" i="32"/>
  <c r="I708" i="32"/>
  <c r="AE708" i="32" s="1"/>
  <c r="J708" i="32"/>
  <c r="E709" i="32"/>
  <c r="M709" i="32" s="1"/>
  <c r="O709" i="32" s="1"/>
  <c r="F709" i="32"/>
  <c r="T709" i="32" s="1"/>
  <c r="G709" i="32"/>
  <c r="H709" i="32"/>
  <c r="I709" i="32"/>
  <c r="J709" i="32"/>
  <c r="E710" i="32"/>
  <c r="M710" i="32" s="1"/>
  <c r="F710" i="32"/>
  <c r="T710" i="32" s="1"/>
  <c r="G710" i="32"/>
  <c r="H710" i="32"/>
  <c r="I710" i="32"/>
  <c r="J710" i="32"/>
  <c r="E711" i="32"/>
  <c r="M711" i="32" s="1"/>
  <c r="F711" i="32"/>
  <c r="G711" i="32"/>
  <c r="H711" i="32"/>
  <c r="I711" i="32"/>
  <c r="J711" i="32"/>
  <c r="E712" i="32"/>
  <c r="M712" i="32" s="1"/>
  <c r="F712" i="32"/>
  <c r="G712" i="32"/>
  <c r="H712" i="32"/>
  <c r="I712" i="32"/>
  <c r="J712" i="32"/>
  <c r="E713" i="32"/>
  <c r="M713" i="32" s="1"/>
  <c r="N713" i="32" s="1"/>
  <c r="F713" i="32"/>
  <c r="T713" i="32" s="1"/>
  <c r="G713" i="32"/>
  <c r="H713" i="32"/>
  <c r="I713" i="32"/>
  <c r="J713" i="32"/>
  <c r="E714" i="32"/>
  <c r="M714" i="32" s="1"/>
  <c r="F714" i="32"/>
  <c r="G714" i="32"/>
  <c r="H714" i="32"/>
  <c r="I714" i="32"/>
  <c r="J714" i="32"/>
  <c r="E715" i="32"/>
  <c r="M715" i="32" s="1"/>
  <c r="F715" i="32"/>
  <c r="T715" i="32" s="1"/>
  <c r="G715" i="32"/>
  <c r="H715" i="32"/>
  <c r="I715" i="32"/>
  <c r="AE715" i="32" s="1"/>
  <c r="J715" i="32"/>
  <c r="E716" i="32"/>
  <c r="M716" i="32" s="1"/>
  <c r="F716" i="32"/>
  <c r="G716" i="32"/>
  <c r="H716" i="32"/>
  <c r="I716" i="32"/>
  <c r="J716" i="32"/>
  <c r="E717" i="32"/>
  <c r="M717" i="32" s="1"/>
  <c r="N717" i="32" s="1"/>
  <c r="F717" i="32"/>
  <c r="T717" i="32" s="1"/>
  <c r="G717" i="32"/>
  <c r="H717" i="32"/>
  <c r="I717" i="32"/>
  <c r="J717" i="32"/>
  <c r="E718" i="32"/>
  <c r="M718" i="32" s="1"/>
  <c r="F718" i="32"/>
  <c r="T718" i="32" s="1"/>
  <c r="G718" i="32"/>
  <c r="H718" i="32"/>
  <c r="I718" i="32"/>
  <c r="AE718" i="32" s="1"/>
  <c r="J718" i="32"/>
  <c r="E719" i="32"/>
  <c r="M719" i="32" s="1"/>
  <c r="P719" i="32" s="1"/>
  <c r="F719" i="32"/>
  <c r="T719" i="32" s="1"/>
  <c r="G719" i="32"/>
  <c r="H719" i="32"/>
  <c r="I719" i="32"/>
  <c r="J719" i="32"/>
  <c r="E720" i="32"/>
  <c r="M720" i="32" s="1"/>
  <c r="F720" i="32"/>
  <c r="T720" i="32" s="1"/>
  <c r="G720" i="32"/>
  <c r="H720" i="32"/>
  <c r="I720" i="32"/>
  <c r="J720" i="32"/>
  <c r="E721" i="32"/>
  <c r="M721" i="32" s="1"/>
  <c r="Q721" i="32" s="1"/>
  <c r="R721" i="32" s="1"/>
  <c r="F721" i="32"/>
  <c r="T721" i="32" s="1"/>
  <c r="G721" i="32"/>
  <c r="H721" i="32"/>
  <c r="I721" i="32"/>
  <c r="J721" i="32"/>
  <c r="E722" i="32"/>
  <c r="M722" i="32" s="1"/>
  <c r="F722" i="32"/>
  <c r="T722" i="32" s="1"/>
  <c r="G722" i="32"/>
  <c r="H722" i="32"/>
  <c r="I722" i="32"/>
  <c r="J722" i="32"/>
  <c r="E723" i="32"/>
  <c r="M723" i="32" s="1"/>
  <c r="P723" i="32" s="1"/>
  <c r="F723" i="32"/>
  <c r="W723" i="32" s="1"/>
  <c r="G723" i="32"/>
  <c r="H723" i="32"/>
  <c r="I723" i="32"/>
  <c r="J723" i="32"/>
  <c r="E724" i="32"/>
  <c r="M724" i="32" s="1"/>
  <c r="F724" i="32"/>
  <c r="G724" i="32"/>
  <c r="H724" i="32"/>
  <c r="I724" i="32"/>
  <c r="J724" i="32"/>
  <c r="E725" i="32"/>
  <c r="M725" i="32" s="1"/>
  <c r="F725" i="32"/>
  <c r="G725" i="32"/>
  <c r="H725" i="32"/>
  <c r="I725" i="32"/>
  <c r="J725" i="32"/>
  <c r="D12" i="33"/>
  <c r="H727" i="31"/>
  <c r="G726" i="32" s="1"/>
  <c r="I727" i="31"/>
  <c r="H726" i="32" s="1"/>
  <c r="J727" i="31"/>
  <c r="I726" i="32" s="1"/>
  <c r="W374" i="32"/>
  <c r="T626" i="32"/>
  <c r="T546" i="32"/>
  <c r="W443" i="32"/>
  <c r="W183" i="32"/>
  <c r="W544" i="32"/>
  <c r="T540" i="32"/>
  <c r="T434" i="32"/>
  <c r="W434" i="32"/>
  <c r="W386" i="32"/>
  <c r="T377" i="32"/>
  <c r="W366" i="32"/>
  <c r="W364" i="32"/>
  <c r="W352" i="32"/>
  <c r="W347" i="32"/>
  <c r="T343" i="32"/>
  <c r="W342" i="32"/>
  <c r="T339" i="32"/>
  <c r="W339" i="32"/>
  <c r="W331" i="32"/>
  <c r="W327" i="32"/>
  <c r="T317" i="32"/>
  <c r="W317" i="32"/>
  <c r="T304" i="32"/>
  <c r="T302" i="32"/>
  <c r="T301" i="32"/>
  <c r="W300" i="32"/>
  <c r="W295" i="32"/>
  <c r="T294" i="32"/>
  <c r="W292" i="32"/>
  <c r="T290" i="32"/>
  <c r="T289" i="32"/>
  <c r="T286" i="32"/>
  <c r="W285" i="32"/>
  <c r="T283" i="32"/>
  <c r="T282" i="32"/>
  <c r="W279" i="32"/>
  <c r="T277" i="32"/>
  <c r="T274" i="32"/>
  <c r="T273" i="32"/>
  <c r="T270" i="32"/>
  <c r="T267" i="32"/>
  <c r="W267" i="32"/>
  <c r="T266" i="32"/>
  <c r="W265" i="32"/>
  <c r="W264" i="32"/>
  <c r="W262" i="32"/>
  <c r="W261" i="32"/>
  <c r="W258" i="32"/>
  <c r="T254" i="32"/>
  <c r="T251" i="32"/>
  <c r="W251" i="32"/>
  <c r="T243" i="32"/>
  <c r="T242" i="32"/>
  <c r="T238" i="32"/>
  <c r="W237" i="32"/>
  <c r="T234" i="32"/>
  <c r="W234" i="32"/>
  <c r="T231" i="32"/>
  <c r="W231" i="32"/>
  <c r="T230" i="32"/>
  <c r="W230" i="32"/>
  <c r="T229" i="32"/>
  <c r="W229" i="32"/>
  <c r="T226" i="32"/>
  <c r="W225" i="32"/>
  <c r="T222" i="32"/>
  <c r="W222" i="32"/>
  <c r="W218" i="32"/>
  <c r="T217" i="32"/>
  <c r="W214" i="32"/>
  <c r="W213" i="32"/>
  <c r="W209" i="32"/>
  <c r="T208" i="32"/>
  <c r="W206" i="32"/>
  <c r="W205" i="32"/>
  <c r="W199" i="32"/>
  <c r="T198" i="32"/>
  <c r="W198" i="32"/>
  <c r="W192" i="32"/>
  <c r="T190" i="32"/>
  <c r="T187" i="32"/>
  <c r="T186" i="32"/>
  <c r="W186" i="32"/>
  <c r="T185" i="32"/>
  <c r="T182" i="32"/>
  <c r="W182" i="32"/>
  <c r="T178" i="32"/>
  <c r="W178" i="32"/>
  <c r="W175" i="32"/>
  <c r="T174" i="32"/>
  <c r="W172" i="32"/>
  <c r="W171" i="32"/>
  <c r="W170" i="32"/>
  <c r="T167" i="32"/>
  <c r="W166" i="32"/>
  <c r="T162" i="32"/>
  <c r="W162" i="32"/>
  <c r="T154" i="32"/>
  <c r="T153" i="32"/>
  <c r="T151" i="32"/>
  <c r="W149" i="32"/>
  <c r="W147" i="32"/>
  <c r="T146" i="32"/>
  <c r="W146" i="32"/>
  <c r="W145" i="32"/>
  <c r="T142" i="32"/>
  <c r="W142" i="32"/>
  <c r="AE139" i="32"/>
  <c r="T138" i="32"/>
  <c r="W136" i="32"/>
  <c r="T134" i="32"/>
  <c r="W132" i="32"/>
  <c r="T130" i="32"/>
  <c r="W128" i="32"/>
  <c r="T126" i="32"/>
  <c r="W124" i="32"/>
  <c r="AE123" i="32"/>
  <c r="T120" i="32"/>
  <c r="W120" i="32"/>
  <c r="AE119" i="32"/>
  <c r="W116" i="32"/>
  <c r="T112" i="32"/>
  <c r="W110" i="32"/>
  <c r="T108" i="32"/>
  <c r="W106" i="32"/>
  <c r="T104" i="32"/>
  <c r="W102" i="32"/>
  <c r="T100" i="32"/>
  <c r="W98" i="32"/>
  <c r="T96" i="32"/>
  <c r="W94" i="32"/>
  <c r="T92" i="32"/>
  <c r="W90" i="32"/>
  <c r="T88" i="32"/>
  <c r="W86" i="32"/>
  <c r="T84" i="32"/>
  <c r="W82" i="32"/>
  <c r="T78" i="32"/>
  <c r="W74" i="32"/>
  <c r="T72" i="32"/>
  <c r="W70" i="32"/>
  <c r="T68" i="32"/>
  <c r="W66" i="32"/>
  <c r="T64" i="32"/>
  <c r="W62" i="32"/>
  <c r="T60" i="32"/>
  <c r="W58" i="32"/>
  <c r="T56" i="32"/>
  <c r="W54" i="32"/>
  <c r="T52" i="32"/>
  <c r="U52" i="32" s="1"/>
  <c r="Y52" i="32" s="1"/>
  <c r="AE51" i="32"/>
  <c r="T50" i="32"/>
  <c r="W50" i="32"/>
  <c r="AE47" i="32"/>
  <c r="T46" i="32"/>
  <c r="W44" i="32"/>
  <c r="T42" i="32"/>
  <c r="W40" i="32"/>
  <c r="T38" i="32"/>
  <c r="W36" i="32"/>
  <c r="T34" i="32"/>
  <c r="W32" i="32"/>
  <c r="AE31" i="32"/>
  <c r="T28" i="32"/>
  <c r="W28" i="32"/>
  <c r="T24" i="32"/>
  <c r="W24" i="32"/>
  <c r="AE23" i="32"/>
  <c r="W22" i="32"/>
  <c r="T20" i="32"/>
  <c r="U20" i="32" s="1"/>
  <c r="Y20" i="32" s="1"/>
  <c r="AE19" i="32"/>
  <c r="T18" i="32"/>
  <c r="U18" i="32" s="1"/>
  <c r="Y18" i="32" s="1"/>
  <c r="W18" i="32"/>
  <c r="T14" i="32"/>
  <c r="U14" i="32" s="1"/>
  <c r="Y14" i="32" s="1"/>
  <c r="W14" i="32"/>
  <c r="W684" i="32"/>
  <c r="W672" i="32"/>
  <c r="W383" i="32"/>
  <c r="W203" i="32"/>
  <c r="Q719" i="32"/>
  <c r="R719" i="32" s="1"/>
  <c r="N595" i="32"/>
  <c r="N563" i="32"/>
  <c r="Q551" i="32"/>
  <c r="R551" i="32" s="1"/>
  <c r="O539" i="32"/>
  <c r="O535" i="32"/>
  <c r="Q527" i="32"/>
  <c r="R527" i="32" s="1"/>
  <c r="Q519" i="32"/>
  <c r="R519" i="32" s="1"/>
  <c r="N517" i="32"/>
  <c r="P515" i="32"/>
  <c r="O513" i="32"/>
  <c r="Q511" i="32"/>
  <c r="R511" i="32" s="1"/>
  <c r="N511" i="32"/>
  <c r="N509" i="32"/>
  <c r="Q507" i="32"/>
  <c r="R507" i="32" s="1"/>
  <c r="P507" i="32"/>
  <c r="N505" i="32"/>
  <c r="P505" i="32"/>
  <c r="P503" i="32"/>
  <c r="Q503" i="32"/>
  <c r="R503" i="32" s="1"/>
  <c r="O499" i="32"/>
  <c r="P499" i="32"/>
  <c r="N497" i="32"/>
  <c r="P497" i="32"/>
  <c r="P495" i="32"/>
  <c r="Q495" i="32"/>
  <c r="R495" i="32" s="1"/>
  <c r="R493" i="32"/>
  <c r="N493" i="32"/>
  <c r="O487" i="32"/>
  <c r="P487" i="32"/>
  <c r="N481" i="32"/>
  <c r="P481" i="32"/>
  <c r="N479" i="32"/>
  <c r="P479" i="32"/>
  <c r="Q479" i="32"/>
  <c r="R479" i="32" s="1"/>
  <c r="O473" i="32"/>
  <c r="N473" i="32"/>
  <c r="Q473" i="32"/>
  <c r="R473" i="32" s="1"/>
  <c r="O467" i="32"/>
  <c r="N457" i="32"/>
  <c r="O443" i="32"/>
  <c r="O143" i="32"/>
  <c r="Q143" i="32"/>
  <c r="R143" i="32" s="1"/>
  <c r="P141" i="32"/>
  <c r="N141" i="32"/>
  <c r="O141" i="32"/>
  <c r="Q141" i="32"/>
  <c r="R141" i="32" s="1"/>
  <c r="O139" i="32"/>
  <c r="Q139" i="32"/>
  <c r="R139" i="32" s="1"/>
  <c r="N139" i="32"/>
  <c r="P139" i="32"/>
  <c r="N137" i="32"/>
  <c r="O137" i="32"/>
  <c r="P137" i="32"/>
  <c r="Q137" i="32"/>
  <c r="R137" i="32" s="1"/>
  <c r="O135" i="32"/>
  <c r="Q135" i="32"/>
  <c r="R135" i="32" s="1"/>
  <c r="O133" i="32"/>
  <c r="Q133" i="32"/>
  <c r="R133" i="32" s="1"/>
  <c r="N133" i="32"/>
  <c r="P133" i="32"/>
  <c r="O131" i="32"/>
  <c r="Q131" i="32"/>
  <c r="R131" i="32" s="1"/>
  <c r="N131" i="32"/>
  <c r="P131" i="32"/>
  <c r="N129" i="32"/>
  <c r="P129" i="32"/>
  <c r="Q129" i="32"/>
  <c r="R129" i="32" s="1"/>
  <c r="O129" i="32"/>
  <c r="N125" i="32"/>
  <c r="P125" i="32"/>
  <c r="O125" i="32"/>
  <c r="Q125" i="32"/>
  <c r="R125" i="32" s="1"/>
  <c r="N123" i="32"/>
  <c r="Q123" i="32"/>
  <c r="R123" i="32" s="1"/>
  <c r="Q115" i="32"/>
  <c r="R115" i="32" s="1"/>
  <c r="N115" i="32"/>
  <c r="P113" i="32"/>
  <c r="N113" i="32"/>
  <c r="O113" i="32"/>
  <c r="Q113" i="32"/>
  <c r="R113" i="32" s="1"/>
  <c r="P109" i="32"/>
  <c r="N109" i="32"/>
  <c r="O109" i="32"/>
  <c r="Q109" i="32"/>
  <c r="R109" i="32" s="1"/>
  <c r="N107" i="32"/>
  <c r="Q107" i="32"/>
  <c r="R107" i="32" s="1"/>
  <c r="O105" i="32"/>
  <c r="Q105" i="32"/>
  <c r="R105" i="32" s="1"/>
  <c r="N105" i="32"/>
  <c r="P105" i="32"/>
  <c r="O103" i="32"/>
  <c r="N103" i="32"/>
  <c r="Q103" i="32"/>
  <c r="R103" i="32" s="1"/>
  <c r="O101" i="32"/>
  <c r="Q101" i="32"/>
  <c r="R101" i="32" s="1"/>
  <c r="N101" i="32"/>
  <c r="P101" i="32"/>
  <c r="O99" i="32"/>
  <c r="N99" i="32"/>
  <c r="Q99" i="32"/>
  <c r="R99" i="32" s="1"/>
  <c r="O97" i="32"/>
  <c r="Q97" i="32"/>
  <c r="R97" i="32" s="1"/>
  <c r="N97" i="32"/>
  <c r="P97" i="32"/>
  <c r="O95" i="32"/>
  <c r="Q95" i="32"/>
  <c r="R95" i="32" s="1"/>
  <c r="N95" i="32"/>
  <c r="P93" i="32"/>
  <c r="N93" i="32"/>
  <c r="O93" i="32"/>
  <c r="Q93" i="32"/>
  <c r="R93" i="32" s="1"/>
  <c r="P91" i="32"/>
  <c r="N91" i="32"/>
  <c r="O91" i="32"/>
  <c r="Q91" i="32"/>
  <c r="R91" i="32" s="1"/>
  <c r="O89" i="32"/>
  <c r="N89" i="32"/>
  <c r="Q87" i="32"/>
  <c r="R87" i="32" s="1"/>
  <c r="O87" i="32"/>
  <c r="P87" i="32"/>
  <c r="N87" i="32"/>
  <c r="O85" i="32"/>
  <c r="Q85" i="32"/>
  <c r="R85" i="32" s="1"/>
  <c r="N85" i="32"/>
  <c r="P85" i="32"/>
  <c r="O81" i="32"/>
  <c r="N81" i="32"/>
  <c r="O77" i="32"/>
  <c r="Q77" i="32"/>
  <c r="R77" i="32" s="1"/>
  <c r="N77" i="32"/>
  <c r="P77" i="32"/>
  <c r="O75" i="32"/>
  <c r="P75" i="32"/>
  <c r="Q75" i="32"/>
  <c r="R75" i="32" s="1"/>
  <c r="N75" i="32"/>
  <c r="O73" i="32"/>
  <c r="P73" i="32"/>
  <c r="Q73" i="32"/>
  <c r="R73" i="32" s="1"/>
  <c r="N73" i="32"/>
  <c r="P71" i="32"/>
  <c r="Q71" i="32"/>
  <c r="R71" i="32" s="1"/>
  <c r="N71" i="32"/>
  <c r="O71" i="32"/>
  <c r="O69" i="32"/>
  <c r="N69" i="32"/>
  <c r="P69" i="32"/>
  <c r="Q69" i="32"/>
  <c r="R69" i="32" s="1"/>
  <c r="N65" i="32"/>
  <c r="O65" i="32"/>
  <c r="P65" i="32"/>
  <c r="Q65" i="32"/>
  <c r="R65" i="32" s="1"/>
  <c r="N61" i="32"/>
  <c r="O61" i="32"/>
  <c r="P61" i="32"/>
  <c r="Q61" i="32"/>
  <c r="R61" i="32" s="1"/>
  <c r="O59" i="32"/>
  <c r="P59" i="32"/>
  <c r="Q57" i="32"/>
  <c r="R57" i="32" s="1"/>
  <c r="N57" i="32"/>
  <c r="O57" i="32"/>
  <c r="P57" i="32"/>
  <c r="N53" i="32"/>
  <c r="O53" i="32"/>
  <c r="P53" i="32"/>
  <c r="Q53" i="32"/>
  <c r="R53" i="32" s="1"/>
  <c r="O51" i="32"/>
  <c r="P51" i="32"/>
  <c r="Q49" i="32"/>
  <c r="R49" i="32" s="1"/>
  <c r="N49" i="32"/>
  <c r="O49" i="32"/>
  <c r="P49" i="32"/>
  <c r="Q45" i="32"/>
  <c r="R45" i="32" s="1"/>
  <c r="N45" i="32"/>
  <c r="O45" i="32"/>
  <c r="P45" i="32"/>
  <c r="O41" i="32"/>
  <c r="P41" i="32"/>
  <c r="Q41" i="32"/>
  <c r="R41" i="32" s="1"/>
  <c r="N41" i="32"/>
  <c r="P37" i="32"/>
  <c r="Q37" i="32"/>
  <c r="R37" i="32" s="1"/>
  <c r="N37" i="32"/>
  <c r="O37" i="32"/>
  <c r="P35" i="32"/>
  <c r="Q35" i="32"/>
  <c r="R35" i="32" s="1"/>
  <c r="N33" i="32"/>
  <c r="O33" i="32"/>
  <c r="P33" i="32"/>
  <c r="Q33" i="32"/>
  <c r="R33" i="32" s="1"/>
  <c r="Q31" i="32"/>
  <c r="R31" i="32" s="1"/>
  <c r="P31" i="32"/>
  <c r="N29" i="32"/>
  <c r="O29" i="32"/>
  <c r="P29" i="32"/>
  <c r="Q29" i="32"/>
  <c r="R29" i="32" s="1"/>
  <c r="N27" i="32"/>
  <c r="Q27" i="32"/>
  <c r="R27" i="32" s="1"/>
  <c r="P27" i="32"/>
  <c r="Q25" i="32"/>
  <c r="R25" i="32" s="1"/>
  <c r="N25" i="32"/>
  <c r="O25" i="32"/>
  <c r="P25" i="32"/>
  <c r="N23" i="32"/>
  <c r="Q23" i="32"/>
  <c r="R23" i="32" s="1"/>
  <c r="P23" i="32"/>
  <c r="P21" i="32"/>
  <c r="Q21" i="32"/>
  <c r="R21" i="32" s="1"/>
  <c r="N21" i="32"/>
  <c r="O21" i="32"/>
  <c r="N19" i="32"/>
  <c r="P19" i="32"/>
  <c r="Q19" i="32"/>
  <c r="R19" i="32" s="1"/>
  <c r="P17" i="32"/>
  <c r="Q17" i="32"/>
  <c r="R17" i="32" s="1"/>
  <c r="N17" i="32"/>
  <c r="O17" i="32"/>
  <c r="N15" i="32"/>
  <c r="P15" i="32"/>
  <c r="Q15" i="32"/>
  <c r="R15" i="32" s="1"/>
  <c r="P13" i="32"/>
  <c r="Q13" i="32"/>
  <c r="R13" i="32" s="1"/>
  <c r="N13" i="32"/>
  <c r="O13" i="32"/>
  <c r="N11" i="32"/>
  <c r="P11" i="32"/>
  <c r="Q11" i="32"/>
  <c r="R11" i="32" s="1"/>
  <c r="P683" i="32"/>
  <c r="Q639" i="32"/>
  <c r="R639" i="32" s="1"/>
  <c r="N639" i="32"/>
  <c r="Q623" i="32"/>
  <c r="R623" i="32" s="1"/>
  <c r="O689" i="32"/>
  <c r="O685" i="32"/>
  <c r="N681" i="32"/>
  <c r="O681" i="32"/>
  <c r="Q681" i="32"/>
  <c r="R681" i="32" s="1"/>
  <c r="N677" i="32"/>
  <c r="P677" i="32"/>
  <c r="Q677" i="32"/>
  <c r="R677" i="32" s="1"/>
  <c r="O677" i="32"/>
  <c r="N673" i="32"/>
  <c r="O673" i="32"/>
  <c r="Q673" i="32"/>
  <c r="R673" i="32" s="1"/>
  <c r="N669" i="32"/>
  <c r="O669" i="32"/>
  <c r="P669" i="32"/>
  <c r="Q669" i="32"/>
  <c r="R669" i="32" s="1"/>
  <c r="N665" i="32"/>
  <c r="O665" i="32"/>
  <c r="Q665" i="32"/>
  <c r="R665" i="32" s="1"/>
  <c r="N661" i="32"/>
  <c r="O661" i="32"/>
  <c r="P661" i="32"/>
  <c r="Q661" i="32"/>
  <c r="R661" i="32" s="1"/>
  <c r="N657" i="32"/>
  <c r="Q657" i="32"/>
  <c r="R657" i="32" s="1"/>
  <c r="O657" i="32"/>
  <c r="O653" i="32"/>
  <c r="N649" i="32"/>
  <c r="P649" i="32"/>
  <c r="Q649" i="32"/>
  <c r="R649" i="32" s="1"/>
  <c r="O649" i="32"/>
  <c r="N645" i="32"/>
  <c r="P645" i="32"/>
  <c r="Q645" i="32"/>
  <c r="R645" i="32" s="1"/>
  <c r="O645" i="32"/>
  <c r="N641" i="32"/>
  <c r="O641" i="32"/>
  <c r="P641" i="32"/>
  <c r="Q641" i="32"/>
  <c r="R641" i="32" s="1"/>
  <c r="N637" i="32"/>
  <c r="Q637" i="32"/>
  <c r="R637" i="32" s="1"/>
  <c r="O637" i="32"/>
  <c r="P637" i="32"/>
  <c r="Q633" i="32"/>
  <c r="R633" i="32" s="1"/>
  <c r="N629" i="32"/>
  <c r="P629" i="32"/>
  <c r="Q629" i="32"/>
  <c r="R629" i="32" s="1"/>
  <c r="O629" i="32"/>
  <c r="N625" i="32"/>
  <c r="O625" i="32"/>
  <c r="P625" i="32"/>
  <c r="Q625" i="32"/>
  <c r="R625" i="32" s="1"/>
  <c r="N621" i="32"/>
  <c r="Q621" i="32"/>
  <c r="R621" i="32" s="1"/>
  <c r="O621" i="32"/>
  <c r="P621" i="32"/>
  <c r="N617" i="32"/>
  <c r="P617" i="32"/>
  <c r="Q617" i="32"/>
  <c r="R617" i="32" s="1"/>
  <c r="O617" i="32"/>
  <c r="N613" i="32"/>
  <c r="P613" i="32"/>
  <c r="Q613" i="32"/>
  <c r="R613" i="32" s="1"/>
  <c r="O613" i="32"/>
  <c r="Q605" i="32"/>
  <c r="R605" i="32" s="1"/>
  <c r="O601" i="32"/>
  <c r="N597" i="32"/>
  <c r="O597" i="32"/>
  <c r="P597" i="32"/>
  <c r="Q597" i="32"/>
  <c r="R597" i="32" s="1"/>
  <c r="N593" i="32"/>
  <c r="O593" i="32"/>
  <c r="P593" i="32"/>
  <c r="Q593" i="32"/>
  <c r="R593" i="32" s="1"/>
  <c r="N589" i="32"/>
  <c r="Q589" i="32"/>
  <c r="R589" i="32" s="1"/>
  <c r="O589" i="32"/>
  <c r="P589" i="32"/>
  <c r="N585" i="32"/>
  <c r="O585" i="32"/>
  <c r="P585" i="32"/>
  <c r="Q585" i="32"/>
  <c r="R585" i="32" s="1"/>
  <c r="N581" i="32"/>
  <c r="O581" i="32"/>
  <c r="P581" i="32"/>
  <c r="Q581" i="32"/>
  <c r="R581" i="32" s="1"/>
  <c r="N577" i="32"/>
  <c r="O577" i="32"/>
  <c r="P577" i="32"/>
  <c r="Q577" i="32"/>
  <c r="R577" i="32" s="1"/>
  <c r="N573" i="32"/>
  <c r="Q573" i="32"/>
  <c r="R573" i="32" s="1"/>
  <c r="O573" i="32"/>
  <c r="P573" i="32"/>
  <c r="Q569" i="32"/>
  <c r="R569" i="32" s="1"/>
  <c r="N565" i="32"/>
  <c r="O565" i="32"/>
  <c r="P565" i="32"/>
  <c r="Q565" i="32"/>
  <c r="R565" i="32" s="1"/>
  <c r="N561" i="32"/>
  <c r="Q561" i="32"/>
  <c r="R561" i="32" s="1"/>
  <c r="O561" i="32"/>
  <c r="P561" i="32"/>
  <c r="N557" i="32"/>
  <c r="P557" i="32"/>
  <c r="Q557" i="32"/>
  <c r="R557" i="32" s="1"/>
  <c r="O557" i="32"/>
  <c r="N553" i="32"/>
  <c r="O553" i="32"/>
  <c r="P553" i="32"/>
  <c r="Q553" i="32"/>
  <c r="R553" i="32" s="1"/>
  <c r="N549" i="32"/>
  <c r="O549" i="32"/>
  <c r="P549" i="32"/>
  <c r="Q549" i="32"/>
  <c r="R549" i="32" s="1"/>
  <c r="N545" i="32"/>
  <c r="Q545" i="32"/>
  <c r="R545" i="32" s="1"/>
  <c r="P545" i="32"/>
  <c r="O545" i="32"/>
  <c r="O541" i="32"/>
  <c r="N541" i="32"/>
  <c r="P541" i="32"/>
  <c r="Q541" i="32"/>
  <c r="R541" i="32" s="1"/>
  <c r="O537" i="32"/>
  <c r="Q537" i="32"/>
  <c r="R537" i="32" s="1"/>
  <c r="O533" i="32"/>
  <c r="N533" i="32"/>
  <c r="P533" i="32"/>
  <c r="Q533" i="32"/>
  <c r="R533" i="32" s="1"/>
  <c r="O525" i="32"/>
  <c r="N525" i="32"/>
  <c r="P525" i="32"/>
  <c r="Q525" i="32"/>
  <c r="R525" i="32" s="1"/>
  <c r="O521" i="32"/>
  <c r="Q521" i="32"/>
  <c r="R521" i="32" s="1"/>
  <c r="Q689" i="32"/>
  <c r="R689" i="32" s="1"/>
  <c r="Q685" i="32"/>
  <c r="R685" i="32" s="1"/>
  <c r="O723" i="32"/>
  <c r="O719" i="32"/>
  <c r="O715" i="32"/>
  <c r="O711" i="32"/>
  <c r="O703" i="32"/>
  <c r="O695" i="32"/>
  <c r="O679" i="32"/>
  <c r="O671" i="32"/>
  <c r="O663" i="32"/>
  <c r="O655" i="32"/>
  <c r="O651" i="32"/>
  <c r="P651" i="32"/>
  <c r="O635" i="32"/>
  <c r="P635" i="32"/>
  <c r="Q627" i="32"/>
  <c r="R627" i="32" s="1"/>
  <c r="Q611" i="32"/>
  <c r="R611" i="32" s="1"/>
  <c r="O603" i="32"/>
  <c r="P603" i="32"/>
  <c r="O587" i="32"/>
  <c r="P587" i="32"/>
  <c r="O571" i="32"/>
  <c r="P571" i="32"/>
  <c r="N723" i="32"/>
  <c r="P721" i="32"/>
  <c r="N719" i="32"/>
  <c r="N715" i="32"/>
  <c r="P713" i="32"/>
  <c r="N711" i="32"/>
  <c r="P709" i="32"/>
  <c r="Q707" i="32"/>
  <c r="R707" i="32" s="1"/>
  <c r="P705" i="32"/>
  <c r="N703" i="32"/>
  <c r="Q699" i="32"/>
  <c r="R699" i="32" s="1"/>
  <c r="P697" i="32"/>
  <c r="N695" i="32"/>
  <c r="Q691" i="32"/>
  <c r="R691" i="32" s="1"/>
  <c r="P689" i="32"/>
  <c r="Q683" i="32"/>
  <c r="R683" i="32" s="1"/>
  <c r="P681" i="32"/>
  <c r="N679" i="32"/>
  <c r="Q675" i="32"/>
  <c r="R675" i="32" s="1"/>
  <c r="P673" i="32"/>
  <c r="Q667" i="32"/>
  <c r="R667" i="32" s="1"/>
  <c r="P665" i="32"/>
  <c r="N663" i="32"/>
  <c r="P657" i="32"/>
  <c r="N655" i="32"/>
  <c r="O647" i="32"/>
  <c r="P647" i="32"/>
  <c r="O615" i="32"/>
  <c r="P615" i="32"/>
  <c r="O599" i="32"/>
  <c r="P599" i="32"/>
  <c r="O583" i="32"/>
  <c r="P583" i="32"/>
  <c r="O627" i="32"/>
  <c r="P627" i="32"/>
  <c r="O611" i="32"/>
  <c r="P611" i="32"/>
  <c r="Q603" i="32"/>
  <c r="R603" i="32" s="1"/>
  <c r="O595" i="32"/>
  <c r="P595" i="32"/>
  <c r="Q587" i="32"/>
  <c r="R587" i="32" s="1"/>
  <c r="O579" i="32"/>
  <c r="P579" i="32"/>
  <c r="Q571" i="32"/>
  <c r="R571" i="32" s="1"/>
  <c r="N567" i="32"/>
  <c r="O567" i="32"/>
  <c r="P567" i="32"/>
  <c r="N707" i="32"/>
  <c r="Q703" i="32"/>
  <c r="R703" i="32" s="1"/>
  <c r="N699" i="32"/>
  <c r="Q695" i="32"/>
  <c r="R695" i="32" s="1"/>
  <c r="N691" i="32"/>
  <c r="Q687" i="32"/>
  <c r="R687" i="32" s="1"/>
  <c r="N683" i="32"/>
  <c r="Q679" i="32"/>
  <c r="R679" i="32" s="1"/>
  <c r="N675" i="32"/>
  <c r="N667" i="32"/>
  <c r="Q663" i="32"/>
  <c r="R663" i="32" s="1"/>
  <c r="N659" i="32"/>
  <c r="Q655" i="32"/>
  <c r="R655" i="32" s="1"/>
  <c r="N651" i="32"/>
  <c r="O639" i="32"/>
  <c r="P639" i="32"/>
  <c r="N635" i="32"/>
  <c r="O607" i="32"/>
  <c r="P607" i="32"/>
  <c r="N603" i="32"/>
  <c r="N587" i="32"/>
  <c r="O575" i="32"/>
  <c r="P575" i="32"/>
  <c r="N571" i="32"/>
  <c r="N469" i="32"/>
  <c r="P563" i="32"/>
  <c r="P559" i="32"/>
  <c r="P551" i="32"/>
  <c r="P543" i="32"/>
  <c r="P537" i="32"/>
  <c r="P521" i="32"/>
  <c r="O509" i="32"/>
  <c r="P509" i="32"/>
  <c r="O501" i="32"/>
  <c r="P501" i="32"/>
  <c r="O493" i="32"/>
  <c r="P493" i="32"/>
  <c r="O461" i="32"/>
  <c r="O563" i="32"/>
  <c r="O559" i="32"/>
  <c r="O551" i="32"/>
  <c r="O543" i="32"/>
  <c r="N537" i="32"/>
  <c r="N529" i="32"/>
  <c r="N521" i="32"/>
  <c r="P485" i="32"/>
  <c r="Q295" i="32"/>
  <c r="R295" i="32" s="1"/>
  <c r="O127" i="32"/>
  <c r="P127" i="32"/>
  <c r="O119" i="32"/>
  <c r="P119" i="32"/>
  <c r="O111" i="32"/>
  <c r="P111" i="32"/>
  <c r="Q63" i="32"/>
  <c r="R63" i="32" s="1"/>
  <c r="P143" i="32"/>
  <c r="P135" i="32"/>
  <c r="Q127" i="32"/>
  <c r="R127" i="32" s="1"/>
  <c r="O123" i="32"/>
  <c r="P123" i="32"/>
  <c r="Q119" i="32"/>
  <c r="R119" i="32" s="1"/>
  <c r="O115" i="32"/>
  <c r="P115" i="32"/>
  <c r="Q111" i="32"/>
  <c r="R111" i="32" s="1"/>
  <c r="O107" i="32"/>
  <c r="P107" i="32"/>
  <c r="N43" i="32"/>
  <c r="O43" i="32"/>
  <c r="P43" i="32"/>
  <c r="Q43" i="32"/>
  <c r="R43" i="32" s="1"/>
  <c r="N143" i="32"/>
  <c r="N135" i="32"/>
  <c r="N127" i="32"/>
  <c r="N119" i="32"/>
  <c r="N111" i="32"/>
  <c r="O67" i="32"/>
  <c r="Q67" i="32"/>
  <c r="R67" i="32" s="1"/>
  <c r="N67" i="32"/>
  <c r="O47" i="32"/>
  <c r="N47" i="32"/>
  <c r="P47" i="32"/>
  <c r="Q47" i="32"/>
  <c r="R47" i="32" s="1"/>
  <c r="P103" i="32"/>
  <c r="P99" i="32"/>
  <c r="P95" i="32"/>
  <c r="Q89" i="32"/>
  <c r="R89" i="32" s="1"/>
  <c r="Q81" i="32"/>
  <c r="R81" i="32" s="1"/>
  <c r="O55" i="32"/>
  <c r="N55" i="32"/>
  <c r="P55" i="32"/>
  <c r="Q55" i="32"/>
  <c r="R55" i="32" s="1"/>
  <c r="P89" i="32"/>
  <c r="P81" i="32"/>
  <c r="N59" i="32"/>
  <c r="N51" i="32"/>
  <c r="N39" i="32"/>
  <c r="O39" i="32"/>
  <c r="N35" i="32"/>
  <c r="O35" i="32"/>
  <c r="Q59" i="32"/>
  <c r="R59" i="32" s="1"/>
  <c r="Q51" i="32"/>
  <c r="R51" i="32" s="1"/>
  <c r="Q39" i="32"/>
  <c r="R39" i="32" s="1"/>
  <c r="N31" i="32"/>
  <c r="O31" i="32"/>
  <c r="O27" i="32"/>
  <c r="O23" i="32"/>
  <c r="O19" i="32"/>
  <c r="O15" i="32"/>
  <c r="O11" i="32"/>
  <c r="U10" i="32"/>
  <c r="Y10" i="32" s="1"/>
  <c r="D18" i="28"/>
  <c r="D14" i="28"/>
  <c r="D10" i="28"/>
  <c r="D18" i="25"/>
  <c r="D17" i="25"/>
  <c r="D16" i="25"/>
  <c r="A1" i="31"/>
  <c r="H16" i="25" s="1"/>
  <c r="A1" i="32"/>
  <c r="H17" i="25" s="1"/>
  <c r="B4" i="33"/>
  <c r="B3" i="33"/>
  <c r="B4" i="32"/>
  <c r="B3" i="32"/>
  <c r="B4" i="31"/>
  <c r="B3" i="31"/>
  <c r="D40" i="4"/>
  <c r="E48" i="4"/>
  <c r="D48" i="4"/>
  <c r="D35" i="4"/>
  <c r="B3" i="25"/>
  <c r="B3" i="4"/>
  <c r="D23" i="28"/>
  <c r="D22" i="28"/>
  <c r="B6" i="28"/>
  <c r="B4" i="28"/>
  <c r="B4" i="25"/>
  <c r="B4" i="4"/>
  <c r="P685" i="32" l="1"/>
  <c r="Q515" i="32"/>
  <c r="R515" i="32" s="1"/>
  <c r="N519" i="32"/>
  <c r="P535" i="32"/>
  <c r="Q543" i="32"/>
  <c r="R543" i="32" s="1"/>
  <c r="Q583" i="32"/>
  <c r="R583" i="32" s="1"/>
  <c r="P513" i="32"/>
  <c r="P517" i="32"/>
  <c r="Q535" i="32"/>
  <c r="R535" i="32" s="1"/>
  <c r="Q559" i="32"/>
  <c r="R559" i="32" s="1"/>
  <c r="N607" i="32"/>
  <c r="AE21" i="32"/>
  <c r="AE25" i="32"/>
  <c r="AE29" i="32"/>
  <c r="AE33" i="32"/>
  <c r="AE37" i="32"/>
  <c r="AE41" i="32"/>
  <c r="AE45" i="32"/>
  <c r="AE49" i="32"/>
  <c r="AE53" i="32"/>
  <c r="AE97" i="32"/>
  <c r="AE101" i="32"/>
  <c r="AE105" i="32"/>
  <c r="AE113" i="32"/>
  <c r="AE137" i="32"/>
  <c r="AE141" i="32"/>
  <c r="O693" i="32"/>
  <c r="Q647" i="32"/>
  <c r="R647" i="32" s="1"/>
  <c r="N468" i="32"/>
  <c r="O468" i="32"/>
  <c r="N492" i="32"/>
  <c r="P492" i="32"/>
  <c r="O484" i="32"/>
  <c r="P494" i="32"/>
  <c r="O516" i="32"/>
  <c r="P506" i="32"/>
  <c r="N498" i="32"/>
  <c r="Q498" i="32"/>
  <c r="R498" i="32" s="1"/>
  <c r="P520" i="32"/>
  <c r="O520" i="32"/>
  <c r="P496" i="32"/>
  <c r="O496" i="32"/>
  <c r="Q474" i="32"/>
  <c r="R474" i="32" s="1"/>
  <c r="P474" i="32"/>
  <c r="P460" i="32"/>
  <c r="N456" i="32"/>
  <c r="W291" i="32"/>
  <c r="T163" i="32"/>
  <c r="W169" i="32"/>
  <c r="W173" i="32"/>
  <c r="T179" i="32"/>
  <c r="W201" i="32"/>
  <c r="W207" i="32"/>
  <c r="T219" i="32"/>
  <c r="W239" i="32"/>
  <c r="W249" i="32"/>
  <c r="T253" i="32"/>
  <c r="W275" i="32"/>
  <c r="T281" i="32"/>
  <c r="W299" i="32"/>
  <c r="T319" i="32"/>
  <c r="T379" i="32"/>
  <c r="AD571" i="32"/>
  <c r="AE571" i="32" s="1"/>
  <c r="AD575" i="32"/>
  <c r="AE575" i="32" s="1"/>
  <c r="AD591" i="32"/>
  <c r="AE591" i="32" s="1"/>
  <c r="AD598" i="32"/>
  <c r="AD602" i="32"/>
  <c r="AD606" i="32"/>
  <c r="AD610" i="32"/>
  <c r="AD614" i="32"/>
  <c r="AE614" i="32" s="1"/>
  <c r="AD618" i="32"/>
  <c r="AD622" i="32"/>
  <c r="AD626" i="32"/>
  <c r="AD630" i="32"/>
  <c r="AE630" i="32" s="1"/>
  <c r="AD634" i="32"/>
  <c r="AD638" i="32"/>
  <c r="AD642" i="32"/>
  <c r="AD646" i="32"/>
  <c r="AE646" i="32" s="1"/>
  <c r="AD650" i="32"/>
  <c r="AD654" i="32"/>
  <c r="AE654" i="32" s="1"/>
  <c r="AD658" i="32"/>
  <c r="AE658" i="32" s="1"/>
  <c r="AD662" i="32"/>
  <c r="AE662" i="32" s="1"/>
  <c r="AD666" i="32"/>
  <c r="AE666" i="32" s="1"/>
  <c r="AD670" i="32"/>
  <c r="AE670" i="32" s="1"/>
  <c r="AD674" i="32"/>
  <c r="AE674" i="32" s="1"/>
  <c r="AD678" i="32"/>
  <c r="AD682" i="32"/>
  <c r="AD686" i="32"/>
  <c r="AE686" i="32" s="1"/>
  <c r="AD690" i="32"/>
  <c r="AE690" i="32" s="1"/>
  <c r="AD694" i="32"/>
  <c r="AE694" i="32" s="1"/>
  <c r="AD698" i="32"/>
  <c r="AD709" i="32"/>
  <c r="AE709" i="32" s="1"/>
  <c r="AD712" i="32"/>
  <c r="AE712" i="32" s="1"/>
  <c r="AD719" i="32"/>
  <c r="AE719" i="32" s="1"/>
  <c r="AD722" i="32"/>
  <c r="AE722" i="32" s="1"/>
  <c r="AD725" i="32"/>
  <c r="AE725" i="32" s="1"/>
  <c r="W375" i="32"/>
  <c r="T155" i="32"/>
  <c r="T165" i="32"/>
  <c r="T177" i="32"/>
  <c r="W215" i="32"/>
  <c r="W227" i="32"/>
  <c r="T241" i="32"/>
  <c r="W263" i="32"/>
  <c r="W287" i="32"/>
  <c r="W293" i="32"/>
  <c r="T313" i="32"/>
  <c r="W321" i="32"/>
  <c r="T335" i="32"/>
  <c r="AD568" i="32"/>
  <c r="AE568" i="32" s="1"/>
  <c r="AD572" i="32"/>
  <c r="AE572" i="32" s="1"/>
  <c r="AD576" i="32"/>
  <c r="AE576" i="32" s="1"/>
  <c r="AD592" i="32"/>
  <c r="AE592" i="32" s="1"/>
  <c r="AD599" i="32"/>
  <c r="AE599" i="32" s="1"/>
  <c r="AD603" i="32"/>
  <c r="AE603" i="32" s="1"/>
  <c r="AD607" i="32"/>
  <c r="AE607" i="32" s="1"/>
  <c r="AD611" i="32"/>
  <c r="AD615" i="32"/>
  <c r="AE615" i="32" s="1"/>
  <c r="AD619" i="32"/>
  <c r="AD623" i="32"/>
  <c r="AD627" i="32"/>
  <c r="AE627" i="32" s="1"/>
  <c r="AD631" i="32"/>
  <c r="AE631" i="32" s="1"/>
  <c r="AD635" i="32"/>
  <c r="AE635" i="32" s="1"/>
  <c r="AD639" i="32"/>
  <c r="AE639" i="32" s="1"/>
  <c r="AD643" i="32"/>
  <c r="AE643" i="32" s="1"/>
  <c r="AD647" i="32"/>
  <c r="AE647" i="32" s="1"/>
  <c r="AD651" i="32"/>
  <c r="AE651" i="32" s="1"/>
  <c r="AD655" i="32"/>
  <c r="AE655" i="32" s="1"/>
  <c r="AD659" i="32"/>
  <c r="AD663" i="32"/>
  <c r="AE663" i="32" s="1"/>
  <c r="AD667" i="32"/>
  <c r="AE667" i="32" s="1"/>
  <c r="AD671" i="32"/>
  <c r="AD675" i="32"/>
  <c r="AE675" i="32" s="1"/>
  <c r="AD679" i="32"/>
  <c r="AE679" i="32" s="1"/>
  <c r="AD683" i="32"/>
  <c r="AE683" i="32" s="1"/>
  <c r="AD687" i="32"/>
  <c r="AE687" i="32" s="1"/>
  <c r="AD691" i="32"/>
  <c r="AE691" i="32" s="1"/>
  <c r="AD695" i="32"/>
  <c r="AE695" i="32" s="1"/>
  <c r="AD699" i="32"/>
  <c r="AE699" i="32" s="1"/>
  <c r="AD710" i="32"/>
  <c r="AE710" i="32" s="1"/>
  <c r="AD713" i="32"/>
  <c r="AE713" i="32" s="1"/>
  <c r="AD723" i="32"/>
  <c r="AE723" i="32" s="1"/>
  <c r="O502" i="32"/>
  <c r="Q502" i="32"/>
  <c r="R502" i="32" s="1"/>
  <c r="P502" i="32"/>
  <c r="O508" i="32"/>
  <c r="P516" i="32"/>
  <c r="Q520" i="32"/>
  <c r="R520" i="32" s="1"/>
  <c r="Q456" i="32"/>
  <c r="R456" i="32" s="1"/>
  <c r="N474" i="32"/>
  <c r="W358" i="32"/>
  <c r="T370" i="32"/>
  <c r="T404" i="32"/>
  <c r="W446" i="32"/>
  <c r="W550" i="32"/>
  <c r="N524" i="32"/>
  <c r="P524" i="32"/>
  <c r="N522" i="32"/>
  <c r="Q522" i="32"/>
  <c r="R522" i="32" s="1"/>
  <c r="P514" i="32"/>
  <c r="N514" i="32"/>
  <c r="N500" i="32"/>
  <c r="Q500" i="32"/>
  <c r="R500" i="32" s="1"/>
  <c r="Q488" i="32"/>
  <c r="R488" i="32" s="1"/>
  <c r="P488" i="32"/>
  <c r="O488" i="32"/>
  <c r="P472" i="32"/>
  <c r="O472" i="32"/>
  <c r="Q472" i="32"/>
  <c r="R472" i="32" s="1"/>
  <c r="N464" i="32"/>
  <c r="Q464" i="32"/>
  <c r="R464" i="32" s="1"/>
  <c r="N484" i="32"/>
  <c r="O474" i="32"/>
  <c r="P484" i="32"/>
  <c r="O460" i="32"/>
  <c r="Q508" i="32"/>
  <c r="R508" i="32" s="1"/>
  <c r="P522" i="32"/>
  <c r="O514" i="32"/>
  <c r="N470" i="32"/>
  <c r="O500" i="32"/>
  <c r="P508" i="32"/>
  <c r="Q524" i="32"/>
  <c r="R524" i="32" s="1"/>
  <c r="W414" i="32"/>
  <c r="W424" i="32"/>
  <c r="T618" i="32"/>
  <c r="P526" i="32"/>
  <c r="N526" i="32"/>
  <c r="N518" i="32"/>
  <c r="P518" i="32"/>
  <c r="P512" i="32"/>
  <c r="Q512" i="32"/>
  <c r="R512" i="32" s="1"/>
  <c r="O510" i="32"/>
  <c r="Q510" i="32"/>
  <c r="R510" i="32" s="1"/>
  <c r="O494" i="32"/>
  <c r="S494" i="32" s="1"/>
  <c r="Q494" i="32"/>
  <c r="R494" i="32" s="1"/>
  <c r="N482" i="32"/>
  <c r="P482" i="32"/>
  <c r="N480" i="32"/>
  <c r="O480" i="32"/>
  <c r="Q468" i="32"/>
  <c r="R468" i="32" s="1"/>
  <c r="P468" i="32"/>
  <c r="O462" i="32"/>
  <c r="S462" i="32" s="1"/>
  <c r="P462" i="32"/>
  <c r="O482" i="32"/>
  <c r="N516" i="32"/>
  <c r="N460" i="32"/>
  <c r="S460" i="32" s="1"/>
  <c r="X460" i="32" s="1"/>
  <c r="Q492" i="32"/>
  <c r="R492" i="32" s="1"/>
  <c r="P510" i="32"/>
  <c r="N462" i="32"/>
  <c r="O506" i="32"/>
  <c r="O518" i="32"/>
  <c r="O492" i="32"/>
  <c r="P500" i="32"/>
  <c r="N510" i="32"/>
  <c r="S510" i="32" s="1"/>
  <c r="U510" i="32" s="1"/>
  <c r="Y510" i="32" s="1"/>
  <c r="Z510" i="32" s="1"/>
  <c r="AA510" i="32" s="1"/>
  <c r="AB510" i="32" s="1"/>
  <c r="O524" i="32"/>
  <c r="P464" i="32"/>
  <c r="Q496" i="32"/>
  <c r="R496" i="32" s="1"/>
  <c r="P498" i="32"/>
  <c r="S498" i="32" s="1"/>
  <c r="X498" i="32" s="1"/>
  <c r="Q506" i="32"/>
  <c r="R506" i="32" s="1"/>
  <c r="T664" i="32"/>
  <c r="W664" i="32"/>
  <c r="T570" i="32"/>
  <c r="W570" i="32"/>
  <c r="W562" i="32"/>
  <c r="T562" i="32"/>
  <c r="T534" i="32"/>
  <c r="W534" i="32"/>
  <c r="T454" i="32"/>
  <c r="W454" i="32"/>
  <c r="T450" i="32"/>
  <c r="W450" i="32"/>
  <c r="T442" i="32"/>
  <c r="W442" i="32"/>
  <c r="T438" i="32"/>
  <c r="W438" i="32"/>
  <c r="W428" i="32"/>
  <c r="T428" i="32"/>
  <c r="T422" i="32"/>
  <c r="W422" i="32"/>
  <c r="T394" i="32"/>
  <c r="W394" i="32"/>
  <c r="T382" i="32"/>
  <c r="W382" i="32"/>
  <c r="T378" i="32"/>
  <c r="W378" i="32"/>
  <c r="T362" i="32"/>
  <c r="W362" i="32"/>
  <c r="T354" i="32"/>
  <c r="W354" i="32"/>
  <c r="W330" i="32"/>
  <c r="T330" i="32"/>
  <c r="T318" i="32"/>
  <c r="W318" i="32"/>
  <c r="T306" i="32"/>
  <c r="W306" i="32"/>
  <c r="T298" i="32"/>
  <c r="W298" i="32"/>
  <c r="W276" i="32"/>
  <c r="T276" i="32"/>
  <c r="T260" i="32"/>
  <c r="W260" i="32"/>
  <c r="W252" i="32"/>
  <c r="T252" i="32"/>
  <c r="T250" i="32"/>
  <c r="W250" i="32"/>
  <c r="T246" i="32"/>
  <c r="W246" i="32"/>
  <c r="T210" i="32"/>
  <c r="W210" i="32"/>
  <c r="T202" i="32"/>
  <c r="W202" i="32"/>
  <c r="T200" i="32"/>
  <c r="W200" i="32"/>
  <c r="P675" i="32"/>
  <c r="S675" i="32" s="1"/>
  <c r="X675" i="32" s="1"/>
  <c r="W12" i="32"/>
  <c r="W16" i="32"/>
  <c r="W26" i="32"/>
  <c r="W30" i="32"/>
  <c r="W48" i="32"/>
  <c r="W122" i="32"/>
  <c r="W140" i="32"/>
  <c r="W144" i="32"/>
  <c r="W150" i="32"/>
  <c r="W158" i="32"/>
  <c r="W184" i="32"/>
  <c r="W194" i="32"/>
  <c r="Z53" i="32"/>
  <c r="W148" i="32"/>
  <c r="T164" i="32"/>
  <c r="T180" i="32"/>
  <c r="W10" i="32"/>
  <c r="N204" i="32"/>
  <c r="AD510" i="32"/>
  <c r="AD514" i="32"/>
  <c r="AE514" i="32" s="1"/>
  <c r="AD518" i="32"/>
  <c r="AD522" i="32"/>
  <c r="AD526" i="32"/>
  <c r="AD530" i="32"/>
  <c r="AE530" i="32" s="1"/>
  <c r="AD534" i="32"/>
  <c r="AD538" i="32"/>
  <c r="AD542" i="32"/>
  <c r="AD546" i="32"/>
  <c r="AE546" i="32" s="1"/>
  <c r="AD550" i="32"/>
  <c r="AE550" i="32" s="1"/>
  <c r="AD554" i="32"/>
  <c r="AD558" i="32"/>
  <c r="AD562" i="32"/>
  <c r="AE562" i="32" s="1"/>
  <c r="AD566" i="32"/>
  <c r="AE566" i="32" s="1"/>
  <c r="AD594" i="32"/>
  <c r="AD701" i="32"/>
  <c r="AE701" i="32" s="1"/>
  <c r="AD702" i="32"/>
  <c r="AE702" i="32" s="1"/>
  <c r="AD716" i="32"/>
  <c r="AE716" i="32" s="1"/>
  <c r="P30" i="32"/>
  <c r="AE542" i="32"/>
  <c r="Q364" i="32"/>
  <c r="R364" i="32" s="1"/>
  <c r="P364" i="32"/>
  <c r="N342" i="32"/>
  <c r="O342" i="32"/>
  <c r="P342" i="32"/>
  <c r="Q342" i="32"/>
  <c r="R342" i="32" s="1"/>
  <c r="P338" i="32"/>
  <c r="Q338" i="32"/>
  <c r="R338" i="32" s="1"/>
  <c r="N338" i="32"/>
  <c r="O336" i="32"/>
  <c r="N336" i="32"/>
  <c r="P336" i="32"/>
  <c r="N332" i="32"/>
  <c r="P332" i="32"/>
  <c r="O332" i="32"/>
  <c r="P326" i="32"/>
  <c r="Q326" i="32"/>
  <c r="R326" i="32" s="1"/>
  <c r="N326" i="32"/>
  <c r="P322" i="32"/>
  <c r="Q322" i="32"/>
  <c r="R322" i="32" s="1"/>
  <c r="N322" i="32"/>
  <c r="O322" i="32"/>
  <c r="N320" i="32"/>
  <c r="Q320" i="32"/>
  <c r="R320" i="32" s="1"/>
  <c r="Q296" i="32"/>
  <c r="R296" i="32" s="1"/>
  <c r="N296" i="32"/>
  <c r="O296" i="32"/>
  <c r="P290" i="32"/>
  <c r="N290" i="32"/>
  <c r="N286" i="32"/>
  <c r="P286" i="32"/>
  <c r="O286" i="32"/>
  <c r="Q286" i="32"/>
  <c r="R286" i="32" s="1"/>
  <c r="O278" i="32"/>
  <c r="N278" i="32"/>
  <c r="P278" i="32"/>
  <c r="O276" i="32"/>
  <c r="Q276" i="32"/>
  <c r="R276" i="32" s="1"/>
  <c r="Q274" i="32"/>
  <c r="R274" i="32" s="1"/>
  <c r="O274" i="32"/>
  <c r="P274" i="32"/>
  <c r="N274" i="32"/>
  <c r="P270" i="32"/>
  <c r="Q270" i="32"/>
  <c r="R270" i="32" s="1"/>
  <c r="N270" i="32"/>
  <c r="P250" i="32"/>
  <c r="N250" i="32"/>
  <c r="P246" i="32"/>
  <c r="N246" i="32"/>
  <c r="N244" i="32"/>
  <c r="O244" i="32"/>
  <c r="Q244" i="32"/>
  <c r="R244" i="32" s="1"/>
  <c r="P244" i="32"/>
  <c r="N238" i="32"/>
  <c r="O238" i="32"/>
  <c r="N236" i="32"/>
  <c r="O236" i="32"/>
  <c r="O224" i="32"/>
  <c r="P224" i="32"/>
  <c r="Q224" i="32"/>
  <c r="R224" i="32" s="1"/>
  <c r="N224" i="32"/>
  <c r="N222" i="32"/>
  <c r="O222" i="32"/>
  <c r="O220" i="32"/>
  <c r="Q220" i="32"/>
  <c r="R220" i="32" s="1"/>
  <c r="N212" i="32"/>
  <c r="O212" i="32"/>
  <c r="Q212" i="32"/>
  <c r="R212" i="32" s="1"/>
  <c r="P212" i="32"/>
  <c r="N194" i="32"/>
  <c r="O194" i="32"/>
  <c r="Q194" i="32"/>
  <c r="R194" i="32" s="1"/>
  <c r="N192" i="32"/>
  <c r="O192" i="32"/>
  <c r="P192" i="32"/>
  <c r="Q192" i="32"/>
  <c r="R192" i="32" s="1"/>
  <c r="Q186" i="32"/>
  <c r="R186" i="32" s="1"/>
  <c r="N186" i="32"/>
  <c r="O186" i="32"/>
  <c r="Q184" i="32"/>
  <c r="R184" i="32" s="1"/>
  <c r="P184" i="32"/>
  <c r="O184" i="32"/>
  <c r="P180" i="32"/>
  <c r="Q180" i="32"/>
  <c r="R180" i="32" s="1"/>
  <c r="O180" i="32"/>
  <c r="N180" i="32"/>
  <c r="P150" i="32"/>
  <c r="O150" i="32"/>
  <c r="Q150" i="32"/>
  <c r="R150" i="32" s="1"/>
  <c r="N150" i="32"/>
  <c r="Q76" i="32"/>
  <c r="R76" i="32" s="1"/>
  <c r="P76" i="32"/>
  <c r="P72" i="32"/>
  <c r="Q72" i="32"/>
  <c r="R72" i="32" s="1"/>
  <c r="O34" i="32"/>
  <c r="Q34" i="32"/>
  <c r="R34" i="32" s="1"/>
  <c r="Q80" i="32"/>
  <c r="R80" i="32" s="1"/>
  <c r="P186" i="32"/>
  <c r="P220" i="32"/>
  <c r="Q214" i="32"/>
  <c r="R214" i="32" s="1"/>
  <c r="Q290" i="32"/>
  <c r="R290" i="32" s="1"/>
  <c r="P320" i="32"/>
  <c r="N220" i="32"/>
  <c r="S220" i="32" s="1"/>
  <c r="P296" i="32"/>
  <c r="W647" i="32"/>
  <c r="W719" i="32"/>
  <c r="T463" i="32"/>
  <c r="T703" i="32"/>
  <c r="W703" i="32"/>
  <c r="T699" i="32"/>
  <c r="W699" i="32"/>
  <c r="T671" i="32"/>
  <c r="W671" i="32"/>
  <c r="W541" i="32"/>
  <c r="T541" i="32"/>
  <c r="T471" i="32"/>
  <c r="W471" i="32"/>
  <c r="O454" i="32"/>
  <c r="Q454" i="32"/>
  <c r="R454" i="32" s="1"/>
  <c r="N454" i="32"/>
  <c r="N450" i="32"/>
  <c r="P450" i="32"/>
  <c r="Q450" i="32"/>
  <c r="R450" i="32" s="1"/>
  <c r="O450" i="32"/>
  <c r="Q436" i="32"/>
  <c r="R436" i="32" s="1"/>
  <c r="N436" i="32"/>
  <c r="P436" i="32"/>
  <c r="Q432" i="32"/>
  <c r="R432" i="32" s="1"/>
  <c r="N432" i="32"/>
  <c r="O432" i="32"/>
  <c r="P432" i="32"/>
  <c r="O430" i="32"/>
  <c r="Q430" i="32"/>
  <c r="R430" i="32" s="1"/>
  <c r="Q428" i="32"/>
  <c r="R428" i="32" s="1"/>
  <c r="N428" i="32"/>
  <c r="P428" i="32"/>
  <c r="P410" i="32"/>
  <c r="Q410" i="32"/>
  <c r="R410" i="32" s="1"/>
  <c r="N410" i="32"/>
  <c r="O410" i="32"/>
  <c r="P406" i="32"/>
  <c r="Q406" i="32"/>
  <c r="R406" i="32" s="1"/>
  <c r="N406" i="32"/>
  <c r="O404" i="32"/>
  <c r="N404" i="32"/>
  <c r="Q404" i="32"/>
  <c r="R404" i="32" s="1"/>
  <c r="O400" i="32"/>
  <c r="N400" i="32"/>
  <c r="Q400" i="32"/>
  <c r="R400" i="32" s="1"/>
  <c r="P400" i="32"/>
  <c r="Q398" i="32"/>
  <c r="R398" i="32" s="1"/>
  <c r="N398" i="32"/>
  <c r="P398" i="32"/>
  <c r="O398" i="32"/>
  <c r="N396" i="32"/>
  <c r="P396" i="32"/>
  <c r="O396" i="32"/>
  <c r="Q396" i="32"/>
  <c r="R396" i="32" s="1"/>
  <c r="N392" i="32"/>
  <c r="P392" i="32"/>
  <c r="O392" i="32"/>
  <c r="P390" i="32"/>
  <c r="Q390" i="32"/>
  <c r="R390" i="32" s="1"/>
  <c r="O390" i="32"/>
  <c r="N386" i="32"/>
  <c r="O386" i="32"/>
  <c r="P386" i="32"/>
  <c r="Q386" i="32"/>
  <c r="R386" i="32" s="1"/>
  <c r="O350" i="32"/>
  <c r="P350" i="32"/>
  <c r="Q350" i="32"/>
  <c r="R350" i="32" s="1"/>
  <c r="Q346" i="32"/>
  <c r="R346" i="32" s="1"/>
  <c r="N346" i="32"/>
  <c r="O346" i="32"/>
  <c r="P346" i="32"/>
  <c r="P344" i="32"/>
  <c r="O344" i="32"/>
  <c r="N344" i="32"/>
  <c r="Q334" i="32"/>
  <c r="R334" i="32" s="1"/>
  <c r="N334" i="32"/>
  <c r="O334" i="32"/>
  <c r="P334" i="32"/>
  <c r="Q328" i="32"/>
  <c r="R328" i="32" s="1"/>
  <c r="N328" i="32"/>
  <c r="O328" i="32"/>
  <c r="P328" i="32"/>
  <c r="N316" i="32"/>
  <c r="P316" i="32"/>
  <c r="Q316" i="32"/>
  <c r="R316" i="32" s="1"/>
  <c r="P314" i="32"/>
  <c r="Q314" i="32"/>
  <c r="R314" i="32" s="1"/>
  <c r="N314" i="32"/>
  <c r="Q304" i="32"/>
  <c r="R304" i="32" s="1"/>
  <c r="N304" i="32"/>
  <c r="O304" i="32"/>
  <c r="P304" i="32"/>
  <c r="N302" i="32"/>
  <c r="O302" i="32"/>
  <c r="O300" i="32"/>
  <c r="Q300" i="32"/>
  <c r="R300" i="32" s="1"/>
  <c r="N294" i="32"/>
  <c r="O294" i="32"/>
  <c r="P294" i="32"/>
  <c r="N292" i="32"/>
  <c r="P292" i="32"/>
  <c r="O288" i="32"/>
  <c r="P288" i="32"/>
  <c r="Q288" i="32"/>
  <c r="R288" i="32" s="1"/>
  <c r="N288" i="32"/>
  <c r="Q282" i="32"/>
  <c r="R282" i="32" s="1"/>
  <c r="P282" i="32"/>
  <c r="O282" i="32"/>
  <c r="O280" i="32"/>
  <c r="N280" i="32"/>
  <c r="P280" i="32"/>
  <c r="O272" i="32"/>
  <c r="N272" i="32"/>
  <c r="P272" i="32"/>
  <c r="Q272" i="32"/>
  <c r="R272" i="32" s="1"/>
  <c r="O258" i="32"/>
  <c r="P258" i="32"/>
  <c r="O254" i="32"/>
  <c r="N254" i="32"/>
  <c r="O252" i="32"/>
  <c r="Q252" i="32"/>
  <c r="R252" i="32" s="1"/>
  <c r="N252" i="32"/>
  <c r="N248" i="32"/>
  <c r="O248" i="32"/>
  <c r="P248" i="32"/>
  <c r="Q248" i="32"/>
  <c r="R248" i="32" s="1"/>
  <c r="O242" i="32"/>
  <c r="P242" i="32"/>
  <c r="P240" i="32"/>
  <c r="N240" i="32"/>
  <c r="Q240" i="32"/>
  <c r="R240" i="32" s="1"/>
  <c r="O240" i="32"/>
  <c r="Q232" i="32"/>
  <c r="R232" i="32" s="1"/>
  <c r="O232" i="32"/>
  <c r="N232" i="32"/>
  <c r="P232" i="32"/>
  <c r="P230" i="32"/>
  <c r="O230" i="32"/>
  <c r="N230" i="32"/>
  <c r="O208" i="32"/>
  <c r="P208" i="32"/>
  <c r="Q208" i="32"/>
  <c r="R208" i="32" s="1"/>
  <c r="N208" i="32"/>
  <c r="N198" i="32"/>
  <c r="Q198" i="32"/>
  <c r="R198" i="32" s="1"/>
  <c r="P196" i="32"/>
  <c r="Q196" i="32"/>
  <c r="R196" i="32" s="1"/>
  <c r="N196" i="32"/>
  <c r="O196" i="32"/>
  <c r="N190" i="32"/>
  <c r="Q190" i="32"/>
  <c r="R190" i="32" s="1"/>
  <c r="P190" i="32"/>
  <c r="Q188" i="32"/>
  <c r="R188" i="32" s="1"/>
  <c r="P188" i="32"/>
  <c r="N188" i="32"/>
  <c r="N178" i="32"/>
  <c r="O178" i="32"/>
  <c r="P178" i="32"/>
  <c r="O176" i="32"/>
  <c r="N176" i="32"/>
  <c r="P174" i="32"/>
  <c r="O174" i="32"/>
  <c r="N172" i="32"/>
  <c r="O172" i="32"/>
  <c r="P172" i="32"/>
  <c r="Q172" i="32"/>
  <c r="R172" i="32" s="1"/>
  <c r="Q168" i="32"/>
  <c r="R168" i="32" s="1"/>
  <c r="O168" i="32"/>
  <c r="Q166" i="32"/>
  <c r="R166" i="32" s="1"/>
  <c r="P166" i="32"/>
  <c r="N166" i="32"/>
  <c r="O166" i="32"/>
  <c r="P162" i="32"/>
  <c r="N162" i="32"/>
  <c r="O158" i="32"/>
  <c r="Q158" i="32"/>
  <c r="R158" i="32" s="1"/>
  <c r="P158" i="32"/>
  <c r="Q156" i="32"/>
  <c r="R156" i="32" s="1"/>
  <c r="O156" i="32"/>
  <c r="N156" i="32"/>
  <c r="Q152" i="32"/>
  <c r="R152" i="32" s="1"/>
  <c r="O152" i="32"/>
  <c r="Q148" i="32"/>
  <c r="R148" i="32" s="1"/>
  <c r="P148" i="32"/>
  <c r="N148" i="32"/>
  <c r="O146" i="32"/>
  <c r="Q146" i="32"/>
  <c r="R146" i="32" s="1"/>
  <c r="P146" i="32"/>
  <c r="N146" i="32"/>
  <c r="N62" i="32"/>
  <c r="O62" i="32"/>
  <c r="O162" i="32"/>
  <c r="P152" i="32"/>
  <c r="P168" i="32"/>
  <c r="Q230" i="32"/>
  <c r="R230" i="32" s="1"/>
  <c r="O436" i="32"/>
  <c r="Q162" i="32"/>
  <c r="R162" i="32" s="1"/>
  <c r="N108" i="32"/>
  <c r="N152" i="32"/>
  <c r="P176" i="32"/>
  <c r="Q222" i="32"/>
  <c r="R222" i="32" s="1"/>
  <c r="N282" i="32"/>
  <c r="N276" i="32"/>
  <c r="O290" i="32"/>
  <c r="Q298" i="32"/>
  <c r="R298" i="32" s="1"/>
  <c r="O320" i="32"/>
  <c r="N168" i="32"/>
  <c r="Q278" i="32"/>
  <c r="R278" i="32" s="1"/>
  <c r="O270" i="32"/>
  <c r="Q174" i="32"/>
  <c r="R174" i="32" s="1"/>
  <c r="Q236" i="32"/>
  <c r="R236" i="32" s="1"/>
  <c r="O314" i="32"/>
  <c r="Q392" i="32"/>
  <c r="R392" i="32" s="1"/>
  <c r="T679" i="32"/>
  <c r="W679" i="32"/>
  <c r="T663" i="32"/>
  <c r="W663" i="32"/>
  <c r="W547" i="32"/>
  <c r="T547" i="32"/>
  <c r="W535" i="32"/>
  <c r="T535" i="32"/>
  <c r="W529" i="32"/>
  <c r="T529" i="32"/>
  <c r="W503" i="32"/>
  <c r="T503" i="32"/>
  <c r="W499" i="32"/>
  <c r="T499" i="32"/>
  <c r="T489" i="32"/>
  <c r="W489" i="32"/>
  <c r="T475" i="32"/>
  <c r="W475" i="32"/>
  <c r="Q452" i="32"/>
  <c r="R452" i="32" s="1"/>
  <c r="P452" i="32"/>
  <c r="N452" i="32"/>
  <c r="Q444" i="32"/>
  <c r="R444" i="32" s="1"/>
  <c r="N444" i="32"/>
  <c r="P444" i="32"/>
  <c r="O444" i="32"/>
  <c r="N434" i="32"/>
  <c r="P434" i="32"/>
  <c r="Q434" i="32"/>
  <c r="R434" i="32" s="1"/>
  <c r="O434" i="32"/>
  <c r="N424" i="32"/>
  <c r="O424" i="32"/>
  <c r="Q424" i="32"/>
  <c r="R424" i="32" s="1"/>
  <c r="P424" i="32"/>
  <c r="P420" i="32"/>
  <c r="O420" i="32"/>
  <c r="N420" i="32"/>
  <c r="N418" i="32"/>
  <c r="P418" i="32"/>
  <c r="Q418" i="32"/>
  <c r="R418" i="32" s="1"/>
  <c r="O418" i="32"/>
  <c r="N416" i="32"/>
  <c r="O416" i="32"/>
  <c r="Q416" i="32"/>
  <c r="R416" i="32" s="1"/>
  <c r="Q414" i="32"/>
  <c r="R414" i="32" s="1"/>
  <c r="P414" i="32"/>
  <c r="Q412" i="32"/>
  <c r="R412" i="32" s="1"/>
  <c r="P412" i="32"/>
  <c r="N412" i="32"/>
  <c r="O412" i="32"/>
  <c r="Q408" i="32"/>
  <c r="R408" i="32" s="1"/>
  <c r="P408" i="32"/>
  <c r="O408" i="32"/>
  <c r="N408" i="32"/>
  <c r="P402" i="32"/>
  <c r="O402" i="32"/>
  <c r="P394" i="32"/>
  <c r="N394" i="32"/>
  <c r="O394" i="32"/>
  <c r="N388" i="32"/>
  <c r="O388" i="32"/>
  <c r="Q388" i="32"/>
  <c r="R388" i="32" s="1"/>
  <c r="P388" i="32"/>
  <c r="Q348" i="32"/>
  <c r="R348" i="32" s="1"/>
  <c r="O348" i="32"/>
  <c r="N348" i="32"/>
  <c r="Q340" i="32"/>
  <c r="R340" i="32" s="1"/>
  <c r="O340" i="32"/>
  <c r="N340" i="32"/>
  <c r="P330" i="32"/>
  <c r="Q330" i="32"/>
  <c r="R330" i="32" s="1"/>
  <c r="N330" i="32"/>
  <c r="O330" i="32"/>
  <c r="N324" i="32"/>
  <c r="P324" i="32"/>
  <c r="Q324" i="32"/>
  <c r="R324" i="32" s="1"/>
  <c r="P318" i="32"/>
  <c r="Q318" i="32"/>
  <c r="R318" i="32" s="1"/>
  <c r="N318" i="32"/>
  <c r="O318" i="32"/>
  <c r="Q312" i="32"/>
  <c r="R312" i="32" s="1"/>
  <c r="N312" i="32"/>
  <c r="O312" i="32"/>
  <c r="P312" i="32"/>
  <c r="O310" i="32"/>
  <c r="P310" i="32"/>
  <c r="Q310" i="32"/>
  <c r="R310" i="32" s="1"/>
  <c r="N310" i="32"/>
  <c r="P308" i="32"/>
  <c r="O308" i="32"/>
  <c r="Q308" i="32"/>
  <c r="R308" i="32" s="1"/>
  <c r="N308" i="32"/>
  <c r="Q284" i="32"/>
  <c r="R284" i="32" s="1"/>
  <c r="O284" i="32"/>
  <c r="P284" i="32"/>
  <c r="P234" i="32"/>
  <c r="O234" i="32"/>
  <c r="N234" i="32"/>
  <c r="Q234" i="32"/>
  <c r="R234" i="32" s="1"/>
  <c r="O228" i="32"/>
  <c r="N228" i="32"/>
  <c r="Q228" i="32"/>
  <c r="R228" i="32" s="1"/>
  <c r="P228" i="32"/>
  <c r="P226" i="32"/>
  <c r="O226" i="32"/>
  <c r="Q226" i="32"/>
  <c r="R226" i="32" s="1"/>
  <c r="P218" i="32"/>
  <c r="O218" i="32"/>
  <c r="N218" i="32"/>
  <c r="N216" i="32"/>
  <c r="O216" i="32"/>
  <c r="P216" i="32"/>
  <c r="Q216" i="32"/>
  <c r="R216" i="32" s="1"/>
  <c r="P214" i="32"/>
  <c r="N214" i="32"/>
  <c r="P206" i="32"/>
  <c r="N206" i="32"/>
  <c r="O206" i="32"/>
  <c r="O204" i="32"/>
  <c r="Q204" i="32"/>
  <c r="R204" i="32" s="1"/>
  <c r="P182" i="32"/>
  <c r="O182" i="32"/>
  <c r="Q182" i="32"/>
  <c r="R182" i="32" s="1"/>
  <c r="N182" i="32"/>
  <c r="P170" i="32"/>
  <c r="N170" i="32"/>
  <c r="Q170" i="32"/>
  <c r="R170" i="32" s="1"/>
  <c r="O160" i="32"/>
  <c r="N160" i="32"/>
  <c r="P154" i="32"/>
  <c r="N154" i="32"/>
  <c r="O154" i="32"/>
  <c r="Q154" i="32"/>
  <c r="R154" i="32" s="1"/>
  <c r="N74" i="32"/>
  <c r="O74" i="32"/>
  <c r="N158" i="32"/>
  <c r="Q176" i="32"/>
  <c r="R176" i="32" s="1"/>
  <c r="P252" i="32"/>
  <c r="P238" i="32"/>
  <c r="P276" i="32"/>
  <c r="O414" i="32"/>
  <c r="Q82" i="32"/>
  <c r="R82" i="32" s="1"/>
  <c r="N96" i="32"/>
  <c r="N174" i="32"/>
  <c r="Q160" i="32"/>
  <c r="R160" i="32" s="1"/>
  <c r="Q242" i="32"/>
  <c r="R242" i="32" s="1"/>
  <c r="N184" i="32"/>
  <c r="S184" i="32" s="1"/>
  <c r="U184" i="32" s="1"/>
  <c r="Y184" i="32" s="1"/>
  <c r="Z184" i="32" s="1"/>
  <c r="AA184" i="32" s="1"/>
  <c r="AB184" i="32" s="1"/>
  <c r="AF184" i="32" s="1"/>
  <c r="P194" i="32"/>
  <c r="P236" i="32"/>
  <c r="P222" i="32"/>
  <c r="N284" i="32"/>
  <c r="S284" i="32" s="1"/>
  <c r="X284" i="32" s="1"/>
  <c r="Q254" i="32"/>
  <c r="R254" i="32" s="1"/>
  <c r="Q246" i="32"/>
  <c r="R246" i="32" s="1"/>
  <c r="Q292" i="32"/>
  <c r="R292" i="32" s="1"/>
  <c r="Q302" i="32"/>
  <c r="R302" i="32" s="1"/>
  <c r="S302" i="32" s="1"/>
  <c r="Q336" i="32"/>
  <c r="R336" i="32" s="1"/>
  <c r="P300" i="32"/>
  <c r="Q402" i="32"/>
  <c r="R402" i="32" s="1"/>
  <c r="O316" i="32"/>
  <c r="O324" i="32"/>
  <c r="Q420" i="32"/>
  <c r="R420" i="32" s="1"/>
  <c r="Q332" i="32"/>
  <c r="R332" i="32" s="1"/>
  <c r="O188" i="32"/>
  <c r="O250" i="32"/>
  <c r="O326" i="32"/>
  <c r="P404" i="32"/>
  <c r="AE146" i="32"/>
  <c r="AE150" i="32"/>
  <c r="P62" i="32"/>
  <c r="Q46" i="32"/>
  <c r="R46" i="32" s="1"/>
  <c r="P124" i="32"/>
  <c r="Z52" i="32"/>
  <c r="P142" i="32"/>
  <c r="Q142" i="32"/>
  <c r="R142" i="32" s="1"/>
  <c r="Q140" i="32"/>
  <c r="R140" i="32" s="1"/>
  <c r="O140" i="32"/>
  <c r="N140" i="32"/>
  <c r="O130" i="32"/>
  <c r="P130" i="32"/>
  <c r="N130" i="32"/>
  <c r="O128" i="32"/>
  <c r="P128" i="32"/>
  <c r="Q128" i="32"/>
  <c r="R128" i="32" s="1"/>
  <c r="N126" i="32"/>
  <c r="Q126" i="32"/>
  <c r="R126" i="32" s="1"/>
  <c r="O126" i="32"/>
  <c r="O118" i="32"/>
  <c r="N118" i="32"/>
  <c r="Q118" i="32"/>
  <c r="R118" i="32" s="1"/>
  <c r="O116" i="32"/>
  <c r="Q116" i="32"/>
  <c r="R116" i="32" s="1"/>
  <c r="N114" i="32"/>
  <c r="P114" i="32"/>
  <c r="O114" i="32"/>
  <c r="O112" i="32"/>
  <c r="P112" i="32"/>
  <c r="Q112" i="32"/>
  <c r="R112" i="32" s="1"/>
  <c r="Q110" i="32"/>
  <c r="R110" i="32" s="1"/>
  <c r="N110" i="32"/>
  <c r="O110" i="32"/>
  <c r="O106" i="32"/>
  <c r="P106" i="32"/>
  <c r="Q106" i="32"/>
  <c r="R106" i="32" s="1"/>
  <c r="P104" i="32"/>
  <c r="O104" i="32"/>
  <c r="N82" i="32"/>
  <c r="P82" i="32"/>
  <c r="O80" i="32"/>
  <c r="P80" i="32"/>
  <c r="O78" i="32"/>
  <c r="Q78" i="32"/>
  <c r="R78" i="32" s="1"/>
  <c r="N76" i="32"/>
  <c r="O76" i="32"/>
  <c r="O70" i="32"/>
  <c r="N70" i="32"/>
  <c r="P66" i="32"/>
  <c r="N66" i="32"/>
  <c r="O66" i="32"/>
  <c r="Q64" i="32"/>
  <c r="R64" i="32" s="1"/>
  <c r="N64" i="32"/>
  <c r="N52" i="32"/>
  <c r="P52" i="32"/>
  <c r="Q52" i="32"/>
  <c r="R52" i="32" s="1"/>
  <c r="N50" i="32"/>
  <c r="P50" i="32"/>
  <c r="N48" i="32"/>
  <c r="O48" i="32"/>
  <c r="Q48" i="32"/>
  <c r="R48" i="32" s="1"/>
  <c r="O44" i="32"/>
  <c r="P44" i="32"/>
  <c r="Q44" i="32"/>
  <c r="R44" i="32" s="1"/>
  <c r="P38" i="32"/>
  <c r="Q38" i="32"/>
  <c r="R38" i="32" s="1"/>
  <c r="Q28" i="32"/>
  <c r="R28" i="32" s="1"/>
  <c r="P28" i="32"/>
  <c r="N20" i="32"/>
  <c r="Q20" i="32"/>
  <c r="R20" i="32" s="1"/>
  <c r="P56" i="32"/>
  <c r="P78" i="32"/>
  <c r="O88" i="32"/>
  <c r="P48" i="32"/>
  <c r="Q68" i="32"/>
  <c r="R68" i="32" s="1"/>
  <c r="N78" i="32"/>
  <c r="S78" i="32" s="1"/>
  <c r="N54" i="32"/>
  <c r="N68" i="32"/>
  <c r="O46" i="32"/>
  <c r="N72" i="32"/>
  <c r="P96" i="32"/>
  <c r="O134" i="32"/>
  <c r="N124" i="32"/>
  <c r="O50" i="32"/>
  <c r="P88" i="32"/>
  <c r="P110" i="32"/>
  <c r="P118" i="32"/>
  <c r="Q130" i="32"/>
  <c r="R130" i="32" s="1"/>
  <c r="O144" i="32"/>
  <c r="N144" i="32"/>
  <c r="Q138" i="32"/>
  <c r="R138" i="32" s="1"/>
  <c r="P138" i="32"/>
  <c r="O138" i="32"/>
  <c r="P136" i="32"/>
  <c r="Q136" i="32"/>
  <c r="R136" i="32" s="1"/>
  <c r="Q120" i="32"/>
  <c r="R120" i="32" s="1"/>
  <c r="N120" i="32"/>
  <c r="P120" i="32"/>
  <c r="P102" i="32"/>
  <c r="Q102" i="32"/>
  <c r="R102" i="32" s="1"/>
  <c r="N102" i="32"/>
  <c r="Q100" i="32"/>
  <c r="R100" i="32" s="1"/>
  <c r="N100" i="32"/>
  <c r="Q98" i="32"/>
  <c r="R98" i="32" s="1"/>
  <c r="N98" i="32"/>
  <c r="O98" i="32"/>
  <c r="Q94" i="32"/>
  <c r="R94" i="32" s="1"/>
  <c r="N94" i="32"/>
  <c r="P94" i="32"/>
  <c r="Q92" i="32"/>
  <c r="R92" i="32" s="1"/>
  <c r="N92" i="32"/>
  <c r="P92" i="32"/>
  <c r="P90" i="32"/>
  <c r="N90" i="32"/>
  <c r="Q86" i="32"/>
  <c r="R86" i="32" s="1"/>
  <c r="N86" i="32"/>
  <c r="N84" i="32"/>
  <c r="P84" i="32"/>
  <c r="O84" i="32"/>
  <c r="O60" i="32"/>
  <c r="N60" i="32"/>
  <c r="P60" i="32"/>
  <c r="O58" i="32"/>
  <c r="Q58" i="32"/>
  <c r="R58" i="32" s="1"/>
  <c r="N56" i="32"/>
  <c r="O56" i="32"/>
  <c r="Q42" i="32"/>
  <c r="R42" i="32" s="1"/>
  <c r="O42" i="32"/>
  <c r="P40" i="32"/>
  <c r="O40" i="32"/>
  <c r="Q32" i="32"/>
  <c r="R32" i="32" s="1"/>
  <c r="P32" i="32"/>
  <c r="O24" i="32"/>
  <c r="Q24" i="32"/>
  <c r="R24" i="32" s="1"/>
  <c r="O16" i="32"/>
  <c r="N16" i="32"/>
  <c r="Q14" i="32"/>
  <c r="R14" i="32" s="1"/>
  <c r="N14" i="32"/>
  <c r="P12" i="32"/>
  <c r="O12" i="32"/>
  <c r="N26" i="32"/>
  <c r="Q54" i="32"/>
  <c r="R54" i="32" s="1"/>
  <c r="O72" i="32"/>
  <c r="P74" i="32"/>
  <c r="P108" i="32"/>
  <c r="N142" i="32"/>
  <c r="N128" i="32"/>
  <c r="N22" i="32"/>
  <c r="Q88" i="32"/>
  <c r="R88" i="32" s="1"/>
  <c r="Q108" i="32"/>
  <c r="R108" i="32" s="1"/>
  <c r="Q50" i="32"/>
  <c r="R50" i="32" s="1"/>
  <c r="P64" i="32"/>
  <c r="P42" i="32"/>
  <c r="Q62" i="32"/>
  <c r="R62" i="32" s="1"/>
  <c r="Q70" i="32"/>
  <c r="R70" i="32" s="1"/>
  <c r="Q90" i="32"/>
  <c r="R90" i="32" s="1"/>
  <c r="P54" i="32"/>
  <c r="P68" i="32"/>
  <c r="N46" i="32"/>
  <c r="Q74" i="32"/>
  <c r="R74" i="32" s="1"/>
  <c r="O96" i="32"/>
  <c r="P116" i="32"/>
  <c r="N134" i="32"/>
  <c r="Q124" i="32"/>
  <c r="R124" i="32" s="1"/>
  <c r="P86" i="32"/>
  <c r="O100" i="32"/>
  <c r="N116" i="32"/>
  <c r="N136" i="32"/>
  <c r="S136" i="32" s="1"/>
  <c r="P144" i="32"/>
  <c r="Q36" i="32"/>
  <c r="R36" i="32" s="1"/>
  <c r="P58" i="32"/>
  <c r="O64" i="32"/>
  <c r="O94" i="32"/>
  <c r="P98" i="32"/>
  <c r="O102" i="32"/>
  <c r="N106" i="32"/>
  <c r="Q114" i="32"/>
  <c r="R114" i="32" s="1"/>
  <c r="P134" i="32"/>
  <c r="P140" i="32"/>
  <c r="T429" i="32"/>
  <c r="W429" i="32"/>
  <c r="T367" i="32"/>
  <c r="W367" i="32"/>
  <c r="T363" i="32"/>
  <c r="W363" i="32"/>
  <c r="T359" i="32"/>
  <c r="W359" i="32"/>
  <c r="T355" i="32"/>
  <c r="W355" i="32"/>
  <c r="T353" i="32"/>
  <c r="W353" i="32"/>
  <c r="T345" i="32"/>
  <c r="W345" i="32"/>
  <c r="T341" i="32"/>
  <c r="W341" i="32"/>
  <c r="T337" i="32"/>
  <c r="W337" i="32"/>
  <c r="T333" i="32"/>
  <c r="W333" i="32"/>
  <c r="T329" i="32"/>
  <c r="W329" i="32"/>
  <c r="T325" i="32"/>
  <c r="W325" i="32"/>
  <c r="T323" i="32"/>
  <c r="W323" i="32"/>
  <c r="T315" i="32"/>
  <c r="W315" i="32"/>
  <c r="T309" i="32"/>
  <c r="W309" i="32"/>
  <c r="T305" i="32"/>
  <c r="W305" i="32"/>
  <c r="T297" i="32"/>
  <c r="W297" i="32"/>
  <c r="T271" i="32"/>
  <c r="W271" i="32"/>
  <c r="T269" i="32"/>
  <c r="W269" i="32"/>
  <c r="T259" i="32"/>
  <c r="W259" i="32"/>
  <c r="T257" i="32"/>
  <c r="W257" i="32"/>
  <c r="T247" i="32"/>
  <c r="W247" i="32"/>
  <c r="T245" i="32"/>
  <c r="W245" i="32"/>
  <c r="T235" i="32"/>
  <c r="W235" i="32"/>
  <c r="T233" i="32"/>
  <c r="W233" i="32"/>
  <c r="T223" i="32"/>
  <c r="W223" i="32"/>
  <c r="T221" i="32"/>
  <c r="W221" i="32"/>
  <c r="T193" i="32"/>
  <c r="W193" i="32"/>
  <c r="T191" i="32"/>
  <c r="W191" i="32"/>
  <c r="T189" i="32"/>
  <c r="W189" i="32"/>
  <c r="T159" i="32"/>
  <c r="W159" i="32"/>
  <c r="T157" i="32"/>
  <c r="W157" i="32"/>
  <c r="O481" i="32"/>
  <c r="S481" i="32" s="1"/>
  <c r="N487" i="32"/>
  <c r="S487" i="32" s="1"/>
  <c r="X487" i="32" s="1"/>
  <c r="O495" i="32"/>
  <c r="Q497" i="32"/>
  <c r="R497" i="32" s="1"/>
  <c r="N499" i="32"/>
  <c r="S499" i="32" s="1"/>
  <c r="U499" i="32" s="1"/>
  <c r="Y499" i="32" s="1"/>
  <c r="Z499" i="32" s="1"/>
  <c r="AA499" i="32" s="1"/>
  <c r="AB499" i="32" s="1"/>
  <c r="Q501" i="32"/>
  <c r="R501" i="32" s="1"/>
  <c r="O503" i="32"/>
  <c r="O505" i="32"/>
  <c r="O507" i="32"/>
  <c r="S507" i="32" s="1"/>
  <c r="X507" i="32" s="1"/>
  <c r="P511" i="32"/>
  <c r="S511" i="32" s="1"/>
  <c r="X511" i="32" s="1"/>
  <c r="N513" i="32"/>
  <c r="O515" i="32"/>
  <c r="O517" i="32"/>
  <c r="S517" i="32" s="1"/>
  <c r="U517" i="32" s="1"/>
  <c r="Y517" i="32" s="1"/>
  <c r="Z517" i="32" s="1"/>
  <c r="AA517" i="32" s="1"/>
  <c r="AB517" i="32" s="1"/>
  <c r="P519" i="32"/>
  <c r="S519" i="32" s="1"/>
  <c r="W433" i="32"/>
  <c r="W439" i="32"/>
  <c r="T678" i="32"/>
  <c r="W678" i="32"/>
  <c r="T646" i="32"/>
  <c r="W646" i="32"/>
  <c r="T594" i="32"/>
  <c r="W594" i="32"/>
  <c r="W576" i="32"/>
  <c r="T576" i="32"/>
  <c r="W554" i="32"/>
  <c r="T554" i="32"/>
  <c r="W548" i="32"/>
  <c r="T548" i="32"/>
  <c r="T542" i="32"/>
  <c r="W542" i="32"/>
  <c r="T532" i="32"/>
  <c r="W532" i="32"/>
  <c r="W437" i="32"/>
  <c r="Z12" i="32"/>
  <c r="AA12" i="32" s="1"/>
  <c r="AB12" i="32" s="1"/>
  <c r="AF12" i="32" s="1"/>
  <c r="T303" i="32"/>
  <c r="T311" i="32"/>
  <c r="W371" i="32"/>
  <c r="AE680" i="32"/>
  <c r="AE676" i="32"/>
  <c r="AE672" i="32"/>
  <c r="AE668" i="32"/>
  <c r="AE664" i="32"/>
  <c r="AE660" i="32"/>
  <c r="AE652" i="32"/>
  <c r="AE644" i="32"/>
  <c r="AE628" i="32"/>
  <c r="AE624" i="32"/>
  <c r="AE620" i="32"/>
  <c r="AE612" i="32"/>
  <c r="AE421" i="32"/>
  <c r="AE417" i="32"/>
  <c r="AE413" i="32"/>
  <c r="AE409" i="32"/>
  <c r="AE405" i="32"/>
  <c r="AE393" i="32"/>
  <c r="AE389" i="32"/>
  <c r="AE385" i="32"/>
  <c r="AE381" i="32"/>
  <c r="AE377" i="32"/>
  <c r="AE329" i="32"/>
  <c r="AE325" i="32"/>
  <c r="AE321" i="32"/>
  <c r="AE317" i="32"/>
  <c r="AE309" i="32"/>
  <c r="AE301" i="32"/>
  <c r="AE281" i="32"/>
  <c r="AE277" i="32"/>
  <c r="AE253" i="32"/>
  <c r="AE145" i="32"/>
  <c r="AE30" i="32"/>
  <c r="AE82" i="32"/>
  <c r="AE86" i="32"/>
  <c r="AE98" i="32"/>
  <c r="AE106" i="32"/>
  <c r="AE158" i="32"/>
  <c r="AE162" i="32"/>
  <c r="AE166" i="32"/>
  <c r="AE170" i="32"/>
  <c r="AE174" i="32"/>
  <c r="AE178" i="32"/>
  <c r="AE182" i="32"/>
  <c r="AE190" i="32"/>
  <c r="AE194" i="32"/>
  <c r="AE206" i="32"/>
  <c r="AE214" i="32"/>
  <c r="AE222" i="32"/>
  <c r="AE226" i="32"/>
  <c r="AE230" i="32"/>
  <c r="AE234" i="32"/>
  <c r="AE238" i="32"/>
  <c r="AE242" i="32"/>
  <c r="AE246" i="32"/>
  <c r="AE250" i="32"/>
  <c r="AE254" i="32"/>
  <c r="AE266" i="32"/>
  <c r="AE270" i="32"/>
  <c r="AE274" i="32"/>
  <c r="AE278" i="32"/>
  <c r="AE282" i="32"/>
  <c r="AE286" i="32"/>
  <c r="AE290" i="32"/>
  <c r="AE294" i="32"/>
  <c r="AE298" i="32"/>
  <c r="AE310" i="32"/>
  <c r="AE314" i="32"/>
  <c r="AE322" i="32"/>
  <c r="AE330" i="32"/>
  <c r="AE334" i="32"/>
  <c r="AE342" i="32"/>
  <c r="AE346" i="32"/>
  <c r="AE350" i="32"/>
  <c r="AE386" i="32"/>
  <c r="AE418" i="32"/>
  <c r="AE454" i="32"/>
  <c r="AE462" i="32"/>
  <c r="AE494" i="32"/>
  <c r="AE498" i="32"/>
  <c r="AE506" i="32"/>
  <c r="AD586" i="32"/>
  <c r="AE586" i="32" s="1"/>
  <c r="AE597" i="32"/>
  <c r="AE121" i="32"/>
  <c r="AE117" i="32"/>
  <c r="AE593" i="32"/>
  <c r="O572" i="32"/>
  <c r="S33" i="32"/>
  <c r="Q579" i="32"/>
  <c r="R579" i="32" s="1"/>
  <c r="N599" i="32"/>
  <c r="P701" i="32"/>
  <c r="T483" i="32"/>
  <c r="AD427" i="32"/>
  <c r="AD431" i="32"/>
  <c r="AE431" i="32" s="1"/>
  <c r="AD435" i="32"/>
  <c r="AE435" i="32" s="1"/>
  <c r="AD439" i="32"/>
  <c r="AD443" i="32"/>
  <c r="AE443" i="32" s="1"/>
  <c r="AD447" i="32"/>
  <c r="AE447" i="32" s="1"/>
  <c r="AD451" i="32"/>
  <c r="AE451" i="32" s="1"/>
  <c r="AD455" i="32"/>
  <c r="AD459" i="32"/>
  <c r="AD463" i="32"/>
  <c r="AD467" i="32"/>
  <c r="AE467" i="32" s="1"/>
  <c r="AD471" i="32"/>
  <c r="AD475" i="32"/>
  <c r="AD479" i="32"/>
  <c r="AE479" i="32" s="1"/>
  <c r="AD483" i="32"/>
  <c r="AE483" i="32" s="1"/>
  <c r="AD487" i="32"/>
  <c r="AD491" i="32"/>
  <c r="AD495" i="32"/>
  <c r="AE495" i="32" s="1"/>
  <c r="AD499" i="32"/>
  <c r="AE499" i="32" s="1"/>
  <c r="AD503" i="32"/>
  <c r="AD507" i="32"/>
  <c r="AD511" i="32"/>
  <c r="AD515" i="32"/>
  <c r="AE515" i="32" s="1"/>
  <c r="AD519" i="32"/>
  <c r="AD523" i="32"/>
  <c r="AD527" i="32"/>
  <c r="AE527" i="32" s="1"/>
  <c r="AD531" i="32"/>
  <c r="AE531" i="32" s="1"/>
  <c r="AD535" i="32"/>
  <c r="AE535" i="32" s="1"/>
  <c r="AD539" i="32"/>
  <c r="AE539" i="32" s="1"/>
  <c r="AD543" i="32"/>
  <c r="AE543" i="32" s="1"/>
  <c r="AD547" i="32"/>
  <c r="AE547" i="32" s="1"/>
  <c r="AD551" i="32"/>
  <c r="AE551" i="32" s="1"/>
  <c r="AD555" i="32"/>
  <c r="AE555" i="32" s="1"/>
  <c r="AD559" i="32"/>
  <c r="AE559" i="32" s="1"/>
  <c r="AD563" i="32"/>
  <c r="AE563" i="32" s="1"/>
  <c r="AD567" i="32"/>
  <c r="AE567" i="32" s="1"/>
  <c r="AD583" i="32"/>
  <c r="AE583" i="32" s="1"/>
  <c r="AD587" i="32"/>
  <c r="AE587" i="32" s="1"/>
  <c r="AD595" i="32"/>
  <c r="AE595" i="32" s="1"/>
  <c r="AD721" i="32"/>
  <c r="AE721" i="32" s="1"/>
  <c r="AD584" i="32"/>
  <c r="AE584" i="32" s="1"/>
  <c r="AD588" i="32"/>
  <c r="AE588" i="32" s="1"/>
  <c r="AD705" i="32"/>
  <c r="AE705" i="32" s="1"/>
  <c r="P592" i="32"/>
  <c r="P693" i="32"/>
  <c r="O699" i="32"/>
  <c r="S699" i="32" s="1"/>
  <c r="U699" i="32" s="1"/>
  <c r="Y699" i="32" s="1"/>
  <c r="Z699" i="32" s="1"/>
  <c r="AA699" i="32" s="1"/>
  <c r="AB699" i="32" s="1"/>
  <c r="AF699" i="32" s="1"/>
  <c r="W507" i="32"/>
  <c r="AD425" i="32"/>
  <c r="AE425" i="32" s="1"/>
  <c r="AD429" i="32"/>
  <c r="AE429" i="32" s="1"/>
  <c r="AD433" i="32"/>
  <c r="AE433" i="32" s="1"/>
  <c r="AD437" i="32"/>
  <c r="AE437" i="32" s="1"/>
  <c r="AD441" i="32"/>
  <c r="AD445" i="32"/>
  <c r="AE445" i="32" s="1"/>
  <c r="AD449" i="32"/>
  <c r="AE449" i="32" s="1"/>
  <c r="AD453" i="32"/>
  <c r="AD457" i="32"/>
  <c r="AE457" i="32" s="1"/>
  <c r="AD461" i="32"/>
  <c r="AE461" i="32" s="1"/>
  <c r="AD465" i="32"/>
  <c r="AD469" i="32"/>
  <c r="AD473" i="32"/>
  <c r="AD477" i="32"/>
  <c r="AE477" i="32" s="1"/>
  <c r="AD481" i="32"/>
  <c r="AE481" i="32" s="1"/>
  <c r="AD485" i="32"/>
  <c r="AD489" i="32"/>
  <c r="AD493" i="32"/>
  <c r="AE493" i="32" s="1"/>
  <c r="AD497" i="32"/>
  <c r="AE497" i="32" s="1"/>
  <c r="AD501" i="32"/>
  <c r="AE501" i="32" s="1"/>
  <c r="AD505" i="32"/>
  <c r="AD509" i="32"/>
  <c r="AE509" i="32" s="1"/>
  <c r="AD513" i="32"/>
  <c r="AE513" i="32" s="1"/>
  <c r="AD517" i="32"/>
  <c r="AD521" i="32"/>
  <c r="AD525" i="32"/>
  <c r="AE525" i="32" s="1"/>
  <c r="AD529" i="32"/>
  <c r="AE529" i="32" s="1"/>
  <c r="AD533" i="32"/>
  <c r="AE533" i="32" s="1"/>
  <c r="AD537" i="32"/>
  <c r="AE537" i="32" s="1"/>
  <c r="AD541" i="32"/>
  <c r="AE541" i="32" s="1"/>
  <c r="AD545" i="32"/>
  <c r="AE545" i="32" s="1"/>
  <c r="AD549" i="32"/>
  <c r="AE549" i="32" s="1"/>
  <c r="AD553" i="32"/>
  <c r="AD557" i="32"/>
  <c r="AE557" i="32" s="1"/>
  <c r="AD561" i="32"/>
  <c r="AD565" i="32"/>
  <c r="AE565" i="32" s="1"/>
  <c r="AD585" i="32"/>
  <c r="AE585" i="32" s="1"/>
  <c r="AD589" i="32"/>
  <c r="AE589" i="32" s="1"/>
  <c r="AD596" i="32"/>
  <c r="AE596" i="32" s="1"/>
  <c r="AD706" i="32"/>
  <c r="AE706" i="32" s="1"/>
  <c r="AD720" i="32"/>
  <c r="AE720" i="32" s="1"/>
  <c r="P700" i="32"/>
  <c r="N700" i="32"/>
  <c r="O696" i="32"/>
  <c r="P696" i="32"/>
  <c r="N696" i="32"/>
  <c r="Q696" i="32"/>
  <c r="R696" i="32" s="1"/>
  <c r="O692" i="32"/>
  <c r="P692" i="32"/>
  <c r="Q692" i="32"/>
  <c r="R692" i="32" s="1"/>
  <c r="N692" i="32"/>
  <c r="O688" i="32"/>
  <c r="P688" i="32"/>
  <c r="Q688" i="32"/>
  <c r="R688" i="32" s="1"/>
  <c r="O676" i="32"/>
  <c r="P676" i="32"/>
  <c r="N676" i="32"/>
  <c r="O672" i="32"/>
  <c r="Q672" i="32"/>
  <c r="R672" i="32" s="1"/>
  <c r="P672" i="32"/>
  <c r="N672" i="32"/>
  <c r="O664" i="32"/>
  <c r="P664" i="32"/>
  <c r="N664" i="32"/>
  <c r="Q664" i="32"/>
  <c r="R664" i="32" s="1"/>
  <c r="Q662" i="32"/>
  <c r="R662" i="32" s="1"/>
  <c r="N662" i="32"/>
  <c r="O662" i="32"/>
  <c r="P662" i="32"/>
  <c r="O656" i="32"/>
  <c r="N656" i="32"/>
  <c r="Q656" i="32"/>
  <c r="R656" i="32" s="1"/>
  <c r="P656" i="32"/>
  <c r="O654" i="32"/>
  <c r="P654" i="32"/>
  <c r="Q654" i="32"/>
  <c r="R654" i="32" s="1"/>
  <c r="N654" i="32"/>
  <c r="P652" i="32"/>
  <c r="Q652" i="32"/>
  <c r="R652" i="32" s="1"/>
  <c r="N652" i="32"/>
  <c r="Q650" i="32"/>
  <c r="R650" i="32" s="1"/>
  <c r="N650" i="32"/>
  <c r="O650" i="32"/>
  <c r="P650" i="32"/>
  <c r="Q644" i="32"/>
  <c r="R644" i="32" s="1"/>
  <c r="O644" i="32"/>
  <c r="P644" i="32"/>
  <c r="P642" i="32"/>
  <c r="N642" i="32"/>
  <c r="O642" i="32"/>
  <c r="Q640" i="32"/>
  <c r="R640" i="32" s="1"/>
  <c r="N640" i="32"/>
  <c r="O640" i="32"/>
  <c r="P636" i="32"/>
  <c r="N636" i="32"/>
  <c r="Q636" i="32"/>
  <c r="R636" i="32" s="1"/>
  <c r="O636" i="32"/>
  <c r="Q634" i="32"/>
  <c r="R634" i="32" s="1"/>
  <c r="P634" i="32"/>
  <c r="Q628" i="32"/>
  <c r="R628" i="32" s="1"/>
  <c r="N628" i="32"/>
  <c r="O628" i="32"/>
  <c r="P628" i="32"/>
  <c r="P626" i="32"/>
  <c r="Q626" i="32"/>
  <c r="R626" i="32" s="1"/>
  <c r="N626" i="32"/>
  <c r="P624" i="32"/>
  <c r="Q624" i="32"/>
  <c r="R624" i="32" s="1"/>
  <c r="N624" i="32"/>
  <c r="P620" i="32"/>
  <c r="N620" i="32"/>
  <c r="O620" i="32"/>
  <c r="Q618" i="32"/>
  <c r="R618" i="32" s="1"/>
  <c r="N618" i="32"/>
  <c r="P618" i="32"/>
  <c r="O618" i="32"/>
  <c r="Q612" i="32"/>
  <c r="R612" i="32" s="1"/>
  <c r="O612" i="32"/>
  <c r="P610" i="32"/>
  <c r="Q610" i="32"/>
  <c r="R610" i="32" s="1"/>
  <c r="N610" i="32"/>
  <c r="O610" i="32"/>
  <c r="Q588" i="32"/>
  <c r="R588" i="32" s="1"/>
  <c r="P588" i="32"/>
  <c r="N588" i="32"/>
  <c r="O588" i="32"/>
  <c r="O546" i="32"/>
  <c r="P546" i="32"/>
  <c r="N546" i="32"/>
  <c r="Q546" i="32"/>
  <c r="R546" i="32" s="1"/>
  <c r="O542" i="32"/>
  <c r="Q542" i="32"/>
  <c r="R542" i="32" s="1"/>
  <c r="N542" i="32"/>
  <c r="N540" i="32"/>
  <c r="Q540" i="32"/>
  <c r="R540" i="32" s="1"/>
  <c r="P540" i="32"/>
  <c r="O540" i="32"/>
  <c r="N534" i="32"/>
  <c r="P534" i="32"/>
  <c r="O534" i="32"/>
  <c r="Q534" i="32"/>
  <c r="R534" i="32" s="1"/>
  <c r="O532" i="32"/>
  <c r="Q532" i="32"/>
  <c r="R532" i="32" s="1"/>
  <c r="N532" i="32"/>
  <c r="P528" i="32"/>
  <c r="Q528" i="32"/>
  <c r="R528" i="32" s="1"/>
  <c r="N528" i="32"/>
  <c r="T526" i="32"/>
  <c r="W526" i="32"/>
  <c r="W514" i="32"/>
  <c r="T514" i="32"/>
  <c r="T496" i="32"/>
  <c r="W496" i="32"/>
  <c r="T494" i="32"/>
  <c r="W494" i="32"/>
  <c r="W484" i="32"/>
  <c r="T484" i="32"/>
  <c r="T482" i="32"/>
  <c r="W482" i="32"/>
  <c r="W478" i="32"/>
  <c r="T478" i="32"/>
  <c r="T464" i="32"/>
  <c r="W464" i="32"/>
  <c r="T456" i="32"/>
  <c r="W456" i="32"/>
  <c r="Q453" i="32"/>
  <c r="R453" i="32" s="1"/>
  <c r="O453" i="32"/>
  <c r="N453" i="32"/>
  <c r="P453" i="32"/>
  <c r="P449" i="32"/>
  <c r="Q449" i="32"/>
  <c r="R449" i="32" s="1"/>
  <c r="O449" i="32"/>
  <c r="N449" i="32"/>
  <c r="O441" i="32"/>
  <c r="N441" i="32"/>
  <c r="P441" i="32"/>
  <c r="Q441" i="32"/>
  <c r="R441" i="32" s="1"/>
  <c r="N423" i="32"/>
  <c r="Q423" i="32"/>
  <c r="R423" i="32" s="1"/>
  <c r="P423" i="32"/>
  <c r="O419" i="32"/>
  <c r="Q419" i="32"/>
  <c r="R419" i="32" s="1"/>
  <c r="N419" i="32"/>
  <c r="N415" i="32"/>
  <c r="Q415" i="32"/>
  <c r="R415" i="32" s="1"/>
  <c r="P415" i="32"/>
  <c r="N413" i="32"/>
  <c r="Q413" i="32"/>
  <c r="R413" i="32" s="1"/>
  <c r="O413" i="32"/>
  <c r="O411" i="32"/>
  <c r="N411" i="32"/>
  <c r="Q411" i="32"/>
  <c r="R411" i="32" s="1"/>
  <c r="N407" i="32"/>
  <c r="O407" i="32"/>
  <c r="Q407" i="32"/>
  <c r="R407" i="32" s="1"/>
  <c r="N403" i="32"/>
  <c r="O403" i="32"/>
  <c r="Q403" i="32"/>
  <c r="R403" i="32" s="1"/>
  <c r="Q401" i="32"/>
  <c r="R401" i="32" s="1"/>
  <c r="N401" i="32"/>
  <c r="O401" i="32"/>
  <c r="N393" i="32"/>
  <c r="P393" i="32"/>
  <c r="P383" i="32"/>
  <c r="O383" i="32"/>
  <c r="Q379" i="32"/>
  <c r="R379" i="32" s="1"/>
  <c r="P379" i="32"/>
  <c r="N379" i="32"/>
  <c r="Q371" i="32"/>
  <c r="R371" i="32" s="1"/>
  <c r="P371" i="32"/>
  <c r="N371" i="32"/>
  <c r="O371" i="32"/>
  <c r="O369" i="32"/>
  <c r="P369" i="32"/>
  <c r="Q369" i="32"/>
  <c r="R369" i="32" s="1"/>
  <c r="N369" i="32"/>
  <c r="O365" i="32"/>
  <c r="N365" i="32"/>
  <c r="P365" i="32"/>
  <c r="P361" i="32"/>
  <c r="N361" i="32"/>
  <c r="Q361" i="32"/>
  <c r="R361" i="32" s="1"/>
  <c r="O361" i="32"/>
  <c r="O349" i="32"/>
  <c r="N349" i="32"/>
  <c r="P349" i="32"/>
  <c r="Q341" i="32"/>
  <c r="R341" i="32" s="1"/>
  <c r="O341" i="32"/>
  <c r="N341" i="32"/>
  <c r="P329" i="32"/>
  <c r="N329" i="32"/>
  <c r="O329" i="32"/>
  <c r="P325" i="32"/>
  <c r="Q325" i="32"/>
  <c r="R325" i="32" s="1"/>
  <c r="N325" i="32"/>
  <c r="O325" i="32"/>
  <c r="P317" i="32"/>
  <c r="Q317" i="32"/>
  <c r="R317" i="32" s="1"/>
  <c r="N317" i="32"/>
  <c r="O317" i="32"/>
  <c r="P313" i="32"/>
  <c r="O313" i="32"/>
  <c r="Q313" i="32"/>
  <c r="R313" i="32" s="1"/>
  <c r="N309" i="32"/>
  <c r="O309" i="32"/>
  <c r="P309" i="32"/>
  <c r="Q309" i="32"/>
  <c r="R309" i="32" s="1"/>
  <c r="P307" i="32"/>
  <c r="O307" i="32"/>
  <c r="N307" i="32"/>
  <c r="Q285" i="32"/>
  <c r="R285" i="32" s="1"/>
  <c r="N285" i="32"/>
  <c r="O285" i="32"/>
  <c r="P285" i="32"/>
  <c r="P271" i="32"/>
  <c r="N271" i="32"/>
  <c r="O271" i="32"/>
  <c r="Q271" i="32"/>
  <c r="R271" i="32" s="1"/>
  <c r="P267" i="32"/>
  <c r="O267" i="32"/>
  <c r="Q255" i="32"/>
  <c r="R255" i="32" s="1"/>
  <c r="N255" i="32"/>
  <c r="P255" i="32"/>
  <c r="Q253" i="32"/>
  <c r="R253" i="32" s="1"/>
  <c r="O253" i="32"/>
  <c r="N253" i="32"/>
  <c r="P253" i="32"/>
  <c r="Q247" i="32"/>
  <c r="R247" i="32" s="1"/>
  <c r="O247" i="32"/>
  <c r="N247" i="32"/>
  <c r="P241" i="32"/>
  <c r="Q241" i="32"/>
  <c r="R241" i="32" s="1"/>
  <c r="N241" i="32"/>
  <c r="O241" i="32"/>
  <c r="P235" i="32"/>
  <c r="O235" i="32"/>
  <c r="N209" i="32"/>
  <c r="P209" i="32"/>
  <c r="P195" i="32"/>
  <c r="O195" i="32"/>
  <c r="N195" i="32"/>
  <c r="Q195" i="32"/>
  <c r="R195" i="32" s="1"/>
  <c r="Q189" i="32"/>
  <c r="R189" i="32" s="1"/>
  <c r="O189" i="32"/>
  <c r="P189" i="32"/>
  <c r="N189" i="32"/>
  <c r="O181" i="32"/>
  <c r="Q181" i="32"/>
  <c r="R181" i="32" s="1"/>
  <c r="P181" i="32"/>
  <c r="N181" i="32"/>
  <c r="N177" i="32"/>
  <c r="O177" i="32"/>
  <c r="P177" i="32"/>
  <c r="Q173" i="32"/>
  <c r="R173" i="32" s="1"/>
  <c r="N173" i="32"/>
  <c r="O173" i="32"/>
  <c r="P173" i="32"/>
  <c r="N171" i="32"/>
  <c r="Q171" i="32"/>
  <c r="R171" i="32" s="1"/>
  <c r="O171" i="32"/>
  <c r="P171" i="32"/>
  <c r="P169" i="32"/>
  <c r="Q169" i="32"/>
  <c r="R169" i="32" s="1"/>
  <c r="N169" i="32"/>
  <c r="O169" i="32"/>
  <c r="P167" i="32"/>
  <c r="Q167" i="32"/>
  <c r="R167" i="32" s="1"/>
  <c r="O167" i="32"/>
  <c r="O165" i="32"/>
  <c r="P165" i="32"/>
  <c r="Q165" i="32"/>
  <c r="R165" i="32" s="1"/>
  <c r="N165" i="32"/>
  <c r="Q145" i="32"/>
  <c r="R145" i="32" s="1"/>
  <c r="N145" i="32"/>
  <c r="O145" i="32"/>
  <c r="W139" i="32"/>
  <c r="T139" i="32"/>
  <c r="T137" i="32"/>
  <c r="W137" i="32"/>
  <c r="W119" i="32"/>
  <c r="T119" i="32"/>
  <c r="W117" i="32"/>
  <c r="T117" i="32"/>
  <c r="T113" i="32"/>
  <c r="W113" i="32"/>
  <c r="W97" i="32"/>
  <c r="T97" i="32"/>
  <c r="W65" i="32"/>
  <c r="T65" i="32"/>
  <c r="T61" i="32"/>
  <c r="W61" i="32"/>
  <c r="W47" i="32"/>
  <c r="T47" i="32"/>
  <c r="T45" i="32"/>
  <c r="W45" i="32"/>
  <c r="T39" i="32"/>
  <c r="W39" i="32"/>
  <c r="T33" i="32"/>
  <c r="W33" i="32"/>
  <c r="O393" i="32"/>
  <c r="N223" i="32"/>
  <c r="Q329" i="32"/>
  <c r="R329" i="32" s="1"/>
  <c r="Q676" i="32"/>
  <c r="R676" i="32" s="1"/>
  <c r="P640" i="32"/>
  <c r="P145" i="32"/>
  <c r="O626" i="32"/>
  <c r="N708" i="32"/>
  <c r="Q708" i="32"/>
  <c r="R708" i="32" s="1"/>
  <c r="O698" i="32"/>
  <c r="Q698" i="32"/>
  <c r="R698" i="32" s="1"/>
  <c r="N698" i="32"/>
  <c r="P698" i="32"/>
  <c r="Q670" i="32"/>
  <c r="R670" i="32" s="1"/>
  <c r="P670" i="32"/>
  <c r="Q616" i="32"/>
  <c r="R616" i="32" s="1"/>
  <c r="P616" i="32"/>
  <c r="N616" i="32"/>
  <c r="P606" i="32"/>
  <c r="O606" i="32"/>
  <c r="Q606" i="32"/>
  <c r="R606" i="32" s="1"/>
  <c r="N606" i="32"/>
  <c r="N604" i="32"/>
  <c r="O604" i="32"/>
  <c r="Q602" i="32"/>
  <c r="R602" i="32" s="1"/>
  <c r="N602" i="32"/>
  <c r="P602" i="32"/>
  <c r="O602" i="32"/>
  <c r="N598" i="32"/>
  <c r="Q598" i="32"/>
  <c r="R598" i="32" s="1"/>
  <c r="O598" i="32"/>
  <c r="P598" i="32"/>
  <c r="P596" i="32"/>
  <c r="N596" i="32"/>
  <c r="P594" i="32"/>
  <c r="O594" i="32"/>
  <c r="Q594" i="32"/>
  <c r="R594" i="32" s="1"/>
  <c r="O580" i="32"/>
  <c r="P580" i="32"/>
  <c r="N568" i="32"/>
  <c r="Q568" i="32"/>
  <c r="R568" i="32" s="1"/>
  <c r="O568" i="32"/>
  <c r="N564" i="32"/>
  <c r="P564" i="32"/>
  <c r="Q564" i="32"/>
  <c r="R564" i="32" s="1"/>
  <c r="Q554" i="32"/>
  <c r="R554" i="32" s="1"/>
  <c r="N554" i="32"/>
  <c r="O554" i="32"/>
  <c r="P554" i="32"/>
  <c r="N552" i="32"/>
  <c r="P552" i="32"/>
  <c r="Q552" i="32"/>
  <c r="R552" i="32" s="1"/>
  <c r="O552" i="32"/>
  <c r="P548" i="32"/>
  <c r="O548" i="32"/>
  <c r="Q548" i="32"/>
  <c r="R548" i="32" s="1"/>
  <c r="Q544" i="32"/>
  <c r="R544" i="32" s="1"/>
  <c r="P544" i="32"/>
  <c r="O544" i="32"/>
  <c r="O536" i="32"/>
  <c r="P536" i="32"/>
  <c r="N536" i="32"/>
  <c r="N530" i="32"/>
  <c r="Q530" i="32"/>
  <c r="R530" i="32" s="1"/>
  <c r="O530" i="32"/>
  <c r="W516" i="32"/>
  <c r="T516" i="32"/>
  <c r="W512" i="32"/>
  <c r="T512" i="32"/>
  <c r="T460" i="32"/>
  <c r="W460" i="32"/>
  <c r="P451" i="32"/>
  <c r="N451" i="32"/>
  <c r="O451" i="32"/>
  <c r="Q443" i="32"/>
  <c r="R443" i="32" s="1"/>
  <c r="P443" i="32"/>
  <c r="N439" i="32"/>
  <c r="Q439" i="32"/>
  <c r="R439" i="32" s="1"/>
  <c r="P439" i="32"/>
  <c r="Q437" i="32"/>
  <c r="R437" i="32" s="1"/>
  <c r="N437" i="32"/>
  <c r="P437" i="32"/>
  <c r="P431" i="32"/>
  <c r="Q431" i="32"/>
  <c r="R431" i="32" s="1"/>
  <c r="Q429" i="32"/>
  <c r="R429" i="32" s="1"/>
  <c r="N429" i="32"/>
  <c r="N405" i="32"/>
  <c r="P405" i="32"/>
  <c r="P399" i="32"/>
  <c r="Q399" i="32"/>
  <c r="R399" i="32" s="1"/>
  <c r="N399" i="32"/>
  <c r="N397" i="32"/>
  <c r="P397" i="32"/>
  <c r="Q397" i="32"/>
  <c r="R397" i="32" s="1"/>
  <c r="O395" i="32"/>
  <c r="N395" i="32"/>
  <c r="Q395" i="32"/>
  <c r="R395" i="32" s="1"/>
  <c r="Q391" i="32"/>
  <c r="R391" i="32" s="1"/>
  <c r="O391" i="32"/>
  <c r="P391" i="32"/>
  <c r="N389" i="32"/>
  <c r="P389" i="32"/>
  <c r="N387" i="32"/>
  <c r="Q387" i="32"/>
  <c r="R387" i="32" s="1"/>
  <c r="P387" i="32"/>
  <c r="O381" i="32"/>
  <c r="N381" i="32"/>
  <c r="P381" i="32"/>
  <c r="P377" i="32"/>
  <c r="N377" i="32"/>
  <c r="Q377" i="32"/>
  <c r="R377" i="32" s="1"/>
  <c r="O377" i="32"/>
  <c r="P375" i="32"/>
  <c r="O375" i="32"/>
  <c r="Q375" i="32"/>
  <c r="R375" i="32" s="1"/>
  <c r="N373" i="32"/>
  <c r="P373" i="32"/>
  <c r="Q373" i="32"/>
  <c r="R373" i="32" s="1"/>
  <c r="P367" i="32"/>
  <c r="Q367" i="32"/>
  <c r="R367" i="32" s="1"/>
  <c r="Q363" i="32"/>
  <c r="R363" i="32" s="1"/>
  <c r="N363" i="32"/>
  <c r="O363" i="32"/>
  <c r="P345" i="32"/>
  <c r="N345" i="32"/>
  <c r="Q345" i="32"/>
  <c r="R345" i="32" s="1"/>
  <c r="O345" i="32"/>
  <c r="Q339" i="32"/>
  <c r="R339" i="32" s="1"/>
  <c r="O339" i="32"/>
  <c r="N337" i="32"/>
  <c r="O337" i="32"/>
  <c r="P337" i="32"/>
  <c r="Q337" i="32"/>
  <c r="R337" i="32" s="1"/>
  <c r="O335" i="32"/>
  <c r="Q335" i="32"/>
  <c r="R335" i="32" s="1"/>
  <c r="Q333" i="32"/>
  <c r="R333" i="32" s="1"/>
  <c r="N333" i="32"/>
  <c r="P333" i="32"/>
  <c r="O333" i="32"/>
  <c r="P321" i="32"/>
  <c r="N321" i="32"/>
  <c r="O321" i="32"/>
  <c r="O305" i="32"/>
  <c r="P305" i="32"/>
  <c r="Q305" i="32"/>
  <c r="R305" i="32" s="1"/>
  <c r="Q299" i="32"/>
  <c r="R299" i="32" s="1"/>
  <c r="O299" i="32"/>
  <c r="P299" i="32"/>
  <c r="N299" i="32"/>
  <c r="P287" i="32"/>
  <c r="O287" i="32"/>
  <c r="Q287" i="32"/>
  <c r="R287" i="32" s="1"/>
  <c r="P283" i="32"/>
  <c r="O283" i="32"/>
  <c r="N283" i="32"/>
  <c r="P279" i="32"/>
  <c r="O279" i="32"/>
  <c r="Q279" i="32"/>
  <c r="R279" i="32" s="1"/>
  <c r="P275" i="32"/>
  <c r="Q275" i="32"/>
  <c r="R275" i="32" s="1"/>
  <c r="O275" i="32"/>
  <c r="P191" i="32"/>
  <c r="Q191" i="32"/>
  <c r="R191" i="32" s="1"/>
  <c r="O191" i="32"/>
  <c r="O175" i="32"/>
  <c r="P175" i="32"/>
  <c r="Q175" i="32"/>
  <c r="R175" i="32" s="1"/>
  <c r="O163" i="32"/>
  <c r="N163" i="32"/>
  <c r="P163" i="32"/>
  <c r="Q163" i="32"/>
  <c r="R163" i="32" s="1"/>
  <c r="Q161" i="32"/>
  <c r="R161" i="32" s="1"/>
  <c r="N161" i="32"/>
  <c r="O161" i="32"/>
  <c r="P161" i="32"/>
  <c r="O159" i="32"/>
  <c r="P159" i="32"/>
  <c r="Q159" i="32"/>
  <c r="R159" i="32" s="1"/>
  <c r="N157" i="32"/>
  <c r="P157" i="32"/>
  <c r="Q157" i="32"/>
  <c r="R157" i="32" s="1"/>
  <c r="O157" i="32"/>
  <c r="N155" i="32"/>
  <c r="Q155" i="32"/>
  <c r="R155" i="32" s="1"/>
  <c r="O155" i="32"/>
  <c r="P155" i="32"/>
  <c r="Q153" i="32"/>
  <c r="R153" i="32" s="1"/>
  <c r="O153" i="32"/>
  <c r="P153" i="32"/>
  <c r="N153" i="32"/>
  <c r="P151" i="32"/>
  <c r="Q151" i="32"/>
  <c r="R151" i="32" s="1"/>
  <c r="O151" i="32"/>
  <c r="Q149" i="32"/>
  <c r="R149" i="32" s="1"/>
  <c r="O149" i="32"/>
  <c r="N149" i="32"/>
  <c r="P149" i="32"/>
  <c r="O147" i="32"/>
  <c r="Q147" i="32"/>
  <c r="R147" i="32" s="1"/>
  <c r="N147" i="32"/>
  <c r="P147" i="32"/>
  <c r="T141" i="32"/>
  <c r="W141" i="32"/>
  <c r="T135" i="32"/>
  <c r="W135" i="32"/>
  <c r="T133" i="32"/>
  <c r="W133" i="32"/>
  <c r="T131" i="32"/>
  <c r="W131" i="32"/>
  <c r="T129" i="32"/>
  <c r="W129" i="32"/>
  <c r="T125" i="32"/>
  <c r="W125" i="32"/>
  <c r="T121" i="32"/>
  <c r="W121" i="32"/>
  <c r="T109" i="32"/>
  <c r="W109" i="32"/>
  <c r="T105" i="32"/>
  <c r="W105" i="32"/>
  <c r="T103" i="32"/>
  <c r="W103" i="32"/>
  <c r="T101" i="32"/>
  <c r="W101" i="32"/>
  <c r="T93" i="32"/>
  <c r="W93" i="32"/>
  <c r="T89" i="32"/>
  <c r="W89" i="32"/>
  <c r="T87" i="32"/>
  <c r="U87" i="32" s="1"/>
  <c r="Y87" i="32" s="1"/>
  <c r="Z87" i="32" s="1"/>
  <c r="AA87" i="32" s="1"/>
  <c r="AB87" i="32" s="1"/>
  <c r="AF87" i="32" s="1"/>
  <c r="W87" i="32"/>
  <c r="W85" i="32"/>
  <c r="T85" i="32"/>
  <c r="W83" i="32"/>
  <c r="T83" i="32"/>
  <c r="W81" i="32"/>
  <c r="T81" i="32"/>
  <c r="W77" i="32"/>
  <c r="T77" i="32"/>
  <c r="W73" i="32"/>
  <c r="T73" i="32"/>
  <c r="T69" i="32"/>
  <c r="W69" i="32"/>
  <c r="W57" i="32"/>
  <c r="T57" i="32"/>
  <c r="W37" i="32"/>
  <c r="T37" i="32"/>
  <c r="W35" i="32"/>
  <c r="T35" i="32"/>
  <c r="T29" i="32"/>
  <c r="W29" i="32"/>
  <c r="T27" i="32"/>
  <c r="W27" i="32"/>
  <c r="T25" i="32"/>
  <c r="W25" i="32"/>
  <c r="T23" i="32"/>
  <c r="W23" i="32"/>
  <c r="N235" i="32"/>
  <c r="P247" i="32"/>
  <c r="Q349" i="32"/>
  <c r="R349" i="32" s="1"/>
  <c r="N688" i="32"/>
  <c r="N175" i="32"/>
  <c r="Q307" i="32"/>
  <c r="R307" i="32" s="1"/>
  <c r="Q383" i="32"/>
  <c r="R383" i="32" s="1"/>
  <c r="N313" i="32"/>
  <c r="N347" i="32"/>
  <c r="O373" i="32"/>
  <c r="P530" i="32"/>
  <c r="Q365" i="32"/>
  <c r="R365" i="32" s="1"/>
  <c r="O564" i="32"/>
  <c r="O616" i="32"/>
  <c r="Q620" i="32"/>
  <c r="R620" i="32" s="1"/>
  <c r="N644" i="32"/>
  <c r="N548" i="32"/>
  <c r="N279" i="32"/>
  <c r="Q393" i="32"/>
  <c r="R393" i="32" s="1"/>
  <c r="N544" i="32"/>
  <c r="N594" i="32"/>
  <c r="O704" i="32"/>
  <c r="P704" i="32"/>
  <c r="N704" i="32"/>
  <c r="Q704" i="32"/>
  <c r="R704" i="32" s="1"/>
  <c r="Q702" i="32"/>
  <c r="R702" i="32" s="1"/>
  <c r="N702" i="32"/>
  <c r="O702" i="32"/>
  <c r="P702" i="32"/>
  <c r="O686" i="32"/>
  <c r="P686" i="32"/>
  <c r="Q686" i="32"/>
  <c r="R686" i="32" s="1"/>
  <c r="N686" i="32"/>
  <c r="P303" i="32"/>
  <c r="N303" i="32"/>
  <c r="O303" i="32"/>
  <c r="Q301" i="32"/>
  <c r="R301" i="32" s="1"/>
  <c r="N301" i="32"/>
  <c r="O301" i="32"/>
  <c r="P301" i="32"/>
  <c r="Q297" i="32"/>
  <c r="R297" i="32" s="1"/>
  <c r="N297" i="32"/>
  <c r="O297" i="32"/>
  <c r="P297" i="32"/>
  <c r="N295" i="32"/>
  <c r="P295" i="32"/>
  <c r="O295" i="32"/>
  <c r="O293" i="32"/>
  <c r="P293" i="32"/>
  <c r="Q293" i="32"/>
  <c r="R293" i="32" s="1"/>
  <c r="N293" i="32"/>
  <c r="Q291" i="32"/>
  <c r="R291" i="32" s="1"/>
  <c r="O291" i="32"/>
  <c r="N291" i="32"/>
  <c r="P291" i="32"/>
  <c r="P289" i="32"/>
  <c r="Q289" i="32"/>
  <c r="R289" i="32" s="1"/>
  <c r="N289" i="32"/>
  <c r="Q269" i="32"/>
  <c r="R269" i="32" s="1"/>
  <c r="N269" i="32"/>
  <c r="O269" i="32"/>
  <c r="P269" i="32"/>
  <c r="Q259" i="32"/>
  <c r="R259" i="32" s="1"/>
  <c r="N259" i="32"/>
  <c r="O251" i="32"/>
  <c r="P251" i="32"/>
  <c r="N251" i="32"/>
  <c r="O249" i="32"/>
  <c r="P249" i="32"/>
  <c r="Q249" i="32"/>
  <c r="R249" i="32" s="1"/>
  <c r="N249" i="32"/>
  <c r="P245" i="32"/>
  <c r="Q245" i="32"/>
  <c r="R245" i="32" s="1"/>
  <c r="N245" i="32"/>
  <c r="O243" i="32"/>
  <c r="P243" i="32"/>
  <c r="N243" i="32"/>
  <c r="Q243" i="32"/>
  <c r="R243" i="32" s="1"/>
  <c r="N239" i="32"/>
  <c r="P239" i="32"/>
  <c r="Q239" i="32"/>
  <c r="R239" i="32" s="1"/>
  <c r="Q237" i="32"/>
  <c r="R237" i="32" s="1"/>
  <c r="N237" i="32"/>
  <c r="O237" i="32"/>
  <c r="P237" i="32"/>
  <c r="O233" i="32"/>
  <c r="N233" i="32"/>
  <c r="P231" i="32"/>
  <c r="N231" i="32"/>
  <c r="P229" i="32"/>
  <c r="Q229" i="32"/>
  <c r="R229" i="32" s="1"/>
  <c r="P221" i="32"/>
  <c r="N221" i="32"/>
  <c r="O219" i="32"/>
  <c r="Q219" i="32"/>
  <c r="R219" i="32" s="1"/>
  <c r="O217" i="32"/>
  <c r="N217" i="32"/>
  <c r="N207" i="32"/>
  <c r="O207" i="32"/>
  <c r="O205" i="32"/>
  <c r="N205" i="32"/>
  <c r="N197" i="32"/>
  <c r="O197" i="32"/>
  <c r="P197" i="32"/>
  <c r="Q197" i="32"/>
  <c r="R197" i="32" s="1"/>
  <c r="N193" i="32"/>
  <c r="O193" i="32"/>
  <c r="P193" i="32"/>
  <c r="Q193" i="32"/>
  <c r="R193" i="32" s="1"/>
  <c r="P187" i="32"/>
  <c r="Q187" i="32"/>
  <c r="R187" i="32" s="1"/>
  <c r="O187" i="32"/>
  <c r="N187" i="32"/>
  <c r="N185" i="32"/>
  <c r="P185" i="32"/>
  <c r="Q185" i="32"/>
  <c r="R185" i="32" s="1"/>
  <c r="O183" i="32"/>
  <c r="P183" i="32"/>
  <c r="Q183" i="32"/>
  <c r="R183" i="32" s="1"/>
  <c r="N183" i="32"/>
  <c r="N179" i="32"/>
  <c r="O179" i="32"/>
  <c r="Q179" i="32"/>
  <c r="R179" i="32" s="1"/>
  <c r="P179" i="32"/>
  <c r="N167" i="32"/>
  <c r="Q235" i="32"/>
  <c r="R235" i="32" s="1"/>
  <c r="Q215" i="32"/>
  <c r="R215" i="32" s="1"/>
  <c r="N287" i="32"/>
  <c r="O239" i="32"/>
  <c r="Q321" i="32"/>
  <c r="R321" i="32" s="1"/>
  <c r="P363" i="32"/>
  <c r="P413" i="32"/>
  <c r="N445" i="32"/>
  <c r="Q381" i="32"/>
  <c r="R381" i="32" s="1"/>
  <c r="O437" i="32"/>
  <c r="Q580" i="32"/>
  <c r="R580" i="32" s="1"/>
  <c r="O624" i="32"/>
  <c r="Q700" i="32"/>
  <c r="R700" i="32" s="1"/>
  <c r="P568" i="32"/>
  <c r="Q177" i="32"/>
  <c r="R177" i="32" s="1"/>
  <c r="T41" i="32"/>
  <c r="T49" i="32"/>
  <c r="W51" i="32"/>
  <c r="W53" i="32"/>
  <c r="T17" i="32"/>
  <c r="U17" i="32" s="1"/>
  <c r="Y17" i="32" s="1"/>
  <c r="Z17" i="32" s="1"/>
  <c r="W17" i="32"/>
  <c r="AE538" i="32"/>
  <c r="T21" i="32"/>
  <c r="W21" i="32"/>
  <c r="T19" i="32"/>
  <c r="U19" i="32" s="1"/>
  <c r="Y19" i="32" s="1"/>
  <c r="Z19" i="32" s="1"/>
  <c r="AA19" i="32" s="1"/>
  <c r="AB19" i="32" s="1"/>
  <c r="AF19" i="32" s="1"/>
  <c r="W19" i="32"/>
  <c r="W15" i="32"/>
  <c r="T15" i="32"/>
  <c r="U15" i="32" s="1"/>
  <c r="Y15" i="32" s="1"/>
  <c r="Z15" i="32" s="1"/>
  <c r="T13" i="32"/>
  <c r="U13" i="32" s="1"/>
  <c r="Y13" i="32" s="1"/>
  <c r="Z13" i="32" s="1"/>
  <c r="W13" i="32"/>
  <c r="T11" i="32"/>
  <c r="U11" i="32" s="1"/>
  <c r="Y11" i="32" s="1"/>
  <c r="Z11" i="32" s="1"/>
  <c r="AA11" i="32" s="1"/>
  <c r="AB11" i="32" s="1"/>
  <c r="AF11" i="32" s="1"/>
  <c r="W11" i="32"/>
  <c r="AE558" i="32"/>
  <c r="AE534" i="32"/>
  <c r="AE554" i="32"/>
  <c r="AE578" i="32"/>
  <c r="AE594" i="32"/>
  <c r="S473" i="32"/>
  <c r="U473" i="32" s="1"/>
  <c r="Y473" i="32" s="1"/>
  <c r="Z473" i="32" s="1"/>
  <c r="AA473" i="32" s="1"/>
  <c r="AB473" i="32" s="1"/>
  <c r="AF473" i="32" s="1"/>
  <c r="S505" i="32"/>
  <c r="X505" i="32" s="1"/>
  <c r="AE518" i="32"/>
  <c r="AE510" i="32"/>
  <c r="AE502" i="32"/>
  <c r="AE490" i="32"/>
  <c r="AE482" i="32"/>
  <c r="AE478" i="32"/>
  <c r="AE466" i="32"/>
  <c r="AE458" i="32"/>
  <c r="AE11" i="32"/>
  <c r="AE15" i="32"/>
  <c r="AE27" i="32"/>
  <c r="AE43" i="32"/>
  <c r="AE55" i="32"/>
  <c r="AE59" i="32"/>
  <c r="AE63" i="32"/>
  <c r="AE71" i="32"/>
  <c r="AE75" i="32"/>
  <c r="AE83" i="32"/>
  <c r="AE87" i="32"/>
  <c r="AE99" i="32"/>
  <c r="AE103" i="32"/>
  <c r="AE107" i="32"/>
  <c r="AE111" i="32"/>
  <c r="AE115" i="32"/>
  <c r="AE127" i="32"/>
  <c r="AE131" i="32"/>
  <c r="AE135" i="32"/>
  <c r="AE143" i="32"/>
  <c r="AE503" i="32"/>
  <c r="AE610" i="32"/>
  <c r="AE637" i="32"/>
  <c r="AE633" i="32"/>
  <c r="AE629" i="32"/>
  <c r="AE625" i="32"/>
  <c r="AE621" i="32"/>
  <c r="AE617" i="32"/>
  <c r="AE613" i="32"/>
  <c r="AE609" i="32"/>
  <c r="AE605" i="32"/>
  <c r="AE601" i="32"/>
  <c r="AE446" i="32"/>
  <c r="AE442" i="32"/>
  <c r="AE434" i="32"/>
  <c r="AE422" i="32"/>
  <c r="AE398" i="32"/>
  <c r="AE390" i="32"/>
  <c r="AE382" i="32"/>
  <c r="AE378" i="32"/>
  <c r="AE374" i="32"/>
  <c r="AE370" i="32"/>
  <c r="AE366" i="32"/>
  <c r="AE362" i="32"/>
  <c r="AE358" i="32"/>
  <c r="AE354" i="32"/>
  <c r="AE338" i="32"/>
  <c r="AE326" i="32"/>
  <c r="AE318" i="32"/>
  <c r="AE306" i="32"/>
  <c r="AE302" i="32"/>
  <c r="AE218" i="32"/>
  <c r="AE210" i="32"/>
  <c r="W687" i="32"/>
  <c r="AA52" i="32"/>
  <c r="AB52" i="32" s="1"/>
  <c r="AF52" i="32" s="1"/>
  <c r="W555" i="32"/>
  <c r="W543" i="32"/>
  <c r="AE142" i="32"/>
  <c r="AE138" i="32"/>
  <c r="AE134" i="32"/>
  <c r="AE130" i="32"/>
  <c r="AE126" i="32"/>
  <c r="AE118" i="32"/>
  <c r="AE114" i="32"/>
  <c r="AE110" i="32"/>
  <c r="AE102" i="32"/>
  <c r="AE94" i="32"/>
  <c r="AE90" i="32"/>
  <c r="AE78" i="32"/>
  <c r="AE66" i="32"/>
  <c r="AE62" i="32"/>
  <c r="AE54" i="32"/>
  <c r="AE46" i="32"/>
  <c r="AE42" i="32"/>
  <c r="AE38" i="32"/>
  <c r="AE34" i="32"/>
  <c r="S673" i="32"/>
  <c r="U673" i="32" s="1"/>
  <c r="Y673" i="32" s="1"/>
  <c r="Z673" i="32" s="1"/>
  <c r="AA673" i="32" s="1"/>
  <c r="AB673" i="32" s="1"/>
  <c r="AF673" i="32" s="1"/>
  <c r="T633" i="32"/>
  <c r="W633" i="32"/>
  <c r="W625" i="32"/>
  <c r="T625" i="32"/>
  <c r="T623" i="32"/>
  <c r="W623" i="32"/>
  <c r="T583" i="32"/>
  <c r="W583" i="32"/>
  <c r="T579" i="32"/>
  <c r="W579" i="32"/>
  <c r="W569" i="32"/>
  <c r="T569" i="32"/>
  <c r="T565" i="32"/>
  <c r="W565" i="32"/>
  <c r="W563" i="32"/>
  <c r="T563" i="32"/>
  <c r="T539" i="32"/>
  <c r="W539" i="32"/>
  <c r="T531" i="32"/>
  <c r="W531" i="32"/>
  <c r="W527" i="32"/>
  <c r="T527" i="32"/>
  <c r="T513" i="32"/>
  <c r="W513" i="32"/>
  <c r="T481" i="32"/>
  <c r="W481" i="32"/>
  <c r="W465" i="32"/>
  <c r="T465" i="32"/>
  <c r="T461" i="32"/>
  <c r="W461" i="32"/>
  <c r="T432" i="32"/>
  <c r="W432" i="32"/>
  <c r="T408" i="32"/>
  <c r="W408" i="32"/>
  <c r="T396" i="32"/>
  <c r="W396" i="32"/>
  <c r="T384" i="32"/>
  <c r="W384" i="32"/>
  <c r="T372" i="32"/>
  <c r="W372" i="32"/>
  <c r="T356" i="32"/>
  <c r="W356" i="32"/>
  <c r="T308" i="32"/>
  <c r="W308" i="32"/>
  <c r="T268" i="32"/>
  <c r="W268" i="32"/>
  <c r="T248" i="32"/>
  <c r="W248" i="32"/>
  <c r="T240" i="32"/>
  <c r="W240" i="32"/>
  <c r="T236" i="32"/>
  <c r="W236" i="32"/>
  <c r="T232" i="32"/>
  <c r="W232" i="32"/>
  <c r="T224" i="32"/>
  <c r="W224" i="32"/>
  <c r="T204" i="32"/>
  <c r="W204" i="32"/>
  <c r="T188" i="32"/>
  <c r="W188" i="32"/>
  <c r="T176" i="32"/>
  <c r="W176" i="32"/>
  <c r="T156" i="32"/>
  <c r="W156" i="32"/>
  <c r="T143" i="32"/>
  <c r="W143" i="32"/>
  <c r="T127" i="32"/>
  <c r="W127" i="32"/>
  <c r="T115" i="32"/>
  <c r="W115" i="32"/>
  <c r="T95" i="32"/>
  <c r="W95" i="32"/>
  <c r="T91" i="32"/>
  <c r="W91" i="32"/>
  <c r="T79" i="32"/>
  <c r="W79" i="32"/>
  <c r="T71" i="32"/>
  <c r="W71" i="32"/>
  <c r="T67" i="32"/>
  <c r="W67" i="32"/>
  <c r="AE147" i="32"/>
  <c r="N367" i="32"/>
  <c r="N375" i="32"/>
  <c r="N383" i="32"/>
  <c r="O387" i="32"/>
  <c r="N391" i="32"/>
  <c r="P395" i="32"/>
  <c r="O399" i="32"/>
  <c r="P403" i="32"/>
  <c r="P407" i="32"/>
  <c r="P411" i="32"/>
  <c r="O415" i="32"/>
  <c r="P419" i="32"/>
  <c r="O423" i="32"/>
  <c r="O439" i="32"/>
  <c r="N443" i="32"/>
  <c r="Q451" i="32"/>
  <c r="R451" i="32" s="1"/>
  <c r="O456" i="32"/>
  <c r="S456" i="32" s="1"/>
  <c r="O464" i="32"/>
  <c r="N472" i="32"/>
  <c r="P480" i="32"/>
  <c r="N488" i="32"/>
  <c r="N496" i="32"/>
  <c r="S496" i="32" s="1"/>
  <c r="N512" i="32"/>
  <c r="Q526" i="32"/>
  <c r="R526" i="32" s="1"/>
  <c r="W43" i="32"/>
  <c r="T55" i="32"/>
  <c r="W59" i="32"/>
  <c r="W63" i="32"/>
  <c r="T75" i="32"/>
  <c r="W99" i="32"/>
  <c r="W107" i="32"/>
  <c r="W111" i="32"/>
  <c r="W152" i="32"/>
  <c r="W160" i="32"/>
  <c r="W168" i="32"/>
  <c r="T212" i="32"/>
  <c r="W216" i="32"/>
  <c r="W220" i="32"/>
  <c r="W244" i="32"/>
  <c r="W256" i="32"/>
  <c r="T280" i="32"/>
  <c r="W284" i="32"/>
  <c r="W296" i="32"/>
  <c r="W388" i="32"/>
  <c r="T448" i="32"/>
  <c r="W452" i="32"/>
  <c r="W376" i="32"/>
  <c r="W567" i="32"/>
  <c r="AE711" i="32"/>
  <c r="AE707" i="32"/>
  <c r="AE703" i="32"/>
  <c r="T521" i="32"/>
  <c r="W521" i="32"/>
  <c r="T518" i="32"/>
  <c r="W518" i="32"/>
  <c r="W486" i="32"/>
  <c r="T486" i="32"/>
  <c r="Q701" i="32"/>
  <c r="R701" i="32" s="1"/>
  <c r="P691" i="32"/>
  <c r="S691" i="32" s="1"/>
  <c r="X691" i="32" s="1"/>
  <c r="W619" i="32"/>
  <c r="W31" i="32"/>
  <c r="W228" i="32"/>
  <c r="T272" i="32"/>
  <c r="W288" i="32"/>
  <c r="T360" i="32"/>
  <c r="W368" i="32"/>
  <c r="W380" i="32"/>
  <c r="T587" i="32"/>
  <c r="T696" i="32"/>
  <c r="W696" i="32"/>
  <c r="T690" i="32"/>
  <c r="W690" i="32"/>
  <c r="T686" i="32"/>
  <c r="W686" i="32"/>
  <c r="T676" i="32"/>
  <c r="W676" i="32"/>
  <c r="AE79" i="32"/>
  <c r="Z54" i="32"/>
  <c r="AA54" i="32" s="1"/>
  <c r="AB54" i="32" s="1"/>
  <c r="AF54" i="32" s="1"/>
  <c r="AE700" i="32"/>
  <c r="AE696" i="32"/>
  <c r="AE692" i="32"/>
  <c r="AE523" i="32"/>
  <c r="AE109" i="32"/>
  <c r="AE642" i="32"/>
  <c r="AE638" i="32"/>
  <c r="AE634" i="32"/>
  <c r="AE606" i="32"/>
  <c r="AE602" i="32"/>
  <c r="AE598" i="32"/>
  <c r="AE519" i="32"/>
  <c r="AE511" i="32"/>
  <c r="AE507" i="32"/>
  <c r="AE491" i="32"/>
  <c r="AE487" i="32"/>
  <c r="AE475" i="32"/>
  <c r="AE471" i="32"/>
  <c r="AE463" i="32"/>
  <c r="AE459" i="32"/>
  <c r="AE455" i="32"/>
  <c r="P132" i="32"/>
  <c r="O132" i="32"/>
  <c r="N132" i="32"/>
  <c r="Q132" i="32"/>
  <c r="R132" i="32" s="1"/>
  <c r="S93" i="32"/>
  <c r="X93" i="32" s="1"/>
  <c r="S125" i="32"/>
  <c r="U125" i="32" s="1"/>
  <c r="Y125" i="32" s="1"/>
  <c r="Z125" i="32" s="1"/>
  <c r="AA125" i="32" s="1"/>
  <c r="AB125" i="32" s="1"/>
  <c r="AF125" i="32" s="1"/>
  <c r="S131" i="32"/>
  <c r="Q615" i="32"/>
  <c r="R615" i="32" s="1"/>
  <c r="S615" i="32" s="1"/>
  <c r="X615" i="32" s="1"/>
  <c r="N693" i="32"/>
  <c r="O701" i="32"/>
  <c r="W457" i="32"/>
  <c r="W473" i="32"/>
  <c r="T479" i="32"/>
  <c r="W485" i="32"/>
  <c r="W490" i="32"/>
  <c r="W498" i="32"/>
  <c r="W510" i="32"/>
  <c r="W517" i="32"/>
  <c r="W519" i="32"/>
  <c r="W536" i="32"/>
  <c r="T584" i="32"/>
  <c r="W545" i="32"/>
  <c r="W721" i="32"/>
  <c r="W537" i="32"/>
  <c r="AE58" i="32"/>
  <c r="S107" i="32"/>
  <c r="U107" i="32" s="1"/>
  <c r="Y107" i="32" s="1"/>
  <c r="Z107" i="32" s="1"/>
  <c r="AA107" i="32" s="1"/>
  <c r="AB107" i="32" s="1"/>
  <c r="AF107" i="32" s="1"/>
  <c r="S493" i="32"/>
  <c r="X493" i="32" s="1"/>
  <c r="S509" i="32"/>
  <c r="X509" i="32" s="1"/>
  <c r="O697" i="32"/>
  <c r="W608" i="32"/>
  <c r="T458" i="32"/>
  <c r="W462" i="32"/>
  <c r="W524" i="32"/>
  <c r="T596" i="32"/>
  <c r="T585" i="32"/>
  <c r="W533" i="32"/>
  <c r="T553" i="32"/>
  <c r="W670" i="32"/>
  <c r="T573" i="32"/>
  <c r="W495" i="32"/>
  <c r="AE35" i="32"/>
  <c r="AE39" i="32"/>
  <c r="AE61" i="32"/>
  <c r="AE26" i="32"/>
  <c r="AE22" i="32"/>
  <c r="AE18" i="32"/>
  <c r="AE14" i="32"/>
  <c r="AE10" i="32"/>
  <c r="AE88" i="32"/>
  <c r="P668" i="32"/>
  <c r="Q668" i="32"/>
  <c r="R668" i="32" s="1"/>
  <c r="N668" i="32"/>
  <c r="O668" i="32"/>
  <c r="S400" i="32"/>
  <c r="X400" i="32" s="1"/>
  <c r="P542" i="32"/>
  <c r="Q697" i="32"/>
  <c r="R697" i="32" s="1"/>
  <c r="O700" i="32"/>
  <c r="W632" i="32"/>
  <c r="W492" i="32"/>
  <c r="W560" i="32"/>
  <c r="W600" i="32"/>
  <c r="W525" i="32"/>
  <c r="T561" i="32"/>
  <c r="T617" i="32"/>
  <c r="W628" i="32"/>
  <c r="T578" i="32"/>
  <c r="W602" i="32"/>
  <c r="W629" i="32"/>
  <c r="T515" i="32"/>
  <c r="W515" i="32"/>
  <c r="T511" i="32"/>
  <c r="W511" i="32"/>
  <c r="S535" i="32"/>
  <c r="X535" i="32" s="1"/>
  <c r="T520" i="32"/>
  <c r="W642" i="32"/>
  <c r="T666" i="32"/>
  <c r="W666" i="32"/>
  <c r="T660" i="32"/>
  <c r="W660" i="32"/>
  <c r="T659" i="32"/>
  <c r="W659" i="32"/>
  <c r="T641" i="32"/>
  <c r="W641" i="32"/>
  <c r="T634" i="32"/>
  <c r="W634" i="32"/>
  <c r="T631" i="32"/>
  <c r="W631" i="32"/>
  <c r="T624" i="32"/>
  <c r="W624" i="32"/>
  <c r="T614" i="32"/>
  <c r="W614" i="32"/>
  <c r="T613" i="32"/>
  <c r="W613" i="32"/>
  <c r="T604" i="32"/>
  <c r="W604" i="32"/>
  <c r="W601" i="32"/>
  <c r="T601" i="32"/>
  <c r="T598" i="32"/>
  <c r="W598" i="32"/>
  <c r="W597" i="32"/>
  <c r="T597" i="32"/>
  <c r="T590" i="32"/>
  <c r="W590" i="32"/>
  <c r="T589" i="32"/>
  <c r="W589" i="32"/>
  <c r="T588" i="32"/>
  <c r="W588" i="32"/>
  <c r="T575" i="32"/>
  <c r="W575" i="32"/>
  <c r="T574" i="32"/>
  <c r="W574" i="32"/>
  <c r="W572" i="32"/>
  <c r="T572" i="32"/>
  <c r="T566" i="32"/>
  <c r="W566" i="32"/>
  <c r="T559" i="32"/>
  <c r="W559" i="32"/>
  <c r="T558" i="32"/>
  <c r="W558" i="32"/>
  <c r="W509" i="32"/>
  <c r="T509" i="32"/>
  <c r="T497" i="32"/>
  <c r="W497" i="32"/>
  <c r="T493" i="32"/>
  <c r="W493" i="32"/>
  <c r="T522" i="32"/>
  <c r="W522" i="32"/>
  <c r="W508" i="32"/>
  <c r="T508" i="32"/>
  <c r="W504" i="32"/>
  <c r="T504" i="32"/>
  <c r="T480" i="32"/>
  <c r="W480" i="32"/>
  <c r="W403" i="32"/>
  <c r="W412" i="32"/>
  <c r="T430" i="32"/>
  <c r="W435" i="32"/>
  <c r="T477" i="32"/>
  <c r="W392" i="32"/>
  <c r="AE202" i="32"/>
  <c r="AE198" i="32"/>
  <c r="AE13" i="32"/>
  <c r="AE17" i="32"/>
  <c r="AE48" i="32"/>
  <c r="AE67" i="32"/>
  <c r="AE125" i="32"/>
  <c r="AE129" i="32"/>
  <c r="AE133" i="32"/>
  <c r="AE136" i="32"/>
  <c r="AE140" i="32"/>
  <c r="AE144" i="32"/>
  <c r="AE148" i="32"/>
  <c r="AE505" i="32"/>
  <c r="AE517" i="32"/>
  <c r="AE553" i="32"/>
  <c r="AE569" i="32"/>
  <c r="AE573" i="32"/>
  <c r="AE577" i="32"/>
  <c r="T381" i="32"/>
  <c r="W426" i="32"/>
  <c r="W400" i="32"/>
  <c r="W440" i="32"/>
  <c r="AE237" i="32"/>
  <c r="AE154" i="32"/>
  <c r="AE74" i="32"/>
  <c r="AE91" i="32"/>
  <c r="AE95" i="32"/>
  <c r="AE235" i="32"/>
  <c r="AE391" i="32"/>
  <c r="AE410" i="32"/>
  <c r="T470" i="32"/>
  <c r="AE212" i="32"/>
  <c r="N374" i="32"/>
  <c r="O374" i="32"/>
  <c r="T724" i="32"/>
  <c r="W724" i="32"/>
  <c r="T685" i="32"/>
  <c r="W685" i="32"/>
  <c r="T599" i="32"/>
  <c r="W599" i="32"/>
  <c r="N455" i="32"/>
  <c r="O455" i="32"/>
  <c r="T453" i="32"/>
  <c r="W453" i="32"/>
  <c r="W436" i="32"/>
  <c r="T436" i="32"/>
  <c r="Q433" i="32"/>
  <c r="R433" i="32" s="1"/>
  <c r="N433" i="32"/>
  <c r="T397" i="32"/>
  <c r="W397" i="32"/>
  <c r="T395" i="32"/>
  <c r="W395" i="32"/>
  <c r="T393" i="32"/>
  <c r="W393" i="32"/>
  <c r="T391" i="32"/>
  <c r="W391" i="32"/>
  <c r="T387" i="32"/>
  <c r="W387" i="32"/>
  <c r="O382" i="32"/>
  <c r="P382" i="32"/>
  <c r="Q378" i="32"/>
  <c r="R378" i="32" s="1"/>
  <c r="N378" i="32"/>
  <c r="P370" i="32"/>
  <c r="Q370" i="32"/>
  <c r="R370" i="32" s="1"/>
  <c r="Q366" i="32"/>
  <c r="R366" i="32" s="1"/>
  <c r="N366" i="32"/>
  <c r="O362" i="32"/>
  <c r="P362" i="32"/>
  <c r="T310" i="32"/>
  <c r="W310" i="32"/>
  <c r="P18" i="32"/>
  <c r="O30" i="32"/>
  <c r="Q22" i="32"/>
  <c r="R22" i="32" s="1"/>
  <c r="N34" i="32"/>
  <c r="O199" i="32"/>
  <c r="N227" i="32"/>
  <c r="P215" i="32"/>
  <c r="O231" i="32"/>
  <c r="Q207" i="32"/>
  <c r="R207" i="32" s="1"/>
  <c r="O223" i="32"/>
  <c r="P380" i="32"/>
  <c r="O429" i="32"/>
  <c r="Q438" i="32"/>
  <c r="R438" i="32" s="1"/>
  <c r="O469" i="32"/>
  <c r="N612" i="32"/>
  <c r="N12" i="32"/>
  <c r="Q16" i="32"/>
  <c r="R16" i="32" s="1"/>
  <c r="P20" i="32"/>
  <c r="P24" i="32"/>
  <c r="N28" i="32"/>
  <c r="N32" i="32"/>
  <c r="P36" i="32"/>
  <c r="N38" i="32"/>
  <c r="N40" i="32"/>
  <c r="Q205" i="32"/>
  <c r="R205" i="32" s="1"/>
  <c r="P211" i="32"/>
  <c r="P213" i="32"/>
  <c r="Q217" i="32"/>
  <c r="R217" i="32" s="1"/>
  <c r="P219" i="32"/>
  <c r="P225" i="32"/>
  <c r="O229" i="32"/>
  <c r="N362" i="32"/>
  <c r="N370" i="32"/>
  <c r="N382" i="32"/>
  <c r="S404" i="32"/>
  <c r="Q455" i="32"/>
  <c r="R455" i="32" s="1"/>
  <c r="N459" i="32"/>
  <c r="W423" i="32"/>
  <c r="T474" i="32"/>
  <c r="T688" i="32"/>
  <c r="W688" i="32"/>
  <c r="T595" i="32"/>
  <c r="W595" i="32"/>
  <c r="Q467" i="32"/>
  <c r="R467" i="32" s="1"/>
  <c r="N467" i="32"/>
  <c r="N465" i="32"/>
  <c r="O465" i="32"/>
  <c r="Q457" i="32"/>
  <c r="R457" i="32" s="1"/>
  <c r="O457" i="32"/>
  <c r="N442" i="32"/>
  <c r="P442" i="32"/>
  <c r="T421" i="32"/>
  <c r="W421" i="32"/>
  <c r="T399" i="32"/>
  <c r="W399" i="32"/>
  <c r="T389" i="32"/>
  <c r="W389" i="32"/>
  <c r="T385" i="32"/>
  <c r="W385" i="32"/>
  <c r="T338" i="32"/>
  <c r="W338" i="32"/>
  <c r="T314" i="32"/>
  <c r="W314" i="32"/>
  <c r="P10" i="32"/>
  <c r="Q10" i="32"/>
  <c r="R10" i="32" s="1"/>
  <c r="P14" i="32"/>
  <c r="O18" i="32"/>
  <c r="P22" i="32"/>
  <c r="P34" i="32"/>
  <c r="S111" i="32"/>
  <c r="X111" i="32" s="1"/>
  <c r="S123" i="32"/>
  <c r="X123" i="32" s="1"/>
  <c r="Q211" i="32"/>
  <c r="R211" i="32" s="1"/>
  <c r="Q227" i="32"/>
  <c r="R227" i="32" s="1"/>
  <c r="N219" i="32"/>
  <c r="N215" i="32"/>
  <c r="Q231" i="32"/>
  <c r="R231" i="32" s="1"/>
  <c r="P207" i="32"/>
  <c r="O442" i="32"/>
  <c r="Q223" i="32"/>
  <c r="R223" i="32" s="1"/>
  <c r="O372" i="32"/>
  <c r="P461" i="32"/>
  <c r="P438" i="32"/>
  <c r="P612" i="32"/>
  <c r="O592" i="32"/>
  <c r="O608" i="32"/>
  <c r="P717" i="32"/>
  <c r="S553" i="32"/>
  <c r="X553" i="32" s="1"/>
  <c r="S637" i="32"/>
  <c r="O10" i="32"/>
  <c r="Q12" i="32"/>
  <c r="R12" i="32" s="1"/>
  <c r="P16" i="32"/>
  <c r="O20" i="32"/>
  <c r="N24" i="32"/>
  <c r="O28" i="32"/>
  <c r="N30" i="32"/>
  <c r="O32" i="32"/>
  <c r="O36" i="32"/>
  <c r="Q40" i="32"/>
  <c r="R40" i="32" s="1"/>
  <c r="Q199" i="32"/>
  <c r="R199" i="32" s="1"/>
  <c r="P205" i="32"/>
  <c r="O209" i="32"/>
  <c r="O213" i="32"/>
  <c r="P217" i="32"/>
  <c r="Q221" i="32"/>
  <c r="R221" i="32" s="1"/>
  <c r="N225" i="32"/>
  <c r="P227" i="32"/>
  <c r="Q233" i="32"/>
  <c r="R233" i="32" s="1"/>
  <c r="Q362" i="32"/>
  <c r="R362" i="32" s="1"/>
  <c r="Q374" i="32"/>
  <c r="R374" i="32" s="1"/>
  <c r="Q382" i="32"/>
  <c r="R382" i="32" s="1"/>
  <c r="P433" i="32"/>
  <c r="P455" i="32"/>
  <c r="P465" i="32"/>
  <c r="Q608" i="32"/>
  <c r="R608" i="32" s="1"/>
  <c r="N10" i="32"/>
  <c r="Z18" i="32"/>
  <c r="AA18" i="32" s="1"/>
  <c r="AB18" i="32" s="1"/>
  <c r="AF18" i="32" s="1"/>
  <c r="T322" i="32"/>
  <c r="W326" i="32"/>
  <c r="T346" i="32"/>
  <c r="T348" i="32"/>
  <c r="T451" i="32"/>
  <c r="W591" i="32"/>
  <c r="T675" i="32"/>
  <c r="W675" i="32"/>
  <c r="T712" i="32"/>
  <c r="W712" i="32"/>
  <c r="T677" i="32"/>
  <c r="W677" i="32"/>
  <c r="P604" i="32"/>
  <c r="Q604" i="32"/>
  <c r="R604" i="32" s="1"/>
  <c r="T472" i="32"/>
  <c r="W472" i="32"/>
  <c r="O463" i="32"/>
  <c r="P463" i="32"/>
  <c r="O459" i="32"/>
  <c r="P459" i="32"/>
  <c r="T447" i="32"/>
  <c r="W447" i="32"/>
  <c r="O435" i="32"/>
  <c r="P435" i="32"/>
  <c r="N431" i="32"/>
  <c r="O431" i="32"/>
  <c r="N427" i="32"/>
  <c r="O427" i="32"/>
  <c r="W409" i="32"/>
  <c r="T409" i="32"/>
  <c r="T405" i="32"/>
  <c r="W405" i="32"/>
  <c r="T401" i="32"/>
  <c r="W401" i="32"/>
  <c r="T334" i="32"/>
  <c r="W334" i="32"/>
  <c r="T312" i="32"/>
  <c r="W312" i="32"/>
  <c r="Z10" i="32"/>
  <c r="AA10" i="32" s="1"/>
  <c r="AB10" i="32" s="1"/>
  <c r="P26" i="32"/>
  <c r="O26" i="32"/>
  <c r="O14" i="32"/>
  <c r="N18" i="32"/>
  <c r="N211" i="32"/>
  <c r="P429" i="32"/>
  <c r="N461" i="32"/>
  <c r="N438" i="32"/>
  <c r="P469" i="32"/>
  <c r="S651" i="32"/>
  <c r="X651" i="32" s="1"/>
  <c r="N592" i="32"/>
  <c r="N608" i="32"/>
  <c r="S719" i="32"/>
  <c r="X719" i="32" s="1"/>
  <c r="Q209" i="32"/>
  <c r="R209" i="32" s="1"/>
  <c r="N213" i="32"/>
  <c r="O221" i="32"/>
  <c r="Q225" i="32"/>
  <c r="R225" i="32" s="1"/>
  <c r="N229" i="32"/>
  <c r="P233" i="32"/>
  <c r="P366" i="32"/>
  <c r="P374" i="32"/>
  <c r="P378" i="32"/>
  <c r="P427" i="32"/>
  <c r="O433" i="32"/>
  <c r="Q435" i="32"/>
  <c r="R435" i="32" s="1"/>
  <c r="P457" i="32"/>
  <c r="N463" i="32"/>
  <c r="P467" i="32"/>
  <c r="W411" i="32"/>
  <c r="W720" i="32"/>
  <c r="AA15" i="32"/>
  <c r="AB15" i="32" s="1"/>
  <c r="AF15" i="32" s="1"/>
  <c r="Z20" i="32"/>
  <c r="AA20" i="32" s="1"/>
  <c r="AB20" i="32" s="1"/>
  <c r="AF20" i="32" s="1"/>
  <c r="W407" i="32"/>
  <c r="T425" i="32"/>
  <c r="T449" i="32"/>
  <c r="S543" i="32"/>
  <c r="U543" i="32" s="1"/>
  <c r="Y543" i="32" s="1"/>
  <c r="Z543" i="32" s="1"/>
  <c r="AA543" i="32" s="1"/>
  <c r="AB543" i="32" s="1"/>
  <c r="Z14" i="32"/>
  <c r="AA14" i="32" s="1"/>
  <c r="AB14" i="32" s="1"/>
  <c r="AF14" i="32" s="1"/>
  <c r="T502" i="32"/>
  <c r="T564" i="32"/>
  <c r="W580" i="32"/>
  <c r="W549" i="32"/>
  <c r="W665" i="32"/>
  <c r="W682" i="32"/>
  <c r="W700" i="32"/>
  <c r="T653" i="32"/>
  <c r="W653" i="32"/>
  <c r="AE623" i="32"/>
  <c r="AE619" i="32"/>
  <c r="AE438" i="32"/>
  <c r="S472" i="32"/>
  <c r="W668" i="32"/>
  <c r="Z16" i="32"/>
  <c r="AA16" i="32" s="1"/>
  <c r="AB16" i="32" s="1"/>
  <c r="AF16" i="32" s="1"/>
  <c r="T500" i="32"/>
  <c r="T556" i="32"/>
  <c r="W530" i="32"/>
  <c r="T538" i="32"/>
  <c r="T714" i="32"/>
  <c r="W714" i="32"/>
  <c r="T707" i="32"/>
  <c r="T638" i="32"/>
  <c r="AE205" i="32"/>
  <c r="AE714" i="32"/>
  <c r="W692" i="32"/>
  <c r="T692" i="32"/>
  <c r="AE581" i="32"/>
  <c r="AE561" i="32"/>
  <c r="AE186" i="32"/>
  <c r="AE626" i="32"/>
  <c r="AE489" i="32"/>
  <c r="AE485" i="32"/>
  <c r="AE265" i="32"/>
  <c r="AE72" i="32"/>
  <c r="AE44" i="32"/>
  <c r="AE70" i="32"/>
  <c r="AE175" i="32"/>
  <c r="AE183" i="32"/>
  <c r="AE474" i="32"/>
  <c r="AE430" i="32"/>
  <c r="AE426" i="32"/>
  <c r="AE304" i="32"/>
  <c r="AE300" i="32"/>
  <c r="AE216" i="32"/>
  <c r="AE122" i="32"/>
  <c r="AE168" i="32"/>
  <c r="AE172" i="32"/>
  <c r="AE404" i="32"/>
  <c r="W586" i="32"/>
  <c r="AE697" i="32"/>
  <c r="AE693" i="32"/>
  <c r="AE671" i="32"/>
  <c r="AE521" i="32"/>
  <c r="AE473" i="32"/>
  <c r="AE414" i="32"/>
  <c r="AE406" i="32"/>
  <c r="AE402" i="32"/>
  <c r="AE345" i="32"/>
  <c r="AE341" i="32"/>
  <c r="AE288" i="32"/>
  <c r="AE284" i="32"/>
  <c r="AE262" i="32"/>
  <c r="AE258" i="32"/>
  <c r="AE618" i="32"/>
  <c r="AE622" i="32"/>
  <c r="AE681" i="32"/>
  <c r="T441" i="32"/>
  <c r="W441" i="32"/>
  <c r="T410" i="32"/>
  <c r="W410" i="32"/>
  <c r="O384" i="32"/>
  <c r="N384" i="32"/>
  <c r="N376" i="32"/>
  <c r="P376" i="32"/>
  <c r="P351" i="32"/>
  <c r="N351" i="32"/>
  <c r="T344" i="32"/>
  <c r="W344" i="32"/>
  <c r="T328" i="32"/>
  <c r="W328" i="32"/>
  <c r="Q323" i="32"/>
  <c r="R323" i="32" s="1"/>
  <c r="N323" i="32"/>
  <c r="P323" i="32"/>
  <c r="P319" i="32"/>
  <c r="Q319" i="32"/>
  <c r="R319" i="32" s="1"/>
  <c r="N319" i="32"/>
  <c r="O315" i="32"/>
  <c r="Q315" i="32"/>
  <c r="R315" i="32" s="1"/>
  <c r="P315" i="32"/>
  <c r="T181" i="32"/>
  <c r="W181" i="32"/>
  <c r="O164" i="32"/>
  <c r="P164" i="32"/>
  <c r="Q164" i="32"/>
  <c r="R164" i="32" s="1"/>
  <c r="T123" i="32"/>
  <c r="W123" i="32"/>
  <c r="P122" i="32"/>
  <c r="N122" i="32"/>
  <c r="P83" i="32"/>
  <c r="O83" i="32"/>
  <c r="N79" i="32"/>
  <c r="P79" i="32"/>
  <c r="AE380" i="32"/>
  <c r="N298" i="32"/>
  <c r="Q351" i="32"/>
  <c r="R351" i="32" s="1"/>
  <c r="Q384" i="32"/>
  <c r="R384" i="32" s="1"/>
  <c r="P409" i="32"/>
  <c r="N339" i="32"/>
  <c r="P347" i="32"/>
  <c r="O389" i="32"/>
  <c r="O397" i="32"/>
  <c r="O405" i="32"/>
  <c r="N364" i="32"/>
  <c r="N380" i="32"/>
  <c r="O445" i="32"/>
  <c r="N485" i="32"/>
  <c r="Q372" i="32"/>
  <c r="R372" i="32" s="1"/>
  <c r="P430" i="32"/>
  <c r="O476" i="32"/>
  <c r="O79" i="32"/>
  <c r="Q122" i="32"/>
  <c r="R122" i="32" s="1"/>
  <c r="O323" i="32"/>
  <c r="T278" i="32"/>
  <c r="T373" i="32"/>
  <c r="W467" i="32"/>
  <c r="T702" i="32"/>
  <c r="W702" i="32"/>
  <c r="T697" i="32"/>
  <c r="W697" i="32"/>
  <c r="O658" i="32"/>
  <c r="N658" i="32"/>
  <c r="P658" i="32"/>
  <c r="T652" i="32"/>
  <c r="W652" i="32"/>
  <c r="T650" i="32"/>
  <c r="W650" i="32"/>
  <c r="Q638" i="32"/>
  <c r="R638" i="32" s="1"/>
  <c r="N638" i="32"/>
  <c r="O638" i="32"/>
  <c r="T609" i="32"/>
  <c r="W609" i="32"/>
  <c r="T607" i="32"/>
  <c r="W607" i="32"/>
  <c r="T605" i="32"/>
  <c r="W605" i="32"/>
  <c r="T603" i="32"/>
  <c r="W603" i="32"/>
  <c r="Q586" i="32"/>
  <c r="R586" i="32" s="1"/>
  <c r="N586" i="32"/>
  <c r="O586" i="32"/>
  <c r="Q582" i="32"/>
  <c r="R582" i="32" s="1"/>
  <c r="N582" i="32"/>
  <c r="O582" i="32"/>
  <c r="N578" i="32"/>
  <c r="O578" i="32"/>
  <c r="P578" i="32"/>
  <c r="N574" i="32"/>
  <c r="O574" i="32"/>
  <c r="P574" i="32"/>
  <c r="P572" i="32"/>
  <c r="Q572" i="32"/>
  <c r="R572" i="32" s="1"/>
  <c r="O562" i="32"/>
  <c r="P562" i="32"/>
  <c r="Q562" i="32"/>
  <c r="R562" i="32" s="1"/>
  <c r="N527" i="32"/>
  <c r="O527" i="32"/>
  <c r="P527" i="32"/>
  <c r="T523" i="32"/>
  <c r="W523" i="32"/>
  <c r="W505" i="32"/>
  <c r="T505" i="32"/>
  <c r="O504" i="32"/>
  <c r="N504" i="32"/>
  <c r="P504" i="32"/>
  <c r="T501" i="32"/>
  <c r="W501" i="32"/>
  <c r="T491" i="32"/>
  <c r="W491" i="32"/>
  <c r="T459" i="32"/>
  <c r="W459" i="32"/>
  <c r="Q458" i="32"/>
  <c r="R458" i="32" s="1"/>
  <c r="N458" i="32"/>
  <c r="Q440" i="32"/>
  <c r="R440" i="32" s="1"/>
  <c r="P440" i="32"/>
  <c r="N440" i="32"/>
  <c r="T431" i="32"/>
  <c r="W431" i="32"/>
  <c r="N425" i="32"/>
  <c r="P425" i="32"/>
  <c r="Q425" i="32"/>
  <c r="R425" i="32" s="1"/>
  <c r="N417" i="32"/>
  <c r="P417" i="32"/>
  <c r="Q417" i="32"/>
  <c r="R417" i="32" s="1"/>
  <c r="T365" i="32"/>
  <c r="W365" i="32"/>
  <c r="N343" i="32"/>
  <c r="O343" i="32"/>
  <c r="T340" i="32"/>
  <c r="W340" i="32"/>
  <c r="O331" i="32"/>
  <c r="Q331" i="32"/>
  <c r="R331" i="32" s="1"/>
  <c r="P331" i="32"/>
  <c r="T324" i="32"/>
  <c r="W324" i="32"/>
  <c r="T316" i="32"/>
  <c r="W316" i="32"/>
  <c r="Q121" i="32"/>
  <c r="R121" i="32" s="1"/>
  <c r="O121" i="32"/>
  <c r="N117" i="32"/>
  <c r="P117" i="32"/>
  <c r="S218" i="32"/>
  <c r="U218" i="32" s="1"/>
  <c r="Y218" i="32" s="1"/>
  <c r="Z218" i="32" s="1"/>
  <c r="AA218" i="32" s="1"/>
  <c r="AB218" i="32" s="1"/>
  <c r="AF218" i="32" s="1"/>
  <c r="Q104" i="32"/>
  <c r="R104" i="32" s="1"/>
  <c r="P298" i="32"/>
  <c r="Q389" i="32"/>
  <c r="R389" i="32" s="1"/>
  <c r="Q405" i="32"/>
  <c r="R405" i="32" s="1"/>
  <c r="O409" i="32"/>
  <c r="O458" i="32"/>
  <c r="P339" i="32"/>
  <c r="O364" i="32"/>
  <c r="O380" i="32"/>
  <c r="O485" i="32"/>
  <c r="P372" i="32"/>
  <c r="N430" i="32"/>
  <c r="Q470" i="32"/>
  <c r="R470" i="32" s="1"/>
  <c r="N476" i="32"/>
  <c r="Q79" i="32"/>
  <c r="R79" i="32" s="1"/>
  <c r="Q83" i="32"/>
  <c r="R83" i="32" s="1"/>
  <c r="O117" i="32"/>
  <c r="N121" i="32"/>
  <c r="P210" i="32"/>
  <c r="O319" i="32"/>
  <c r="P343" i="32"/>
  <c r="O351" i="32"/>
  <c r="O417" i="32"/>
  <c r="P458" i="32"/>
  <c r="W80" i="32"/>
  <c r="W161" i="32"/>
  <c r="T332" i="32"/>
  <c r="W336" i="32"/>
  <c r="W361" i="32"/>
  <c r="T402" i="32"/>
  <c r="W406" i="32"/>
  <c r="Q475" i="32"/>
  <c r="R475" i="32" s="1"/>
  <c r="N475" i="32"/>
  <c r="O475" i="32"/>
  <c r="N471" i="32"/>
  <c r="O471" i="32"/>
  <c r="P471" i="32"/>
  <c r="P466" i="32"/>
  <c r="Q466" i="32"/>
  <c r="R466" i="32" s="1"/>
  <c r="T427" i="32"/>
  <c r="W427" i="32"/>
  <c r="N426" i="32"/>
  <c r="P426" i="32"/>
  <c r="Q426" i="32"/>
  <c r="R426" i="32" s="1"/>
  <c r="T390" i="32"/>
  <c r="W390" i="32"/>
  <c r="Q385" i="32"/>
  <c r="R385" i="32" s="1"/>
  <c r="N385" i="32"/>
  <c r="O385" i="32"/>
  <c r="O368" i="32"/>
  <c r="N368" i="32"/>
  <c r="P335" i="32"/>
  <c r="N335" i="32"/>
  <c r="P327" i="32"/>
  <c r="N327" i="32"/>
  <c r="O327" i="32"/>
  <c r="T320" i="32"/>
  <c r="W320" i="32"/>
  <c r="P311" i="32"/>
  <c r="N311" i="32"/>
  <c r="O311" i="32"/>
  <c r="O306" i="32"/>
  <c r="P306" i="32"/>
  <c r="Q306" i="32"/>
  <c r="R306" i="32" s="1"/>
  <c r="O281" i="32"/>
  <c r="P281" i="32"/>
  <c r="Q281" i="32"/>
  <c r="R281" i="32" s="1"/>
  <c r="P277" i="32"/>
  <c r="Q277" i="32"/>
  <c r="R277" i="32" s="1"/>
  <c r="N277" i="32"/>
  <c r="T118" i="32"/>
  <c r="W118" i="32"/>
  <c r="T114" i="32"/>
  <c r="W114" i="32"/>
  <c r="P63" i="32"/>
  <c r="N104" i="32"/>
  <c r="N210" i="32"/>
  <c r="N63" i="32"/>
  <c r="Q210" i="32"/>
  <c r="R210" i="32" s="1"/>
  <c r="S307" i="32"/>
  <c r="U307" i="32" s="1"/>
  <c r="Y307" i="32" s="1"/>
  <c r="Z307" i="32" s="1"/>
  <c r="AA307" i="32" s="1"/>
  <c r="AB307" i="32" s="1"/>
  <c r="AF307" i="32" s="1"/>
  <c r="Q343" i="32"/>
  <c r="R343" i="32" s="1"/>
  <c r="Q376" i="32"/>
  <c r="R376" i="32" s="1"/>
  <c r="P401" i="32"/>
  <c r="O466" i="32"/>
  <c r="O347" i="32"/>
  <c r="P445" i="32"/>
  <c r="P470" i="32"/>
  <c r="P476" i="32"/>
  <c r="S525" i="32"/>
  <c r="N83" i="32"/>
  <c r="Q117" i="32"/>
  <c r="R117" i="32" s="1"/>
  <c r="P121" i="32"/>
  <c r="N164" i="32"/>
  <c r="N315" i="32"/>
  <c r="N331" i="32"/>
  <c r="P368" i="32"/>
  <c r="O376" i="32"/>
  <c r="P384" i="32"/>
  <c r="Q409" i="32"/>
  <c r="R409" i="32" s="1"/>
  <c r="O425" i="32"/>
  <c r="O440" i="32"/>
  <c r="N466" i="32"/>
  <c r="T76" i="32"/>
  <c r="W211" i="32"/>
  <c r="W357" i="32"/>
  <c r="W369" i="32"/>
  <c r="S497" i="32"/>
  <c r="X497" i="32" s="1"/>
  <c r="S503" i="32"/>
  <c r="X503" i="32" s="1"/>
  <c r="S515" i="32"/>
  <c r="AE450" i="32"/>
  <c r="W622" i="32"/>
  <c r="W630" i="32"/>
  <c r="W689" i="32"/>
  <c r="W694" i="32"/>
  <c r="T694" i="32"/>
  <c r="AE682" i="32"/>
  <c r="AE659" i="32"/>
  <c r="AE349" i="32"/>
  <c r="AE60" i="32"/>
  <c r="AE165" i="32"/>
  <c r="S137" i="32"/>
  <c r="AE600" i="32"/>
  <c r="AE299" i="32"/>
  <c r="AE394" i="32"/>
  <c r="AE717" i="32"/>
  <c r="AE648" i="32"/>
  <c r="AE636" i="32"/>
  <c r="AE604" i="32"/>
  <c r="AE526" i="32"/>
  <c r="AE522" i="32"/>
  <c r="AE470" i="32"/>
  <c r="AE373" i="32"/>
  <c r="AE365" i="32"/>
  <c r="AE361" i="32"/>
  <c r="AE357" i="32"/>
  <c r="AE353" i="32"/>
  <c r="AE328" i="32"/>
  <c r="AE312" i="32"/>
  <c r="AE307" i="32"/>
  <c r="AE297" i="32"/>
  <c r="AE283" i="32"/>
  <c r="AE261" i="32"/>
  <c r="AE257" i="32"/>
  <c r="AE36" i="32"/>
  <c r="AE50" i="32"/>
  <c r="AE57" i="32"/>
  <c r="AE249" i="32"/>
  <c r="AE248" i="32"/>
  <c r="AE213" i="32"/>
  <c r="AE149" i="32"/>
  <c r="AE632" i="32"/>
  <c r="AE616" i="32"/>
  <c r="AE611" i="32"/>
  <c r="AE486" i="32"/>
  <c r="AE395" i="32"/>
  <c r="AE376" i="32"/>
  <c r="AE285" i="32"/>
  <c r="AE280" i="32"/>
  <c r="AE267" i="32"/>
  <c r="AE263" i="32"/>
  <c r="AE245" i="32"/>
  <c r="AE199" i="32"/>
  <c r="AE173" i="32"/>
  <c r="AE80" i="32"/>
  <c r="N643" i="32"/>
  <c r="P643" i="32"/>
  <c r="Q643" i="32"/>
  <c r="R643" i="32" s="1"/>
  <c r="T635" i="32"/>
  <c r="W635" i="32"/>
  <c r="N556" i="32"/>
  <c r="O556" i="32"/>
  <c r="Q556" i="32"/>
  <c r="R556" i="32" s="1"/>
  <c r="P556" i="32"/>
  <c r="Q555" i="32"/>
  <c r="R555" i="32" s="1"/>
  <c r="P555" i="32"/>
  <c r="O555" i="32"/>
  <c r="T552" i="32"/>
  <c r="W552" i="32"/>
  <c r="N489" i="32"/>
  <c r="P489" i="32"/>
  <c r="Q489" i="32"/>
  <c r="R489" i="32" s="1"/>
  <c r="O478" i="32"/>
  <c r="P478" i="32"/>
  <c r="Q478" i="32"/>
  <c r="R478" i="32" s="1"/>
  <c r="Q477" i="32"/>
  <c r="R477" i="32" s="1"/>
  <c r="N477" i="32"/>
  <c r="P477" i="32"/>
  <c r="T476" i="32"/>
  <c r="W476" i="32"/>
  <c r="Q448" i="32"/>
  <c r="R448" i="32" s="1"/>
  <c r="N448" i="32"/>
  <c r="P448" i="32"/>
  <c r="P447" i="32"/>
  <c r="Q447" i="32"/>
  <c r="R447" i="32" s="1"/>
  <c r="N447" i="32"/>
  <c r="T445" i="32"/>
  <c r="W445" i="32"/>
  <c r="T420" i="32"/>
  <c r="W420" i="32"/>
  <c r="W419" i="32"/>
  <c r="T419" i="32"/>
  <c r="N359" i="32"/>
  <c r="O359" i="32"/>
  <c r="Q356" i="32"/>
  <c r="R356" i="32" s="1"/>
  <c r="O356" i="32"/>
  <c r="N356" i="32"/>
  <c r="P352" i="32"/>
  <c r="Q352" i="32"/>
  <c r="R352" i="32" s="1"/>
  <c r="O352" i="32"/>
  <c r="Q273" i="32"/>
  <c r="R273" i="32" s="1"/>
  <c r="N273" i="32"/>
  <c r="O273" i="32"/>
  <c r="O264" i="32"/>
  <c r="N264" i="32"/>
  <c r="P264" i="32"/>
  <c r="O256" i="32"/>
  <c r="N256" i="32"/>
  <c r="P256" i="32"/>
  <c r="N203" i="32"/>
  <c r="O259" i="32"/>
  <c r="O198" i="32"/>
  <c r="O477" i="32"/>
  <c r="P259" i="32"/>
  <c r="T725" i="32"/>
  <c r="W725" i="32"/>
  <c r="AE724" i="32"/>
  <c r="P687" i="32"/>
  <c r="O687" i="32"/>
  <c r="N687" i="32"/>
  <c r="T683" i="32"/>
  <c r="W683" i="32"/>
  <c r="P682" i="32"/>
  <c r="Q682" i="32"/>
  <c r="R682" i="32" s="1"/>
  <c r="N682" i="32"/>
  <c r="P671" i="32"/>
  <c r="N671" i="32"/>
  <c r="Q671" i="32"/>
  <c r="R671" i="32" s="1"/>
  <c r="T667" i="32"/>
  <c r="W667" i="32"/>
  <c r="T661" i="32"/>
  <c r="W661" i="32"/>
  <c r="Q660" i="32"/>
  <c r="R660" i="32" s="1"/>
  <c r="O660" i="32"/>
  <c r="N660" i="32"/>
  <c r="P659" i="32"/>
  <c r="Q659" i="32"/>
  <c r="R659" i="32" s="1"/>
  <c r="O659" i="32"/>
  <c r="T655" i="32"/>
  <c r="W655" i="32"/>
  <c r="T654" i="32"/>
  <c r="W654" i="32"/>
  <c r="AE653" i="32"/>
  <c r="P653" i="32"/>
  <c r="N653" i="32"/>
  <c r="Q653" i="32"/>
  <c r="R653" i="32" s="1"/>
  <c r="T649" i="32"/>
  <c r="W649" i="32"/>
  <c r="Q648" i="32"/>
  <c r="R648" i="32" s="1"/>
  <c r="O648" i="32"/>
  <c r="P648" i="32"/>
  <c r="T645" i="32"/>
  <c r="W645" i="32"/>
  <c r="T640" i="32"/>
  <c r="W640" i="32"/>
  <c r="T639" i="32"/>
  <c r="W639" i="32"/>
  <c r="T637" i="32"/>
  <c r="W637" i="32"/>
  <c r="P576" i="32"/>
  <c r="O576" i="32"/>
  <c r="Q576" i="32"/>
  <c r="R576" i="32" s="1"/>
  <c r="N560" i="32"/>
  <c r="P560" i="32"/>
  <c r="Q560" i="32"/>
  <c r="R560" i="32" s="1"/>
  <c r="O560" i="32"/>
  <c r="O446" i="32"/>
  <c r="N446" i="32"/>
  <c r="P446" i="32"/>
  <c r="T444" i="32"/>
  <c r="W444" i="32"/>
  <c r="T418" i="32"/>
  <c r="W418" i="32"/>
  <c r="Q358" i="32"/>
  <c r="R358" i="32" s="1"/>
  <c r="N358" i="32"/>
  <c r="O358" i="32"/>
  <c r="P357" i="32"/>
  <c r="Q357" i="32"/>
  <c r="R357" i="32" s="1"/>
  <c r="O357" i="32"/>
  <c r="O268" i="32"/>
  <c r="N268" i="32"/>
  <c r="P268" i="32"/>
  <c r="O266" i="32"/>
  <c r="P266" i="32"/>
  <c r="O265" i="32"/>
  <c r="P265" i="32"/>
  <c r="N265" i="32"/>
  <c r="T255" i="32"/>
  <c r="W255" i="32"/>
  <c r="T196" i="32"/>
  <c r="W196" i="32"/>
  <c r="T195" i="32"/>
  <c r="W195" i="32"/>
  <c r="P198" i="32"/>
  <c r="Q258" i="32"/>
  <c r="R258" i="32" s="1"/>
  <c r="N266" i="32"/>
  <c r="N478" i="32"/>
  <c r="P356" i="32"/>
  <c r="N576" i="32"/>
  <c r="O447" i="32"/>
  <c r="W644" i="32"/>
  <c r="W197" i="32"/>
  <c r="N631" i="32"/>
  <c r="O631" i="32"/>
  <c r="P631" i="32"/>
  <c r="N623" i="32"/>
  <c r="O623" i="32"/>
  <c r="P623" i="32"/>
  <c r="T620" i="32"/>
  <c r="W620" i="32"/>
  <c r="Q619" i="32"/>
  <c r="R619" i="32" s="1"/>
  <c r="O619" i="32"/>
  <c r="P619" i="32"/>
  <c r="N619" i="32"/>
  <c r="T616" i="32"/>
  <c r="W616" i="32"/>
  <c r="T615" i="32"/>
  <c r="W615" i="32"/>
  <c r="P614" i="32"/>
  <c r="Q614" i="32"/>
  <c r="R614" i="32" s="1"/>
  <c r="N614" i="32"/>
  <c r="W610" i="32"/>
  <c r="T610" i="32"/>
  <c r="T606" i="32"/>
  <c r="W606" i="32"/>
  <c r="O605" i="32"/>
  <c r="P605" i="32"/>
  <c r="N605" i="32"/>
  <c r="P601" i="32"/>
  <c r="Q601" i="32"/>
  <c r="R601" i="32" s="1"/>
  <c r="N601" i="32"/>
  <c r="P600" i="32"/>
  <c r="Q600" i="32"/>
  <c r="R600" i="32" s="1"/>
  <c r="N600" i="32"/>
  <c r="O600" i="32"/>
  <c r="O596" i="32"/>
  <c r="Q596" i="32"/>
  <c r="R596" i="32" s="1"/>
  <c r="T593" i="32"/>
  <c r="W593" i="32"/>
  <c r="T592" i="32"/>
  <c r="W592" i="32"/>
  <c r="Q591" i="32"/>
  <c r="R591" i="32" s="1"/>
  <c r="O591" i="32"/>
  <c r="N591" i="32"/>
  <c r="P591" i="32"/>
  <c r="O590" i="32"/>
  <c r="P590" i="32"/>
  <c r="Q590" i="32"/>
  <c r="R590" i="32" s="1"/>
  <c r="T636" i="32"/>
  <c r="W636" i="32"/>
  <c r="N634" i="32"/>
  <c r="O634" i="32"/>
  <c r="O633" i="32"/>
  <c r="N633" i="32"/>
  <c r="P633" i="32"/>
  <c r="T557" i="32"/>
  <c r="W557" i="32"/>
  <c r="W551" i="32"/>
  <c r="T551" i="32"/>
  <c r="N491" i="32"/>
  <c r="Q491" i="32"/>
  <c r="R491" i="32" s="1"/>
  <c r="O491" i="32"/>
  <c r="P491" i="32"/>
  <c r="T488" i="32"/>
  <c r="W488" i="32"/>
  <c r="T487" i="32"/>
  <c r="W487" i="32"/>
  <c r="O422" i="32"/>
  <c r="Q422" i="32"/>
  <c r="R422" i="32" s="1"/>
  <c r="P422" i="32"/>
  <c r="N421" i="32"/>
  <c r="P421" i="32"/>
  <c r="Q421" i="32"/>
  <c r="R421" i="32" s="1"/>
  <c r="T416" i="32"/>
  <c r="W416" i="32"/>
  <c r="O360" i="32"/>
  <c r="N360" i="32"/>
  <c r="P360" i="32"/>
  <c r="Q355" i="32"/>
  <c r="R355" i="32" s="1"/>
  <c r="O355" i="32"/>
  <c r="P355" i="32"/>
  <c r="O354" i="32"/>
  <c r="P354" i="32"/>
  <c r="Q354" i="32"/>
  <c r="R354" i="32" s="1"/>
  <c r="P353" i="32"/>
  <c r="Q353" i="32"/>
  <c r="R353" i="32" s="1"/>
  <c r="N353" i="32"/>
  <c r="T351" i="32"/>
  <c r="W351" i="32"/>
  <c r="W349" i="32"/>
  <c r="T349" i="32"/>
  <c r="Q267" i="32"/>
  <c r="R267" i="32" s="1"/>
  <c r="N267" i="32"/>
  <c r="N263" i="32"/>
  <c r="P263" i="32"/>
  <c r="O263" i="32"/>
  <c r="Q263" i="32"/>
  <c r="R263" i="32" s="1"/>
  <c r="N262" i="32"/>
  <c r="O262" i="32"/>
  <c r="N261" i="32"/>
  <c r="O261" i="32"/>
  <c r="Q261" i="32"/>
  <c r="R261" i="32" s="1"/>
  <c r="P260" i="32"/>
  <c r="O260" i="32"/>
  <c r="Q260" i="32"/>
  <c r="R260" i="32" s="1"/>
  <c r="P257" i="32"/>
  <c r="O257" i="32"/>
  <c r="Q257" i="32"/>
  <c r="R257" i="32" s="1"/>
  <c r="P202" i="32"/>
  <c r="O202" i="32"/>
  <c r="N202" i="32"/>
  <c r="Q201" i="32"/>
  <c r="R201" i="32" s="1"/>
  <c r="N201" i="32"/>
  <c r="O201" i="32"/>
  <c r="O200" i="32"/>
  <c r="P200" i="32"/>
  <c r="N200" i="32"/>
  <c r="Q203" i="32"/>
  <c r="R203" i="32" s="1"/>
  <c r="N199" i="32"/>
  <c r="P262" i="32"/>
  <c r="Q359" i="32"/>
  <c r="R359" i="32" s="1"/>
  <c r="N258" i="32"/>
  <c r="Q268" i="32"/>
  <c r="R268" i="32" s="1"/>
  <c r="O643" i="32"/>
  <c r="P203" i="32"/>
  <c r="Q256" i="32"/>
  <c r="R256" i="32" s="1"/>
  <c r="Q264" i="32"/>
  <c r="R264" i="32" s="1"/>
  <c r="P358" i="32"/>
  <c r="O448" i="32"/>
  <c r="O489" i="32"/>
  <c r="W350" i="32"/>
  <c r="T417" i="32"/>
  <c r="Q632" i="32"/>
  <c r="R632" i="32" s="1"/>
  <c r="P632" i="32"/>
  <c r="N632" i="32"/>
  <c r="O632" i="32"/>
  <c r="S551" i="32"/>
  <c r="S625" i="32"/>
  <c r="S61" i="32"/>
  <c r="S75" i="32"/>
  <c r="X75" i="32" s="1"/>
  <c r="S101" i="32"/>
  <c r="X101" i="32" s="1"/>
  <c r="S113" i="32"/>
  <c r="X113" i="32" s="1"/>
  <c r="S326" i="32"/>
  <c r="X326" i="32" s="1"/>
  <c r="T711" i="32"/>
  <c r="W711" i="32"/>
  <c r="T704" i="32"/>
  <c r="W704" i="32"/>
  <c r="AE688" i="32"/>
  <c r="T669" i="32"/>
  <c r="W669" i="32"/>
  <c r="T656" i="32"/>
  <c r="W656" i="32"/>
  <c r="T651" i="32"/>
  <c r="W651" i="32"/>
  <c r="AE650" i="32"/>
  <c r="T621" i="32"/>
  <c r="W621" i="32"/>
  <c r="T612" i="32"/>
  <c r="W612" i="32"/>
  <c r="T611" i="32"/>
  <c r="W611" i="32"/>
  <c r="AE678" i="32"/>
  <c r="S482" i="32"/>
  <c r="S468" i="32"/>
  <c r="U468" i="32" s="1"/>
  <c r="Y468" i="32" s="1"/>
  <c r="Z468" i="32" s="1"/>
  <c r="AA468" i="32" s="1"/>
  <c r="AB468" i="32" s="1"/>
  <c r="AF468" i="32" s="1"/>
  <c r="S41" i="32"/>
  <c r="U41" i="32" s="1"/>
  <c r="Y41" i="32" s="1"/>
  <c r="Z41" i="32" s="1"/>
  <c r="AA41" i="32" s="1"/>
  <c r="AB41" i="32" s="1"/>
  <c r="AF41" i="32" s="1"/>
  <c r="S599" i="32"/>
  <c r="X599" i="32" s="1"/>
  <c r="W662" i="32"/>
  <c r="T716" i="32"/>
  <c r="W716" i="32"/>
  <c r="T705" i="32"/>
  <c r="W705" i="32"/>
  <c r="AE698" i="32"/>
  <c r="T695" i="32"/>
  <c r="W695" i="32"/>
  <c r="T693" i="32"/>
  <c r="W693" i="32"/>
  <c r="T681" i="32"/>
  <c r="W681" i="32"/>
  <c r="T680" i="32"/>
  <c r="W680" i="32"/>
  <c r="T581" i="32"/>
  <c r="W581" i="32"/>
  <c r="T577" i="32"/>
  <c r="W577" i="32"/>
  <c r="T571" i="32"/>
  <c r="W571" i="32"/>
  <c r="T506" i="32"/>
  <c r="W506" i="32"/>
  <c r="T398" i="32"/>
  <c r="W398" i="32"/>
  <c r="S645" i="32"/>
  <c r="S649" i="32"/>
  <c r="X649" i="32" s="1"/>
  <c r="S661" i="32"/>
  <c r="X661" i="32" s="1"/>
  <c r="S677" i="32"/>
  <c r="U677" i="32" s="1"/>
  <c r="Y677" i="32" s="1"/>
  <c r="Z677" i="32" s="1"/>
  <c r="AA677" i="32" s="1"/>
  <c r="AB677" i="32" s="1"/>
  <c r="AF677" i="32" s="1"/>
  <c r="O717" i="32"/>
  <c r="Q717" i="32"/>
  <c r="R717" i="32" s="1"/>
  <c r="T648" i="32"/>
  <c r="W648" i="32"/>
  <c r="T643" i="32"/>
  <c r="W643" i="32"/>
  <c r="T627" i="32"/>
  <c r="W627" i="32"/>
  <c r="T582" i="32"/>
  <c r="W582" i="32"/>
  <c r="T568" i="32"/>
  <c r="W568" i="32"/>
  <c r="T528" i="32"/>
  <c r="W528" i="32"/>
  <c r="AE401" i="32"/>
  <c r="AE215" i="32"/>
  <c r="W413" i="32"/>
  <c r="W415" i="32"/>
  <c r="W455" i="32"/>
  <c r="W466" i="32"/>
  <c r="W468" i="32"/>
  <c r="W307" i="32"/>
  <c r="AE684" i="32"/>
  <c r="AE656" i="32"/>
  <c r="AE640" i="32"/>
  <c r="AE427" i="32"/>
  <c r="AE241" i="32"/>
  <c r="W469" i="32"/>
  <c r="W713" i="32"/>
  <c r="AE641" i="32"/>
  <c r="AE608" i="32"/>
  <c r="AE305" i="32"/>
  <c r="AE279" i="32"/>
  <c r="AE197" i="32"/>
  <c r="AE411" i="32"/>
  <c r="AE397" i="32"/>
  <c r="AE387" i="32"/>
  <c r="AE384" i="32"/>
  <c r="AE369" i="32"/>
  <c r="AE296" i="32"/>
  <c r="AE293" i="32"/>
  <c r="AE273" i="32"/>
  <c r="AE251" i="32"/>
  <c r="AE193" i="32"/>
  <c r="AE181" i="32"/>
  <c r="AE159" i="32"/>
  <c r="AE151" i="32"/>
  <c r="AE32" i="32"/>
  <c r="AE157" i="32"/>
  <c r="AE469" i="32"/>
  <c r="AE465" i="32"/>
  <c r="AE453" i="32"/>
  <c r="AE441" i="32"/>
  <c r="AE363" i="32"/>
  <c r="AE347" i="32"/>
  <c r="AE337" i="32"/>
  <c r="AE333" i="32"/>
  <c r="AE323" i="32"/>
  <c r="AE320" i="32"/>
  <c r="AE315" i="32"/>
  <c r="AE313" i="32"/>
  <c r="AE289" i="32"/>
  <c r="AE269" i="32"/>
  <c r="AE232" i="32"/>
  <c r="AE229" i="32"/>
  <c r="AE225" i="32"/>
  <c r="AE177" i="32"/>
  <c r="AE12" i="32"/>
  <c r="X33" i="32"/>
  <c r="S91" i="32"/>
  <c r="N725" i="32"/>
  <c r="O725" i="32"/>
  <c r="P725" i="32"/>
  <c r="Q725" i="32"/>
  <c r="R725" i="32" s="1"/>
  <c r="O680" i="32"/>
  <c r="P680" i="32"/>
  <c r="N680" i="32"/>
  <c r="Q680" i="32"/>
  <c r="R680" i="32" s="1"/>
  <c r="Q547" i="32"/>
  <c r="R547" i="32" s="1"/>
  <c r="O547" i="32"/>
  <c r="P547" i="32"/>
  <c r="N547" i="32"/>
  <c r="O483" i="32"/>
  <c r="P483" i="32"/>
  <c r="Q483" i="32"/>
  <c r="R483" i="32" s="1"/>
  <c r="N483" i="32"/>
  <c r="O712" i="32"/>
  <c r="N712" i="32"/>
  <c r="P712" i="32"/>
  <c r="Q712" i="32"/>
  <c r="R712" i="32" s="1"/>
  <c r="N684" i="32"/>
  <c r="O684" i="32"/>
  <c r="Q684" i="32"/>
  <c r="R684" i="32" s="1"/>
  <c r="P666" i="32"/>
  <c r="Q666" i="32"/>
  <c r="R666" i="32" s="1"/>
  <c r="N666" i="32"/>
  <c r="O666" i="32"/>
  <c r="P558" i="32"/>
  <c r="Q558" i="32"/>
  <c r="R558" i="32" s="1"/>
  <c r="N558" i="32"/>
  <c r="O558" i="32"/>
  <c r="Q531" i="32"/>
  <c r="R531" i="32" s="1"/>
  <c r="N531" i="32"/>
  <c r="O531" i="32"/>
  <c r="P531" i="32"/>
  <c r="O529" i="32"/>
  <c r="Q529" i="32"/>
  <c r="R529" i="32" s="1"/>
  <c r="P529" i="32"/>
  <c r="O486" i="32"/>
  <c r="P486" i="32"/>
  <c r="Q486" i="32"/>
  <c r="R486" i="32" s="1"/>
  <c r="Q584" i="32"/>
  <c r="R584" i="32" s="1"/>
  <c r="N584" i="32"/>
  <c r="P584" i="32"/>
  <c r="O584" i="32"/>
  <c r="N538" i="32"/>
  <c r="Q538" i="32"/>
  <c r="R538" i="32" s="1"/>
  <c r="Q490" i="32"/>
  <c r="R490" i="32" s="1"/>
  <c r="N490" i="32"/>
  <c r="O490" i="32"/>
  <c r="P490" i="32"/>
  <c r="P538" i="32"/>
  <c r="O538" i="32"/>
  <c r="P609" i="32"/>
  <c r="Q609" i="32"/>
  <c r="R609" i="32" s="1"/>
  <c r="N609" i="32"/>
  <c r="O569" i="32"/>
  <c r="N569" i="32"/>
  <c r="P569" i="32"/>
  <c r="W709" i="32"/>
  <c r="AE247" i="32"/>
  <c r="S55" i="32"/>
  <c r="X55" i="32" s="1"/>
  <c r="S595" i="32"/>
  <c r="W710" i="32"/>
  <c r="W657" i="32"/>
  <c r="W673" i="32"/>
  <c r="W708" i="32"/>
  <c r="S174" i="32"/>
  <c r="U174" i="32" s="1"/>
  <c r="Y174" i="32" s="1"/>
  <c r="Z174" i="32" s="1"/>
  <c r="AA174" i="32" s="1"/>
  <c r="AB174" i="32" s="1"/>
  <c r="AF174" i="32" s="1"/>
  <c r="S579" i="32"/>
  <c r="U579" i="32" s="1"/>
  <c r="Y579" i="32" s="1"/>
  <c r="Z579" i="32" s="1"/>
  <c r="AA579" i="32" s="1"/>
  <c r="AB579" i="32" s="1"/>
  <c r="AF579" i="32" s="1"/>
  <c r="W701" i="32"/>
  <c r="W718" i="32"/>
  <c r="W658" i="32"/>
  <c r="W674" i="32"/>
  <c r="W715" i="32"/>
  <c r="T723" i="32"/>
  <c r="AE227" i="32"/>
  <c r="AE221" i="32"/>
  <c r="AE201" i="32"/>
  <c r="AE169" i="32"/>
  <c r="AE52" i="32"/>
  <c r="AE84" i="32"/>
  <c r="AE233" i="32"/>
  <c r="AE217" i="32"/>
  <c r="AE189" i="32"/>
  <c r="AE24" i="32"/>
  <c r="AE65" i="32"/>
  <c r="AE259" i="32"/>
  <c r="AE256" i="32"/>
  <c r="AE185" i="32"/>
  <c r="AE179" i="32"/>
  <c r="AE69" i="32"/>
  <c r="AE85" i="32"/>
  <c r="S160" i="32"/>
  <c r="U160" i="32" s="1"/>
  <c r="Y160" i="32" s="1"/>
  <c r="Z160" i="32" s="1"/>
  <c r="AA160" i="32" s="1"/>
  <c r="AB160" i="32" s="1"/>
  <c r="AF160" i="32" s="1"/>
  <c r="U553" i="32"/>
  <c r="Y553" i="32" s="1"/>
  <c r="Z553" i="32" s="1"/>
  <c r="AA553" i="32" s="1"/>
  <c r="AB553" i="32" s="1"/>
  <c r="AF553" i="32" s="1"/>
  <c r="S290" i="32"/>
  <c r="X290" i="32" s="1"/>
  <c r="S51" i="32"/>
  <c r="U51" i="32" s="1"/>
  <c r="Y51" i="32" s="1"/>
  <c r="Z51" i="32" s="1"/>
  <c r="AA51" i="32" s="1"/>
  <c r="AB51" i="32" s="1"/>
  <c r="AF51" i="32" s="1"/>
  <c r="S100" i="32"/>
  <c r="O721" i="32"/>
  <c r="N721" i="32"/>
  <c r="O713" i="32"/>
  <c r="Q713" i="32"/>
  <c r="R713" i="32" s="1"/>
  <c r="O705" i="32"/>
  <c r="N705" i="32"/>
  <c r="P566" i="32"/>
  <c r="O566" i="32"/>
  <c r="Q566" i="32"/>
  <c r="R566" i="32" s="1"/>
  <c r="S683" i="32"/>
  <c r="X683" i="32" s="1"/>
  <c r="S583" i="32"/>
  <c r="S647" i="32"/>
  <c r="X647" i="32" s="1"/>
  <c r="S585" i="32"/>
  <c r="X585" i="32" s="1"/>
  <c r="S65" i="32"/>
  <c r="X65" i="32" s="1"/>
  <c r="P532" i="32"/>
  <c r="N566" i="32"/>
  <c r="Q723" i="32"/>
  <c r="R723" i="32" s="1"/>
  <c r="S723" i="32" s="1"/>
  <c r="Q575" i="32"/>
  <c r="R575" i="32" s="1"/>
  <c r="N575" i="32"/>
  <c r="P523" i="32"/>
  <c r="N523" i="32"/>
  <c r="O523" i="32"/>
  <c r="S559" i="32"/>
  <c r="X559" i="32" s="1"/>
  <c r="S607" i="32"/>
  <c r="X607" i="32" s="1"/>
  <c r="S613" i="32"/>
  <c r="Q705" i="32"/>
  <c r="R705" i="32" s="1"/>
  <c r="N709" i="32"/>
  <c r="Q709" i="32"/>
  <c r="R709" i="32" s="1"/>
  <c r="O670" i="32"/>
  <c r="N670" i="32"/>
  <c r="O667" i="32"/>
  <c r="P667" i="32"/>
  <c r="P646" i="32"/>
  <c r="N646" i="32"/>
  <c r="O646" i="32"/>
  <c r="O630" i="32"/>
  <c r="Q630" i="32"/>
  <c r="R630" i="32" s="1"/>
  <c r="N630" i="32"/>
  <c r="Q550" i="32"/>
  <c r="R550" i="32" s="1"/>
  <c r="O550" i="32"/>
  <c r="P550" i="32"/>
  <c r="N539" i="32"/>
  <c r="P539" i="32"/>
  <c r="Q539" i="32"/>
  <c r="R539" i="32" s="1"/>
  <c r="S254" i="32"/>
  <c r="U254" i="32" s="1"/>
  <c r="Y254" i="32" s="1"/>
  <c r="Z254" i="32" s="1"/>
  <c r="AA254" i="32" s="1"/>
  <c r="AB254" i="32" s="1"/>
  <c r="AF254" i="32" s="1"/>
  <c r="S69" i="32"/>
  <c r="S479" i="32"/>
  <c r="N555" i="32"/>
  <c r="Q622" i="32"/>
  <c r="R622" i="32" s="1"/>
  <c r="O622" i="32"/>
  <c r="P622" i="32"/>
  <c r="Q570" i="32"/>
  <c r="R570" i="32" s="1"/>
  <c r="P570" i="32"/>
  <c r="N570" i="32"/>
  <c r="O570" i="32"/>
  <c r="T691" i="32"/>
  <c r="F57" i="33"/>
  <c r="AE195" i="32"/>
  <c r="AE243" i="32"/>
  <c r="F54" i="33"/>
  <c r="AE161" i="32"/>
  <c r="AE209" i="32"/>
  <c r="W722" i="32"/>
  <c r="W698" i="32"/>
  <c r="W706" i="32"/>
  <c r="AE171" i="32"/>
  <c r="AE187" i="32"/>
  <c r="AE219" i="32"/>
  <c r="W717" i="32"/>
  <c r="AE153" i="32"/>
  <c r="AE239" i="32"/>
  <c r="F53" i="33"/>
  <c r="AE76" i="32"/>
  <c r="AE92" i="32"/>
  <c r="AE252" i="32"/>
  <c r="AE316" i="32"/>
  <c r="AE348" i="32"/>
  <c r="AE412" i="32"/>
  <c r="AE439" i="32"/>
  <c r="AE275" i="32"/>
  <c r="AE231" i="32"/>
  <c r="AE211" i="32"/>
  <c r="AE155" i="32"/>
  <c r="AE271" i="32"/>
  <c r="AE276" i="32"/>
  <c r="AE303" i="32"/>
  <c r="AE308" i="32"/>
  <c r="AE340" i="32"/>
  <c r="AE367" i="32"/>
  <c r="AE399" i="32"/>
  <c r="F51" i="33"/>
  <c r="F48" i="33"/>
  <c r="AE16" i="32"/>
  <c r="AE77" i="32"/>
  <c r="AE93" i="32"/>
  <c r="AE295" i="32"/>
  <c r="AE327" i="32"/>
  <c r="AE332" i="32"/>
  <c r="AE364" i="32"/>
  <c r="AE423" i="32"/>
  <c r="AE428" i="32"/>
  <c r="AE203" i="32"/>
  <c r="AE163" i="32"/>
  <c r="AE287" i="32"/>
  <c r="AE292" i="32"/>
  <c r="AE356" i="32"/>
  <c r="AE383" i="32"/>
  <c r="S35" i="32"/>
  <c r="S18" i="32"/>
  <c r="X18" i="32" s="1"/>
  <c r="S59" i="32"/>
  <c r="S47" i="32"/>
  <c r="X47" i="32" s="1"/>
  <c r="S63" i="32"/>
  <c r="U63" i="32" s="1"/>
  <c r="Y63" i="32" s="1"/>
  <c r="Z63" i="32" s="1"/>
  <c r="AA63" i="32" s="1"/>
  <c r="AB63" i="32" s="1"/>
  <c r="AF63" i="32" s="1"/>
  <c r="S226" i="32"/>
  <c r="U226" i="32" s="1"/>
  <c r="Y226" i="32" s="1"/>
  <c r="Z226" i="32" s="1"/>
  <c r="AA226" i="32" s="1"/>
  <c r="AB226" i="32" s="1"/>
  <c r="AF226" i="32" s="1"/>
  <c r="S587" i="32"/>
  <c r="S689" i="32"/>
  <c r="U689" i="32" s="1"/>
  <c r="Y689" i="32" s="1"/>
  <c r="Z689" i="32" s="1"/>
  <c r="AA689" i="32" s="1"/>
  <c r="AB689" i="32" s="1"/>
  <c r="AF689" i="32" s="1"/>
  <c r="S414" i="32"/>
  <c r="X414" i="32" s="1"/>
  <c r="S19" i="32"/>
  <c r="X19" i="32" s="1"/>
  <c r="S66" i="32"/>
  <c r="S135" i="32"/>
  <c r="S127" i="32"/>
  <c r="S514" i="32"/>
  <c r="S571" i="32"/>
  <c r="S603" i="32"/>
  <c r="S567" i="32"/>
  <c r="S685" i="32"/>
  <c r="S541" i="32"/>
  <c r="S557" i="32"/>
  <c r="S565" i="32"/>
  <c r="S577" i="32"/>
  <c r="S597" i="32"/>
  <c r="S617" i="32"/>
  <c r="S621" i="32"/>
  <c r="S641" i="32"/>
  <c r="S657" i="32"/>
  <c r="S665" i="32"/>
  <c r="S669" i="32"/>
  <c r="S292" i="32"/>
  <c r="S394" i="32"/>
  <c r="U394" i="32" s="1"/>
  <c r="Y394" i="32" s="1"/>
  <c r="Z394" i="32" s="1"/>
  <c r="AA394" i="32" s="1"/>
  <c r="AB394" i="32" s="1"/>
  <c r="AF394" i="32" s="1"/>
  <c r="S452" i="32"/>
  <c r="X452" i="32" s="1"/>
  <c r="S206" i="32"/>
  <c r="S454" i="32"/>
  <c r="X454" i="32" s="1"/>
  <c r="S655" i="32"/>
  <c r="S703" i="32"/>
  <c r="X703" i="32" s="1"/>
  <c r="S545" i="32"/>
  <c r="X545" i="32" s="1"/>
  <c r="S593" i="32"/>
  <c r="S15" i="32"/>
  <c r="X15" i="32" s="1"/>
  <c r="S17" i="32"/>
  <c r="X17" i="32" s="1"/>
  <c r="S21" i="32"/>
  <c r="S25" i="32"/>
  <c r="S37" i="32"/>
  <c r="X37" i="32" s="1"/>
  <c r="S45" i="32"/>
  <c r="S49" i="32"/>
  <c r="S57" i="32"/>
  <c r="S71" i="32"/>
  <c r="S77" i="32"/>
  <c r="X77" i="32" s="1"/>
  <c r="S85" i="32"/>
  <c r="S97" i="32"/>
  <c r="S99" i="32"/>
  <c r="S103" i="32"/>
  <c r="X103" i="32" s="1"/>
  <c r="S105" i="32"/>
  <c r="S106" i="32"/>
  <c r="U106" i="32" s="1"/>
  <c r="Y106" i="32" s="1"/>
  <c r="Z106" i="32" s="1"/>
  <c r="AA106" i="32" s="1"/>
  <c r="AB106" i="32" s="1"/>
  <c r="AF106" i="32" s="1"/>
  <c r="S109" i="32"/>
  <c r="S129" i="32"/>
  <c r="S130" i="32"/>
  <c r="S133" i="32"/>
  <c r="S139" i="32"/>
  <c r="S141" i="32"/>
  <c r="X141" i="32" s="1"/>
  <c r="S143" i="32"/>
  <c r="X143" i="32" s="1"/>
  <c r="S236" i="32"/>
  <c r="U236" i="32" s="1"/>
  <c r="Y236" i="32" s="1"/>
  <c r="Z236" i="32" s="1"/>
  <c r="AA236" i="32" s="1"/>
  <c r="AB236" i="32" s="1"/>
  <c r="AF236" i="32" s="1"/>
  <c r="S334" i="32"/>
  <c r="S427" i="32"/>
  <c r="X427" i="32" s="1"/>
  <c r="S495" i="32"/>
  <c r="U495" i="32" s="1"/>
  <c r="Y495" i="32" s="1"/>
  <c r="Z495" i="32" s="1"/>
  <c r="AA495" i="32" s="1"/>
  <c r="AB495" i="32" s="1"/>
  <c r="S513" i="32"/>
  <c r="U513" i="32" s="1"/>
  <c r="Y513" i="32" s="1"/>
  <c r="Z513" i="32" s="1"/>
  <c r="AA513" i="32" s="1"/>
  <c r="AB513" i="32" s="1"/>
  <c r="AF513" i="32" s="1"/>
  <c r="AA17" i="32"/>
  <c r="AB17" i="32" s="1"/>
  <c r="AF17" i="32" s="1"/>
  <c r="AA13" i="32"/>
  <c r="AB13" i="32" s="1"/>
  <c r="AF13" i="32" s="1"/>
  <c r="AA53" i="32"/>
  <c r="AB53" i="32" s="1"/>
  <c r="AF53" i="32" s="1"/>
  <c r="X160" i="32"/>
  <c r="U111" i="32"/>
  <c r="Y111" i="32" s="1"/>
  <c r="Z111" i="32" s="1"/>
  <c r="AA111" i="32" s="1"/>
  <c r="AB111" i="32" s="1"/>
  <c r="AF111" i="32" s="1"/>
  <c r="U493" i="32"/>
  <c r="Y493" i="32" s="1"/>
  <c r="Z493" i="32" s="1"/>
  <c r="AA493" i="32" s="1"/>
  <c r="AB493" i="32" s="1"/>
  <c r="S46" i="32"/>
  <c r="S152" i="32"/>
  <c r="S119" i="32"/>
  <c r="S222" i="32"/>
  <c r="X222" i="32" s="1"/>
  <c r="S23" i="32"/>
  <c r="S67" i="32"/>
  <c r="S142" i="32"/>
  <c r="S115" i="32"/>
  <c r="S134" i="32"/>
  <c r="U134" i="32" s="1"/>
  <c r="Y134" i="32" s="1"/>
  <c r="Z134" i="32" s="1"/>
  <c r="AA134" i="32" s="1"/>
  <c r="AB134" i="32" s="1"/>
  <c r="AF134" i="32" s="1"/>
  <c r="S246" i="32"/>
  <c r="S363" i="32"/>
  <c r="S348" i="32"/>
  <c r="S332" i="32"/>
  <c r="S635" i="32"/>
  <c r="X635" i="32" s="1"/>
  <c r="S501" i="32"/>
  <c r="S518" i="32"/>
  <c r="S563" i="32"/>
  <c r="S663" i="32"/>
  <c r="S679" i="32"/>
  <c r="X679" i="32" s="1"/>
  <c r="S695" i="32"/>
  <c r="S521" i="32"/>
  <c r="S533" i="32"/>
  <c r="S537" i="32"/>
  <c r="X537" i="32" s="1"/>
  <c r="S561" i="32"/>
  <c r="S573" i="32"/>
  <c r="X573" i="32" s="1"/>
  <c r="S581" i="32"/>
  <c r="S589" i="32"/>
  <c r="S639" i="32"/>
  <c r="S11" i="32"/>
  <c r="X11" i="32" s="1"/>
  <c r="S27" i="32"/>
  <c r="S31" i="32"/>
  <c r="X31" i="32" s="1"/>
  <c r="S39" i="32"/>
  <c r="X39" i="32" s="1"/>
  <c r="S627" i="32"/>
  <c r="S611" i="32"/>
  <c r="X611" i="32" s="1"/>
  <c r="S502" i="32"/>
  <c r="X502" i="32" s="1"/>
  <c r="S324" i="32"/>
  <c r="S68" i="32"/>
  <c r="X68" i="32" s="1"/>
  <c r="S95" i="32"/>
  <c r="X515" i="32"/>
  <c r="S162" i="32"/>
  <c r="S629" i="32"/>
  <c r="S81" i="32"/>
  <c r="S178" i="32"/>
  <c r="S294" i="32"/>
  <c r="S344" i="32"/>
  <c r="S89" i="32"/>
  <c r="S43" i="32"/>
  <c r="S87" i="32"/>
  <c r="X87" i="32" s="1"/>
  <c r="S549" i="32"/>
  <c r="S681" i="32"/>
  <c r="S29" i="32"/>
  <c r="S53" i="32"/>
  <c r="X53" i="32" s="1"/>
  <c r="S149" i="32"/>
  <c r="S252" i="32"/>
  <c r="S13" i="32"/>
  <c r="X13" i="32" s="1"/>
  <c r="S73" i="32"/>
  <c r="AF10" i="32"/>
  <c r="X637" i="32"/>
  <c r="X551" i="32"/>
  <c r="O722" i="32"/>
  <c r="P722" i="32"/>
  <c r="Q722" i="32"/>
  <c r="R722" i="32" s="1"/>
  <c r="N722" i="32"/>
  <c r="Q706" i="32"/>
  <c r="R706" i="32" s="1"/>
  <c r="P706" i="32"/>
  <c r="N706" i="32"/>
  <c r="O706" i="32"/>
  <c r="O678" i="32"/>
  <c r="P678" i="32"/>
  <c r="Q678" i="32"/>
  <c r="R678" i="32" s="1"/>
  <c r="N678" i="32"/>
  <c r="Q724" i="32"/>
  <c r="R724" i="32" s="1"/>
  <c r="O724" i="32"/>
  <c r="N724" i="32"/>
  <c r="P724" i="32"/>
  <c r="N714" i="32"/>
  <c r="O714" i="32"/>
  <c r="P714" i="32"/>
  <c r="Q714" i="32"/>
  <c r="R714" i="32" s="1"/>
  <c r="Q710" i="32"/>
  <c r="R710" i="32" s="1"/>
  <c r="N710" i="32"/>
  <c r="O710" i="32"/>
  <c r="P710" i="32"/>
  <c r="P707" i="32"/>
  <c r="O707" i="32"/>
  <c r="N674" i="32"/>
  <c r="O674" i="32"/>
  <c r="Q674" i="32"/>
  <c r="R674" i="32" s="1"/>
  <c r="P674" i="32"/>
  <c r="N718" i="32"/>
  <c r="O718" i="32"/>
  <c r="P718" i="32"/>
  <c r="Q718" i="32"/>
  <c r="R718" i="32" s="1"/>
  <c r="P715" i="32"/>
  <c r="Q715" i="32"/>
  <c r="R715" i="32" s="1"/>
  <c r="Q711" i="32"/>
  <c r="R711" i="32" s="1"/>
  <c r="P711" i="32"/>
  <c r="O708" i="32"/>
  <c r="P708" i="32"/>
  <c r="Q694" i="32"/>
  <c r="R694" i="32" s="1"/>
  <c r="N694" i="32"/>
  <c r="P694" i="32"/>
  <c r="O694" i="32"/>
  <c r="P720" i="32"/>
  <c r="Q720" i="32"/>
  <c r="R720" i="32" s="1"/>
  <c r="O720" i="32"/>
  <c r="N720" i="32"/>
  <c r="O716" i="32"/>
  <c r="N716" i="32"/>
  <c r="P716" i="32"/>
  <c r="Q716" i="32"/>
  <c r="R716" i="32" s="1"/>
  <c r="P690" i="32"/>
  <c r="N690" i="32"/>
  <c r="Q690" i="32"/>
  <c r="R690" i="32" s="1"/>
  <c r="AE311" i="32"/>
  <c r="AE319" i="32"/>
  <c r="AE335" i="32"/>
  <c r="AE343" i="32"/>
  <c r="AE351" i="32"/>
  <c r="AE359" i="32"/>
  <c r="AE372" i="32"/>
  <c r="AE375" i="32"/>
  <c r="AE415" i="32"/>
  <c r="AE40" i="32"/>
  <c r="AE56" i="32"/>
  <c r="AE64" i="32"/>
  <c r="AE20" i="32"/>
  <c r="AE28" i="32"/>
  <c r="AE68" i="32"/>
  <c r="AE73" i="32"/>
  <c r="AE81" i="32"/>
  <c r="AE89" i="32"/>
  <c r="F30" i="33"/>
  <c r="G30" i="33"/>
  <c r="I30" i="33"/>
  <c r="J30" i="33"/>
  <c r="F27" i="33"/>
  <c r="G27" i="33"/>
  <c r="I27" i="33"/>
  <c r="J27" i="33"/>
  <c r="F23" i="33"/>
  <c r="F19" i="33"/>
  <c r="G19" i="33"/>
  <c r="I19" i="33"/>
  <c r="J19" i="33"/>
  <c r="F15" i="33"/>
  <c r="G15" i="33"/>
  <c r="I15" i="33"/>
  <c r="J15" i="33"/>
  <c r="F33" i="33"/>
  <c r="J29" i="33"/>
  <c r="F29" i="33"/>
  <c r="G29" i="33"/>
  <c r="I29" i="33"/>
  <c r="J26" i="33"/>
  <c r="F26" i="33"/>
  <c r="G26" i="33"/>
  <c r="I26" i="33"/>
  <c r="F22" i="33"/>
  <c r="J18" i="33"/>
  <c r="F18" i="33"/>
  <c r="G18" i="33"/>
  <c r="I18" i="33"/>
  <c r="J14" i="33"/>
  <c r="F14" i="33"/>
  <c r="G14" i="33"/>
  <c r="I14" i="33"/>
  <c r="I32" i="33"/>
  <c r="J32" i="33"/>
  <c r="F32" i="33"/>
  <c r="G32" i="33"/>
  <c r="I28" i="33"/>
  <c r="J28" i="33"/>
  <c r="F28" i="33"/>
  <c r="G28" i="33"/>
  <c r="F25" i="33"/>
  <c r="F21" i="33"/>
  <c r="I17" i="33"/>
  <c r="J17" i="33"/>
  <c r="F17" i="33"/>
  <c r="G17" i="33"/>
  <c r="I13" i="33"/>
  <c r="J13" i="33"/>
  <c r="F13" i="33"/>
  <c r="G13" i="33"/>
  <c r="G12" i="33"/>
  <c r="I12" i="33"/>
  <c r="J12" i="33"/>
  <c r="F12" i="33"/>
  <c r="G31" i="33"/>
  <c r="I31" i="33"/>
  <c r="J31" i="33"/>
  <c r="F31" i="33"/>
  <c r="G24" i="33"/>
  <c r="I24" i="33"/>
  <c r="J24" i="33"/>
  <c r="F24" i="33"/>
  <c r="G20" i="33"/>
  <c r="I20" i="33"/>
  <c r="J20" i="33"/>
  <c r="F20" i="33"/>
  <c r="G16" i="33"/>
  <c r="I16" i="33"/>
  <c r="J16" i="33"/>
  <c r="F16" i="33"/>
  <c r="U637" i="32" l="1"/>
  <c r="Y637" i="32" s="1"/>
  <c r="Z637" i="32" s="1"/>
  <c r="AA637" i="32" s="1"/>
  <c r="AB637" i="32" s="1"/>
  <c r="AF637" i="32" s="1"/>
  <c r="S30" i="32"/>
  <c r="X30" i="32" s="1"/>
  <c r="S484" i="32"/>
  <c r="U484" i="32" s="1"/>
  <c r="Y484" i="32" s="1"/>
  <c r="Z484" i="32" s="1"/>
  <c r="AA484" i="32" s="1"/>
  <c r="AB484" i="32" s="1"/>
  <c r="AF484" i="32" s="1"/>
  <c r="S64" i="32"/>
  <c r="X64" i="32" s="1"/>
  <c r="S92" i="32"/>
  <c r="U92" i="32" s="1"/>
  <c r="Y92" i="32" s="1"/>
  <c r="Z92" i="32" s="1"/>
  <c r="AA92" i="32" s="1"/>
  <c r="AB92" i="32" s="1"/>
  <c r="AF92" i="32" s="1"/>
  <c r="S120" i="32"/>
  <c r="X120" i="32" s="1"/>
  <c r="S44" i="32"/>
  <c r="S48" i="32"/>
  <c r="S52" i="32"/>
  <c r="X52" i="32" s="1"/>
  <c r="S82" i="32"/>
  <c r="U82" i="32" s="1"/>
  <c r="Y82" i="32" s="1"/>
  <c r="Z82" i="32" s="1"/>
  <c r="AA82" i="32" s="1"/>
  <c r="AB82" i="32" s="1"/>
  <c r="AF82" i="32" s="1"/>
  <c r="S154" i="32"/>
  <c r="U154" i="32" s="1"/>
  <c r="Y154" i="32" s="1"/>
  <c r="Z154" i="32" s="1"/>
  <c r="AA154" i="32" s="1"/>
  <c r="AB154" i="32" s="1"/>
  <c r="AF154" i="32" s="1"/>
  <c r="S170" i="32"/>
  <c r="S182" i="32"/>
  <c r="S204" i="32"/>
  <c r="S214" i="32"/>
  <c r="S216" i="32"/>
  <c r="S228" i="32"/>
  <c r="S234" i="32"/>
  <c r="S308" i="32"/>
  <c r="S310" i="32"/>
  <c r="X310" i="32" s="1"/>
  <c r="S312" i="32"/>
  <c r="S318" i="32"/>
  <c r="U318" i="32" s="1"/>
  <c r="Y318" i="32" s="1"/>
  <c r="Z318" i="32" s="1"/>
  <c r="AA318" i="32" s="1"/>
  <c r="AB318" i="32" s="1"/>
  <c r="AF318" i="32" s="1"/>
  <c r="S330" i="32"/>
  <c r="X330" i="32" s="1"/>
  <c r="S340" i="32"/>
  <c r="S388" i="32"/>
  <c r="U388" i="32" s="1"/>
  <c r="Y388" i="32" s="1"/>
  <c r="Z388" i="32" s="1"/>
  <c r="AA388" i="32" s="1"/>
  <c r="AB388" i="32" s="1"/>
  <c r="AF388" i="32" s="1"/>
  <c r="S416" i="32"/>
  <c r="X416" i="32" s="1"/>
  <c r="S418" i="32"/>
  <c r="S444" i="32"/>
  <c r="S168" i="32"/>
  <c r="S146" i="32"/>
  <c r="S148" i="32"/>
  <c r="X148" i="32" s="1"/>
  <c r="S156" i="32"/>
  <c r="S166" i="32"/>
  <c r="U166" i="32" s="1"/>
  <c r="Y166" i="32" s="1"/>
  <c r="Z166" i="32" s="1"/>
  <c r="AA166" i="32" s="1"/>
  <c r="AB166" i="32" s="1"/>
  <c r="AF166" i="32" s="1"/>
  <c r="S172" i="32"/>
  <c r="S190" i="32"/>
  <c r="X190" i="32" s="1"/>
  <c r="S196" i="32"/>
  <c r="X196" i="32" s="1"/>
  <c r="S208" i="32"/>
  <c r="S232" i="32"/>
  <c r="X232" i="32" s="1"/>
  <c r="S240" i="32"/>
  <c r="S248" i="32"/>
  <c r="S272" i="32"/>
  <c r="S280" i="32"/>
  <c r="S288" i="32"/>
  <c r="S304" i="32"/>
  <c r="S346" i="32"/>
  <c r="S350" i="32"/>
  <c r="U350" i="32" s="1"/>
  <c r="Y350" i="32" s="1"/>
  <c r="Z350" i="32" s="1"/>
  <c r="AA350" i="32" s="1"/>
  <c r="AB350" i="32" s="1"/>
  <c r="AF350" i="32" s="1"/>
  <c r="S386" i="32"/>
  <c r="S390" i="32"/>
  <c r="S396" i="32"/>
  <c r="S398" i="32"/>
  <c r="S406" i="32"/>
  <c r="S410" i="32"/>
  <c r="X410" i="32" s="1"/>
  <c r="S428" i="32"/>
  <c r="S432" i="32"/>
  <c r="S450" i="32"/>
  <c r="U450" i="32" s="1"/>
  <c r="Y450" i="32" s="1"/>
  <c r="Z450" i="32" s="1"/>
  <c r="AA450" i="32" s="1"/>
  <c r="AB450" i="32" s="1"/>
  <c r="AF450" i="32" s="1"/>
  <c r="S58" i="32"/>
  <c r="U58" i="32" s="1"/>
  <c r="Y58" i="32" s="1"/>
  <c r="Z58" i="32" s="1"/>
  <c r="AA58" i="32" s="1"/>
  <c r="AB58" i="32" s="1"/>
  <c r="AF58" i="32" s="1"/>
  <c r="S110" i="32"/>
  <c r="S408" i="32"/>
  <c r="X408" i="32" s="1"/>
  <c r="S424" i="32"/>
  <c r="X424" i="32" s="1"/>
  <c r="S434" i="32"/>
  <c r="S328" i="32"/>
  <c r="X328" i="32" s="1"/>
  <c r="S180" i="32"/>
  <c r="AF510" i="32"/>
  <c r="S506" i="32"/>
  <c r="S283" i="32"/>
  <c r="S247" i="32"/>
  <c r="U247" i="32" s="1"/>
  <c r="Y247" i="32" s="1"/>
  <c r="Z247" i="32" s="1"/>
  <c r="AA247" i="32" s="1"/>
  <c r="AB247" i="32" s="1"/>
  <c r="AF247" i="32" s="1"/>
  <c r="S329" i="32"/>
  <c r="U329" i="32" s="1"/>
  <c r="Y329" i="32" s="1"/>
  <c r="Z329" i="32" s="1"/>
  <c r="AA329" i="32" s="1"/>
  <c r="AB329" i="32" s="1"/>
  <c r="AF329" i="32" s="1"/>
  <c r="S652" i="32"/>
  <c r="S516" i="32"/>
  <c r="X516" i="32" s="1"/>
  <c r="S492" i="32"/>
  <c r="U492" i="32" s="1"/>
  <c r="Y492" i="32" s="1"/>
  <c r="Z492" i="32" s="1"/>
  <c r="AA492" i="32" s="1"/>
  <c r="AB492" i="32" s="1"/>
  <c r="AF492" i="32" s="1"/>
  <c r="S524" i="32"/>
  <c r="S488" i="32"/>
  <c r="S500" i="32"/>
  <c r="X500" i="32" s="1"/>
  <c r="S522" i="32"/>
  <c r="S474" i="32"/>
  <c r="S508" i="32"/>
  <c r="X508" i="32" s="1"/>
  <c r="S520" i="32"/>
  <c r="S215" i="32"/>
  <c r="X215" i="32" s="1"/>
  <c r="AF517" i="32"/>
  <c r="S94" i="32"/>
  <c r="S50" i="32"/>
  <c r="X50" i="32" s="1"/>
  <c r="S72" i="32"/>
  <c r="S70" i="32"/>
  <c r="S116" i="32"/>
  <c r="U116" i="32" s="1"/>
  <c r="Y116" i="32" s="1"/>
  <c r="Z116" i="32" s="1"/>
  <c r="AA116" i="32" s="1"/>
  <c r="AB116" i="32" s="1"/>
  <c r="AF116" i="32" s="1"/>
  <c r="S128" i="32"/>
  <c r="S140" i="32"/>
  <c r="X140" i="32" s="1"/>
  <c r="S74" i="32"/>
  <c r="X74" i="32" s="1"/>
  <c r="S402" i="32"/>
  <c r="X402" i="32" s="1"/>
  <c r="S420" i="32"/>
  <c r="S276" i="32"/>
  <c r="U276" i="32" s="1"/>
  <c r="Y276" i="32" s="1"/>
  <c r="Z276" i="32" s="1"/>
  <c r="AA276" i="32" s="1"/>
  <c r="AB276" i="32" s="1"/>
  <c r="AF276" i="32" s="1"/>
  <c r="S62" i="32"/>
  <c r="U156" i="32"/>
  <c r="Y156" i="32" s="1"/>
  <c r="Z156" i="32" s="1"/>
  <c r="AA156" i="32" s="1"/>
  <c r="AB156" i="32" s="1"/>
  <c r="AF156" i="32" s="1"/>
  <c r="S158" i="32"/>
  <c r="U158" i="32" s="1"/>
  <c r="Y158" i="32" s="1"/>
  <c r="Z158" i="32" s="1"/>
  <c r="AA158" i="32" s="1"/>
  <c r="AB158" i="32" s="1"/>
  <c r="AF158" i="32" s="1"/>
  <c r="S176" i="32"/>
  <c r="X176" i="32" s="1"/>
  <c r="S242" i="32"/>
  <c r="U242" i="32" s="1"/>
  <c r="Y242" i="32" s="1"/>
  <c r="Z242" i="32" s="1"/>
  <c r="AA242" i="32" s="1"/>
  <c r="AB242" i="32" s="1"/>
  <c r="AF242" i="32" s="1"/>
  <c r="U272" i="32"/>
  <c r="Y272" i="32" s="1"/>
  <c r="Z272" i="32" s="1"/>
  <c r="AA272" i="32" s="1"/>
  <c r="AB272" i="32" s="1"/>
  <c r="AF272" i="32" s="1"/>
  <c r="S282" i="32"/>
  <c r="S300" i="32"/>
  <c r="X300" i="32" s="1"/>
  <c r="S314" i="32"/>
  <c r="S392" i="32"/>
  <c r="U392" i="32" s="1"/>
  <c r="Y392" i="32" s="1"/>
  <c r="Z392" i="32" s="1"/>
  <c r="AA392" i="32" s="1"/>
  <c r="AB392" i="32" s="1"/>
  <c r="AF392" i="32" s="1"/>
  <c r="S436" i="32"/>
  <c r="X436" i="32" s="1"/>
  <c r="S150" i="32"/>
  <c r="S186" i="32"/>
  <c r="U186" i="32" s="1"/>
  <c r="Y186" i="32" s="1"/>
  <c r="Z186" i="32" s="1"/>
  <c r="AA186" i="32" s="1"/>
  <c r="AB186" i="32" s="1"/>
  <c r="AF186" i="32" s="1"/>
  <c r="S192" i="32"/>
  <c r="X192" i="32" s="1"/>
  <c r="S194" i="32"/>
  <c r="U194" i="32" s="1"/>
  <c r="Y194" i="32" s="1"/>
  <c r="Z194" i="32" s="1"/>
  <c r="AA194" i="32" s="1"/>
  <c r="AB194" i="32" s="1"/>
  <c r="AF194" i="32" s="1"/>
  <c r="S212" i="32"/>
  <c r="X212" i="32" s="1"/>
  <c r="S224" i="32"/>
  <c r="U224" i="32" s="1"/>
  <c r="Y224" i="32" s="1"/>
  <c r="Z224" i="32" s="1"/>
  <c r="AA224" i="32" s="1"/>
  <c r="AB224" i="32" s="1"/>
  <c r="AF224" i="32" s="1"/>
  <c r="S244" i="32"/>
  <c r="X244" i="32" s="1"/>
  <c r="S250" i="32"/>
  <c r="X250" i="32" s="1"/>
  <c r="S270" i="32"/>
  <c r="S274" i="32"/>
  <c r="S278" i="32"/>
  <c r="S286" i="32"/>
  <c r="U286" i="32" s="1"/>
  <c r="Y286" i="32" s="1"/>
  <c r="Z286" i="32" s="1"/>
  <c r="AA286" i="32" s="1"/>
  <c r="AB286" i="32" s="1"/>
  <c r="AF286" i="32" s="1"/>
  <c r="S296" i="32"/>
  <c r="U296" i="32" s="1"/>
  <c r="Y296" i="32" s="1"/>
  <c r="Z296" i="32" s="1"/>
  <c r="AA296" i="32" s="1"/>
  <c r="AB296" i="32" s="1"/>
  <c r="AF296" i="32" s="1"/>
  <c r="S320" i="32"/>
  <c r="S336" i="32"/>
  <c r="U336" i="32" s="1"/>
  <c r="Y336" i="32" s="1"/>
  <c r="Z336" i="32" s="1"/>
  <c r="AA336" i="32" s="1"/>
  <c r="AB336" i="32" s="1"/>
  <c r="AF336" i="32" s="1"/>
  <c r="S338" i="32"/>
  <c r="S342" i="32"/>
  <c r="S124" i="32"/>
  <c r="S230" i="32"/>
  <c r="U230" i="32" s="1"/>
  <c r="Y230" i="32" s="1"/>
  <c r="Z230" i="32" s="1"/>
  <c r="AA230" i="32" s="1"/>
  <c r="AB230" i="32" s="1"/>
  <c r="AF230" i="32" s="1"/>
  <c r="S316" i="32"/>
  <c r="S238" i="32"/>
  <c r="X218" i="32"/>
  <c r="U595" i="32"/>
  <c r="Y595" i="32" s="1"/>
  <c r="Z595" i="32" s="1"/>
  <c r="AA595" i="32" s="1"/>
  <c r="AB595" i="32" s="1"/>
  <c r="S225" i="32"/>
  <c r="S188" i="32"/>
  <c r="X188" i="32" s="1"/>
  <c r="U45" i="32"/>
  <c r="Y45" i="32" s="1"/>
  <c r="Z45" i="32" s="1"/>
  <c r="AA45" i="32" s="1"/>
  <c r="AB45" i="32" s="1"/>
  <c r="AF45" i="32" s="1"/>
  <c r="S526" i="32"/>
  <c r="S480" i="32"/>
  <c r="S387" i="32"/>
  <c r="X387" i="32" s="1"/>
  <c r="AF499" i="32"/>
  <c r="S167" i="32"/>
  <c r="S564" i="32"/>
  <c r="S235" i="32"/>
  <c r="X235" i="32" s="1"/>
  <c r="S159" i="32"/>
  <c r="S373" i="32"/>
  <c r="S530" i="32"/>
  <c r="S568" i="32"/>
  <c r="S606" i="32"/>
  <c r="S173" i="32"/>
  <c r="S656" i="32"/>
  <c r="S692" i="32"/>
  <c r="X182" i="32"/>
  <c r="U182" i="32"/>
  <c r="Y182" i="32" s="1"/>
  <c r="Z182" i="32" s="1"/>
  <c r="AA182" i="32" s="1"/>
  <c r="AB182" i="32" s="1"/>
  <c r="AF182" i="32" s="1"/>
  <c r="X228" i="32"/>
  <c r="U228" i="32"/>
  <c r="Y228" i="32" s="1"/>
  <c r="Z228" i="32" s="1"/>
  <c r="AA228" i="32" s="1"/>
  <c r="AB228" i="32" s="1"/>
  <c r="AF228" i="32" s="1"/>
  <c r="X146" i="32"/>
  <c r="U146" i="32"/>
  <c r="Y146" i="32" s="1"/>
  <c r="Z146" i="32" s="1"/>
  <c r="AA146" i="32" s="1"/>
  <c r="AB146" i="32" s="1"/>
  <c r="AF146" i="32" s="1"/>
  <c r="X208" i="32"/>
  <c r="U208" i="32"/>
  <c r="Y208" i="32" s="1"/>
  <c r="Z208" i="32" s="1"/>
  <c r="AA208" i="32" s="1"/>
  <c r="AB208" i="32" s="1"/>
  <c r="AF208" i="32" s="1"/>
  <c r="X396" i="32"/>
  <c r="U396" i="32"/>
  <c r="Y396" i="32" s="1"/>
  <c r="Z396" i="32" s="1"/>
  <c r="AA396" i="32" s="1"/>
  <c r="AB396" i="32" s="1"/>
  <c r="AF396" i="32" s="1"/>
  <c r="X224" i="32"/>
  <c r="X296" i="32"/>
  <c r="X125" i="32"/>
  <c r="AF495" i="32"/>
  <c r="U503" i="32"/>
  <c r="Y503" i="32" s="1"/>
  <c r="Z503" i="32" s="1"/>
  <c r="AA503" i="32" s="1"/>
  <c r="AB503" i="32" s="1"/>
  <c r="AF503" i="32" s="1"/>
  <c r="U675" i="32"/>
  <c r="Y675" i="32" s="1"/>
  <c r="Z675" i="32" s="1"/>
  <c r="AA675" i="32" s="1"/>
  <c r="AB675" i="32" s="1"/>
  <c r="AF675" i="32" s="1"/>
  <c r="S512" i="32"/>
  <c r="U148" i="32"/>
  <c r="Y148" i="32" s="1"/>
  <c r="Z148" i="32" s="1"/>
  <c r="AA148" i="32" s="1"/>
  <c r="AB148" i="32" s="1"/>
  <c r="AF148" i="32" s="1"/>
  <c r="X473" i="32"/>
  <c r="U25" i="32"/>
  <c r="Y25" i="32" s="1"/>
  <c r="Z25" i="32" s="1"/>
  <c r="AA25" i="32" s="1"/>
  <c r="AB25" i="32" s="1"/>
  <c r="AF25" i="32" s="1"/>
  <c r="U514" i="32"/>
  <c r="Y514" i="32" s="1"/>
  <c r="Z514" i="32" s="1"/>
  <c r="AA514" i="32" s="1"/>
  <c r="AB514" i="32" s="1"/>
  <c r="AF514" i="32" s="1"/>
  <c r="S464" i="32"/>
  <c r="X595" i="32"/>
  <c r="U326" i="32"/>
  <c r="Y326" i="32" s="1"/>
  <c r="Z326" i="32" s="1"/>
  <c r="AA326" i="32" s="1"/>
  <c r="AB326" i="32" s="1"/>
  <c r="AF326" i="32" s="1"/>
  <c r="S466" i="32"/>
  <c r="AF543" i="32"/>
  <c r="S22" i="32"/>
  <c r="S86" i="32"/>
  <c r="X86" i="32" s="1"/>
  <c r="S96" i="32"/>
  <c r="S42" i="32"/>
  <c r="S102" i="32"/>
  <c r="X102" i="32" s="1"/>
  <c r="S138" i="32"/>
  <c r="X138" i="32" s="1"/>
  <c r="S435" i="32"/>
  <c r="S429" i="32"/>
  <c r="U429" i="32" s="1"/>
  <c r="Y429" i="32" s="1"/>
  <c r="Z429" i="32" s="1"/>
  <c r="AA429" i="32" s="1"/>
  <c r="AB429" i="32" s="1"/>
  <c r="AF429" i="32" s="1"/>
  <c r="S223" i="32"/>
  <c r="X223" i="32" s="1"/>
  <c r="S36" i="32"/>
  <c r="U36" i="32" s="1"/>
  <c r="Y36" i="32" s="1"/>
  <c r="Z36" i="32" s="1"/>
  <c r="AA36" i="32" s="1"/>
  <c r="AB36" i="32" s="1"/>
  <c r="AF36" i="32" s="1"/>
  <c r="S287" i="32"/>
  <c r="X287" i="32" s="1"/>
  <c r="U33" i="32"/>
  <c r="Y33" i="32" s="1"/>
  <c r="Z33" i="32" s="1"/>
  <c r="AA33" i="32" s="1"/>
  <c r="AB33" i="32" s="1"/>
  <c r="AF33" i="32" s="1"/>
  <c r="S528" i="32"/>
  <c r="X51" i="32"/>
  <c r="S108" i="32"/>
  <c r="S56" i="32"/>
  <c r="U56" i="32" s="1"/>
  <c r="Y56" i="32" s="1"/>
  <c r="Z56" i="32" s="1"/>
  <c r="AA56" i="32" s="1"/>
  <c r="AB56" i="32" s="1"/>
  <c r="S60" i="32"/>
  <c r="S84" i="32"/>
  <c r="X84" i="32" s="1"/>
  <c r="S90" i="32"/>
  <c r="S98" i="32"/>
  <c r="S76" i="32"/>
  <c r="X76" i="32" s="1"/>
  <c r="S80" i="32"/>
  <c r="U80" i="32" s="1"/>
  <c r="Y80" i="32" s="1"/>
  <c r="Z80" i="32" s="1"/>
  <c r="AA80" i="32" s="1"/>
  <c r="AB80" i="32" s="1"/>
  <c r="AF80" i="32" s="1"/>
  <c r="S112" i="32"/>
  <c r="X112" i="32" s="1"/>
  <c r="S118" i="32"/>
  <c r="S126" i="32"/>
  <c r="S412" i="32"/>
  <c r="U412" i="32" s="1"/>
  <c r="Y412" i="32" s="1"/>
  <c r="Z412" i="32" s="1"/>
  <c r="AA412" i="32" s="1"/>
  <c r="AB412" i="32" s="1"/>
  <c r="AF412" i="32" s="1"/>
  <c r="S14" i="32"/>
  <c r="X14" i="32" s="1"/>
  <c r="S144" i="32"/>
  <c r="S54" i="32"/>
  <c r="X54" i="32" s="1"/>
  <c r="S88" i="32"/>
  <c r="S20" i="32"/>
  <c r="X20" i="32" s="1"/>
  <c r="S114" i="32"/>
  <c r="U114" i="32" s="1"/>
  <c r="Y114" i="32" s="1"/>
  <c r="Z114" i="32" s="1"/>
  <c r="AA114" i="32" s="1"/>
  <c r="AB114" i="32" s="1"/>
  <c r="AF114" i="32" s="1"/>
  <c r="U719" i="32"/>
  <c r="Y719" i="32" s="1"/>
  <c r="Z719" i="32" s="1"/>
  <c r="AA719" i="32" s="1"/>
  <c r="AB719" i="32" s="1"/>
  <c r="AF719" i="32" s="1"/>
  <c r="U284" i="32"/>
  <c r="Y284" i="32" s="1"/>
  <c r="Z284" i="32" s="1"/>
  <c r="AA284" i="32" s="1"/>
  <c r="AB284" i="32" s="1"/>
  <c r="AF284" i="32" s="1"/>
  <c r="U535" i="32"/>
  <c r="Y535" i="32" s="1"/>
  <c r="Z535" i="32" s="1"/>
  <c r="AA535" i="32" s="1"/>
  <c r="AB535" i="32" s="1"/>
  <c r="AF535" i="32" s="1"/>
  <c r="S202" i="32"/>
  <c r="U661" i="32"/>
  <c r="Y661" i="32" s="1"/>
  <c r="Z661" i="32" s="1"/>
  <c r="AA661" i="32" s="1"/>
  <c r="AB661" i="32" s="1"/>
  <c r="AF661" i="32" s="1"/>
  <c r="S430" i="32"/>
  <c r="U430" i="32" s="1"/>
  <c r="Y430" i="32" s="1"/>
  <c r="Z430" i="32" s="1"/>
  <c r="AA430" i="32" s="1"/>
  <c r="AB430" i="32" s="1"/>
  <c r="AF430" i="32" s="1"/>
  <c r="S608" i="32"/>
  <c r="X608" i="32" s="1"/>
  <c r="S469" i="32"/>
  <c r="S442" i="32"/>
  <c r="U442" i="32" s="1"/>
  <c r="Y442" i="32" s="1"/>
  <c r="Z442" i="32" s="1"/>
  <c r="AA442" i="32" s="1"/>
  <c r="AB442" i="32" s="1"/>
  <c r="AF442" i="32" s="1"/>
  <c r="S219" i="32"/>
  <c r="U219" i="32" s="1"/>
  <c r="Y219" i="32" s="1"/>
  <c r="Z219" i="32" s="1"/>
  <c r="AA219" i="32" s="1"/>
  <c r="AB219" i="32" s="1"/>
  <c r="AF219" i="32" s="1"/>
  <c r="S32" i="32"/>
  <c r="S16" i="32"/>
  <c r="X16" i="32" s="1"/>
  <c r="S199" i="32"/>
  <c r="U199" i="32" s="1"/>
  <c r="Y199" i="32" s="1"/>
  <c r="Z199" i="32" s="1"/>
  <c r="AA199" i="32" s="1"/>
  <c r="AB199" i="32" s="1"/>
  <c r="AF199" i="32" s="1"/>
  <c r="S362" i="32"/>
  <c r="X362" i="32" s="1"/>
  <c r="S382" i="32"/>
  <c r="U599" i="32"/>
  <c r="Y599" i="32" s="1"/>
  <c r="Z599" i="32" s="1"/>
  <c r="AA599" i="32" s="1"/>
  <c r="AB599" i="32" s="1"/>
  <c r="AF599" i="32" s="1"/>
  <c r="U400" i="32"/>
  <c r="Y400" i="32" s="1"/>
  <c r="Z400" i="32" s="1"/>
  <c r="AA400" i="32" s="1"/>
  <c r="AB400" i="32" s="1"/>
  <c r="AF400" i="32" s="1"/>
  <c r="U515" i="32"/>
  <c r="Y515" i="32" s="1"/>
  <c r="Z515" i="32" s="1"/>
  <c r="AA515" i="32" s="1"/>
  <c r="AB515" i="32" s="1"/>
  <c r="AF515" i="32" s="1"/>
  <c r="S542" i="32"/>
  <c r="X542" i="32" s="1"/>
  <c r="S413" i="32"/>
  <c r="S179" i="32"/>
  <c r="X179" i="32" s="1"/>
  <c r="S197" i="32"/>
  <c r="S205" i="32"/>
  <c r="S245" i="32"/>
  <c r="S291" i="32"/>
  <c r="X291" i="32" s="1"/>
  <c r="S297" i="32"/>
  <c r="U297" i="32" s="1"/>
  <c r="Y297" i="32" s="1"/>
  <c r="Z297" i="32" s="1"/>
  <c r="AA297" i="32" s="1"/>
  <c r="AB297" i="32" s="1"/>
  <c r="AF297" i="32" s="1"/>
  <c r="S702" i="32"/>
  <c r="X702" i="32" s="1"/>
  <c r="S688" i="32"/>
  <c r="X688" i="32" s="1"/>
  <c r="S147" i="32"/>
  <c r="S151" i="32"/>
  <c r="U151" i="32" s="1"/>
  <c r="Y151" i="32" s="1"/>
  <c r="Z151" i="32" s="1"/>
  <c r="AA151" i="32" s="1"/>
  <c r="AB151" i="32" s="1"/>
  <c r="AF151" i="32" s="1"/>
  <c r="S163" i="32"/>
  <c r="X163" i="32" s="1"/>
  <c r="S275" i="32"/>
  <c r="U275" i="32" s="1"/>
  <c r="Y275" i="32" s="1"/>
  <c r="Z275" i="32" s="1"/>
  <c r="AA275" i="32" s="1"/>
  <c r="AB275" i="32" s="1"/>
  <c r="AF275" i="32" s="1"/>
  <c r="S305" i="32"/>
  <c r="X305" i="32" s="1"/>
  <c r="S381" i="32"/>
  <c r="S395" i="32"/>
  <c r="S548" i="32"/>
  <c r="S594" i="32"/>
  <c r="U594" i="32" s="1"/>
  <c r="Y594" i="32" s="1"/>
  <c r="Z594" i="32" s="1"/>
  <c r="AA594" i="32" s="1"/>
  <c r="AB594" i="32" s="1"/>
  <c r="AF594" i="32" s="1"/>
  <c r="S309" i="32"/>
  <c r="X309" i="32" s="1"/>
  <c r="S361" i="32"/>
  <c r="S369" i="32"/>
  <c r="S379" i="32"/>
  <c r="X379" i="32" s="1"/>
  <c r="S411" i="32"/>
  <c r="S423" i="32"/>
  <c r="U423" i="32" s="1"/>
  <c r="Y423" i="32" s="1"/>
  <c r="Z423" i="32" s="1"/>
  <c r="AA423" i="32" s="1"/>
  <c r="AB423" i="32" s="1"/>
  <c r="AF423" i="32" s="1"/>
  <c r="S636" i="32"/>
  <c r="S642" i="32"/>
  <c r="S700" i="32"/>
  <c r="S322" i="32"/>
  <c r="X276" i="32"/>
  <c r="X699" i="32"/>
  <c r="X468" i="32"/>
  <c r="S364" i="32"/>
  <c r="S347" i="32"/>
  <c r="U131" i="32"/>
  <c r="Y131" i="32" s="1"/>
  <c r="Z131" i="32" s="1"/>
  <c r="AA131" i="32" s="1"/>
  <c r="AB131" i="32" s="1"/>
  <c r="AF131" i="32" s="1"/>
  <c r="S437" i="32"/>
  <c r="X437" i="32" s="1"/>
  <c r="S251" i="32"/>
  <c r="U251" i="32" s="1"/>
  <c r="Y251" i="32" s="1"/>
  <c r="Z251" i="32" s="1"/>
  <c r="AA251" i="32" s="1"/>
  <c r="AB251" i="32" s="1"/>
  <c r="AF251" i="32" s="1"/>
  <c r="S295" i="32"/>
  <c r="X295" i="32" s="1"/>
  <c r="S279" i="32"/>
  <c r="X279" i="32" s="1"/>
  <c r="S536" i="32"/>
  <c r="X536" i="32" s="1"/>
  <c r="S341" i="32"/>
  <c r="X341" i="32" s="1"/>
  <c r="X114" i="32"/>
  <c r="U30" i="32"/>
  <c r="Y30" i="32" s="1"/>
  <c r="Z30" i="32" s="1"/>
  <c r="AA30" i="32" s="1"/>
  <c r="AB30" i="32" s="1"/>
  <c r="AF30" i="32" s="1"/>
  <c r="U498" i="32"/>
  <c r="Y498" i="32" s="1"/>
  <c r="Z498" i="32" s="1"/>
  <c r="AA498" i="32" s="1"/>
  <c r="AB498" i="32" s="1"/>
  <c r="AF498" i="32" s="1"/>
  <c r="U290" i="32"/>
  <c r="Y290" i="32" s="1"/>
  <c r="Z290" i="32" s="1"/>
  <c r="AA290" i="32" s="1"/>
  <c r="AB290" i="32" s="1"/>
  <c r="AF290" i="32" s="1"/>
  <c r="AF493" i="32"/>
  <c r="U140" i="32"/>
  <c r="Y140" i="32" s="1"/>
  <c r="Z140" i="32" s="1"/>
  <c r="AA140" i="32" s="1"/>
  <c r="AB140" i="32" s="1"/>
  <c r="AF140" i="32" s="1"/>
  <c r="AF595" i="32"/>
  <c r="U509" i="32"/>
  <c r="Y509" i="32" s="1"/>
  <c r="Z509" i="32" s="1"/>
  <c r="AA509" i="32" s="1"/>
  <c r="AB509" i="32" s="1"/>
  <c r="AF509" i="32" s="1"/>
  <c r="U416" i="32"/>
  <c r="Y416" i="32" s="1"/>
  <c r="Z416" i="32" s="1"/>
  <c r="AA416" i="32" s="1"/>
  <c r="AB416" i="32" s="1"/>
  <c r="AF416" i="32" s="1"/>
  <c r="U487" i="32"/>
  <c r="Y487" i="32" s="1"/>
  <c r="Z487" i="32" s="1"/>
  <c r="AA487" i="32" s="1"/>
  <c r="AB487" i="32" s="1"/>
  <c r="AF487" i="32" s="1"/>
  <c r="U76" i="32"/>
  <c r="Y76" i="32" s="1"/>
  <c r="Z76" i="32" s="1"/>
  <c r="AA76" i="32" s="1"/>
  <c r="AB76" i="32" s="1"/>
  <c r="AF76" i="32" s="1"/>
  <c r="S475" i="32"/>
  <c r="S121" i="32"/>
  <c r="S438" i="32"/>
  <c r="U438" i="32" s="1"/>
  <c r="Y438" i="32" s="1"/>
  <c r="Z438" i="32" s="1"/>
  <c r="AA438" i="32" s="1"/>
  <c r="AB438" i="32" s="1"/>
  <c r="AF438" i="32" s="1"/>
  <c r="U511" i="32"/>
  <c r="Y511" i="32" s="1"/>
  <c r="Z511" i="32" s="1"/>
  <c r="AA511" i="32" s="1"/>
  <c r="AB511" i="32" s="1"/>
  <c r="AF511" i="32" s="1"/>
  <c r="S701" i="32"/>
  <c r="U701" i="32" s="1"/>
  <c r="Y701" i="32" s="1"/>
  <c r="Z701" i="32" s="1"/>
  <c r="AA701" i="32" s="1"/>
  <c r="AB701" i="32" s="1"/>
  <c r="AF701" i="32" s="1"/>
  <c r="S443" i="32"/>
  <c r="X443" i="32" s="1"/>
  <c r="S399" i="32"/>
  <c r="U399" i="32" s="1"/>
  <c r="Y399" i="32" s="1"/>
  <c r="Z399" i="32" s="1"/>
  <c r="AA399" i="32" s="1"/>
  <c r="AB399" i="32" s="1"/>
  <c r="AF399" i="32" s="1"/>
  <c r="U232" i="32"/>
  <c r="Y232" i="32" s="1"/>
  <c r="Z232" i="32" s="1"/>
  <c r="AA232" i="32" s="1"/>
  <c r="AB232" i="32" s="1"/>
  <c r="AF232" i="32" s="1"/>
  <c r="S183" i="32"/>
  <c r="X183" i="32" s="1"/>
  <c r="S185" i="32"/>
  <c r="U185" i="32" s="1"/>
  <c r="Y185" i="32" s="1"/>
  <c r="Z185" i="32" s="1"/>
  <c r="AA185" i="32" s="1"/>
  <c r="AB185" i="32" s="1"/>
  <c r="AF185" i="32" s="1"/>
  <c r="S187" i="32"/>
  <c r="S193" i="32"/>
  <c r="X193" i="32" s="1"/>
  <c r="S207" i="32"/>
  <c r="X207" i="32" s="1"/>
  <c r="S237" i="32"/>
  <c r="S239" i="32"/>
  <c r="S243" i="32"/>
  <c r="X243" i="32" s="1"/>
  <c r="S249" i="32"/>
  <c r="S293" i="32"/>
  <c r="X293" i="32" s="1"/>
  <c r="S303" i="32"/>
  <c r="S686" i="32"/>
  <c r="X686" i="32" s="1"/>
  <c r="S704" i="32"/>
  <c r="X704" i="32" s="1"/>
  <c r="S393" i="32"/>
  <c r="S620" i="32"/>
  <c r="X620" i="32" s="1"/>
  <c r="S153" i="32"/>
  <c r="U153" i="32" s="1"/>
  <c r="Y153" i="32" s="1"/>
  <c r="Z153" i="32" s="1"/>
  <c r="AA153" i="32" s="1"/>
  <c r="AB153" i="32" s="1"/>
  <c r="AF153" i="32" s="1"/>
  <c r="S155" i="32"/>
  <c r="X155" i="32" s="1"/>
  <c r="S157" i="32"/>
  <c r="S161" i="32"/>
  <c r="U161" i="32" s="1"/>
  <c r="Y161" i="32" s="1"/>
  <c r="Z161" i="32" s="1"/>
  <c r="AA161" i="32" s="1"/>
  <c r="AB161" i="32" s="1"/>
  <c r="AF161" i="32" s="1"/>
  <c r="S175" i="32"/>
  <c r="S191" i="32"/>
  <c r="U191" i="32" s="1"/>
  <c r="Y191" i="32" s="1"/>
  <c r="Z191" i="32" s="1"/>
  <c r="AA191" i="32" s="1"/>
  <c r="AB191" i="32" s="1"/>
  <c r="AF191" i="32" s="1"/>
  <c r="S299" i="32"/>
  <c r="U299" i="32" s="1"/>
  <c r="Y299" i="32" s="1"/>
  <c r="Z299" i="32" s="1"/>
  <c r="AA299" i="32" s="1"/>
  <c r="AB299" i="32" s="1"/>
  <c r="AF299" i="32" s="1"/>
  <c r="S321" i="32"/>
  <c r="S333" i="32"/>
  <c r="S337" i="32"/>
  <c r="S345" i="32"/>
  <c r="U345" i="32" s="1"/>
  <c r="Y345" i="32" s="1"/>
  <c r="Z345" i="32" s="1"/>
  <c r="AA345" i="32" s="1"/>
  <c r="AB345" i="32" s="1"/>
  <c r="AF345" i="32" s="1"/>
  <c r="S375" i="32"/>
  <c r="X375" i="32" s="1"/>
  <c r="S377" i="32"/>
  <c r="S544" i="32"/>
  <c r="X544" i="32" s="1"/>
  <c r="S554" i="32"/>
  <c r="S598" i="32"/>
  <c r="S602" i="32"/>
  <c r="U602" i="32" s="1"/>
  <c r="Y602" i="32" s="1"/>
  <c r="Z602" i="32" s="1"/>
  <c r="AA602" i="32" s="1"/>
  <c r="AB602" i="32" s="1"/>
  <c r="AF602" i="32" s="1"/>
  <c r="S616" i="32"/>
  <c r="X616" i="32" s="1"/>
  <c r="S698" i="32"/>
  <c r="S145" i="32"/>
  <c r="S165" i="32"/>
  <c r="S169" i="32"/>
  <c r="U169" i="32" s="1"/>
  <c r="Y169" i="32" s="1"/>
  <c r="Z169" i="32" s="1"/>
  <c r="AA169" i="32" s="1"/>
  <c r="AB169" i="32" s="1"/>
  <c r="AF169" i="32" s="1"/>
  <c r="S171" i="32"/>
  <c r="U171" i="32" s="1"/>
  <c r="Y171" i="32" s="1"/>
  <c r="Z171" i="32" s="1"/>
  <c r="AA171" i="32" s="1"/>
  <c r="AB171" i="32" s="1"/>
  <c r="AF171" i="32" s="1"/>
  <c r="S181" i="32"/>
  <c r="X181" i="32" s="1"/>
  <c r="S189" i="32"/>
  <c r="X189" i="32" s="1"/>
  <c r="S195" i="32"/>
  <c r="S241" i="32"/>
  <c r="U241" i="32" s="1"/>
  <c r="Y241" i="32" s="1"/>
  <c r="Z241" i="32" s="1"/>
  <c r="AA241" i="32" s="1"/>
  <c r="AB241" i="32" s="1"/>
  <c r="AF241" i="32" s="1"/>
  <c r="S255" i="32"/>
  <c r="X255" i="32" s="1"/>
  <c r="S271" i="32"/>
  <c r="X271" i="32" s="1"/>
  <c r="S285" i="32"/>
  <c r="U285" i="32" s="1"/>
  <c r="Y285" i="32" s="1"/>
  <c r="Z285" i="32" s="1"/>
  <c r="AA285" i="32" s="1"/>
  <c r="AB285" i="32" s="1"/>
  <c r="AF285" i="32" s="1"/>
  <c r="S317" i="32"/>
  <c r="U317" i="32" s="1"/>
  <c r="Y317" i="32" s="1"/>
  <c r="Z317" i="32" s="1"/>
  <c r="AA317" i="32" s="1"/>
  <c r="AB317" i="32" s="1"/>
  <c r="AF317" i="32" s="1"/>
  <c r="S325" i="32"/>
  <c r="S371" i="32"/>
  <c r="S441" i="32"/>
  <c r="X441" i="32" s="1"/>
  <c r="S453" i="32"/>
  <c r="S534" i="32"/>
  <c r="S540" i="32"/>
  <c r="U540" i="32" s="1"/>
  <c r="Y540" i="32" s="1"/>
  <c r="Z540" i="32" s="1"/>
  <c r="AA540" i="32" s="1"/>
  <c r="AB540" i="32" s="1"/>
  <c r="AF540" i="32" s="1"/>
  <c r="S546" i="32"/>
  <c r="X546" i="32" s="1"/>
  <c r="S588" i="32"/>
  <c r="X588" i="32" s="1"/>
  <c r="S610" i="32"/>
  <c r="S618" i="32"/>
  <c r="X618" i="32" s="1"/>
  <c r="S628" i="32"/>
  <c r="X628" i="32" s="1"/>
  <c r="S640" i="32"/>
  <c r="S650" i="32"/>
  <c r="S654" i="32"/>
  <c r="X654" i="32" s="1"/>
  <c r="S664" i="32"/>
  <c r="X664" i="32" s="1"/>
  <c r="S672" i="32"/>
  <c r="U672" i="32" s="1"/>
  <c r="Y672" i="32" s="1"/>
  <c r="Z672" i="32" s="1"/>
  <c r="AA672" i="32" s="1"/>
  <c r="AB672" i="32" s="1"/>
  <c r="AF672" i="32" s="1"/>
  <c r="S696" i="32"/>
  <c r="X696" i="32" s="1"/>
  <c r="X499" i="32"/>
  <c r="X329" i="32"/>
  <c r="X392" i="32"/>
  <c r="U494" i="32"/>
  <c r="Y494" i="32" s="1"/>
  <c r="Z494" i="32" s="1"/>
  <c r="AA494" i="32" s="1"/>
  <c r="AB494" i="32" s="1"/>
  <c r="AF494" i="32" s="1"/>
  <c r="U300" i="32"/>
  <c r="Y300" i="32" s="1"/>
  <c r="Z300" i="32" s="1"/>
  <c r="AA300" i="32" s="1"/>
  <c r="AB300" i="32" s="1"/>
  <c r="AF300" i="32" s="1"/>
  <c r="S229" i="32"/>
  <c r="X229" i="32" s="1"/>
  <c r="S38" i="32"/>
  <c r="X38" i="32" s="1"/>
  <c r="X510" i="32"/>
  <c r="U615" i="32"/>
  <c r="Y615" i="32" s="1"/>
  <c r="Z615" i="32" s="1"/>
  <c r="AA615" i="32" s="1"/>
  <c r="AB615" i="32" s="1"/>
  <c r="AF615" i="32" s="1"/>
  <c r="S532" i="32"/>
  <c r="U532" i="32" s="1"/>
  <c r="Y532" i="32" s="1"/>
  <c r="Z532" i="32" s="1"/>
  <c r="AA532" i="32" s="1"/>
  <c r="AB532" i="32" s="1"/>
  <c r="AF532" i="32" s="1"/>
  <c r="X194" i="32"/>
  <c r="U482" i="32"/>
  <c r="Y482" i="32" s="1"/>
  <c r="Z482" i="32" s="1"/>
  <c r="AA482" i="32" s="1"/>
  <c r="AB482" i="32" s="1"/>
  <c r="AF482" i="32" s="1"/>
  <c r="U61" i="32"/>
  <c r="Y61" i="32" s="1"/>
  <c r="Z61" i="32" s="1"/>
  <c r="AA61" i="32" s="1"/>
  <c r="AB61" i="32" s="1"/>
  <c r="AF61" i="32" s="1"/>
  <c r="S634" i="32"/>
  <c r="X634" i="32" s="1"/>
  <c r="S623" i="32"/>
  <c r="S266" i="32"/>
  <c r="X266" i="32" s="1"/>
  <c r="S217" i="32"/>
  <c r="S693" i="32"/>
  <c r="X693" i="32" s="1"/>
  <c r="S367" i="32"/>
  <c r="X286" i="32"/>
  <c r="U647" i="32"/>
  <c r="Y647" i="32" s="1"/>
  <c r="Z647" i="32" s="1"/>
  <c r="AA647" i="32" s="1"/>
  <c r="AB647" i="32" s="1"/>
  <c r="AF647" i="32" s="1"/>
  <c r="U505" i="32"/>
  <c r="Y505" i="32" s="1"/>
  <c r="Z505" i="32" s="1"/>
  <c r="AA505" i="32" s="1"/>
  <c r="AB505" i="32" s="1"/>
  <c r="AF505" i="32" s="1"/>
  <c r="U123" i="32"/>
  <c r="Y123" i="32" s="1"/>
  <c r="Z123" i="32" s="1"/>
  <c r="AA123" i="32" s="1"/>
  <c r="AB123" i="32" s="1"/>
  <c r="AF123" i="32" s="1"/>
  <c r="S433" i="32"/>
  <c r="X433" i="32" s="1"/>
  <c r="S221" i="32"/>
  <c r="U221" i="32" s="1"/>
  <c r="Y221" i="32" s="1"/>
  <c r="Z221" i="32" s="1"/>
  <c r="AA221" i="32" s="1"/>
  <c r="AB221" i="32" s="1"/>
  <c r="AF221" i="32" s="1"/>
  <c r="S431" i="32"/>
  <c r="X431" i="32" s="1"/>
  <c r="S604" i="32"/>
  <c r="S465" i="32"/>
  <c r="S227" i="32"/>
  <c r="U227" i="32" s="1"/>
  <c r="Y227" i="32" s="1"/>
  <c r="Z227" i="32" s="1"/>
  <c r="AA227" i="32" s="1"/>
  <c r="AB227" i="32" s="1"/>
  <c r="AF227" i="32" s="1"/>
  <c r="S40" i="32"/>
  <c r="U40" i="32" s="1"/>
  <c r="Y40" i="32" s="1"/>
  <c r="Z40" i="32" s="1"/>
  <c r="AA40" i="32" s="1"/>
  <c r="AB40" i="32" s="1"/>
  <c r="AF40" i="32" s="1"/>
  <c r="S28" i="32"/>
  <c r="X28" i="32" s="1"/>
  <c r="S12" i="32"/>
  <c r="X12" i="32" s="1"/>
  <c r="S457" i="32"/>
  <c r="S281" i="32"/>
  <c r="U281" i="32" s="1"/>
  <c r="Y281" i="32" s="1"/>
  <c r="Z281" i="32" s="1"/>
  <c r="AA281" i="32" s="1"/>
  <c r="AB281" i="32" s="1"/>
  <c r="AF281" i="32" s="1"/>
  <c r="S79" i="32"/>
  <c r="X79" i="32" s="1"/>
  <c r="S592" i="32"/>
  <c r="X592" i="32" s="1"/>
  <c r="S132" i="32"/>
  <c r="X132" i="32" s="1"/>
  <c r="S391" i="32"/>
  <c r="S256" i="32"/>
  <c r="U256" i="32" s="1"/>
  <c r="Y256" i="32" s="1"/>
  <c r="Z256" i="32" s="1"/>
  <c r="AA256" i="32" s="1"/>
  <c r="AB256" i="32" s="1"/>
  <c r="AF256" i="32" s="1"/>
  <c r="S264" i="32"/>
  <c r="X264" i="32" s="1"/>
  <c r="S372" i="32"/>
  <c r="U410" i="32"/>
  <c r="Y410" i="32" s="1"/>
  <c r="Z410" i="32" s="1"/>
  <c r="AA410" i="32" s="1"/>
  <c r="AB410" i="32" s="1"/>
  <c r="AF410" i="32" s="1"/>
  <c r="S104" i="32"/>
  <c r="X104" i="32" s="1"/>
  <c r="U141" i="32"/>
  <c r="Y141" i="32" s="1"/>
  <c r="Z141" i="32" s="1"/>
  <c r="AA141" i="32" s="1"/>
  <c r="AB141" i="32" s="1"/>
  <c r="AF141" i="32" s="1"/>
  <c r="S389" i="32"/>
  <c r="S439" i="32"/>
  <c r="U439" i="32" s="1"/>
  <c r="Y439" i="32" s="1"/>
  <c r="Z439" i="32" s="1"/>
  <c r="AA439" i="32" s="1"/>
  <c r="AB439" i="32" s="1"/>
  <c r="AF439" i="32" s="1"/>
  <c r="S451" i="32"/>
  <c r="X451" i="32" s="1"/>
  <c r="S580" i="32"/>
  <c r="S177" i="32"/>
  <c r="S209" i="32"/>
  <c r="S313" i="32"/>
  <c r="S349" i="32"/>
  <c r="X349" i="32" s="1"/>
  <c r="S365" i="32"/>
  <c r="S383" i="32"/>
  <c r="U383" i="32" s="1"/>
  <c r="Y383" i="32" s="1"/>
  <c r="Z383" i="32" s="1"/>
  <c r="AA383" i="32" s="1"/>
  <c r="AB383" i="32" s="1"/>
  <c r="AF383" i="32" s="1"/>
  <c r="S407" i="32"/>
  <c r="X407" i="32" s="1"/>
  <c r="S415" i="32"/>
  <c r="X415" i="32" s="1"/>
  <c r="S624" i="32"/>
  <c r="X624" i="32" s="1"/>
  <c r="S626" i="32"/>
  <c r="S644" i="32"/>
  <c r="U644" i="32" s="1"/>
  <c r="Y644" i="32" s="1"/>
  <c r="Z644" i="32" s="1"/>
  <c r="AA644" i="32" s="1"/>
  <c r="AB644" i="32" s="1"/>
  <c r="AF644" i="32" s="1"/>
  <c r="U650" i="32"/>
  <c r="Y650" i="32" s="1"/>
  <c r="Z650" i="32" s="1"/>
  <c r="AA650" i="32" s="1"/>
  <c r="AB650" i="32" s="1"/>
  <c r="AF650" i="32" s="1"/>
  <c r="S676" i="32"/>
  <c r="X439" i="32"/>
  <c r="U271" i="32"/>
  <c r="Y271" i="32" s="1"/>
  <c r="Z271" i="32" s="1"/>
  <c r="AA271" i="32" s="1"/>
  <c r="AB271" i="32" s="1"/>
  <c r="AF271" i="32" s="1"/>
  <c r="X383" i="32"/>
  <c r="X221" i="32"/>
  <c r="U469" i="32"/>
  <c r="Y469" i="32" s="1"/>
  <c r="Z469" i="32" s="1"/>
  <c r="AA469" i="32" s="1"/>
  <c r="AB469" i="32" s="1"/>
  <c r="AF469" i="32" s="1"/>
  <c r="X469" i="32"/>
  <c r="S368" i="32"/>
  <c r="X368" i="32" s="1"/>
  <c r="S211" i="32"/>
  <c r="U497" i="32"/>
  <c r="Y497" i="32" s="1"/>
  <c r="Z497" i="32" s="1"/>
  <c r="AA497" i="32" s="1"/>
  <c r="AB497" i="32" s="1"/>
  <c r="AF497" i="32" s="1"/>
  <c r="X494" i="32"/>
  <c r="X543" i="32"/>
  <c r="U250" i="32"/>
  <c r="Y250" i="32" s="1"/>
  <c r="Z250" i="32" s="1"/>
  <c r="AA250" i="32" s="1"/>
  <c r="AB250" i="32" s="1"/>
  <c r="AF250" i="32" s="1"/>
  <c r="U129" i="32"/>
  <c r="Y129" i="32" s="1"/>
  <c r="Z129" i="32" s="1"/>
  <c r="AA129" i="32" s="1"/>
  <c r="AB129" i="32" s="1"/>
  <c r="AF129" i="32" s="1"/>
  <c r="U506" i="32"/>
  <c r="Y506" i="32" s="1"/>
  <c r="Z506" i="32" s="1"/>
  <c r="AA506" i="32" s="1"/>
  <c r="AB506" i="32" s="1"/>
  <c r="AF506" i="32" s="1"/>
  <c r="S538" i="32"/>
  <c r="S401" i="32"/>
  <c r="U401" i="32" s="1"/>
  <c r="Y401" i="32" s="1"/>
  <c r="Z401" i="32" s="1"/>
  <c r="AA401" i="32" s="1"/>
  <c r="AB401" i="32" s="1"/>
  <c r="AF401" i="32" s="1"/>
  <c r="S463" i="32"/>
  <c r="X463" i="32" s="1"/>
  <c r="S419" i="32"/>
  <c r="S403" i="32"/>
  <c r="X403" i="32" s="1"/>
  <c r="S269" i="32"/>
  <c r="S552" i="32"/>
  <c r="S449" i="32"/>
  <c r="S662" i="32"/>
  <c r="U112" i="32"/>
  <c r="Y112" i="32" s="1"/>
  <c r="Z112" i="32" s="1"/>
  <c r="AA112" i="32" s="1"/>
  <c r="AB112" i="32" s="1"/>
  <c r="AF112" i="32" s="1"/>
  <c r="U113" i="32"/>
  <c r="Y113" i="32" s="1"/>
  <c r="Z113" i="32" s="1"/>
  <c r="AA113" i="32" s="1"/>
  <c r="AB113" i="32" s="1"/>
  <c r="AF113" i="32" s="1"/>
  <c r="X579" i="32"/>
  <c r="X131" i="32"/>
  <c r="U551" i="32"/>
  <c r="Y551" i="32" s="1"/>
  <c r="Z551" i="32" s="1"/>
  <c r="AA551" i="32" s="1"/>
  <c r="AB551" i="32" s="1"/>
  <c r="AF551" i="32" s="1"/>
  <c r="S259" i="32"/>
  <c r="S562" i="32"/>
  <c r="S578" i="32"/>
  <c r="X578" i="32" s="1"/>
  <c r="U702" i="32"/>
  <c r="Y702" i="32" s="1"/>
  <c r="Z702" i="32" s="1"/>
  <c r="AA702" i="32" s="1"/>
  <c r="AB702" i="32" s="1"/>
  <c r="AF702" i="32" s="1"/>
  <c r="S445" i="32"/>
  <c r="S397" i="32"/>
  <c r="U397" i="32" s="1"/>
  <c r="Y397" i="32" s="1"/>
  <c r="Z397" i="32" s="1"/>
  <c r="AA397" i="32" s="1"/>
  <c r="AB397" i="32" s="1"/>
  <c r="AF397" i="32" s="1"/>
  <c r="U441" i="32"/>
  <c r="Y441" i="32" s="1"/>
  <c r="Z441" i="32" s="1"/>
  <c r="AA441" i="32" s="1"/>
  <c r="AB441" i="32" s="1"/>
  <c r="AF441" i="32" s="1"/>
  <c r="U408" i="32"/>
  <c r="Y408" i="32" s="1"/>
  <c r="Z408" i="32" s="1"/>
  <c r="AA408" i="32" s="1"/>
  <c r="AB408" i="32" s="1"/>
  <c r="AF408" i="32" s="1"/>
  <c r="S301" i="32"/>
  <c r="S253" i="32"/>
  <c r="U222" i="32"/>
  <c r="Y222" i="32" s="1"/>
  <c r="Z222" i="32" s="1"/>
  <c r="AA222" i="32" s="1"/>
  <c r="AB222" i="32" s="1"/>
  <c r="AF222" i="32" s="1"/>
  <c r="U27" i="32"/>
  <c r="Y27" i="32" s="1"/>
  <c r="Z27" i="32" s="1"/>
  <c r="AA27" i="32" s="1"/>
  <c r="AB27" i="32" s="1"/>
  <c r="AF27" i="32" s="1"/>
  <c r="X92" i="32"/>
  <c r="U204" i="32"/>
  <c r="Y204" i="32" s="1"/>
  <c r="Z204" i="32" s="1"/>
  <c r="AA204" i="32" s="1"/>
  <c r="AB204" i="32" s="1"/>
  <c r="AF204" i="32" s="1"/>
  <c r="X275" i="32"/>
  <c r="S721" i="32"/>
  <c r="S569" i="32"/>
  <c r="U91" i="32"/>
  <c r="Y91" i="32" s="1"/>
  <c r="Z91" i="32" s="1"/>
  <c r="AA91" i="32" s="1"/>
  <c r="AB91" i="32" s="1"/>
  <c r="AF91" i="32" s="1"/>
  <c r="U75" i="32"/>
  <c r="Y75" i="32" s="1"/>
  <c r="Z75" i="32" s="1"/>
  <c r="AA75" i="32" s="1"/>
  <c r="AB75" i="32" s="1"/>
  <c r="AF75" i="32" s="1"/>
  <c r="S258" i="32"/>
  <c r="X258" i="32" s="1"/>
  <c r="S319" i="32"/>
  <c r="U319" i="32" s="1"/>
  <c r="Y319" i="32" s="1"/>
  <c r="Z319" i="32" s="1"/>
  <c r="AA319" i="32" s="1"/>
  <c r="AB319" i="32" s="1"/>
  <c r="AF319" i="32" s="1"/>
  <c r="S343" i="32"/>
  <c r="U343" i="32" s="1"/>
  <c r="Y343" i="32" s="1"/>
  <c r="Z343" i="32" s="1"/>
  <c r="AA343" i="32" s="1"/>
  <c r="AB343" i="32" s="1"/>
  <c r="AF343" i="32" s="1"/>
  <c r="S440" i="32"/>
  <c r="S697" i="32"/>
  <c r="U697" i="32" s="1"/>
  <c r="Y697" i="32" s="1"/>
  <c r="Z697" i="32" s="1"/>
  <c r="AA697" i="32" s="1"/>
  <c r="AB697" i="32" s="1"/>
  <c r="AF697" i="32" s="1"/>
  <c r="S668" i="32"/>
  <c r="U668" i="32" s="1"/>
  <c r="Y668" i="32" s="1"/>
  <c r="Z668" i="32" s="1"/>
  <c r="AA668" i="32" s="1"/>
  <c r="AB668" i="32" s="1"/>
  <c r="AF668" i="32" s="1"/>
  <c r="S289" i="32"/>
  <c r="X464" i="32"/>
  <c r="U464" i="32"/>
  <c r="Y464" i="32" s="1"/>
  <c r="Z464" i="32" s="1"/>
  <c r="AA464" i="32" s="1"/>
  <c r="AB464" i="32" s="1"/>
  <c r="AF464" i="32" s="1"/>
  <c r="U526" i="32"/>
  <c r="Y526" i="32" s="1"/>
  <c r="Z526" i="32" s="1"/>
  <c r="AA526" i="32" s="1"/>
  <c r="AB526" i="32" s="1"/>
  <c r="AF526" i="32" s="1"/>
  <c r="X526" i="32"/>
  <c r="U480" i="32"/>
  <c r="Y480" i="32" s="1"/>
  <c r="Z480" i="32" s="1"/>
  <c r="AA480" i="32" s="1"/>
  <c r="AB480" i="32" s="1"/>
  <c r="AF480" i="32" s="1"/>
  <c r="X480" i="32"/>
  <c r="U403" i="32"/>
  <c r="Y403" i="32" s="1"/>
  <c r="Z403" i="32" s="1"/>
  <c r="AA403" i="32" s="1"/>
  <c r="AB403" i="32" s="1"/>
  <c r="AF403" i="32" s="1"/>
  <c r="X388" i="32"/>
  <c r="X154" i="32"/>
  <c r="X394" i="32"/>
  <c r="U118" i="32"/>
  <c r="Y118" i="32" s="1"/>
  <c r="Z118" i="32" s="1"/>
  <c r="AA118" i="32" s="1"/>
  <c r="AB118" i="32" s="1"/>
  <c r="AF118" i="32" s="1"/>
  <c r="U559" i="32"/>
  <c r="Y559" i="32" s="1"/>
  <c r="Z559" i="32" s="1"/>
  <c r="AA559" i="32" s="1"/>
  <c r="AB559" i="32" s="1"/>
  <c r="AF559" i="32" s="1"/>
  <c r="U691" i="32"/>
  <c r="Y691" i="32" s="1"/>
  <c r="Z691" i="32" s="1"/>
  <c r="AA691" i="32" s="1"/>
  <c r="AB691" i="32" s="1"/>
  <c r="AF691" i="32" s="1"/>
  <c r="X107" i="32"/>
  <c r="S331" i="32"/>
  <c r="U331" i="32" s="1"/>
  <c r="Y331" i="32" s="1"/>
  <c r="Z331" i="32" s="1"/>
  <c r="AA331" i="32" s="1"/>
  <c r="AB331" i="32" s="1"/>
  <c r="AF331" i="32" s="1"/>
  <c r="S210" i="32"/>
  <c r="S461" i="32"/>
  <c r="X307" i="32"/>
  <c r="U93" i="32"/>
  <c r="Y93" i="32" s="1"/>
  <c r="Z93" i="32" s="1"/>
  <c r="AA93" i="32" s="1"/>
  <c r="AB93" i="32" s="1"/>
  <c r="AF93" i="32" s="1"/>
  <c r="X254" i="32"/>
  <c r="U244" i="32"/>
  <c r="Y244" i="32" s="1"/>
  <c r="Z244" i="32" s="1"/>
  <c r="AA244" i="32" s="1"/>
  <c r="AB244" i="32" s="1"/>
  <c r="AF244" i="32" s="1"/>
  <c r="U454" i="32"/>
  <c r="Y454" i="32" s="1"/>
  <c r="Z454" i="32" s="1"/>
  <c r="AA454" i="32" s="1"/>
  <c r="AB454" i="32" s="1"/>
  <c r="AF454" i="32" s="1"/>
  <c r="U522" i="32"/>
  <c r="Y522" i="32" s="1"/>
  <c r="Z522" i="32" s="1"/>
  <c r="AA522" i="32" s="1"/>
  <c r="AB522" i="32" s="1"/>
  <c r="AF522" i="32" s="1"/>
  <c r="X40" i="32"/>
  <c r="X673" i="32"/>
  <c r="U190" i="32"/>
  <c r="Y190" i="32" s="1"/>
  <c r="Z190" i="32" s="1"/>
  <c r="AA190" i="32" s="1"/>
  <c r="AB190" i="32" s="1"/>
  <c r="AF190" i="32" s="1"/>
  <c r="U328" i="32"/>
  <c r="Y328" i="32" s="1"/>
  <c r="Z328" i="32" s="1"/>
  <c r="AA328" i="32" s="1"/>
  <c r="AB328" i="32" s="1"/>
  <c r="AF328" i="32" s="1"/>
  <c r="S370" i="32"/>
  <c r="U215" i="32"/>
  <c r="Y215" i="32" s="1"/>
  <c r="Z215" i="32" s="1"/>
  <c r="AA215" i="32" s="1"/>
  <c r="AB215" i="32" s="1"/>
  <c r="AF215" i="32" s="1"/>
  <c r="U50" i="32"/>
  <c r="Y50" i="32" s="1"/>
  <c r="Z50" i="32" s="1"/>
  <c r="AA50" i="32" s="1"/>
  <c r="AB50" i="32" s="1"/>
  <c r="AF50" i="32" s="1"/>
  <c r="X517" i="32"/>
  <c r="U639" i="32"/>
  <c r="Y639" i="32" s="1"/>
  <c r="Z639" i="32" s="1"/>
  <c r="AA639" i="32" s="1"/>
  <c r="AB639" i="32" s="1"/>
  <c r="AF639" i="32" s="1"/>
  <c r="U528" i="32"/>
  <c r="Y528" i="32" s="1"/>
  <c r="Z528" i="32" s="1"/>
  <c r="AA528" i="32" s="1"/>
  <c r="AB528" i="32" s="1"/>
  <c r="AF528" i="32" s="1"/>
  <c r="U316" i="32"/>
  <c r="Y316" i="32" s="1"/>
  <c r="Z316" i="32" s="1"/>
  <c r="AA316" i="32" s="1"/>
  <c r="AB316" i="32" s="1"/>
  <c r="AF316" i="32" s="1"/>
  <c r="S327" i="32"/>
  <c r="S380" i="32"/>
  <c r="S504" i="32"/>
  <c r="X504" i="32" s="1"/>
  <c r="S574" i="32"/>
  <c r="S638" i="32"/>
  <c r="U638" i="32" s="1"/>
  <c r="Y638" i="32" s="1"/>
  <c r="Z638" i="32" s="1"/>
  <c r="AA638" i="32" s="1"/>
  <c r="AB638" i="32" s="1"/>
  <c r="AF638" i="32" s="1"/>
  <c r="U585" i="32"/>
  <c r="Y585" i="32" s="1"/>
  <c r="Z585" i="32" s="1"/>
  <c r="AA585" i="32" s="1"/>
  <c r="AB585" i="32" s="1"/>
  <c r="AF585" i="32" s="1"/>
  <c r="S609" i="32"/>
  <c r="X609" i="32" s="1"/>
  <c r="S356" i="32"/>
  <c r="G21" i="33"/>
  <c r="U703" i="32"/>
  <c r="Y703" i="32" s="1"/>
  <c r="Z703" i="32" s="1"/>
  <c r="AA703" i="32" s="1"/>
  <c r="AB703" i="32" s="1"/>
  <c r="AF703" i="32" s="1"/>
  <c r="S523" i="32"/>
  <c r="U37" i="32"/>
  <c r="Y37" i="32" s="1"/>
  <c r="Z37" i="32" s="1"/>
  <c r="AA37" i="32" s="1"/>
  <c r="AB37" i="32" s="1"/>
  <c r="AF37" i="32" s="1"/>
  <c r="S26" i="32"/>
  <c r="X644" i="32"/>
  <c r="X316" i="32"/>
  <c r="U65" i="32"/>
  <c r="Y65" i="32" s="1"/>
  <c r="Z65" i="32" s="1"/>
  <c r="AA65" i="32" s="1"/>
  <c r="AB65" i="32" s="1"/>
  <c r="AF65" i="32" s="1"/>
  <c r="U295" i="32"/>
  <c r="Y295" i="32" s="1"/>
  <c r="Z295" i="32" s="1"/>
  <c r="AA295" i="32" s="1"/>
  <c r="AB295" i="32" s="1"/>
  <c r="AF295" i="32" s="1"/>
  <c r="X91" i="32"/>
  <c r="X677" i="32"/>
  <c r="S483" i="32"/>
  <c r="S257" i="32"/>
  <c r="S353" i="32"/>
  <c r="U353" i="32" s="1"/>
  <c r="Y353" i="32" s="1"/>
  <c r="Z353" i="32" s="1"/>
  <c r="AA353" i="32" s="1"/>
  <c r="AB353" i="32" s="1"/>
  <c r="AF353" i="32" s="1"/>
  <c r="S633" i="32"/>
  <c r="S600" i="32"/>
  <c r="S601" i="32"/>
  <c r="S619" i="32"/>
  <c r="U619" i="32" s="1"/>
  <c r="Y619" i="32" s="1"/>
  <c r="Z619" i="32" s="1"/>
  <c r="AA619" i="32" s="1"/>
  <c r="AB619" i="32" s="1"/>
  <c r="AF619" i="32" s="1"/>
  <c r="S198" i="32"/>
  <c r="S265" i="32"/>
  <c r="S357" i="32"/>
  <c r="X357" i="32" s="1"/>
  <c r="S648" i="32"/>
  <c r="X648" i="32" s="1"/>
  <c r="S653" i="32"/>
  <c r="S660" i="32"/>
  <c r="S671" i="32"/>
  <c r="S687" i="32"/>
  <c r="X687" i="32" s="1"/>
  <c r="S352" i="32"/>
  <c r="U502" i="32"/>
  <c r="Y502" i="32" s="1"/>
  <c r="Z502" i="32" s="1"/>
  <c r="AA502" i="32" s="1"/>
  <c r="AB502" i="32" s="1"/>
  <c r="AF502" i="32" s="1"/>
  <c r="S213" i="32"/>
  <c r="S467" i="32"/>
  <c r="U467" i="32" s="1"/>
  <c r="Y467" i="32" s="1"/>
  <c r="Z467" i="32" s="1"/>
  <c r="AA467" i="32" s="1"/>
  <c r="AB467" i="32" s="1"/>
  <c r="AF467" i="32" s="1"/>
  <c r="S24" i="32"/>
  <c r="S231" i="32"/>
  <c r="U231" i="32" s="1"/>
  <c r="Y231" i="32" s="1"/>
  <c r="Z231" i="32" s="1"/>
  <c r="AA231" i="32" s="1"/>
  <c r="AB231" i="32" s="1"/>
  <c r="AF231" i="32" s="1"/>
  <c r="S366" i="32"/>
  <c r="S455" i="32"/>
  <c r="X455" i="32" s="1"/>
  <c r="X230" i="32"/>
  <c r="U103" i="32"/>
  <c r="Y103" i="32" s="1"/>
  <c r="Z103" i="32" s="1"/>
  <c r="AA103" i="32" s="1"/>
  <c r="AB103" i="32" s="1"/>
  <c r="AF103" i="32" s="1"/>
  <c r="U588" i="32"/>
  <c r="Y588" i="32" s="1"/>
  <c r="Z588" i="32" s="1"/>
  <c r="AA588" i="32" s="1"/>
  <c r="AB588" i="32" s="1"/>
  <c r="AF588" i="32" s="1"/>
  <c r="S311" i="32"/>
  <c r="X311" i="32" s="1"/>
  <c r="S335" i="32"/>
  <c r="X335" i="32" s="1"/>
  <c r="S385" i="32"/>
  <c r="U385" i="32" s="1"/>
  <c r="Y385" i="32" s="1"/>
  <c r="Z385" i="32" s="1"/>
  <c r="AA385" i="32" s="1"/>
  <c r="AB385" i="32" s="1"/>
  <c r="AF385" i="32" s="1"/>
  <c r="S458" i="32"/>
  <c r="X458" i="32" s="1"/>
  <c r="S409" i="32"/>
  <c r="X409" i="32" s="1"/>
  <c r="S117" i="32"/>
  <c r="U431" i="32"/>
  <c r="Y431" i="32" s="1"/>
  <c r="Z431" i="32" s="1"/>
  <c r="AA431" i="32" s="1"/>
  <c r="AB431" i="32" s="1"/>
  <c r="AF431" i="32" s="1"/>
  <c r="S476" i="32"/>
  <c r="U476" i="32" s="1"/>
  <c r="Y476" i="32" s="1"/>
  <c r="Z476" i="32" s="1"/>
  <c r="AA476" i="32" s="1"/>
  <c r="AB476" i="32" s="1"/>
  <c r="AF476" i="32" s="1"/>
  <c r="S485" i="32"/>
  <c r="U485" i="32" s="1"/>
  <c r="Y485" i="32" s="1"/>
  <c r="Z485" i="32" s="1"/>
  <c r="AA485" i="32" s="1"/>
  <c r="AB485" i="32" s="1"/>
  <c r="AF485" i="32" s="1"/>
  <c r="S405" i="32"/>
  <c r="S339" i="32"/>
  <c r="X339" i="32" s="1"/>
  <c r="S298" i="32"/>
  <c r="X298" i="32" s="1"/>
  <c r="S315" i="32"/>
  <c r="S351" i="32"/>
  <c r="X61" i="32"/>
  <c r="U298" i="32"/>
  <c r="Y298" i="32" s="1"/>
  <c r="Z298" i="32" s="1"/>
  <c r="AA298" i="32" s="1"/>
  <c r="AB298" i="32" s="1"/>
  <c r="AF298" i="32" s="1"/>
  <c r="U607" i="32"/>
  <c r="Y607" i="32" s="1"/>
  <c r="Z607" i="32" s="1"/>
  <c r="AA607" i="32" s="1"/>
  <c r="AB607" i="32" s="1"/>
  <c r="AF607" i="32" s="1"/>
  <c r="S83" i="32"/>
  <c r="X83" i="32" s="1"/>
  <c r="X657" i="32"/>
  <c r="U657" i="32"/>
  <c r="Y657" i="32" s="1"/>
  <c r="Z657" i="32" s="1"/>
  <c r="AA657" i="32" s="1"/>
  <c r="AB657" i="32" s="1"/>
  <c r="AF657" i="32" s="1"/>
  <c r="X69" i="32"/>
  <c r="U69" i="32"/>
  <c r="Y69" i="32" s="1"/>
  <c r="Z69" i="32" s="1"/>
  <c r="AA69" i="32" s="1"/>
  <c r="AB69" i="32" s="1"/>
  <c r="AF69" i="32" s="1"/>
  <c r="U137" i="32"/>
  <c r="Y137" i="32" s="1"/>
  <c r="Z137" i="32" s="1"/>
  <c r="AA137" i="32" s="1"/>
  <c r="AB137" i="32" s="1"/>
  <c r="AF137" i="32" s="1"/>
  <c r="X137" i="32"/>
  <c r="U686" i="32"/>
  <c r="Y686" i="32" s="1"/>
  <c r="Z686" i="32" s="1"/>
  <c r="AA686" i="32" s="1"/>
  <c r="AB686" i="32" s="1"/>
  <c r="AF686" i="32" s="1"/>
  <c r="S470" i="32"/>
  <c r="U470" i="32" s="1"/>
  <c r="Y470" i="32" s="1"/>
  <c r="Z470" i="32" s="1"/>
  <c r="AA470" i="32" s="1"/>
  <c r="AB470" i="32" s="1"/>
  <c r="AF470" i="32" s="1"/>
  <c r="X217" i="32"/>
  <c r="U217" i="32"/>
  <c r="Y217" i="32" s="1"/>
  <c r="Z217" i="32" s="1"/>
  <c r="AA217" i="32" s="1"/>
  <c r="AB217" i="32" s="1"/>
  <c r="AF217" i="32" s="1"/>
  <c r="X89" i="32"/>
  <c r="U89" i="32"/>
  <c r="Y89" i="32" s="1"/>
  <c r="Z89" i="32" s="1"/>
  <c r="AA89" i="32" s="1"/>
  <c r="AB89" i="32" s="1"/>
  <c r="AF89" i="32" s="1"/>
  <c r="U313" i="32"/>
  <c r="Y313" i="32" s="1"/>
  <c r="Z313" i="32" s="1"/>
  <c r="AA313" i="32" s="1"/>
  <c r="AB313" i="32" s="1"/>
  <c r="AF313" i="32" s="1"/>
  <c r="X313" i="32"/>
  <c r="X21" i="32"/>
  <c r="U21" i="32"/>
  <c r="Y21" i="32" s="1"/>
  <c r="Z21" i="32" s="1"/>
  <c r="AA21" i="32" s="1"/>
  <c r="AB21" i="32" s="1"/>
  <c r="X625" i="32"/>
  <c r="U625" i="32"/>
  <c r="Y625" i="32" s="1"/>
  <c r="Z625" i="32" s="1"/>
  <c r="AA625" i="32" s="1"/>
  <c r="AB625" i="32" s="1"/>
  <c r="AF625" i="32" s="1"/>
  <c r="U109" i="32"/>
  <c r="Y109" i="32" s="1"/>
  <c r="Z109" i="32" s="1"/>
  <c r="AA109" i="32" s="1"/>
  <c r="AB109" i="32" s="1"/>
  <c r="AF109" i="32" s="1"/>
  <c r="X109" i="32"/>
  <c r="X85" i="32"/>
  <c r="U85" i="32"/>
  <c r="Y85" i="32" s="1"/>
  <c r="Z85" i="32" s="1"/>
  <c r="AA85" i="32" s="1"/>
  <c r="AB85" i="32" s="1"/>
  <c r="AF85" i="32" s="1"/>
  <c r="X338" i="32"/>
  <c r="U338" i="32"/>
  <c r="Y338" i="32" s="1"/>
  <c r="Z338" i="32" s="1"/>
  <c r="AA338" i="32" s="1"/>
  <c r="AB338" i="32" s="1"/>
  <c r="AF338" i="32" s="1"/>
  <c r="X161" i="32"/>
  <c r="U98" i="32"/>
  <c r="Y98" i="32" s="1"/>
  <c r="Z98" i="32" s="1"/>
  <c r="AA98" i="32" s="1"/>
  <c r="AB98" i="32" s="1"/>
  <c r="AF98" i="32" s="1"/>
  <c r="X98" i="32"/>
  <c r="X45" i="32"/>
  <c r="X165" i="32"/>
  <c r="U165" i="32"/>
  <c r="Y165" i="32" s="1"/>
  <c r="Z165" i="32" s="1"/>
  <c r="AA165" i="32" s="1"/>
  <c r="AB165" i="32" s="1"/>
  <c r="AF165" i="32" s="1"/>
  <c r="U133" i="32"/>
  <c r="Y133" i="32" s="1"/>
  <c r="Z133" i="32" s="1"/>
  <c r="AA133" i="32" s="1"/>
  <c r="AB133" i="32" s="1"/>
  <c r="AF133" i="32" s="1"/>
  <c r="X133" i="32"/>
  <c r="X206" i="32"/>
  <c r="U206" i="32"/>
  <c r="Y206" i="32" s="1"/>
  <c r="Z206" i="32" s="1"/>
  <c r="AA206" i="32" s="1"/>
  <c r="AB206" i="32" s="1"/>
  <c r="AF206" i="32" s="1"/>
  <c r="U100" i="32"/>
  <c r="Y100" i="32" s="1"/>
  <c r="Z100" i="32" s="1"/>
  <c r="AA100" i="32" s="1"/>
  <c r="AB100" i="32" s="1"/>
  <c r="AF100" i="32" s="1"/>
  <c r="X100" i="32"/>
  <c r="S584" i="32"/>
  <c r="X584" i="32" s="1"/>
  <c r="S262" i="32"/>
  <c r="X262" i="32" s="1"/>
  <c r="U196" i="32"/>
  <c r="Y196" i="32" s="1"/>
  <c r="Z196" i="32" s="1"/>
  <c r="AA196" i="32" s="1"/>
  <c r="AB196" i="32" s="1"/>
  <c r="AF196" i="32" s="1"/>
  <c r="X386" i="32"/>
  <c r="U386" i="32"/>
  <c r="Y386" i="32" s="1"/>
  <c r="Z386" i="32" s="1"/>
  <c r="AA386" i="32" s="1"/>
  <c r="AB386" i="32" s="1"/>
  <c r="AF386" i="32" s="1"/>
  <c r="U472" i="32"/>
  <c r="Y472" i="32" s="1"/>
  <c r="Z472" i="32" s="1"/>
  <c r="AA472" i="32" s="1"/>
  <c r="AB472" i="32" s="1"/>
  <c r="AF472" i="32" s="1"/>
  <c r="X472" i="32"/>
  <c r="U461" i="32"/>
  <c r="Y461" i="32" s="1"/>
  <c r="Z461" i="32" s="1"/>
  <c r="AA461" i="32" s="1"/>
  <c r="AB461" i="32" s="1"/>
  <c r="AF461" i="32" s="1"/>
  <c r="X461" i="32"/>
  <c r="U132" i="32"/>
  <c r="Y132" i="32" s="1"/>
  <c r="Z132" i="32" s="1"/>
  <c r="AA132" i="32" s="1"/>
  <c r="AB132" i="32" s="1"/>
  <c r="AF132" i="32" s="1"/>
  <c r="S459" i="32"/>
  <c r="X404" i="32"/>
  <c r="U404" i="32"/>
  <c r="Y404" i="32" s="1"/>
  <c r="Z404" i="32" s="1"/>
  <c r="AA404" i="32" s="1"/>
  <c r="AB404" i="32" s="1"/>
  <c r="AF404" i="32" s="1"/>
  <c r="S612" i="32"/>
  <c r="S34" i="32"/>
  <c r="S378" i="32"/>
  <c r="I25" i="33"/>
  <c r="U143" i="32"/>
  <c r="Y143" i="32" s="1"/>
  <c r="Z143" i="32" s="1"/>
  <c r="AA143" i="32" s="1"/>
  <c r="AB143" i="32" s="1"/>
  <c r="AF143" i="32" s="1"/>
  <c r="X450" i="32"/>
  <c r="X219" i="32"/>
  <c r="U308" i="32"/>
  <c r="Y308" i="32" s="1"/>
  <c r="Z308" i="32" s="1"/>
  <c r="AA308" i="32" s="1"/>
  <c r="AB308" i="32" s="1"/>
  <c r="AF308" i="32" s="1"/>
  <c r="X308" i="32"/>
  <c r="S306" i="32"/>
  <c r="X306" i="32" s="1"/>
  <c r="S471" i="32"/>
  <c r="S527" i="32"/>
  <c r="U527" i="32" s="1"/>
  <c r="Y527" i="32" s="1"/>
  <c r="Z527" i="32" s="1"/>
  <c r="AA527" i="32" s="1"/>
  <c r="AB527" i="32" s="1"/>
  <c r="AF527" i="32" s="1"/>
  <c r="U500" i="32"/>
  <c r="Y500" i="32" s="1"/>
  <c r="Z500" i="32" s="1"/>
  <c r="AA500" i="32" s="1"/>
  <c r="AB500" i="32" s="1"/>
  <c r="AF500" i="32" s="1"/>
  <c r="S10" i="32"/>
  <c r="X10" i="32" s="1"/>
  <c r="S374" i="32"/>
  <c r="U640" i="32"/>
  <c r="Y640" i="32" s="1"/>
  <c r="Z640" i="32" s="1"/>
  <c r="AA640" i="32" s="1"/>
  <c r="AB640" i="32" s="1"/>
  <c r="AF640" i="32" s="1"/>
  <c r="X639" i="32"/>
  <c r="X106" i="32"/>
  <c r="S684" i="32"/>
  <c r="S717" i="32"/>
  <c r="X717" i="32" s="1"/>
  <c r="S632" i="32"/>
  <c r="U632" i="32" s="1"/>
  <c r="Y632" i="32" s="1"/>
  <c r="Z632" i="32" s="1"/>
  <c r="AA632" i="32" s="1"/>
  <c r="AB632" i="32" s="1"/>
  <c r="AF632" i="32" s="1"/>
  <c r="S200" i="32"/>
  <c r="U200" i="32" s="1"/>
  <c r="Y200" i="32" s="1"/>
  <c r="Z200" i="32" s="1"/>
  <c r="AA200" i="32" s="1"/>
  <c r="AB200" i="32" s="1"/>
  <c r="AF200" i="32" s="1"/>
  <c r="S201" i="32"/>
  <c r="X201" i="32" s="1"/>
  <c r="S260" i="32"/>
  <c r="S261" i="32"/>
  <c r="U261" i="32" s="1"/>
  <c r="Y261" i="32" s="1"/>
  <c r="Z261" i="32" s="1"/>
  <c r="AA261" i="32" s="1"/>
  <c r="AB261" i="32" s="1"/>
  <c r="AF261" i="32" s="1"/>
  <c r="S263" i="32"/>
  <c r="X263" i="32" s="1"/>
  <c r="S267" i="32"/>
  <c r="U267" i="32" s="1"/>
  <c r="Y267" i="32" s="1"/>
  <c r="Z267" i="32" s="1"/>
  <c r="AA267" i="32" s="1"/>
  <c r="AB267" i="32" s="1"/>
  <c r="AF267" i="32" s="1"/>
  <c r="S354" i="32"/>
  <c r="U354" i="32" s="1"/>
  <c r="Y354" i="32" s="1"/>
  <c r="Z354" i="32" s="1"/>
  <c r="AA354" i="32" s="1"/>
  <c r="AB354" i="32" s="1"/>
  <c r="AF354" i="32" s="1"/>
  <c r="S355" i="32"/>
  <c r="S360" i="32"/>
  <c r="X360" i="32" s="1"/>
  <c r="S422" i="32"/>
  <c r="S491" i="32"/>
  <c r="X491" i="32" s="1"/>
  <c r="S590" i="32"/>
  <c r="S591" i="32"/>
  <c r="U591" i="32" s="1"/>
  <c r="Y591" i="32" s="1"/>
  <c r="Z591" i="32" s="1"/>
  <c r="AA591" i="32" s="1"/>
  <c r="AB591" i="32" s="1"/>
  <c r="AF591" i="32" s="1"/>
  <c r="S596" i="32"/>
  <c r="S605" i="32"/>
  <c r="U605" i="32" s="1"/>
  <c r="Y605" i="32" s="1"/>
  <c r="Z605" i="32" s="1"/>
  <c r="AA605" i="32" s="1"/>
  <c r="AB605" i="32" s="1"/>
  <c r="AF605" i="32" s="1"/>
  <c r="S631" i="32"/>
  <c r="U631" i="32" s="1"/>
  <c r="Y631" i="32" s="1"/>
  <c r="Z631" i="32" s="1"/>
  <c r="AA631" i="32" s="1"/>
  <c r="AB631" i="32" s="1"/>
  <c r="AF631" i="32" s="1"/>
  <c r="S268" i="32"/>
  <c r="U268" i="32" s="1"/>
  <c r="Y268" i="32" s="1"/>
  <c r="Z268" i="32" s="1"/>
  <c r="AA268" i="32" s="1"/>
  <c r="AB268" i="32" s="1"/>
  <c r="AF268" i="32" s="1"/>
  <c r="S358" i="32"/>
  <c r="X358" i="32" s="1"/>
  <c r="S446" i="32"/>
  <c r="U446" i="32" s="1"/>
  <c r="Y446" i="32" s="1"/>
  <c r="Z446" i="32" s="1"/>
  <c r="AA446" i="32" s="1"/>
  <c r="AB446" i="32" s="1"/>
  <c r="AF446" i="32" s="1"/>
  <c r="S576" i="32"/>
  <c r="S273" i="32"/>
  <c r="U273" i="32" s="1"/>
  <c r="Y273" i="32" s="1"/>
  <c r="Z273" i="32" s="1"/>
  <c r="AA273" i="32" s="1"/>
  <c r="AB273" i="32" s="1"/>
  <c r="AF273" i="32" s="1"/>
  <c r="S359" i="32"/>
  <c r="S478" i="32"/>
  <c r="U478" i="32" s="1"/>
  <c r="Y478" i="32" s="1"/>
  <c r="Z478" i="32" s="1"/>
  <c r="AA478" i="32" s="1"/>
  <c r="AB478" i="32" s="1"/>
  <c r="AF478" i="32" s="1"/>
  <c r="S556" i="32"/>
  <c r="S643" i="32"/>
  <c r="U643" i="32" s="1"/>
  <c r="Y643" i="32" s="1"/>
  <c r="Z643" i="32" s="1"/>
  <c r="AA643" i="32" s="1"/>
  <c r="AB643" i="32" s="1"/>
  <c r="AF643" i="32" s="1"/>
  <c r="S277" i="32"/>
  <c r="S426" i="32"/>
  <c r="U426" i="32" s="1"/>
  <c r="Y426" i="32" s="1"/>
  <c r="Z426" i="32" s="1"/>
  <c r="AA426" i="32" s="1"/>
  <c r="AB426" i="32" s="1"/>
  <c r="AF426" i="32" s="1"/>
  <c r="S233" i="32"/>
  <c r="I48" i="33"/>
  <c r="U507" i="32"/>
  <c r="Y507" i="32" s="1"/>
  <c r="Z507" i="32" s="1"/>
  <c r="AA507" i="32" s="1"/>
  <c r="AB507" i="32" s="1"/>
  <c r="AF507" i="32" s="1"/>
  <c r="U120" i="32"/>
  <c r="Y120" i="32" s="1"/>
  <c r="Z120" i="32" s="1"/>
  <c r="AA120" i="32" s="1"/>
  <c r="AB120" i="32" s="1"/>
  <c r="AF120" i="32" s="1"/>
  <c r="S570" i="32"/>
  <c r="U651" i="32"/>
  <c r="Y651" i="32" s="1"/>
  <c r="Z651" i="32" s="1"/>
  <c r="AA651" i="32" s="1"/>
  <c r="AB651" i="32" s="1"/>
  <c r="AF651" i="32" s="1"/>
  <c r="S203" i="32"/>
  <c r="X203" i="32" s="1"/>
  <c r="S323" i="32"/>
  <c r="X323" i="32" s="1"/>
  <c r="S376" i="32"/>
  <c r="X376" i="32" s="1"/>
  <c r="U574" i="32"/>
  <c r="Y574" i="32" s="1"/>
  <c r="Z574" i="32" s="1"/>
  <c r="AA574" i="32" s="1"/>
  <c r="AB574" i="32" s="1"/>
  <c r="AF574" i="32" s="1"/>
  <c r="X574" i="32"/>
  <c r="U578" i="32"/>
  <c r="Y578" i="32" s="1"/>
  <c r="Z578" i="32" s="1"/>
  <c r="AA578" i="32" s="1"/>
  <c r="AB578" i="32" s="1"/>
  <c r="AF578" i="32" s="1"/>
  <c r="U258" i="32"/>
  <c r="Y258" i="32" s="1"/>
  <c r="Z258" i="32" s="1"/>
  <c r="AA258" i="32" s="1"/>
  <c r="AB258" i="32" s="1"/>
  <c r="AF258" i="32" s="1"/>
  <c r="I21" i="33"/>
  <c r="U293" i="32"/>
  <c r="Y293" i="32" s="1"/>
  <c r="Z293" i="32" s="1"/>
  <c r="AA293" i="32" s="1"/>
  <c r="AB293" i="32" s="1"/>
  <c r="AF293" i="32" s="1"/>
  <c r="U451" i="32"/>
  <c r="Y451" i="32" s="1"/>
  <c r="Z451" i="32" s="1"/>
  <c r="AA451" i="32" s="1"/>
  <c r="AB451" i="32" s="1"/>
  <c r="AF451" i="32" s="1"/>
  <c r="U508" i="32"/>
  <c r="Y508" i="32" s="1"/>
  <c r="Z508" i="32" s="1"/>
  <c r="AA508" i="32" s="1"/>
  <c r="AB508" i="32" s="1"/>
  <c r="AF508" i="32" s="1"/>
  <c r="X317" i="32"/>
  <c r="X116" i="32"/>
  <c r="X506" i="32"/>
  <c r="U627" i="32"/>
  <c r="Y627" i="32" s="1"/>
  <c r="Z627" i="32" s="1"/>
  <c r="AA627" i="32" s="1"/>
  <c r="AB627" i="32" s="1"/>
  <c r="AF627" i="32" s="1"/>
  <c r="U424" i="32"/>
  <c r="Y424" i="32" s="1"/>
  <c r="Z424" i="32" s="1"/>
  <c r="AA424" i="32" s="1"/>
  <c r="AB424" i="32" s="1"/>
  <c r="AF424" i="32" s="1"/>
  <c r="X185" i="32"/>
  <c r="X482" i="32"/>
  <c r="J21" i="33"/>
  <c r="S713" i="32"/>
  <c r="U713" i="32" s="1"/>
  <c r="Y713" i="32" s="1"/>
  <c r="Z713" i="32" s="1"/>
  <c r="AA713" i="32" s="1"/>
  <c r="AB713" i="32" s="1"/>
  <c r="AF713" i="32" s="1"/>
  <c r="U649" i="32"/>
  <c r="Y649" i="32" s="1"/>
  <c r="Z649" i="32" s="1"/>
  <c r="AA649" i="32" s="1"/>
  <c r="AB649" i="32" s="1"/>
  <c r="AF649" i="32" s="1"/>
  <c r="X318" i="32"/>
  <c r="U645" i="32"/>
  <c r="Y645" i="32" s="1"/>
  <c r="Z645" i="32" s="1"/>
  <c r="AA645" i="32" s="1"/>
  <c r="AB645" i="32" s="1"/>
  <c r="AF645" i="32" s="1"/>
  <c r="X525" i="32"/>
  <c r="U525" i="32"/>
  <c r="Y525" i="32" s="1"/>
  <c r="Z525" i="32" s="1"/>
  <c r="AA525" i="32" s="1"/>
  <c r="AB525" i="32" s="1"/>
  <c r="AF525" i="32" s="1"/>
  <c r="S586" i="32"/>
  <c r="S164" i="32"/>
  <c r="U335" i="32"/>
  <c r="Y335" i="32" s="1"/>
  <c r="Z335" i="32" s="1"/>
  <c r="AA335" i="32" s="1"/>
  <c r="AB335" i="32" s="1"/>
  <c r="AF335" i="32" s="1"/>
  <c r="U243" i="32"/>
  <c r="Y243" i="32" s="1"/>
  <c r="Z243" i="32" s="1"/>
  <c r="AA243" i="32" s="1"/>
  <c r="AB243" i="32" s="1"/>
  <c r="AF243" i="32" s="1"/>
  <c r="X166" i="32"/>
  <c r="X25" i="32"/>
  <c r="U55" i="32"/>
  <c r="Y55" i="32" s="1"/>
  <c r="Z55" i="32" s="1"/>
  <c r="AA55" i="32" s="1"/>
  <c r="AB55" i="32" s="1"/>
  <c r="AF55" i="32" s="1"/>
  <c r="S550" i="32"/>
  <c r="U550" i="32" s="1"/>
  <c r="Y550" i="32" s="1"/>
  <c r="Z550" i="32" s="1"/>
  <c r="AA550" i="32" s="1"/>
  <c r="AB550" i="32" s="1"/>
  <c r="AF550" i="32" s="1"/>
  <c r="S667" i="32"/>
  <c r="X667" i="32" s="1"/>
  <c r="S709" i="32"/>
  <c r="X709" i="32" s="1"/>
  <c r="S566" i="32"/>
  <c r="X350" i="32"/>
  <c r="S486" i="32"/>
  <c r="U486" i="32" s="1"/>
  <c r="Y486" i="32" s="1"/>
  <c r="Z486" i="32" s="1"/>
  <c r="AA486" i="32" s="1"/>
  <c r="AB486" i="32" s="1"/>
  <c r="AF486" i="32" s="1"/>
  <c r="S529" i="32"/>
  <c r="U529" i="32" s="1"/>
  <c r="Y529" i="32" s="1"/>
  <c r="Z529" i="32" s="1"/>
  <c r="AA529" i="32" s="1"/>
  <c r="AB529" i="32" s="1"/>
  <c r="AF529" i="32" s="1"/>
  <c r="S531" i="32"/>
  <c r="S680" i="32"/>
  <c r="U680" i="32" s="1"/>
  <c r="Y680" i="32" s="1"/>
  <c r="Z680" i="32" s="1"/>
  <c r="AA680" i="32" s="1"/>
  <c r="AB680" i="32" s="1"/>
  <c r="AF680" i="32" s="1"/>
  <c r="X540" i="32"/>
  <c r="S425" i="32"/>
  <c r="U393" i="32"/>
  <c r="Y393" i="32" s="1"/>
  <c r="Z393" i="32" s="1"/>
  <c r="AA393" i="32" s="1"/>
  <c r="AB393" i="32" s="1"/>
  <c r="AF393" i="32" s="1"/>
  <c r="X393" i="32"/>
  <c r="S572" i="32"/>
  <c r="S582" i="32"/>
  <c r="I57" i="33"/>
  <c r="S630" i="32"/>
  <c r="X630" i="32" s="1"/>
  <c r="S670" i="32"/>
  <c r="U670" i="32" s="1"/>
  <c r="Y670" i="32" s="1"/>
  <c r="Z670" i="32" s="1"/>
  <c r="AA670" i="32" s="1"/>
  <c r="AB670" i="32" s="1"/>
  <c r="AF670" i="32" s="1"/>
  <c r="S659" i="32"/>
  <c r="U659" i="32" s="1"/>
  <c r="Y659" i="32" s="1"/>
  <c r="Z659" i="32" s="1"/>
  <c r="AA659" i="32" s="1"/>
  <c r="AB659" i="32" s="1"/>
  <c r="AF659" i="32" s="1"/>
  <c r="S682" i="32"/>
  <c r="S477" i="32"/>
  <c r="U477" i="32" s="1"/>
  <c r="Y477" i="32" s="1"/>
  <c r="Z477" i="32" s="1"/>
  <c r="AA477" i="32" s="1"/>
  <c r="AB477" i="32" s="1"/>
  <c r="AF477" i="32" s="1"/>
  <c r="S417" i="32"/>
  <c r="X417" i="32" s="1"/>
  <c r="S658" i="32"/>
  <c r="S384" i="32"/>
  <c r="S122" i="32"/>
  <c r="U266" i="32"/>
  <c r="Y266" i="32" s="1"/>
  <c r="Z266" i="32" s="1"/>
  <c r="AA266" i="32" s="1"/>
  <c r="AB266" i="32" s="1"/>
  <c r="AF266" i="32" s="1"/>
  <c r="U548" i="32"/>
  <c r="Y548" i="32" s="1"/>
  <c r="Z548" i="32" s="1"/>
  <c r="AA548" i="32" s="1"/>
  <c r="AB548" i="32" s="1"/>
  <c r="AF548" i="32" s="1"/>
  <c r="X548" i="32"/>
  <c r="I54" i="33"/>
  <c r="S575" i="32"/>
  <c r="U683" i="32"/>
  <c r="Y683" i="32" s="1"/>
  <c r="Z683" i="32" s="1"/>
  <c r="AA683" i="32" s="1"/>
  <c r="AB683" i="32" s="1"/>
  <c r="AF683" i="32" s="1"/>
  <c r="U181" i="32"/>
  <c r="Y181" i="32" s="1"/>
  <c r="Z181" i="32" s="1"/>
  <c r="AA181" i="32" s="1"/>
  <c r="AB181" i="32" s="1"/>
  <c r="AF181" i="32" s="1"/>
  <c r="U693" i="32"/>
  <c r="Y693" i="32" s="1"/>
  <c r="Z693" i="32" s="1"/>
  <c r="AA693" i="32" s="1"/>
  <c r="AB693" i="32" s="1"/>
  <c r="AF693" i="32" s="1"/>
  <c r="S421" i="32"/>
  <c r="X689" i="32"/>
  <c r="X231" i="32"/>
  <c r="J48" i="33"/>
  <c r="X345" i="32"/>
  <c r="X650" i="32"/>
  <c r="X336" i="32"/>
  <c r="U609" i="32"/>
  <c r="Y609" i="32" s="1"/>
  <c r="Z609" i="32" s="1"/>
  <c r="AA609" i="32" s="1"/>
  <c r="AB609" i="32" s="1"/>
  <c r="AF609" i="32" s="1"/>
  <c r="X247" i="32"/>
  <c r="X151" i="32"/>
  <c r="X41" i="32"/>
  <c r="U101" i="32"/>
  <c r="Y101" i="32" s="1"/>
  <c r="Z101" i="32" s="1"/>
  <c r="AA101" i="32" s="1"/>
  <c r="AB101" i="32" s="1"/>
  <c r="AF101" i="32" s="1"/>
  <c r="X226" i="32"/>
  <c r="U362" i="32"/>
  <c r="Y362" i="32" s="1"/>
  <c r="Z362" i="32" s="1"/>
  <c r="AA362" i="32" s="1"/>
  <c r="AB362" i="32" s="1"/>
  <c r="AF362" i="32" s="1"/>
  <c r="S555" i="32"/>
  <c r="X555" i="32" s="1"/>
  <c r="S490" i="32"/>
  <c r="X490" i="32" s="1"/>
  <c r="S558" i="32"/>
  <c r="S666" i="32"/>
  <c r="U666" i="32" s="1"/>
  <c r="Y666" i="32" s="1"/>
  <c r="Z666" i="32" s="1"/>
  <c r="AA666" i="32" s="1"/>
  <c r="AB666" i="32" s="1"/>
  <c r="AF666" i="32" s="1"/>
  <c r="S712" i="32"/>
  <c r="U712" i="32" s="1"/>
  <c r="Y712" i="32" s="1"/>
  <c r="Z712" i="32" s="1"/>
  <c r="AA712" i="32" s="1"/>
  <c r="AB712" i="32" s="1"/>
  <c r="AF712" i="32" s="1"/>
  <c r="U310" i="32"/>
  <c r="Y310" i="32" s="1"/>
  <c r="Z310" i="32" s="1"/>
  <c r="AA310" i="32" s="1"/>
  <c r="AB310" i="32" s="1"/>
  <c r="AF310" i="32" s="1"/>
  <c r="U481" i="32"/>
  <c r="Y481" i="32" s="1"/>
  <c r="Z481" i="32" s="1"/>
  <c r="AA481" i="32" s="1"/>
  <c r="AB481" i="32" s="1"/>
  <c r="AF481" i="32" s="1"/>
  <c r="X481" i="32"/>
  <c r="X147" i="32"/>
  <c r="U147" i="32"/>
  <c r="Y147" i="32" s="1"/>
  <c r="Z147" i="32" s="1"/>
  <c r="AA147" i="32" s="1"/>
  <c r="AB147" i="32" s="1"/>
  <c r="AF147" i="32" s="1"/>
  <c r="S560" i="32"/>
  <c r="I33" i="33"/>
  <c r="X645" i="32"/>
  <c r="U31" i="32"/>
  <c r="Y31" i="32" s="1"/>
  <c r="Z31" i="32" s="1"/>
  <c r="AA31" i="32" s="1"/>
  <c r="AB31" i="32" s="1"/>
  <c r="AF31" i="32" s="1"/>
  <c r="X528" i="32"/>
  <c r="U488" i="32"/>
  <c r="Y488" i="32" s="1"/>
  <c r="Z488" i="32" s="1"/>
  <c r="AA488" i="32" s="1"/>
  <c r="AB488" i="32" s="1"/>
  <c r="AF488" i="32" s="1"/>
  <c r="X249" i="32"/>
  <c r="U249" i="32"/>
  <c r="Y249" i="32" s="1"/>
  <c r="Z249" i="32" s="1"/>
  <c r="AA249" i="32" s="1"/>
  <c r="AB249" i="32" s="1"/>
  <c r="AF249" i="32" s="1"/>
  <c r="S614" i="32"/>
  <c r="S447" i="32"/>
  <c r="S448" i="32"/>
  <c r="S489" i="32"/>
  <c r="I53" i="33"/>
  <c r="U409" i="32"/>
  <c r="Y409" i="32" s="1"/>
  <c r="Z409" i="32" s="1"/>
  <c r="AA409" i="32" s="1"/>
  <c r="AB409" i="32" s="1"/>
  <c r="AF409" i="32" s="1"/>
  <c r="U361" i="32"/>
  <c r="Y361" i="32" s="1"/>
  <c r="Z361" i="32" s="1"/>
  <c r="AA361" i="32" s="1"/>
  <c r="AB361" i="32" s="1"/>
  <c r="AF361" i="32" s="1"/>
  <c r="X361" i="32"/>
  <c r="X129" i="32"/>
  <c r="U39" i="32"/>
  <c r="Y39" i="32" s="1"/>
  <c r="Z39" i="32" s="1"/>
  <c r="AA39" i="32" s="1"/>
  <c r="AB39" i="32" s="1"/>
  <c r="AF39" i="32" s="1"/>
  <c r="U436" i="32"/>
  <c r="Y436" i="32" s="1"/>
  <c r="Z436" i="32" s="1"/>
  <c r="AA436" i="32" s="1"/>
  <c r="AB436" i="32" s="1"/>
  <c r="AF436" i="32" s="1"/>
  <c r="X488" i="32"/>
  <c r="X236" i="32"/>
  <c r="X56" i="32"/>
  <c r="U255" i="32"/>
  <c r="Y255" i="32" s="1"/>
  <c r="Z255" i="32" s="1"/>
  <c r="AA255" i="32" s="1"/>
  <c r="AB255" i="32" s="1"/>
  <c r="AF255" i="32" s="1"/>
  <c r="U414" i="32"/>
  <c r="Y414" i="32" s="1"/>
  <c r="Z414" i="32" s="1"/>
  <c r="AA414" i="32" s="1"/>
  <c r="AB414" i="32" s="1"/>
  <c r="AF414" i="32" s="1"/>
  <c r="X397" i="32"/>
  <c r="U624" i="32"/>
  <c r="Y624" i="32" s="1"/>
  <c r="Z624" i="32" s="1"/>
  <c r="AA624" i="32" s="1"/>
  <c r="AB624" i="32" s="1"/>
  <c r="AF624" i="32" s="1"/>
  <c r="X63" i="32"/>
  <c r="X666" i="32"/>
  <c r="U387" i="32"/>
  <c r="Y387" i="32" s="1"/>
  <c r="Z387" i="32" s="1"/>
  <c r="AA387" i="32" s="1"/>
  <c r="AB387" i="32" s="1"/>
  <c r="AF387" i="32" s="1"/>
  <c r="U358" i="32"/>
  <c r="Y358" i="32" s="1"/>
  <c r="Z358" i="32" s="1"/>
  <c r="AA358" i="32" s="1"/>
  <c r="AB358" i="32" s="1"/>
  <c r="AF358" i="32" s="1"/>
  <c r="U28" i="32"/>
  <c r="Y28" i="32" s="1"/>
  <c r="Z28" i="32" s="1"/>
  <c r="AA28" i="32" s="1"/>
  <c r="AB28" i="32" s="1"/>
  <c r="AF28" i="32" s="1"/>
  <c r="X186" i="32"/>
  <c r="X256" i="32"/>
  <c r="U287" i="32"/>
  <c r="Y287" i="32" s="1"/>
  <c r="Z287" i="32" s="1"/>
  <c r="AA287" i="32" s="1"/>
  <c r="AB287" i="32" s="1"/>
  <c r="AF287" i="32" s="1"/>
  <c r="X156" i="32"/>
  <c r="U193" i="32"/>
  <c r="Y193" i="32" s="1"/>
  <c r="Z193" i="32" s="1"/>
  <c r="AA193" i="32" s="1"/>
  <c r="AB193" i="32" s="1"/>
  <c r="AF193" i="32" s="1"/>
  <c r="U635" i="32"/>
  <c r="Y635" i="32" s="1"/>
  <c r="Z635" i="32" s="1"/>
  <c r="AA635" i="32" s="1"/>
  <c r="AB635" i="32" s="1"/>
  <c r="AF635" i="32" s="1"/>
  <c r="X134" i="32"/>
  <c r="X184" i="32"/>
  <c r="U77" i="32"/>
  <c r="Y77" i="32" s="1"/>
  <c r="Z77" i="32" s="1"/>
  <c r="AA77" i="32" s="1"/>
  <c r="AB77" i="32" s="1"/>
  <c r="AF77" i="32" s="1"/>
  <c r="U104" i="32"/>
  <c r="Y104" i="32" s="1"/>
  <c r="Z104" i="32" s="1"/>
  <c r="AA104" i="32" s="1"/>
  <c r="AB104" i="32" s="1"/>
  <c r="AF104" i="32" s="1"/>
  <c r="X242" i="32"/>
  <c r="X299" i="32"/>
  <c r="U79" i="32"/>
  <c r="Y79" i="32" s="1"/>
  <c r="Z79" i="32" s="1"/>
  <c r="AA79" i="32" s="1"/>
  <c r="AB79" i="32" s="1"/>
  <c r="AF79" i="32" s="1"/>
  <c r="X282" i="32"/>
  <c r="U282" i="32"/>
  <c r="Y282" i="32" s="1"/>
  <c r="Z282" i="32" s="1"/>
  <c r="AA282" i="32" s="1"/>
  <c r="AB282" i="32" s="1"/>
  <c r="AF282" i="32" s="1"/>
  <c r="S547" i="32"/>
  <c r="U537" i="32"/>
  <c r="Y537" i="32" s="1"/>
  <c r="Z537" i="32" s="1"/>
  <c r="AA537" i="32" s="1"/>
  <c r="AB537" i="32" s="1"/>
  <c r="AF537" i="32" s="1"/>
  <c r="U357" i="32"/>
  <c r="Y357" i="32" s="1"/>
  <c r="Z357" i="32" s="1"/>
  <c r="AA357" i="32" s="1"/>
  <c r="AB357" i="32" s="1"/>
  <c r="AF357" i="32" s="1"/>
  <c r="F58" i="33"/>
  <c r="F60" i="33" s="1"/>
  <c r="X174" i="32"/>
  <c r="X158" i="32"/>
  <c r="S725" i="32"/>
  <c r="I22" i="33"/>
  <c r="I23" i="33"/>
  <c r="I51" i="33"/>
  <c r="S707" i="32"/>
  <c r="U707" i="32" s="1"/>
  <c r="Y707" i="32" s="1"/>
  <c r="Z707" i="32" s="1"/>
  <c r="AA707" i="32" s="1"/>
  <c r="AB707" i="32" s="1"/>
  <c r="AF707" i="32" s="1"/>
  <c r="U212" i="32"/>
  <c r="Y212" i="32" s="1"/>
  <c r="Z212" i="32" s="1"/>
  <c r="AA212" i="32" s="1"/>
  <c r="AB212" i="32" s="1"/>
  <c r="AF212" i="32" s="1"/>
  <c r="X272" i="32"/>
  <c r="X153" i="32"/>
  <c r="U679" i="32"/>
  <c r="Y679" i="32" s="1"/>
  <c r="Z679" i="32" s="1"/>
  <c r="AA679" i="32" s="1"/>
  <c r="AB679" i="32" s="1"/>
  <c r="AF679" i="32" s="1"/>
  <c r="U38" i="32"/>
  <c r="Y38" i="32" s="1"/>
  <c r="Z38" i="32" s="1"/>
  <c r="AA38" i="32" s="1"/>
  <c r="AB38" i="32" s="1"/>
  <c r="AF38" i="32" s="1"/>
  <c r="X495" i="32"/>
  <c r="X522" i="32"/>
  <c r="U74" i="32"/>
  <c r="Y74" i="32" s="1"/>
  <c r="Z74" i="32" s="1"/>
  <c r="AA74" i="32" s="1"/>
  <c r="AB74" i="32" s="1"/>
  <c r="AF74" i="32" s="1"/>
  <c r="X492" i="32"/>
  <c r="X484" i="32"/>
  <c r="U545" i="32"/>
  <c r="Y545" i="32" s="1"/>
  <c r="Z545" i="32" s="1"/>
  <c r="AA545" i="32" s="1"/>
  <c r="AB545" i="32" s="1"/>
  <c r="AF545" i="32" s="1"/>
  <c r="U47" i="32"/>
  <c r="Y47" i="32" s="1"/>
  <c r="Z47" i="32" s="1"/>
  <c r="AA47" i="32" s="1"/>
  <c r="AB47" i="32" s="1"/>
  <c r="AF47" i="32" s="1"/>
  <c r="X430" i="32"/>
  <c r="U613" i="32"/>
  <c r="Y613" i="32" s="1"/>
  <c r="Z613" i="32" s="1"/>
  <c r="AA613" i="32" s="1"/>
  <c r="AB613" i="32" s="1"/>
  <c r="AF613" i="32" s="1"/>
  <c r="X613" i="32"/>
  <c r="S705" i="32"/>
  <c r="X204" i="32"/>
  <c r="U573" i="32"/>
  <c r="Y573" i="32" s="1"/>
  <c r="Z573" i="32" s="1"/>
  <c r="AA573" i="32" s="1"/>
  <c r="AB573" i="32" s="1"/>
  <c r="AF573" i="32" s="1"/>
  <c r="U330" i="32"/>
  <c r="Y330" i="32" s="1"/>
  <c r="Z330" i="32" s="1"/>
  <c r="AA330" i="32" s="1"/>
  <c r="AB330" i="32" s="1"/>
  <c r="AF330" i="32" s="1"/>
  <c r="X82" i="32"/>
  <c r="U452" i="32"/>
  <c r="Y452" i="32" s="1"/>
  <c r="Z452" i="32" s="1"/>
  <c r="AA452" i="32" s="1"/>
  <c r="AB452" i="32" s="1"/>
  <c r="AF452" i="32" s="1"/>
  <c r="X514" i="32"/>
  <c r="X513" i="32"/>
  <c r="U223" i="32"/>
  <c r="Y223" i="32" s="1"/>
  <c r="Z223" i="32" s="1"/>
  <c r="AA223" i="32" s="1"/>
  <c r="AB223" i="32" s="1"/>
  <c r="AF223" i="32" s="1"/>
  <c r="X640" i="32"/>
  <c r="X80" i="32"/>
  <c r="U176" i="32"/>
  <c r="Y176" i="32" s="1"/>
  <c r="Z176" i="32" s="1"/>
  <c r="AA176" i="32" s="1"/>
  <c r="AB176" i="32" s="1"/>
  <c r="AF176" i="32" s="1"/>
  <c r="S622" i="32"/>
  <c r="U479" i="32"/>
  <c r="Y479" i="32" s="1"/>
  <c r="Z479" i="32" s="1"/>
  <c r="AA479" i="32" s="1"/>
  <c r="AB479" i="32" s="1"/>
  <c r="AF479" i="32" s="1"/>
  <c r="X479" i="32"/>
  <c r="X723" i="32"/>
  <c r="U723" i="32"/>
  <c r="Y723" i="32" s="1"/>
  <c r="Z723" i="32" s="1"/>
  <c r="AA723" i="32" s="1"/>
  <c r="AB723" i="32" s="1"/>
  <c r="AF723" i="32" s="1"/>
  <c r="U583" i="32"/>
  <c r="Y583" i="32" s="1"/>
  <c r="Z583" i="32" s="1"/>
  <c r="AA583" i="32" s="1"/>
  <c r="AB583" i="32" s="1"/>
  <c r="AF583" i="32" s="1"/>
  <c r="X583" i="32"/>
  <c r="X58" i="32"/>
  <c r="X632" i="32"/>
  <c r="U457" i="32"/>
  <c r="Y457" i="32" s="1"/>
  <c r="Z457" i="32" s="1"/>
  <c r="AA457" i="32" s="1"/>
  <c r="AB457" i="32" s="1"/>
  <c r="AF457" i="32" s="1"/>
  <c r="X457" i="32"/>
  <c r="U530" i="32"/>
  <c r="Y530" i="32" s="1"/>
  <c r="Z530" i="32" s="1"/>
  <c r="AA530" i="32" s="1"/>
  <c r="AB530" i="32" s="1"/>
  <c r="AF530" i="32" s="1"/>
  <c r="X530" i="32"/>
  <c r="X562" i="32"/>
  <c r="U562" i="32"/>
  <c r="Y562" i="32" s="1"/>
  <c r="Z562" i="32" s="1"/>
  <c r="AA562" i="32" s="1"/>
  <c r="AB562" i="32" s="1"/>
  <c r="AF562" i="32" s="1"/>
  <c r="U304" i="32"/>
  <c r="Y304" i="32" s="1"/>
  <c r="Z304" i="32" s="1"/>
  <c r="AA304" i="32" s="1"/>
  <c r="AB304" i="32" s="1"/>
  <c r="AF304" i="32" s="1"/>
  <c r="X304" i="32"/>
  <c r="S539" i="32"/>
  <c r="U630" i="32"/>
  <c r="Y630" i="32" s="1"/>
  <c r="Z630" i="32" s="1"/>
  <c r="AA630" i="32" s="1"/>
  <c r="AB630" i="32" s="1"/>
  <c r="AF630" i="32" s="1"/>
  <c r="S646" i="32"/>
  <c r="X401" i="32"/>
  <c r="AF21" i="32"/>
  <c r="X698" i="32"/>
  <c r="U698" i="32"/>
  <c r="Y698" i="32" s="1"/>
  <c r="Z698" i="32" s="1"/>
  <c r="AA698" i="32" s="1"/>
  <c r="AB698" i="32" s="1"/>
  <c r="AF698" i="32" s="1"/>
  <c r="U598" i="32"/>
  <c r="Y598" i="32" s="1"/>
  <c r="Z598" i="32" s="1"/>
  <c r="AA598" i="32" s="1"/>
  <c r="AB598" i="32" s="1"/>
  <c r="AF598" i="32" s="1"/>
  <c r="X598" i="32"/>
  <c r="U523" i="32"/>
  <c r="Y523" i="32" s="1"/>
  <c r="Z523" i="32" s="1"/>
  <c r="AA523" i="32" s="1"/>
  <c r="AB523" i="32" s="1"/>
  <c r="AF523" i="32" s="1"/>
  <c r="X523" i="32"/>
  <c r="U496" i="32"/>
  <c r="Y496" i="32" s="1"/>
  <c r="Z496" i="32" s="1"/>
  <c r="AA496" i="32" s="1"/>
  <c r="AB496" i="32" s="1"/>
  <c r="AF496" i="32" s="1"/>
  <c r="X496" i="32"/>
  <c r="U483" i="32"/>
  <c r="Y483" i="32" s="1"/>
  <c r="Z483" i="32" s="1"/>
  <c r="AA483" i="32" s="1"/>
  <c r="AB483" i="32" s="1"/>
  <c r="AF483" i="32" s="1"/>
  <c r="X483" i="32"/>
  <c r="X334" i="32"/>
  <c r="U334" i="32"/>
  <c r="Y334" i="32" s="1"/>
  <c r="Z334" i="32" s="1"/>
  <c r="AA334" i="32" s="1"/>
  <c r="AB334" i="32" s="1"/>
  <c r="AF334" i="32" s="1"/>
  <c r="X319" i="32"/>
  <c r="U274" i="32"/>
  <c r="Y274" i="32" s="1"/>
  <c r="Z274" i="32" s="1"/>
  <c r="AA274" i="32" s="1"/>
  <c r="AB274" i="32" s="1"/>
  <c r="AF274" i="32" s="1"/>
  <c r="X274" i="32"/>
  <c r="U262" i="32"/>
  <c r="Y262" i="32" s="1"/>
  <c r="Z262" i="32" s="1"/>
  <c r="AA262" i="32" s="1"/>
  <c r="AB262" i="32" s="1"/>
  <c r="AF262" i="32" s="1"/>
  <c r="X245" i="32"/>
  <c r="U245" i="32"/>
  <c r="Y245" i="32" s="1"/>
  <c r="Z245" i="32" s="1"/>
  <c r="AA245" i="32" s="1"/>
  <c r="AB245" i="32" s="1"/>
  <c r="AF245" i="32" s="1"/>
  <c r="U237" i="32"/>
  <c r="Y237" i="32" s="1"/>
  <c r="Z237" i="32" s="1"/>
  <c r="AA237" i="32" s="1"/>
  <c r="AB237" i="32" s="1"/>
  <c r="AF237" i="32" s="1"/>
  <c r="X237" i="32"/>
  <c r="X177" i="32"/>
  <c r="U177" i="32"/>
  <c r="Y177" i="32" s="1"/>
  <c r="Z177" i="32" s="1"/>
  <c r="AA177" i="32" s="1"/>
  <c r="AB177" i="32" s="1"/>
  <c r="AF177" i="32" s="1"/>
  <c r="X121" i="32"/>
  <c r="U121" i="32"/>
  <c r="Y121" i="32" s="1"/>
  <c r="Z121" i="32" s="1"/>
  <c r="AA121" i="32" s="1"/>
  <c r="AB121" i="32" s="1"/>
  <c r="AF121" i="32" s="1"/>
  <c r="X642" i="32"/>
  <c r="U642" i="32"/>
  <c r="Y642" i="32" s="1"/>
  <c r="Z642" i="32" s="1"/>
  <c r="AA642" i="32" s="1"/>
  <c r="AB642" i="32" s="1"/>
  <c r="AF642" i="32" s="1"/>
  <c r="X665" i="32"/>
  <c r="U665" i="32"/>
  <c r="Y665" i="32" s="1"/>
  <c r="Z665" i="32" s="1"/>
  <c r="AA665" i="32" s="1"/>
  <c r="AB665" i="32" s="1"/>
  <c r="AF665" i="32" s="1"/>
  <c r="X633" i="32"/>
  <c r="U633" i="32"/>
  <c r="Y633" i="32" s="1"/>
  <c r="Z633" i="32" s="1"/>
  <c r="AA633" i="32" s="1"/>
  <c r="AB633" i="32" s="1"/>
  <c r="AF633" i="32" s="1"/>
  <c r="U557" i="32"/>
  <c r="Y557" i="32" s="1"/>
  <c r="Z557" i="32" s="1"/>
  <c r="AA557" i="32" s="1"/>
  <c r="AB557" i="32" s="1"/>
  <c r="AF557" i="32" s="1"/>
  <c r="X557" i="32"/>
  <c r="X612" i="32"/>
  <c r="U612" i="32"/>
  <c r="Y612" i="32" s="1"/>
  <c r="Z612" i="32" s="1"/>
  <c r="AA612" i="32" s="1"/>
  <c r="AB612" i="32" s="1"/>
  <c r="AF612" i="32" s="1"/>
  <c r="U325" i="32"/>
  <c r="Y325" i="32" s="1"/>
  <c r="Z325" i="32" s="1"/>
  <c r="AA325" i="32" s="1"/>
  <c r="AB325" i="32" s="1"/>
  <c r="AF325" i="32" s="1"/>
  <c r="X325" i="32"/>
  <c r="X135" i="32"/>
  <c r="U135" i="32"/>
  <c r="Y135" i="32" s="1"/>
  <c r="Z135" i="32" s="1"/>
  <c r="AA135" i="32" s="1"/>
  <c r="AB135" i="32" s="1"/>
  <c r="AF135" i="32" s="1"/>
  <c r="X62" i="32"/>
  <c r="U62" i="32"/>
  <c r="Y62" i="32" s="1"/>
  <c r="Z62" i="32" s="1"/>
  <c r="AA62" i="32" s="1"/>
  <c r="AB62" i="32" s="1"/>
  <c r="AF62" i="32" s="1"/>
  <c r="U453" i="32"/>
  <c r="Y453" i="32" s="1"/>
  <c r="Z453" i="32" s="1"/>
  <c r="AA453" i="32" s="1"/>
  <c r="AB453" i="32" s="1"/>
  <c r="AF453" i="32" s="1"/>
  <c r="X453" i="32"/>
  <c r="X406" i="32"/>
  <c r="U406" i="32"/>
  <c r="Y406" i="32" s="1"/>
  <c r="Z406" i="32" s="1"/>
  <c r="AA406" i="32" s="1"/>
  <c r="AB406" i="32" s="1"/>
  <c r="AF406" i="32" s="1"/>
  <c r="U88" i="32"/>
  <c r="Y88" i="32" s="1"/>
  <c r="Z88" i="32" s="1"/>
  <c r="AA88" i="32" s="1"/>
  <c r="AB88" i="32" s="1"/>
  <c r="AF88" i="32" s="1"/>
  <c r="X88" i="32"/>
  <c r="X59" i="32"/>
  <c r="U59" i="32"/>
  <c r="Y59" i="32" s="1"/>
  <c r="Z59" i="32" s="1"/>
  <c r="AA59" i="32" s="1"/>
  <c r="AB59" i="32" s="1"/>
  <c r="AF59" i="32" s="1"/>
  <c r="X721" i="32"/>
  <c r="U721" i="32"/>
  <c r="Y721" i="32" s="1"/>
  <c r="Z721" i="32" s="1"/>
  <c r="AA721" i="32" s="1"/>
  <c r="AB721" i="32" s="1"/>
  <c r="AF721" i="32" s="1"/>
  <c r="U610" i="32"/>
  <c r="Y610" i="32" s="1"/>
  <c r="Z610" i="32" s="1"/>
  <c r="AA610" i="32" s="1"/>
  <c r="AB610" i="32" s="1"/>
  <c r="AF610" i="32" s="1"/>
  <c r="X610" i="32"/>
  <c r="X570" i="32"/>
  <c r="U570" i="32"/>
  <c r="Y570" i="32" s="1"/>
  <c r="Z570" i="32" s="1"/>
  <c r="AA570" i="32" s="1"/>
  <c r="AB570" i="32" s="1"/>
  <c r="AF570" i="32" s="1"/>
  <c r="X519" i="32"/>
  <c r="U519" i="32"/>
  <c r="Y519" i="32" s="1"/>
  <c r="Z519" i="32" s="1"/>
  <c r="AA519" i="32" s="1"/>
  <c r="AB519" i="32" s="1"/>
  <c r="AF519" i="32" s="1"/>
  <c r="X382" i="32"/>
  <c r="U382" i="32"/>
  <c r="Y382" i="32" s="1"/>
  <c r="Z382" i="32" s="1"/>
  <c r="AA382" i="32" s="1"/>
  <c r="AB382" i="32" s="1"/>
  <c r="AF382" i="32" s="1"/>
  <c r="U346" i="32"/>
  <c r="Y346" i="32" s="1"/>
  <c r="Z346" i="32" s="1"/>
  <c r="AA346" i="32" s="1"/>
  <c r="AB346" i="32" s="1"/>
  <c r="AF346" i="32" s="1"/>
  <c r="X346" i="32"/>
  <c r="U315" i="32"/>
  <c r="Y315" i="32" s="1"/>
  <c r="Z315" i="32" s="1"/>
  <c r="AA315" i="32" s="1"/>
  <c r="AB315" i="32" s="1"/>
  <c r="AF315" i="32" s="1"/>
  <c r="X315" i="32"/>
  <c r="U305" i="32"/>
  <c r="Y305" i="32" s="1"/>
  <c r="Z305" i="32" s="1"/>
  <c r="AA305" i="32" s="1"/>
  <c r="AB305" i="32" s="1"/>
  <c r="AF305" i="32" s="1"/>
  <c r="X273" i="32"/>
  <c r="X261" i="32"/>
  <c r="X205" i="32"/>
  <c r="U205" i="32"/>
  <c r="Y205" i="32" s="1"/>
  <c r="Z205" i="32" s="1"/>
  <c r="AA205" i="32" s="1"/>
  <c r="AB205" i="32" s="1"/>
  <c r="AF205" i="32" s="1"/>
  <c r="U197" i="32"/>
  <c r="Y197" i="32" s="1"/>
  <c r="Z197" i="32" s="1"/>
  <c r="AA197" i="32" s="1"/>
  <c r="AB197" i="32" s="1"/>
  <c r="AF197" i="32" s="1"/>
  <c r="X197" i="32"/>
  <c r="U173" i="32"/>
  <c r="Y173" i="32" s="1"/>
  <c r="Z173" i="32" s="1"/>
  <c r="AA173" i="32" s="1"/>
  <c r="AB173" i="32" s="1"/>
  <c r="AF173" i="32" s="1"/>
  <c r="X173" i="32"/>
  <c r="U130" i="32"/>
  <c r="Y130" i="32" s="1"/>
  <c r="Z130" i="32" s="1"/>
  <c r="AA130" i="32" s="1"/>
  <c r="AB130" i="32" s="1"/>
  <c r="AF130" i="32" s="1"/>
  <c r="X130" i="32"/>
  <c r="U99" i="32"/>
  <c r="Y99" i="32" s="1"/>
  <c r="Z99" i="32" s="1"/>
  <c r="AA99" i="32" s="1"/>
  <c r="AB99" i="32" s="1"/>
  <c r="AF99" i="32" s="1"/>
  <c r="X99" i="32"/>
  <c r="U57" i="32"/>
  <c r="Y57" i="32" s="1"/>
  <c r="Z57" i="32" s="1"/>
  <c r="AA57" i="32" s="1"/>
  <c r="AB57" i="32" s="1"/>
  <c r="AF57" i="32" s="1"/>
  <c r="X57" i="32"/>
  <c r="X576" i="32"/>
  <c r="U576" i="32"/>
  <c r="Y576" i="32" s="1"/>
  <c r="Z576" i="32" s="1"/>
  <c r="AA576" i="32" s="1"/>
  <c r="AB576" i="32" s="1"/>
  <c r="AF576" i="32" s="1"/>
  <c r="U655" i="32"/>
  <c r="Y655" i="32" s="1"/>
  <c r="Z655" i="32" s="1"/>
  <c r="AA655" i="32" s="1"/>
  <c r="AB655" i="32" s="1"/>
  <c r="AF655" i="32" s="1"/>
  <c r="X655" i="32"/>
  <c r="U564" i="32"/>
  <c r="Y564" i="32" s="1"/>
  <c r="Z564" i="32" s="1"/>
  <c r="AA564" i="32" s="1"/>
  <c r="AB564" i="32" s="1"/>
  <c r="AF564" i="32" s="1"/>
  <c r="X564" i="32"/>
  <c r="X292" i="32"/>
  <c r="U292" i="32"/>
  <c r="Y292" i="32" s="1"/>
  <c r="Z292" i="32" s="1"/>
  <c r="AA292" i="32" s="1"/>
  <c r="AB292" i="32" s="1"/>
  <c r="AF292" i="32" s="1"/>
  <c r="X621" i="32"/>
  <c r="U621" i="32"/>
  <c r="Y621" i="32" s="1"/>
  <c r="Z621" i="32" s="1"/>
  <c r="AA621" i="32" s="1"/>
  <c r="AB621" i="32" s="1"/>
  <c r="AF621" i="32" s="1"/>
  <c r="X597" i="32"/>
  <c r="U597" i="32"/>
  <c r="Y597" i="32" s="1"/>
  <c r="Z597" i="32" s="1"/>
  <c r="AA597" i="32" s="1"/>
  <c r="AB597" i="32" s="1"/>
  <c r="AF597" i="32" s="1"/>
  <c r="U541" i="32"/>
  <c r="Y541" i="32" s="1"/>
  <c r="Z541" i="32" s="1"/>
  <c r="AA541" i="32" s="1"/>
  <c r="AB541" i="32" s="1"/>
  <c r="AF541" i="32" s="1"/>
  <c r="X541" i="32"/>
  <c r="U652" i="32"/>
  <c r="Y652" i="32" s="1"/>
  <c r="Z652" i="32" s="1"/>
  <c r="AA652" i="32" s="1"/>
  <c r="AB652" i="32" s="1"/>
  <c r="AF652" i="32" s="1"/>
  <c r="X652" i="32"/>
  <c r="X567" i="32"/>
  <c r="U567" i="32"/>
  <c r="Y567" i="32" s="1"/>
  <c r="Z567" i="32" s="1"/>
  <c r="AA567" i="32" s="1"/>
  <c r="AB567" i="32" s="1"/>
  <c r="AF567" i="32" s="1"/>
  <c r="U603" i="32"/>
  <c r="Y603" i="32" s="1"/>
  <c r="Z603" i="32" s="1"/>
  <c r="AA603" i="32" s="1"/>
  <c r="AB603" i="32" s="1"/>
  <c r="AF603" i="32" s="1"/>
  <c r="X603" i="32"/>
  <c r="X444" i="32"/>
  <c r="U444" i="32"/>
  <c r="Y444" i="32" s="1"/>
  <c r="Z444" i="32" s="1"/>
  <c r="AA444" i="32" s="1"/>
  <c r="AB444" i="32" s="1"/>
  <c r="AF444" i="32" s="1"/>
  <c r="U445" i="32"/>
  <c r="Y445" i="32" s="1"/>
  <c r="Z445" i="32" s="1"/>
  <c r="AA445" i="32" s="1"/>
  <c r="AB445" i="32" s="1"/>
  <c r="AF445" i="32" s="1"/>
  <c r="X445" i="32"/>
  <c r="X66" i="32"/>
  <c r="U66" i="32"/>
  <c r="Y66" i="32" s="1"/>
  <c r="Z66" i="32" s="1"/>
  <c r="AA66" i="32" s="1"/>
  <c r="AB66" i="32" s="1"/>
  <c r="AF66" i="32" s="1"/>
  <c r="X428" i="32"/>
  <c r="U428" i="32"/>
  <c r="Y428" i="32" s="1"/>
  <c r="Z428" i="32" s="1"/>
  <c r="AA428" i="32" s="1"/>
  <c r="AB428" i="32" s="1"/>
  <c r="AF428" i="32" s="1"/>
  <c r="U398" i="32"/>
  <c r="Y398" i="32" s="1"/>
  <c r="Z398" i="32" s="1"/>
  <c r="AA398" i="32" s="1"/>
  <c r="AB398" i="32" s="1"/>
  <c r="AF398" i="32" s="1"/>
  <c r="X398" i="32"/>
  <c r="X60" i="32"/>
  <c r="U60" i="32"/>
  <c r="Y60" i="32" s="1"/>
  <c r="Z60" i="32" s="1"/>
  <c r="AA60" i="32" s="1"/>
  <c r="AB60" i="32" s="1"/>
  <c r="AF60" i="32" s="1"/>
  <c r="G48" i="33"/>
  <c r="X27" i="32"/>
  <c r="U68" i="32"/>
  <c r="Y68" i="32" s="1"/>
  <c r="Z68" i="32" s="1"/>
  <c r="AA68" i="32" s="1"/>
  <c r="AB68" i="32" s="1"/>
  <c r="AF68" i="32" s="1"/>
  <c r="U688" i="32"/>
  <c r="Y688" i="32" s="1"/>
  <c r="Z688" i="32" s="1"/>
  <c r="AA688" i="32" s="1"/>
  <c r="AB688" i="32" s="1"/>
  <c r="AF688" i="32" s="1"/>
  <c r="X627" i="32"/>
  <c r="U64" i="32"/>
  <c r="Y64" i="32" s="1"/>
  <c r="Z64" i="32" s="1"/>
  <c r="AA64" i="32" s="1"/>
  <c r="AB64" i="32" s="1"/>
  <c r="AF64" i="32" s="1"/>
  <c r="U427" i="32"/>
  <c r="Y427" i="32" s="1"/>
  <c r="Z427" i="32" s="1"/>
  <c r="AA427" i="32" s="1"/>
  <c r="AB427" i="32" s="1"/>
  <c r="AF427" i="32" s="1"/>
  <c r="U102" i="32"/>
  <c r="Y102" i="32" s="1"/>
  <c r="Z102" i="32" s="1"/>
  <c r="AA102" i="32" s="1"/>
  <c r="AB102" i="32" s="1"/>
  <c r="AF102" i="32" s="1"/>
  <c r="X118" i="32"/>
  <c r="U460" i="32"/>
  <c r="Y460" i="32" s="1"/>
  <c r="Z460" i="32" s="1"/>
  <c r="AA460" i="32" s="1"/>
  <c r="AB460" i="32" s="1"/>
  <c r="AF460" i="32" s="1"/>
  <c r="U402" i="32"/>
  <c r="Y402" i="32" s="1"/>
  <c r="Z402" i="32" s="1"/>
  <c r="AA402" i="32" s="1"/>
  <c r="AB402" i="32" s="1"/>
  <c r="AF402" i="32" s="1"/>
  <c r="U235" i="32"/>
  <c r="Y235" i="32" s="1"/>
  <c r="Z235" i="32" s="1"/>
  <c r="AA235" i="32" s="1"/>
  <c r="AB235" i="32" s="1"/>
  <c r="AF235" i="32" s="1"/>
  <c r="U566" i="32"/>
  <c r="Y566" i="32" s="1"/>
  <c r="Z566" i="32" s="1"/>
  <c r="AA566" i="32" s="1"/>
  <c r="AB566" i="32" s="1"/>
  <c r="AF566" i="32" s="1"/>
  <c r="X566" i="32"/>
  <c r="X554" i="32"/>
  <c r="U554" i="32"/>
  <c r="Y554" i="32" s="1"/>
  <c r="Z554" i="32" s="1"/>
  <c r="AA554" i="32" s="1"/>
  <c r="AB554" i="32" s="1"/>
  <c r="AF554" i="32" s="1"/>
  <c r="U456" i="32"/>
  <c r="Y456" i="32" s="1"/>
  <c r="Z456" i="32" s="1"/>
  <c r="AA456" i="32" s="1"/>
  <c r="AB456" i="32" s="1"/>
  <c r="AF456" i="32" s="1"/>
  <c r="X456" i="32"/>
  <c r="U432" i="32"/>
  <c r="Y432" i="32" s="1"/>
  <c r="Z432" i="32" s="1"/>
  <c r="AA432" i="32" s="1"/>
  <c r="AB432" i="32" s="1"/>
  <c r="AF432" i="32" s="1"/>
  <c r="X432" i="32"/>
  <c r="U419" i="32"/>
  <c r="Y419" i="32" s="1"/>
  <c r="Z419" i="32" s="1"/>
  <c r="AA419" i="32" s="1"/>
  <c r="AB419" i="32" s="1"/>
  <c r="AF419" i="32" s="1"/>
  <c r="X419" i="32"/>
  <c r="X377" i="32"/>
  <c r="U377" i="32"/>
  <c r="Y377" i="32" s="1"/>
  <c r="Z377" i="32" s="1"/>
  <c r="AA377" i="32" s="1"/>
  <c r="AB377" i="32" s="1"/>
  <c r="AF377" i="32" s="1"/>
  <c r="X314" i="32"/>
  <c r="U314" i="32"/>
  <c r="Y314" i="32" s="1"/>
  <c r="Z314" i="32" s="1"/>
  <c r="AA314" i="32" s="1"/>
  <c r="AB314" i="32" s="1"/>
  <c r="AF314" i="32" s="1"/>
  <c r="X225" i="32"/>
  <c r="U225" i="32"/>
  <c r="Y225" i="32" s="1"/>
  <c r="Z225" i="32" s="1"/>
  <c r="AA225" i="32" s="1"/>
  <c r="AB225" i="32" s="1"/>
  <c r="AF225" i="32" s="1"/>
  <c r="U172" i="32"/>
  <c r="Y172" i="32" s="1"/>
  <c r="Z172" i="32" s="1"/>
  <c r="AA172" i="32" s="1"/>
  <c r="AB172" i="32" s="1"/>
  <c r="AF172" i="32" s="1"/>
  <c r="X172" i="32"/>
  <c r="X139" i="32"/>
  <c r="U139" i="32"/>
  <c r="Y139" i="32" s="1"/>
  <c r="Z139" i="32" s="1"/>
  <c r="AA139" i="32" s="1"/>
  <c r="AB139" i="32" s="1"/>
  <c r="AF139" i="32" s="1"/>
  <c r="X117" i="32"/>
  <c r="U117" i="32"/>
  <c r="Y117" i="32" s="1"/>
  <c r="Z117" i="32" s="1"/>
  <c r="AA117" i="32" s="1"/>
  <c r="AB117" i="32" s="1"/>
  <c r="AF117" i="32" s="1"/>
  <c r="U105" i="32"/>
  <c r="Y105" i="32" s="1"/>
  <c r="Z105" i="32" s="1"/>
  <c r="AA105" i="32" s="1"/>
  <c r="AB105" i="32" s="1"/>
  <c r="AF105" i="32" s="1"/>
  <c r="X105" i="32"/>
  <c r="X97" i="32"/>
  <c r="U97" i="32"/>
  <c r="Y97" i="32" s="1"/>
  <c r="Z97" i="32" s="1"/>
  <c r="AA97" i="32" s="1"/>
  <c r="AB97" i="32" s="1"/>
  <c r="AF97" i="32" s="1"/>
  <c r="X32" i="32"/>
  <c r="U32" i="32"/>
  <c r="Y32" i="32" s="1"/>
  <c r="Z32" i="32" s="1"/>
  <c r="AA32" i="32" s="1"/>
  <c r="AB32" i="32" s="1"/>
  <c r="AF32" i="32" s="1"/>
  <c r="U371" i="32"/>
  <c r="Y371" i="32" s="1"/>
  <c r="Z371" i="32" s="1"/>
  <c r="AA371" i="32" s="1"/>
  <c r="AB371" i="32" s="1"/>
  <c r="AF371" i="32" s="1"/>
  <c r="X371" i="32"/>
  <c r="X337" i="32"/>
  <c r="U337" i="32"/>
  <c r="Y337" i="32" s="1"/>
  <c r="Z337" i="32" s="1"/>
  <c r="AA337" i="32" s="1"/>
  <c r="AB337" i="32" s="1"/>
  <c r="AF337" i="32" s="1"/>
  <c r="U524" i="32"/>
  <c r="Y524" i="32" s="1"/>
  <c r="Z524" i="32" s="1"/>
  <c r="AA524" i="32" s="1"/>
  <c r="AB524" i="32" s="1"/>
  <c r="AF524" i="32" s="1"/>
  <c r="X524" i="32"/>
  <c r="X653" i="32"/>
  <c r="U653" i="32"/>
  <c r="Y653" i="32" s="1"/>
  <c r="Z653" i="32" s="1"/>
  <c r="AA653" i="32" s="1"/>
  <c r="AB653" i="32" s="1"/>
  <c r="AF653" i="32" s="1"/>
  <c r="X617" i="32"/>
  <c r="U617" i="32"/>
  <c r="Y617" i="32" s="1"/>
  <c r="Z617" i="32" s="1"/>
  <c r="AA617" i="32" s="1"/>
  <c r="AB617" i="32" s="1"/>
  <c r="AF617" i="32" s="1"/>
  <c r="U577" i="32"/>
  <c r="Y577" i="32" s="1"/>
  <c r="Z577" i="32" s="1"/>
  <c r="AA577" i="32" s="1"/>
  <c r="AB577" i="32" s="1"/>
  <c r="AF577" i="32" s="1"/>
  <c r="X577" i="32"/>
  <c r="X685" i="32"/>
  <c r="U685" i="32"/>
  <c r="Y685" i="32" s="1"/>
  <c r="Z685" i="32" s="1"/>
  <c r="AA685" i="32" s="1"/>
  <c r="AB685" i="32" s="1"/>
  <c r="AF685" i="32" s="1"/>
  <c r="X636" i="32"/>
  <c r="U636" i="32"/>
  <c r="Y636" i="32" s="1"/>
  <c r="Z636" i="32" s="1"/>
  <c r="AA636" i="32" s="1"/>
  <c r="AB636" i="32" s="1"/>
  <c r="AF636" i="32" s="1"/>
  <c r="X529" i="32"/>
  <c r="U259" i="32"/>
  <c r="Y259" i="32" s="1"/>
  <c r="Z259" i="32" s="1"/>
  <c r="AA259" i="32" s="1"/>
  <c r="AB259" i="32" s="1"/>
  <c r="AF259" i="32" s="1"/>
  <c r="X259" i="32"/>
  <c r="U127" i="32"/>
  <c r="Y127" i="32" s="1"/>
  <c r="Z127" i="32" s="1"/>
  <c r="AA127" i="32" s="1"/>
  <c r="AB127" i="32" s="1"/>
  <c r="AF127" i="32" s="1"/>
  <c r="X127" i="32"/>
  <c r="U381" i="32"/>
  <c r="Y381" i="32" s="1"/>
  <c r="Z381" i="32" s="1"/>
  <c r="AA381" i="32" s="1"/>
  <c r="AB381" i="32" s="1"/>
  <c r="AF381" i="32" s="1"/>
  <c r="X381" i="32"/>
  <c r="X347" i="32"/>
  <c r="U347" i="32"/>
  <c r="Y347" i="32" s="1"/>
  <c r="Z347" i="32" s="1"/>
  <c r="AA347" i="32" s="1"/>
  <c r="AB347" i="32" s="1"/>
  <c r="AF347" i="32" s="1"/>
  <c r="X211" i="32"/>
  <c r="U211" i="32"/>
  <c r="Y211" i="32" s="1"/>
  <c r="Z211" i="32" s="1"/>
  <c r="AA211" i="32" s="1"/>
  <c r="AB211" i="32" s="1"/>
  <c r="AF211" i="32" s="1"/>
  <c r="U35" i="32"/>
  <c r="Y35" i="32" s="1"/>
  <c r="Z35" i="32" s="1"/>
  <c r="AA35" i="32" s="1"/>
  <c r="AB35" i="32" s="1"/>
  <c r="AF35" i="32" s="1"/>
  <c r="X35" i="32"/>
  <c r="S711" i="32"/>
  <c r="U711" i="32" s="1"/>
  <c r="Y711" i="32" s="1"/>
  <c r="Z711" i="32" s="1"/>
  <c r="AA711" i="32" s="1"/>
  <c r="AB711" i="32" s="1"/>
  <c r="AF711" i="32" s="1"/>
  <c r="AF56" i="32"/>
  <c r="U433" i="32"/>
  <c r="Y433" i="32" s="1"/>
  <c r="Z433" i="32" s="1"/>
  <c r="AA433" i="32" s="1"/>
  <c r="AB433" i="32" s="1"/>
  <c r="AF433" i="32" s="1"/>
  <c r="X438" i="32"/>
  <c r="U306" i="32"/>
  <c r="Y306" i="32" s="1"/>
  <c r="Z306" i="32" s="1"/>
  <c r="AA306" i="32" s="1"/>
  <c r="AB306" i="32" s="1"/>
  <c r="AF306" i="32" s="1"/>
  <c r="U516" i="32"/>
  <c r="Y516" i="32" s="1"/>
  <c r="Z516" i="32" s="1"/>
  <c r="AA516" i="32" s="1"/>
  <c r="AB516" i="32" s="1"/>
  <c r="AF516" i="32" s="1"/>
  <c r="U709" i="32"/>
  <c r="Y709" i="32" s="1"/>
  <c r="Z709" i="32" s="1"/>
  <c r="AA709" i="32" s="1"/>
  <c r="AB709" i="32" s="1"/>
  <c r="AF709" i="32" s="1"/>
  <c r="X606" i="32"/>
  <c r="U606" i="32"/>
  <c r="Y606" i="32" s="1"/>
  <c r="Z606" i="32" s="1"/>
  <c r="AA606" i="32" s="1"/>
  <c r="AB606" i="32" s="1"/>
  <c r="AF606" i="32" s="1"/>
  <c r="X550" i="32"/>
  <c r="U411" i="32"/>
  <c r="Y411" i="32" s="1"/>
  <c r="Z411" i="32" s="1"/>
  <c r="AA411" i="32" s="1"/>
  <c r="AB411" i="32" s="1"/>
  <c r="AF411" i="32" s="1"/>
  <c r="X411" i="32"/>
  <c r="X366" i="32"/>
  <c r="U366" i="32"/>
  <c r="Y366" i="32" s="1"/>
  <c r="Z366" i="32" s="1"/>
  <c r="AA366" i="32" s="1"/>
  <c r="AB366" i="32" s="1"/>
  <c r="AF366" i="32" s="1"/>
  <c r="X342" i="32"/>
  <c r="U342" i="32"/>
  <c r="Y342" i="32" s="1"/>
  <c r="Z342" i="32" s="1"/>
  <c r="AA342" i="32" s="1"/>
  <c r="AB342" i="32" s="1"/>
  <c r="AF342" i="32" s="1"/>
  <c r="U327" i="32"/>
  <c r="Y327" i="32" s="1"/>
  <c r="Z327" i="32" s="1"/>
  <c r="AA327" i="32" s="1"/>
  <c r="AB327" i="32" s="1"/>
  <c r="AF327" i="32" s="1"/>
  <c r="X327" i="32"/>
  <c r="X265" i="32"/>
  <c r="U265" i="32"/>
  <c r="Y265" i="32" s="1"/>
  <c r="Z265" i="32" s="1"/>
  <c r="AA265" i="32" s="1"/>
  <c r="AB265" i="32" s="1"/>
  <c r="AF265" i="32" s="1"/>
  <c r="X248" i="32"/>
  <c r="U248" i="32"/>
  <c r="Y248" i="32" s="1"/>
  <c r="Z248" i="32" s="1"/>
  <c r="AA248" i="32" s="1"/>
  <c r="AB248" i="32" s="1"/>
  <c r="AF248" i="32" s="1"/>
  <c r="U240" i="32"/>
  <c r="Y240" i="32" s="1"/>
  <c r="Z240" i="32" s="1"/>
  <c r="AA240" i="32" s="1"/>
  <c r="AB240" i="32" s="1"/>
  <c r="AF240" i="32" s="1"/>
  <c r="X240" i="32"/>
  <c r="X216" i="32"/>
  <c r="U216" i="32"/>
  <c r="Y216" i="32" s="1"/>
  <c r="Z216" i="32" s="1"/>
  <c r="AA216" i="32" s="1"/>
  <c r="AB216" i="32" s="1"/>
  <c r="AF216" i="32" s="1"/>
  <c r="U145" i="32"/>
  <c r="Y145" i="32" s="1"/>
  <c r="Z145" i="32" s="1"/>
  <c r="AA145" i="32" s="1"/>
  <c r="AB145" i="32" s="1"/>
  <c r="AF145" i="32" s="1"/>
  <c r="X145" i="32"/>
  <c r="U126" i="32"/>
  <c r="Y126" i="32" s="1"/>
  <c r="Z126" i="32" s="1"/>
  <c r="AA126" i="32" s="1"/>
  <c r="AB126" i="32" s="1"/>
  <c r="AF126" i="32" s="1"/>
  <c r="X126" i="32"/>
  <c r="U110" i="32"/>
  <c r="Y110" i="32" s="1"/>
  <c r="Z110" i="32" s="1"/>
  <c r="AA110" i="32" s="1"/>
  <c r="AB110" i="32" s="1"/>
  <c r="AF110" i="32" s="1"/>
  <c r="X110" i="32"/>
  <c r="X94" i="32"/>
  <c r="U94" i="32"/>
  <c r="Y94" i="32" s="1"/>
  <c r="Z94" i="32" s="1"/>
  <c r="AA94" i="32" s="1"/>
  <c r="AB94" i="32" s="1"/>
  <c r="AF94" i="32" s="1"/>
  <c r="U71" i="32"/>
  <c r="Y71" i="32" s="1"/>
  <c r="Z71" i="32" s="1"/>
  <c r="AA71" i="32" s="1"/>
  <c r="AB71" i="32" s="1"/>
  <c r="AF71" i="32" s="1"/>
  <c r="X71" i="32"/>
  <c r="U49" i="32"/>
  <c r="Y49" i="32" s="1"/>
  <c r="Z49" i="32" s="1"/>
  <c r="AA49" i="32" s="1"/>
  <c r="AB49" i="32" s="1"/>
  <c r="AF49" i="32" s="1"/>
  <c r="X49" i="32"/>
  <c r="X593" i="32"/>
  <c r="U593" i="32"/>
  <c r="Y593" i="32" s="1"/>
  <c r="Z593" i="32" s="1"/>
  <c r="AA593" i="32" s="1"/>
  <c r="AB593" i="32" s="1"/>
  <c r="AF593" i="32" s="1"/>
  <c r="U600" i="32"/>
  <c r="Y600" i="32" s="1"/>
  <c r="Z600" i="32" s="1"/>
  <c r="AA600" i="32" s="1"/>
  <c r="AB600" i="32" s="1"/>
  <c r="AF600" i="32" s="1"/>
  <c r="X600" i="32"/>
  <c r="U302" i="32"/>
  <c r="Y302" i="32" s="1"/>
  <c r="Z302" i="32" s="1"/>
  <c r="AA302" i="32" s="1"/>
  <c r="AB302" i="32" s="1"/>
  <c r="AF302" i="32" s="1"/>
  <c r="X302" i="32"/>
  <c r="X669" i="32"/>
  <c r="U669" i="32"/>
  <c r="Y669" i="32" s="1"/>
  <c r="Z669" i="32" s="1"/>
  <c r="AA669" i="32" s="1"/>
  <c r="AB669" i="32" s="1"/>
  <c r="AF669" i="32" s="1"/>
  <c r="U641" i="32"/>
  <c r="Y641" i="32" s="1"/>
  <c r="Z641" i="32" s="1"/>
  <c r="AA641" i="32" s="1"/>
  <c r="AB641" i="32" s="1"/>
  <c r="AF641" i="32" s="1"/>
  <c r="X641" i="32"/>
  <c r="X565" i="32"/>
  <c r="U565" i="32"/>
  <c r="Y565" i="32" s="1"/>
  <c r="Z565" i="32" s="1"/>
  <c r="AA565" i="32" s="1"/>
  <c r="AB565" i="32" s="1"/>
  <c r="AF565" i="32" s="1"/>
  <c r="X604" i="32"/>
  <c r="U604" i="32"/>
  <c r="Y604" i="32" s="1"/>
  <c r="Z604" i="32" s="1"/>
  <c r="AA604" i="32" s="1"/>
  <c r="AB604" i="32" s="1"/>
  <c r="AF604" i="32" s="1"/>
  <c r="U623" i="32"/>
  <c r="Y623" i="32" s="1"/>
  <c r="Z623" i="32" s="1"/>
  <c r="AA623" i="32" s="1"/>
  <c r="AB623" i="32" s="1"/>
  <c r="AF623" i="32" s="1"/>
  <c r="X623" i="32"/>
  <c r="X571" i="32"/>
  <c r="U571" i="32"/>
  <c r="Y571" i="32" s="1"/>
  <c r="Z571" i="32" s="1"/>
  <c r="AA571" i="32" s="1"/>
  <c r="AB571" i="32" s="1"/>
  <c r="AF571" i="32" s="1"/>
  <c r="X333" i="32"/>
  <c r="U333" i="32"/>
  <c r="Y333" i="32" s="1"/>
  <c r="Z333" i="32" s="1"/>
  <c r="AA333" i="32" s="1"/>
  <c r="AB333" i="32" s="1"/>
  <c r="AF333" i="32" s="1"/>
  <c r="U349" i="32"/>
  <c r="Y349" i="32" s="1"/>
  <c r="Z349" i="32" s="1"/>
  <c r="AA349" i="32" s="1"/>
  <c r="AB349" i="32" s="1"/>
  <c r="AF349" i="32" s="1"/>
  <c r="X587" i="32"/>
  <c r="U587" i="32"/>
  <c r="Y587" i="32" s="1"/>
  <c r="Z587" i="32" s="1"/>
  <c r="AA587" i="32" s="1"/>
  <c r="AB587" i="32" s="1"/>
  <c r="AF587" i="32" s="1"/>
  <c r="X257" i="32"/>
  <c r="U257" i="32"/>
  <c r="Y257" i="32" s="1"/>
  <c r="Z257" i="32" s="1"/>
  <c r="AA257" i="32" s="1"/>
  <c r="AB257" i="32" s="1"/>
  <c r="AF257" i="32" s="1"/>
  <c r="U324" i="32"/>
  <c r="Y324" i="32" s="1"/>
  <c r="Z324" i="32" s="1"/>
  <c r="AA324" i="32" s="1"/>
  <c r="AB324" i="32" s="1"/>
  <c r="AF324" i="32" s="1"/>
  <c r="X324" i="32"/>
  <c r="X534" i="32"/>
  <c r="U534" i="32"/>
  <c r="Y534" i="32" s="1"/>
  <c r="Z534" i="32" s="1"/>
  <c r="AA534" i="32" s="1"/>
  <c r="AB534" i="32" s="1"/>
  <c r="AF534" i="32" s="1"/>
  <c r="U581" i="32"/>
  <c r="Y581" i="32" s="1"/>
  <c r="Z581" i="32" s="1"/>
  <c r="AA581" i="32" s="1"/>
  <c r="AB581" i="32" s="1"/>
  <c r="AF581" i="32" s="1"/>
  <c r="X581" i="32"/>
  <c r="X518" i="32"/>
  <c r="U518" i="32"/>
  <c r="Y518" i="32" s="1"/>
  <c r="Z518" i="32" s="1"/>
  <c r="AA518" i="32" s="1"/>
  <c r="AB518" i="32" s="1"/>
  <c r="AF518" i="32" s="1"/>
  <c r="U596" i="32"/>
  <c r="Y596" i="32" s="1"/>
  <c r="Z596" i="32" s="1"/>
  <c r="AA596" i="32" s="1"/>
  <c r="AB596" i="32" s="1"/>
  <c r="AF596" i="32" s="1"/>
  <c r="X596" i="32"/>
  <c r="U656" i="32"/>
  <c r="Y656" i="32" s="1"/>
  <c r="Z656" i="32" s="1"/>
  <c r="AA656" i="32" s="1"/>
  <c r="AB656" i="32" s="1"/>
  <c r="AF656" i="32" s="1"/>
  <c r="X656" i="32"/>
  <c r="U283" i="32"/>
  <c r="Y283" i="32" s="1"/>
  <c r="Z283" i="32" s="1"/>
  <c r="AA283" i="32" s="1"/>
  <c r="AB283" i="32" s="1"/>
  <c r="AF283" i="32" s="1"/>
  <c r="X283" i="32"/>
  <c r="U348" i="32"/>
  <c r="Y348" i="32" s="1"/>
  <c r="Z348" i="32" s="1"/>
  <c r="AA348" i="32" s="1"/>
  <c r="AB348" i="32" s="1"/>
  <c r="AF348" i="32" s="1"/>
  <c r="X348" i="32"/>
  <c r="X246" i="32"/>
  <c r="U246" i="32"/>
  <c r="Y246" i="32" s="1"/>
  <c r="Z246" i="32" s="1"/>
  <c r="AA246" i="32" s="1"/>
  <c r="AB246" i="32" s="1"/>
  <c r="AF246" i="32" s="1"/>
  <c r="U303" i="32"/>
  <c r="Y303" i="32" s="1"/>
  <c r="Z303" i="32" s="1"/>
  <c r="AA303" i="32" s="1"/>
  <c r="AB303" i="32" s="1"/>
  <c r="AF303" i="32" s="1"/>
  <c r="X303" i="32"/>
  <c r="U373" i="32"/>
  <c r="Y373" i="32" s="1"/>
  <c r="Z373" i="32" s="1"/>
  <c r="AA373" i="32" s="1"/>
  <c r="AB373" i="32" s="1"/>
  <c r="AF373" i="32" s="1"/>
  <c r="X373" i="32"/>
  <c r="U86" i="32"/>
  <c r="Y86" i="32" s="1"/>
  <c r="Z86" i="32" s="1"/>
  <c r="AA86" i="32" s="1"/>
  <c r="AB86" i="32" s="1"/>
  <c r="AF86" i="32" s="1"/>
  <c r="X42" i="32"/>
  <c r="U42" i="32"/>
  <c r="Y42" i="32" s="1"/>
  <c r="Z42" i="32" s="1"/>
  <c r="AA42" i="32" s="1"/>
  <c r="AB42" i="32" s="1"/>
  <c r="AF42" i="32" s="1"/>
  <c r="X477" i="32"/>
  <c r="U207" i="32"/>
  <c r="Y207" i="32" s="1"/>
  <c r="Z207" i="32" s="1"/>
  <c r="AA207" i="32" s="1"/>
  <c r="AB207" i="32" s="1"/>
  <c r="AF207" i="32" s="1"/>
  <c r="U108" i="32"/>
  <c r="Y108" i="32" s="1"/>
  <c r="Z108" i="32" s="1"/>
  <c r="AA108" i="32" s="1"/>
  <c r="AB108" i="32" s="1"/>
  <c r="AF108" i="32" s="1"/>
  <c r="X108" i="32"/>
  <c r="U611" i="32"/>
  <c r="Y611" i="32" s="1"/>
  <c r="Z611" i="32" s="1"/>
  <c r="AA611" i="32" s="1"/>
  <c r="AB611" i="32" s="1"/>
  <c r="AF611" i="32" s="1"/>
  <c r="U95" i="32"/>
  <c r="Y95" i="32" s="1"/>
  <c r="Z95" i="32" s="1"/>
  <c r="AA95" i="32" s="1"/>
  <c r="AB95" i="32" s="1"/>
  <c r="AF95" i="32" s="1"/>
  <c r="X95" i="32"/>
  <c r="X389" i="32"/>
  <c r="U389" i="32"/>
  <c r="Y389" i="32" s="1"/>
  <c r="Z389" i="32" s="1"/>
  <c r="AA389" i="32" s="1"/>
  <c r="AB389" i="32" s="1"/>
  <c r="AF389" i="32" s="1"/>
  <c r="U533" i="32"/>
  <c r="Y533" i="32" s="1"/>
  <c r="Z533" i="32" s="1"/>
  <c r="AA533" i="32" s="1"/>
  <c r="AB533" i="32" s="1"/>
  <c r="AF533" i="32" s="1"/>
  <c r="X533" i="32"/>
  <c r="X663" i="32"/>
  <c r="U663" i="32"/>
  <c r="Y663" i="32" s="1"/>
  <c r="Z663" i="32" s="1"/>
  <c r="AA663" i="32" s="1"/>
  <c r="AB663" i="32" s="1"/>
  <c r="AF663" i="32" s="1"/>
  <c r="X501" i="32"/>
  <c r="U501" i="32"/>
  <c r="Y501" i="32" s="1"/>
  <c r="Z501" i="32" s="1"/>
  <c r="AA501" i="32" s="1"/>
  <c r="AB501" i="32" s="1"/>
  <c r="AF501" i="32" s="1"/>
  <c r="X520" i="32"/>
  <c r="U520" i="32"/>
  <c r="Y520" i="32" s="1"/>
  <c r="Z520" i="32" s="1"/>
  <c r="AA520" i="32" s="1"/>
  <c r="AB520" i="32" s="1"/>
  <c r="AF520" i="32" s="1"/>
  <c r="U363" i="32"/>
  <c r="Y363" i="32" s="1"/>
  <c r="Z363" i="32" s="1"/>
  <c r="AA363" i="32" s="1"/>
  <c r="AB363" i="32" s="1"/>
  <c r="AF363" i="32" s="1"/>
  <c r="X363" i="32"/>
  <c r="U214" i="32"/>
  <c r="Y214" i="32" s="1"/>
  <c r="Z214" i="32" s="1"/>
  <c r="AA214" i="32" s="1"/>
  <c r="AB214" i="32" s="1"/>
  <c r="AF214" i="32" s="1"/>
  <c r="X214" i="32"/>
  <c r="U115" i="32"/>
  <c r="Y115" i="32" s="1"/>
  <c r="Z115" i="32" s="1"/>
  <c r="AA115" i="32" s="1"/>
  <c r="AB115" i="32" s="1"/>
  <c r="AF115" i="32" s="1"/>
  <c r="X115" i="32"/>
  <c r="X213" i="32"/>
  <c r="U213" i="32"/>
  <c r="Y213" i="32" s="1"/>
  <c r="Z213" i="32" s="1"/>
  <c r="AA213" i="32" s="1"/>
  <c r="AB213" i="32" s="1"/>
  <c r="AF213" i="32" s="1"/>
  <c r="U195" i="32"/>
  <c r="Y195" i="32" s="1"/>
  <c r="Z195" i="32" s="1"/>
  <c r="AA195" i="32" s="1"/>
  <c r="AB195" i="32" s="1"/>
  <c r="AF195" i="32" s="1"/>
  <c r="X195" i="32"/>
  <c r="X239" i="32"/>
  <c r="U239" i="32"/>
  <c r="Y239" i="32" s="1"/>
  <c r="Z239" i="32" s="1"/>
  <c r="AA239" i="32" s="1"/>
  <c r="AB239" i="32" s="1"/>
  <c r="AF239" i="32" s="1"/>
  <c r="U119" i="32"/>
  <c r="Y119" i="32" s="1"/>
  <c r="Z119" i="32" s="1"/>
  <c r="AA119" i="32" s="1"/>
  <c r="AB119" i="32" s="1"/>
  <c r="AF119" i="32" s="1"/>
  <c r="X119" i="32"/>
  <c r="U179" i="32"/>
  <c r="Y179" i="32" s="1"/>
  <c r="Z179" i="32" s="1"/>
  <c r="AA179" i="32" s="1"/>
  <c r="AB179" i="32" s="1"/>
  <c r="AF179" i="32" s="1"/>
  <c r="U124" i="32"/>
  <c r="Y124" i="32" s="1"/>
  <c r="Z124" i="32" s="1"/>
  <c r="AA124" i="32" s="1"/>
  <c r="AB124" i="32" s="1"/>
  <c r="AF124" i="32" s="1"/>
  <c r="X124" i="32"/>
  <c r="X202" i="32"/>
  <c r="U202" i="32"/>
  <c r="Y202" i="32" s="1"/>
  <c r="Z202" i="32" s="1"/>
  <c r="AA202" i="32" s="1"/>
  <c r="AB202" i="32" s="1"/>
  <c r="AF202" i="32" s="1"/>
  <c r="X556" i="32"/>
  <c r="U556" i="32"/>
  <c r="Y556" i="32" s="1"/>
  <c r="Z556" i="32" s="1"/>
  <c r="AA556" i="32" s="1"/>
  <c r="AB556" i="32" s="1"/>
  <c r="AF556" i="32" s="1"/>
  <c r="X569" i="32"/>
  <c r="U569" i="32"/>
  <c r="Y569" i="32" s="1"/>
  <c r="Z569" i="32" s="1"/>
  <c r="AA569" i="32" s="1"/>
  <c r="AB569" i="32" s="1"/>
  <c r="AF569" i="32" s="1"/>
  <c r="X521" i="32"/>
  <c r="U521" i="32"/>
  <c r="Y521" i="32" s="1"/>
  <c r="Z521" i="32" s="1"/>
  <c r="AA521" i="32" s="1"/>
  <c r="AB521" i="32" s="1"/>
  <c r="AF521" i="32" s="1"/>
  <c r="X563" i="32"/>
  <c r="U563" i="32"/>
  <c r="Y563" i="32" s="1"/>
  <c r="Z563" i="32" s="1"/>
  <c r="AA563" i="32" s="1"/>
  <c r="AB563" i="32" s="1"/>
  <c r="AF563" i="32" s="1"/>
  <c r="U405" i="32"/>
  <c r="Y405" i="32" s="1"/>
  <c r="Z405" i="32" s="1"/>
  <c r="AA405" i="32" s="1"/>
  <c r="AB405" i="32" s="1"/>
  <c r="AF405" i="32" s="1"/>
  <c r="X405" i="32"/>
  <c r="U700" i="32"/>
  <c r="Y700" i="32" s="1"/>
  <c r="Z700" i="32" s="1"/>
  <c r="AA700" i="32" s="1"/>
  <c r="AB700" i="32" s="1"/>
  <c r="AF700" i="32" s="1"/>
  <c r="X700" i="32"/>
  <c r="X365" i="32"/>
  <c r="U365" i="32"/>
  <c r="Y365" i="32" s="1"/>
  <c r="Z365" i="32" s="1"/>
  <c r="AA365" i="32" s="1"/>
  <c r="AB365" i="32" s="1"/>
  <c r="AF365" i="32" s="1"/>
  <c r="U278" i="32"/>
  <c r="Y278" i="32" s="1"/>
  <c r="Z278" i="32" s="1"/>
  <c r="AA278" i="32" s="1"/>
  <c r="AB278" i="32" s="1"/>
  <c r="AF278" i="32" s="1"/>
  <c r="X278" i="32"/>
  <c r="U168" i="32"/>
  <c r="Y168" i="32" s="1"/>
  <c r="Z168" i="32" s="1"/>
  <c r="AA168" i="32" s="1"/>
  <c r="AB168" i="32" s="1"/>
  <c r="AF168" i="32" s="1"/>
  <c r="X168" i="32"/>
  <c r="X191" i="32"/>
  <c r="U142" i="32"/>
  <c r="Y142" i="32" s="1"/>
  <c r="Z142" i="32" s="1"/>
  <c r="AA142" i="32" s="1"/>
  <c r="AB142" i="32" s="1"/>
  <c r="AF142" i="32" s="1"/>
  <c r="X142" i="32"/>
  <c r="U26" i="32"/>
  <c r="Y26" i="32" s="1"/>
  <c r="Z26" i="32" s="1"/>
  <c r="AA26" i="32" s="1"/>
  <c r="AB26" i="32" s="1"/>
  <c r="AF26" i="32" s="1"/>
  <c r="X26" i="32"/>
  <c r="U320" i="32"/>
  <c r="Y320" i="32" s="1"/>
  <c r="Z320" i="32" s="1"/>
  <c r="AA320" i="32" s="1"/>
  <c r="AB320" i="32" s="1"/>
  <c r="AF320" i="32" s="1"/>
  <c r="X320" i="32"/>
  <c r="U234" i="32"/>
  <c r="Y234" i="32" s="1"/>
  <c r="Z234" i="32" s="1"/>
  <c r="AA234" i="32" s="1"/>
  <c r="AB234" i="32" s="1"/>
  <c r="AF234" i="32" s="1"/>
  <c r="X234" i="32"/>
  <c r="U210" i="32"/>
  <c r="Y210" i="32" s="1"/>
  <c r="Z210" i="32" s="1"/>
  <c r="AA210" i="32" s="1"/>
  <c r="AB210" i="32" s="1"/>
  <c r="AF210" i="32" s="1"/>
  <c r="X210" i="32"/>
  <c r="U90" i="32"/>
  <c r="Y90" i="32" s="1"/>
  <c r="Z90" i="32" s="1"/>
  <c r="AA90" i="32" s="1"/>
  <c r="AB90" i="32" s="1"/>
  <c r="AF90" i="32" s="1"/>
  <c r="X90" i="32"/>
  <c r="U671" i="32"/>
  <c r="Y671" i="32" s="1"/>
  <c r="Z671" i="32" s="1"/>
  <c r="AA671" i="32" s="1"/>
  <c r="AB671" i="32" s="1"/>
  <c r="AF671" i="32" s="1"/>
  <c r="X671" i="32"/>
  <c r="U72" i="32"/>
  <c r="Y72" i="32" s="1"/>
  <c r="Z72" i="32" s="1"/>
  <c r="AA72" i="32" s="1"/>
  <c r="AB72" i="32" s="1"/>
  <c r="AF72" i="32" s="1"/>
  <c r="X72" i="32"/>
  <c r="U238" i="32"/>
  <c r="Y238" i="32" s="1"/>
  <c r="Z238" i="32" s="1"/>
  <c r="AA238" i="32" s="1"/>
  <c r="AB238" i="32" s="1"/>
  <c r="AF238" i="32" s="1"/>
  <c r="X238" i="32"/>
  <c r="U152" i="32"/>
  <c r="Y152" i="32" s="1"/>
  <c r="Z152" i="32" s="1"/>
  <c r="AA152" i="32" s="1"/>
  <c r="AB152" i="32" s="1"/>
  <c r="AF152" i="32" s="1"/>
  <c r="X152" i="32"/>
  <c r="U46" i="32"/>
  <c r="Y46" i="32" s="1"/>
  <c r="Z46" i="32" s="1"/>
  <c r="AA46" i="32" s="1"/>
  <c r="AB46" i="32" s="1"/>
  <c r="AF46" i="32" s="1"/>
  <c r="X46" i="32"/>
  <c r="S690" i="32"/>
  <c r="U690" i="32" s="1"/>
  <c r="Y690" i="32" s="1"/>
  <c r="Z690" i="32" s="1"/>
  <c r="AA690" i="32" s="1"/>
  <c r="AB690" i="32" s="1"/>
  <c r="AF690" i="32" s="1"/>
  <c r="S710" i="32"/>
  <c r="X710" i="32" s="1"/>
  <c r="U368" i="32"/>
  <c r="Y368" i="32" s="1"/>
  <c r="Z368" i="32" s="1"/>
  <c r="AA368" i="32" s="1"/>
  <c r="AB368" i="32" s="1"/>
  <c r="AF368" i="32" s="1"/>
  <c r="X589" i="32"/>
  <c r="U589" i="32"/>
  <c r="Y589" i="32" s="1"/>
  <c r="Z589" i="32" s="1"/>
  <c r="AA589" i="32" s="1"/>
  <c r="AB589" i="32" s="1"/>
  <c r="AF589" i="32" s="1"/>
  <c r="X561" i="32"/>
  <c r="U561" i="32"/>
  <c r="Y561" i="32" s="1"/>
  <c r="Z561" i="32" s="1"/>
  <c r="AA561" i="32" s="1"/>
  <c r="AB561" i="32" s="1"/>
  <c r="AF561" i="32" s="1"/>
  <c r="U695" i="32"/>
  <c r="Y695" i="32" s="1"/>
  <c r="Z695" i="32" s="1"/>
  <c r="AA695" i="32" s="1"/>
  <c r="AB695" i="32" s="1"/>
  <c r="AF695" i="32" s="1"/>
  <c r="X695" i="32"/>
  <c r="X531" i="32"/>
  <c r="U531" i="32"/>
  <c r="Y531" i="32" s="1"/>
  <c r="Z531" i="32" s="1"/>
  <c r="AA531" i="32" s="1"/>
  <c r="AB531" i="32" s="1"/>
  <c r="AF531" i="32" s="1"/>
  <c r="X413" i="32"/>
  <c r="U413" i="32"/>
  <c r="Y413" i="32" s="1"/>
  <c r="Z413" i="32" s="1"/>
  <c r="AA413" i="32" s="1"/>
  <c r="AB413" i="32" s="1"/>
  <c r="AF413" i="32" s="1"/>
  <c r="U684" i="32"/>
  <c r="Y684" i="32" s="1"/>
  <c r="Z684" i="32" s="1"/>
  <c r="AA684" i="32" s="1"/>
  <c r="AB684" i="32" s="1"/>
  <c r="AF684" i="32" s="1"/>
  <c r="X684" i="32"/>
  <c r="U580" i="32"/>
  <c r="Y580" i="32" s="1"/>
  <c r="Z580" i="32" s="1"/>
  <c r="AA580" i="32" s="1"/>
  <c r="AB580" i="32" s="1"/>
  <c r="AF580" i="32" s="1"/>
  <c r="X580" i="32"/>
  <c r="X332" i="32"/>
  <c r="U332" i="32"/>
  <c r="Y332" i="32" s="1"/>
  <c r="Z332" i="32" s="1"/>
  <c r="AA332" i="32" s="1"/>
  <c r="AB332" i="32" s="1"/>
  <c r="AF332" i="32" s="1"/>
  <c r="U420" i="32"/>
  <c r="Y420" i="32" s="1"/>
  <c r="Z420" i="32" s="1"/>
  <c r="AA420" i="32" s="1"/>
  <c r="AB420" i="32" s="1"/>
  <c r="AF420" i="32" s="1"/>
  <c r="X420" i="32"/>
  <c r="U321" i="32"/>
  <c r="Y321" i="32" s="1"/>
  <c r="Z321" i="32" s="1"/>
  <c r="AA321" i="32" s="1"/>
  <c r="AB321" i="32" s="1"/>
  <c r="AF321" i="32" s="1"/>
  <c r="X321" i="32"/>
  <c r="U136" i="32"/>
  <c r="Y136" i="32" s="1"/>
  <c r="Z136" i="32" s="1"/>
  <c r="AA136" i="32" s="1"/>
  <c r="AB136" i="32" s="1"/>
  <c r="AF136" i="32" s="1"/>
  <c r="X136" i="32"/>
  <c r="U67" i="32"/>
  <c r="Y67" i="32" s="1"/>
  <c r="Z67" i="32" s="1"/>
  <c r="AA67" i="32" s="1"/>
  <c r="AB67" i="32" s="1"/>
  <c r="AF67" i="32" s="1"/>
  <c r="X67" i="32"/>
  <c r="U23" i="32"/>
  <c r="Y23" i="32" s="1"/>
  <c r="Z23" i="32" s="1"/>
  <c r="AA23" i="32" s="1"/>
  <c r="AB23" i="32" s="1"/>
  <c r="AF23" i="32" s="1"/>
  <c r="X23" i="32"/>
  <c r="X312" i="32"/>
  <c r="U312" i="32"/>
  <c r="Y312" i="32" s="1"/>
  <c r="Z312" i="32" s="1"/>
  <c r="AA312" i="32" s="1"/>
  <c r="AB312" i="32" s="1"/>
  <c r="AF312" i="32" s="1"/>
  <c r="X356" i="32"/>
  <c r="U356" i="32"/>
  <c r="Y356" i="32" s="1"/>
  <c r="Z356" i="32" s="1"/>
  <c r="AA356" i="32" s="1"/>
  <c r="AB356" i="32" s="1"/>
  <c r="AF356" i="32" s="1"/>
  <c r="X187" i="32"/>
  <c r="U187" i="32"/>
  <c r="Y187" i="32" s="1"/>
  <c r="Z187" i="32" s="1"/>
  <c r="AA187" i="32" s="1"/>
  <c r="AB187" i="32" s="1"/>
  <c r="AF187" i="32" s="1"/>
  <c r="U70" i="32"/>
  <c r="Y70" i="32" s="1"/>
  <c r="Z70" i="32" s="1"/>
  <c r="AA70" i="32" s="1"/>
  <c r="AB70" i="32" s="1"/>
  <c r="AF70" i="32" s="1"/>
  <c r="X70" i="32"/>
  <c r="X78" i="32"/>
  <c r="U78" i="32"/>
  <c r="Y78" i="32" s="1"/>
  <c r="Z78" i="32" s="1"/>
  <c r="AA78" i="32" s="1"/>
  <c r="AB78" i="32" s="1"/>
  <c r="AF78" i="32" s="1"/>
  <c r="U465" i="32"/>
  <c r="Y465" i="32" s="1"/>
  <c r="Z465" i="32" s="1"/>
  <c r="AA465" i="32" s="1"/>
  <c r="AB465" i="32" s="1"/>
  <c r="AF465" i="32" s="1"/>
  <c r="X465" i="32"/>
  <c r="U73" i="32"/>
  <c r="Y73" i="32" s="1"/>
  <c r="Z73" i="32" s="1"/>
  <c r="AA73" i="32" s="1"/>
  <c r="AB73" i="32" s="1"/>
  <c r="AF73" i="32" s="1"/>
  <c r="X73" i="32"/>
  <c r="U175" i="32"/>
  <c r="Y175" i="32" s="1"/>
  <c r="Z175" i="32" s="1"/>
  <c r="AA175" i="32" s="1"/>
  <c r="AB175" i="32" s="1"/>
  <c r="AF175" i="32" s="1"/>
  <c r="X175" i="32"/>
  <c r="X353" i="32"/>
  <c r="U220" i="32"/>
  <c r="Y220" i="32" s="1"/>
  <c r="Z220" i="32" s="1"/>
  <c r="AA220" i="32" s="1"/>
  <c r="AB220" i="32" s="1"/>
  <c r="AF220" i="32" s="1"/>
  <c r="X220" i="32"/>
  <c r="U590" i="32"/>
  <c r="Y590" i="32" s="1"/>
  <c r="Z590" i="32" s="1"/>
  <c r="AA590" i="32" s="1"/>
  <c r="AB590" i="32" s="1"/>
  <c r="AF590" i="32" s="1"/>
  <c r="X590" i="32"/>
  <c r="U676" i="32"/>
  <c r="Y676" i="32" s="1"/>
  <c r="Z676" i="32" s="1"/>
  <c r="AA676" i="32" s="1"/>
  <c r="AB676" i="32" s="1"/>
  <c r="AF676" i="32" s="1"/>
  <c r="X676" i="32"/>
  <c r="X270" i="32"/>
  <c r="U270" i="32"/>
  <c r="Y270" i="32" s="1"/>
  <c r="Z270" i="32" s="1"/>
  <c r="AA270" i="32" s="1"/>
  <c r="AB270" i="32" s="1"/>
  <c r="AF270" i="32" s="1"/>
  <c r="U367" i="32"/>
  <c r="Y367" i="32" s="1"/>
  <c r="Z367" i="32" s="1"/>
  <c r="AA367" i="32" s="1"/>
  <c r="AB367" i="32" s="1"/>
  <c r="AF367" i="32" s="1"/>
  <c r="X367" i="32"/>
  <c r="X22" i="32"/>
  <c r="U22" i="32"/>
  <c r="Y22" i="32" s="1"/>
  <c r="Z22" i="32" s="1"/>
  <c r="AA22" i="32" s="1"/>
  <c r="AB22" i="32" s="1"/>
  <c r="AF22" i="32" s="1"/>
  <c r="U150" i="32"/>
  <c r="Y150" i="32" s="1"/>
  <c r="Z150" i="32" s="1"/>
  <c r="AA150" i="32" s="1"/>
  <c r="AB150" i="32" s="1"/>
  <c r="AF150" i="32" s="1"/>
  <c r="X150" i="32"/>
  <c r="U344" i="32"/>
  <c r="Y344" i="32" s="1"/>
  <c r="Z344" i="32" s="1"/>
  <c r="AA344" i="32" s="1"/>
  <c r="AB344" i="32" s="1"/>
  <c r="AF344" i="32" s="1"/>
  <c r="X344" i="32"/>
  <c r="X568" i="32"/>
  <c r="U568" i="32"/>
  <c r="Y568" i="32" s="1"/>
  <c r="Z568" i="32" s="1"/>
  <c r="AA568" i="32" s="1"/>
  <c r="AB568" i="32" s="1"/>
  <c r="AF568" i="32" s="1"/>
  <c r="X601" i="32"/>
  <c r="U601" i="32"/>
  <c r="Y601" i="32" s="1"/>
  <c r="Z601" i="32" s="1"/>
  <c r="AA601" i="32" s="1"/>
  <c r="AB601" i="32" s="1"/>
  <c r="AF601" i="32" s="1"/>
  <c r="X680" i="32"/>
  <c r="U372" i="32"/>
  <c r="Y372" i="32" s="1"/>
  <c r="Z372" i="32" s="1"/>
  <c r="AA372" i="32" s="1"/>
  <c r="AB372" i="32" s="1"/>
  <c r="X372" i="32"/>
  <c r="X144" i="32"/>
  <c r="U144" i="32"/>
  <c r="Y144" i="32" s="1"/>
  <c r="Z144" i="32" s="1"/>
  <c r="AA144" i="32" s="1"/>
  <c r="AB144" i="32" s="1"/>
  <c r="AF144" i="32" s="1"/>
  <c r="X434" i="32"/>
  <c r="U434" i="32"/>
  <c r="Y434" i="32" s="1"/>
  <c r="Z434" i="32" s="1"/>
  <c r="AA434" i="32" s="1"/>
  <c r="AB434" i="32" s="1"/>
  <c r="AF434" i="32" s="1"/>
  <c r="U167" i="32"/>
  <c r="Y167" i="32" s="1"/>
  <c r="Z167" i="32" s="1"/>
  <c r="AA167" i="32" s="1"/>
  <c r="AB167" i="32" s="1"/>
  <c r="AF167" i="32" s="1"/>
  <c r="X167" i="32"/>
  <c r="U440" i="32"/>
  <c r="Y440" i="32" s="1"/>
  <c r="Z440" i="32" s="1"/>
  <c r="AA440" i="32" s="1"/>
  <c r="AB440" i="32" s="1"/>
  <c r="AF440" i="32" s="1"/>
  <c r="X440" i="32"/>
  <c r="U291" i="32"/>
  <c r="Y291" i="32" s="1"/>
  <c r="Z291" i="32" s="1"/>
  <c r="AA291" i="32" s="1"/>
  <c r="AB291" i="32" s="1"/>
  <c r="AF291" i="32" s="1"/>
  <c r="U209" i="32"/>
  <c r="Y209" i="32" s="1"/>
  <c r="Z209" i="32" s="1"/>
  <c r="AA209" i="32" s="1"/>
  <c r="AB209" i="32" s="1"/>
  <c r="AF209" i="32" s="1"/>
  <c r="X209" i="32"/>
  <c r="X44" i="32"/>
  <c r="U44" i="32"/>
  <c r="Y44" i="32" s="1"/>
  <c r="Z44" i="32" s="1"/>
  <c r="AA44" i="32" s="1"/>
  <c r="AB44" i="32" s="1"/>
  <c r="AF44" i="32" s="1"/>
  <c r="U681" i="32"/>
  <c r="Y681" i="32" s="1"/>
  <c r="Z681" i="32" s="1"/>
  <c r="AA681" i="32" s="1"/>
  <c r="AB681" i="32" s="1"/>
  <c r="AF681" i="32" s="1"/>
  <c r="X681" i="32"/>
  <c r="X660" i="32"/>
  <c r="U660" i="32"/>
  <c r="Y660" i="32" s="1"/>
  <c r="Z660" i="32" s="1"/>
  <c r="AA660" i="32" s="1"/>
  <c r="AB660" i="32" s="1"/>
  <c r="AF660" i="32" s="1"/>
  <c r="U380" i="32"/>
  <c r="Y380" i="32" s="1"/>
  <c r="Z380" i="32" s="1"/>
  <c r="AA380" i="32" s="1"/>
  <c r="AB380" i="32" s="1"/>
  <c r="AF380" i="32" s="1"/>
  <c r="X380" i="32"/>
  <c r="U351" i="32"/>
  <c r="Y351" i="32" s="1"/>
  <c r="Z351" i="32" s="1"/>
  <c r="AA351" i="32" s="1"/>
  <c r="AB351" i="32" s="1"/>
  <c r="AF351" i="32" s="1"/>
  <c r="X351" i="32"/>
  <c r="X43" i="32"/>
  <c r="U43" i="32"/>
  <c r="Y43" i="32" s="1"/>
  <c r="Z43" i="32" s="1"/>
  <c r="AA43" i="32" s="1"/>
  <c r="AB43" i="32" s="1"/>
  <c r="AF43" i="32" s="1"/>
  <c r="X391" i="32"/>
  <c r="U391" i="32"/>
  <c r="Y391" i="32" s="1"/>
  <c r="Z391" i="32" s="1"/>
  <c r="AA391" i="32" s="1"/>
  <c r="AB391" i="32" s="1"/>
  <c r="AF391" i="32" s="1"/>
  <c r="X294" i="32"/>
  <c r="U294" i="32"/>
  <c r="Y294" i="32" s="1"/>
  <c r="Z294" i="32" s="1"/>
  <c r="AA294" i="32" s="1"/>
  <c r="AB294" i="32" s="1"/>
  <c r="AF294" i="32" s="1"/>
  <c r="U178" i="32"/>
  <c r="Y178" i="32" s="1"/>
  <c r="Z178" i="32" s="1"/>
  <c r="AA178" i="32" s="1"/>
  <c r="AB178" i="32" s="1"/>
  <c r="AF178" i="32" s="1"/>
  <c r="X178" i="32"/>
  <c r="X157" i="32"/>
  <c r="U157" i="32"/>
  <c r="Y157" i="32" s="1"/>
  <c r="Z157" i="32" s="1"/>
  <c r="AA157" i="32" s="1"/>
  <c r="AB157" i="32" s="1"/>
  <c r="AF157" i="32" s="1"/>
  <c r="U664" i="32"/>
  <c r="Y664" i="32" s="1"/>
  <c r="Z664" i="32" s="1"/>
  <c r="AA664" i="32" s="1"/>
  <c r="AB664" i="32" s="1"/>
  <c r="AF664" i="32" s="1"/>
  <c r="X340" i="32"/>
  <c r="U340" i="32"/>
  <c r="Y340" i="32" s="1"/>
  <c r="Z340" i="32" s="1"/>
  <c r="AA340" i="32" s="1"/>
  <c r="AB340" i="32" s="1"/>
  <c r="AF340" i="32" s="1"/>
  <c r="U162" i="32"/>
  <c r="Y162" i="32" s="1"/>
  <c r="Z162" i="32" s="1"/>
  <c r="AA162" i="32" s="1"/>
  <c r="AB162" i="32" s="1"/>
  <c r="AF162" i="32" s="1"/>
  <c r="X162" i="32"/>
  <c r="U355" i="32"/>
  <c r="Y355" i="32" s="1"/>
  <c r="Z355" i="32" s="1"/>
  <c r="AA355" i="32" s="1"/>
  <c r="AB355" i="32" s="1"/>
  <c r="AF355" i="32" s="1"/>
  <c r="X355" i="32"/>
  <c r="S716" i="32"/>
  <c r="U716" i="32" s="1"/>
  <c r="Y716" i="32" s="1"/>
  <c r="Z716" i="32" s="1"/>
  <c r="AA716" i="32" s="1"/>
  <c r="AB716" i="32" s="1"/>
  <c r="AF716" i="32" s="1"/>
  <c r="S694" i="32"/>
  <c r="X694" i="32" s="1"/>
  <c r="X180" i="32"/>
  <c r="U180" i="32"/>
  <c r="Y180" i="32" s="1"/>
  <c r="Z180" i="32" s="1"/>
  <c r="AA180" i="32" s="1"/>
  <c r="AB180" i="32" s="1"/>
  <c r="AF180" i="32" s="1"/>
  <c r="X159" i="32"/>
  <c r="U159" i="32"/>
  <c r="Y159" i="32" s="1"/>
  <c r="Z159" i="32" s="1"/>
  <c r="AA159" i="32" s="1"/>
  <c r="AB159" i="32" s="1"/>
  <c r="AF159" i="32" s="1"/>
  <c r="X435" i="32"/>
  <c r="U435" i="32"/>
  <c r="Y435" i="32" s="1"/>
  <c r="Z435" i="32" s="1"/>
  <c r="AA435" i="32" s="1"/>
  <c r="AB435" i="32" s="1"/>
  <c r="AF435" i="32" s="1"/>
  <c r="U264" i="32"/>
  <c r="Y264" i="32" s="1"/>
  <c r="Z264" i="32" s="1"/>
  <c r="AA264" i="32" s="1"/>
  <c r="AB264" i="32" s="1"/>
  <c r="AF264" i="32" s="1"/>
  <c r="U149" i="32"/>
  <c r="Y149" i="32" s="1"/>
  <c r="Z149" i="32" s="1"/>
  <c r="AA149" i="32" s="1"/>
  <c r="AB149" i="32" s="1"/>
  <c r="AF149" i="32" s="1"/>
  <c r="X149" i="32"/>
  <c r="X36" i="32"/>
  <c r="X549" i="32"/>
  <c r="U549" i="32"/>
  <c r="Y549" i="32" s="1"/>
  <c r="Z549" i="32" s="1"/>
  <c r="AA549" i="32" s="1"/>
  <c r="AB549" i="32" s="1"/>
  <c r="AF549" i="32" s="1"/>
  <c r="U538" i="32"/>
  <c r="Y538" i="32" s="1"/>
  <c r="Z538" i="32" s="1"/>
  <c r="AA538" i="32" s="1"/>
  <c r="AB538" i="32" s="1"/>
  <c r="AF538" i="32" s="1"/>
  <c r="X538" i="32"/>
  <c r="U364" i="32"/>
  <c r="Y364" i="32" s="1"/>
  <c r="Z364" i="32" s="1"/>
  <c r="AA364" i="32" s="1"/>
  <c r="AB364" i="32" s="1"/>
  <c r="AF364" i="32" s="1"/>
  <c r="X364" i="32"/>
  <c r="U395" i="32"/>
  <c r="Y395" i="32" s="1"/>
  <c r="Z395" i="32" s="1"/>
  <c r="AA395" i="32" s="1"/>
  <c r="AB395" i="32" s="1"/>
  <c r="AF395" i="32" s="1"/>
  <c r="X395" i="32"/>
  <c r="X96" i="32"/>
  <c r="U96" i="32"/>
  <c r="Y96" i="32" s="1"/>
  <c r="Z96" i="32" s="1"/>
  <c r="AA96" i="32" s="1"/>
  <c r="AB96" i="32" s="1"/>
  <c r="X288" i="32"/>
  <c r="U288" i="32"/>
  <c r="Y288" i="32" s="1"/>
  <c r="Z288" i="32" s="1"/>
  <c r="AA288" i="32" s="1"/>
  <c r="AB288" i="32" s="1"/>
  <c r="AF288" i="32" s="1"/>
  <c r="U170" i="32"/>
  <c r="Y170" i="32" s="1"/>
  <c r="Z170" i="32" s="1"/>
  <c r="AA170" i="32" s="1"/>
  <c r="AB170" i="32" s="1"/>
  <c r="AF170" i="32" s="1"/>
  <c r="X170" i="32"/>
  <c r="X81" i="32"/>
  <c r="U81" i="32"/>
  <c r="Y81" i="32" s="1"/>
  <c r="Z81" i="32" s="1"/>
  <c r="AA81" i="32" s="1"/>
  <c r="AB81" i="32" s="1"/>
  <c r="AF81" i="32" s="1"/>
  <c r="U475" i="32"/>
  <c r="Y475" i="32" s="1"/>
  <c r="Z475" i="32" s="1"/>
  <c r="AA475" i="32" s="1"/>
  <c r="AB475" i="32" s="1"/>
  <c r="AF475" i="32" s="1"/>
  <c r="X475" i="32"/>
  <c r="U84" i="32"/>
  <c r="Y84" i="32" s="1"/>
  <c r="Z84" i="32" s="1"/>
  <c r="AA84" i="32" s="1"/>
  <c r="AB84" i="32" s="1"/>
  <c r="AF84" i="32" s="1"/>
  <c r="X422" i="32"/>
  <c r="U422" i="32"/>
  <c r="Y422" i="32" s="1"/>
  <c r="Z422" i="32" s="1"/>
  <c r="AA422" i="32" s="1"/>
  <c r="AB422" i="32" s="1"/>
  <c r="AF422" i="32" s="1"/>
  <c r="X474" i="32"/>
  <c r="U474" i="32"/>
  <c r="Y474" i="32" s="1"/>
  <c r="Z474" i="32" s="1"/>
  <c r="AA474" i="32" s="1"/>
  <c r="AB474" i="32" s="1"/>
  <c r="AF474" i="32" s="1"/>
  <c r="X390" i="32"/>
  <c r="U390" i="32"/>
  <c r="Y390" i="32" s="1"/>
  <c r="Z390" i="32" s="1"/>
  <c r="AA390" i="32" s="1"/>
  <c r="AB390" i="32" s="1"/>
  <c r="AF390" i="32" s="1"/>
  <c r="U252" i="32"/>
  <c r="Y252" i="32" s="1"/>
  <c r="Z252" i="32" s="1"/>
  <c r="AA252" i="32" s="1"/>
  <c r="AB252" i="32" s="1"/>
  <c r="AF252" i="32" s="1"/>
  <c r="X252" i="32"/>
  <c r="U128" i="32"/>
  <c r="Y128" i="32" s="1"/>
  <c r="Z128" i="32" s="1"/>
  <c r="AA128" i="32" s="1"/>
  <c r="AB128" i="32" s="1"/>
  <c r="AF128" i="32" s="1"/>
  <c r="X128" i="32"/>
  <c r="U29" i="32"/>
  <c r="Y29" i="32" s="1"/>
  <c r="Z29" i="32" s="1"/>
  <c r="AA29" i="32" s="1"/>
  <c r="AB29" i="32" s="1"/>
  <c r="AF29" i="32" s="1"/>
  <c r="X29" i="32"/>
  <c r="X692" i="32"/>
  <c r="U692" i="32"/>
  <c r="Y692" i="32" s="1"/>
  <c r="Z692" i="32" s="1"/>
  <c r="AA692" i="32" s="1"/>
  <c r="AB692" i="32" s="1"/>
  <c r="AF692" i="32" s="1"/>
  <c r="U462" i="32"/>
  <c r="Y462" i="32" s="1"/>
  <c r="Z462" i="32" s="1"/>
  <c r="AA462" i="32" s="1"/>
  <c r="AB462" i="32" s="1"/>
  <c r="AF462" i="32" s="1"/>
  <c r="X462" i="32"/>
  <c r="U418" i="32"/>
  <c r="Y418" i="32" s="1"/>
  <c r="Z418" i="32" s="1"/>
  <c r="AA418" i="32" s="1"/>
  <c r="AB418" i="32" s="1"/>
  <c r="AF418" i="32" s="1"/>
  <c r="X418" i="32"/>
  <c r="U369" i="32"/>
  <c r="Y369" i="32" s="1"/>
  <c r="Z369" i="32" s="1"/>
  <c r="AA369" i="32" s="1"/>
  <c r="AB369" i="32" s="1"/>
  <c r="AF369" i="32" s="1"/>
  <c r="X369" i="32"/>
  <c r="X359" i="32"/>
  <c r="U359" i="32"/>
  <c r="Y359" i="32" s="1"/>
  <c r="Z359" i="32" s="1"/>
  <c r="AA359" i="32" s="1"/>
  <c r="AB359" i="32" s="1"/>
  <c r="AF359" i="32" s="1"/>
  <c r="U280" i="32"/>
  <c r="Y280" i="32" s="1"/>
  <c r="Z280" i="32" s="1"/>
  <c r="AA280" i="32" s="1"/>
  <c r="AB280" i="32" s="1"/>
  <c r="AF280" i="32" s="1"/>
  <c r="X280" i="32"/>
  <c r="U629" i="32"/>
  <c r="Y629" i="32" s="1"/>
  <c r="Z629" i="32" s="1"/>
  <c r="AA629" i="32" s="1"/>
  <c r="AB629" i="32" s="1"/>
  <c r="AF629" i="32" s="1"/>
  <c r="X629" i="32"/>
  <c r="U628" i="32"/>
  <c r="Y628" i="32" s="1"/>
  <c r="Z628" i="32" s="1"/>
  <c r="AA628" i="32" s="1"/>
  <c r="AB628" i="32" s="1"/>
  <c r="AF628" i="32" s="1"/>
  <c r="S714" i="32"/>
  <c r="AE726" i="32"/>
  <c r="S720" i="32"/>
  <c r="S678" i="32"/>
  <c r="S722" i="32"/>
  <c r="U466" i="32"/>
  <c r="Y466" i="32" s="1"/>
  <c r="Z466" i="32" s="1"/>
  <c r="AA466" i="32" s="1"/>
  <c r="AB466" i="32" s="1"/>
  <c r="AF466" i="32" s="1"/>
  <c r="X466" i="32"/>
  <c r="X48" i="32"/>
  <c r="U48" i="32"/>
  <c r="Y48" i="32" s="1"/>
  <c r="Z48" i="32" s="1"/>
  <c r="AA48" i="32" s="1"/>
  <c r="AB48" i="32" s="1"/>
  <c r="AF48" i="32" s="1"/>
  <c r="S708" i="32"/>
  <c r="S715" i="32"/>
  <c r="S718" i="32"/>
  <c r="S674" i="32"/>
  <c r="S724" i="32"/>
  <c r="S706" i="32"/>
  <c r="F34" i="33"/>
  <c r="F36" i="33" s="1"/>
  <c r="U192" i="32" l="1"/>
  <c r="Y192" i="32" s="1"/>
  <c r="Z192" i="32" s="1"/>
  <c r="AA192" i="32" s="1"/>
  <c r="AB192" i="32" s="1"/>
  <c r="AF192" i="32" s="1"/>
  <c r="I34" i="33"/>
  <c r="X711" i="32"/>
  <c r="U341" i="32"/>
  <c r="Y341" i="32" s="1"/>
  <c r="Z341" i="32" s="1"/>
  <c r="AA341" i="32" s="1"/>
  <c r="AB341" i="32" s="1"/>
  <c r="AF341" i="32" s="1"/>
  <c r="X251" i="32"/>
  <c r="U163" i="32"/>
  <c r="Y163" i="32" s="1"/>
  <c r="Z163" i="32" s="1"/>
  <c r="AA163" i="32" s="1"/>
  <c r="AB163" i="32" s="1"/>
  <c r="AF163" i="32" s="1"/>
  <c r="X594" i="32"/>
  <c r="U608" i="32"/>
  <c r="Y608" i="32" s="1"/>
  <c r="Z608" i="32" s="1"/>
  <c r="AA608" i="32" s="1"/>
  <c r="AB608" i="32" s="1"/>
  <c r="AF608" i="32" s="1"/>
  <c r="X399" i="32"/>
  <c r="U542" i="32"/>
  <c r="Y542" i="32" s="1"/>
  <c r="Z542" i="32" s="1"/>
  <c r="AA542" i="32" s="1"/>
  <c r="AB542" i="32" s="1"/>
  <c r="AF542" i="32" s="1"/>
  <c r="U620" i="32"/>
  <c r="Y620" i="32" s="1"/>
  <c r="Z620" i="32" s="1"/>
  <c r="AA620" i="32" s="1"/>
  <c r="AB620" i="32" s="1"/>
  <c r="AF620" i="32" s="1"/>
  <c r="X423" i="32"/>
  <c r="U696" i="32"/>
  <c r="Y696" i="32" s="1"/>
  <c r="Z696" i="32" s="1"/>
  <c r="AA696" i="32" s="1"/>
  <c r="AB696" i="32" s="1"/>
  <c r="AF696" i="32" s="1"/>
  <c r="X485" i="32"/>
  <c r="X199" i="32"/>
  <c r="U634" i="32"/>
  <c r="Y634" i="32" s="1"/>
  <c r="Z634" i="32" s="1"/>
  <c r="AA634" i="32" s="1"/>
  <c r="AB634" i="32" s="1"/>
  <c r="AF634" i="32" s="1"/>
  <c r="U188" i="32"/>
  <c r="Y188" i="32" s="1"/>
  <c r="Z188" i="32" s="1"/>
  <c r="AA188" i="32" s="1"/>
  <c r="AB188" i="32" s="1"/>
  <c r="AF188" i="32" s="1"/>
  <c r="U311" i="32"/>
  <c r="Y311" i="32" s="1"/>
  <c r="Z311" i="32" s="1"/>
  <c r="AA311" i="32" s="1"/>
  <c r="AB311" i="32" s="1"/>
  <c r="AF311" i="32" s="1"/>
  <c r="X169" i="32"/>
  <c r="U546" i="32"/>
  <c r="Y546" i="32" s="1"/>
  <c r="Z546" i="32" s="1"/>
  <c r="AA546" i="32" s="1"/>
  <c r="AB546" i="32" s="1"/>
  <c r="AF546" i="32" s="1"/>
  <c r="U375" i="32"/>
  <c r="Y375" i="32" s="1"/>
  <c r="Z375" i="32" s="1"/>
  <c r="AA375" i="32" s="1"/>
  <c r="AB375" i="32" s="1"/>
  <c r="AF375" i="32" s="1"/>
  <c r="U183" i="32"/>
  <c r="Y183" i="32" s="1"/>
  <c r="Z183" i="32" s="1"/>
  <c r="AA183" i="32" s="1"/>
  <c r="AB183" i="32" s="1"/>
  <c r="AF183" i="32" s="1"/>
  <c r="X701" i="32"/>
  <c r="U155" i="32"/>
  <c r="Y155" i="32" s="1"/>
  <c r="Z155" i="32" s="1"/>
  <c r="AA155" i="32" s="1"/>
  <c r="AB155" i="32" s="1"/>
  <c r="AF155" i="32" s="1"/>
  <c r="U138" i="32"/>
  <c r="Y138" i="32" s="1"/>
  <c r="Z138" i="32" s="1"/>
  <c r="AA138" i="32" s="1"/>
  <c r="AB138" i="32" s="1"/>
  <c r="AF138" i="32" s="1"/>
  <c r="U544" i="32"/>
  <c r="Y544" i="32" s="1"/>
  <c r="Z544" i="32" s="1"/>
  <c r="AA544" i="32" s="1"/>
  <c r="AB544" i="32" s="1"/>
  <c r="AF544" i="32" s="1"/>
  <c r="X442" i="32"/>
  <c r="X638" i="32"/>
  <c r="U616" i="32"/>
  <c r="Y616" i="32" s="1"/>
  <c r="Z616" i="32" s="1"/>
  <c r="AA616" i="32" s="1"/>
  <c r="AB616" i="32" s="1"/>
  <c r="AF616" i="32" s="1"/>
  <c r="X532" i="32"/>
  <c r="U279" i="32"/>
  <c r="Y279" i="32" s="1"/>
  <c r="Z279" i="32" s="1"/>
  <c r="AA279" i="32" s="1"/>
  <c r="AB279" i="32" s="1"/>
  <c r="AF279" i="32" s="1"/>
  <c r="X285" i="32"/>
  <c r="U379" i="32"/>
  <c r="Y379" i="32" s="1"/>
  <c r="Z379" i="32" s="1"/>
  <c r="AA379" i="32" s="1"/>
  <c r="AB379" i="32" s="1"/>
  <c r="AF379" i="32" s="1"/>
  <c r="X429" i="32"/>
  <c r="U229" i="32"/>
  <c r="Y229" i="32" s="1"/>
  <c r="Z229" i="32" s="1"/>
  <c r="AA229" i="32" s="1"/>
  <c r="AB229" i="32" s="1"/>
  <c r="AF229" i="32" s="1"/>
  <c r="X672" i="32"/>
  <c r="U536" i="32"/>
  <c r="Y536" i="32" s="1"/>
  <c r="Z536" i="32" s="1"/>
  <c r="AA536" i="32" s="1"/>
  <c r="AB536" i="32" s="1"/>
  <c r="AF536" i="32" s="1"/>
  <c r="X631" i="32"/>
  <c r="X470" i="32"/>
  <c r="U618" i="32"/>
  <c r="Y618" i="32" s="1"/>
  <c r="Z618" i="32" s="1"/>
  <c r="AA618" i="32" s="1"/>
  <c r="AB618" i="32" s="1"/>
  <c r="AF618" i="32" s="1"/>
  <c r="U339" i="32"/>
  <c r="Y339" i="32" s="1"/>
  <c r="Z339" i="32" s="1"/>
  <c r="AA339" i="32" s="1"/>
  <c r="AB339" i="32" s="1"/>
  <c r="AF339" i="32" s="1"/>
  <c r="U592" i="32"/>
  <c r="Y592" i="32" s="1"/>
  <c r="Z592" i="32" s="1"/>
  <c r="AA592" i="32" s="1"/>
  <c r="AB592" i="32" s="1"/>
  <c r="AF592" i="32" s="1"/>
  <c r="X281" i="32"/>
  <c r="X512" i="32"/>
  <c r="U512" i="32"/>
  <c r="Y512" i="32" s="1"/>
  <c r="Z512" i="32" s="1"/>
  <c r="AA512" i="32" s="1"/>
  <c r="AB512" i="32" s="1"/>
  <c r="AF512" i="32" s="1"/>
  <c r="X697" i="32"/>
  <c r="U309" i="32"/>
  <c r="Y309" i="32" s="1"/>
  <c r="Z309" i="32" s="1"/>
  <c r="AA309" i="32" s="1"/>
  <c r="AB309" i="32" s="1"/>
  <c r="AF309" i="32" s="1"/>
  <c r="X227" i="32"/>
  <c r="X297" i="32"/>
  <c r="U463" i="32"/>
  <c r="Y463" i="32" s="1"/>
  <c r="Z463" i="32" s="1"/>
  <c r="AA463" i="32" s="1"/>
  <c r="AB463" i="32" s="1"/>
  <c r="AF463" i="32" s="1"/>
  <c r="U189" i="32"/>
  <c r="Y189" i="32" s="1"/>
  <c r="Z189" i="32" s="1"/>
  <c r="AA189" i="32" s="1"/>
  <c r="AB189" i="32" s="1"/>
  <c r="AF189" i="32" s="1"/>
  <c r="U437" i="32"/>
  <c r="Y437" i="32" s="1"/>
  <c r="Z437" i="32" s="1"/>
  <c r="AA437" i="32" s="1"/>
  <c r="AB437" i="32" s="1"/>
  <c r="AF437" i="32" s="1"/>
  <c r="X412" i="32"/>
  <c r="X602" i="32"/>
  <c r="U654" i="32"/>
  <c r="Y654" i="32" s="1"/>
  <c r="Z654" i="32" s="1"/>
  <c r="AA654" i="32" s="1"/>
  <c r="AB654" i="32" s="1"/>
  <c r="AF654" i="32" s="1"/>
  <c r="U407" i="32"/>
  <c r="Y407" i="32" s="1"/>
  <c r="Z407" i="32" s="1"/>
  <c r="AA407" i="32" s="1"/>
  <c r="AB407" i="32" s="1"/>
  <c r="AF407" i="32" s="1"/>
  <c r="X322" i="32"/>
  <c r="U322" i="32"/>
  <c r="Y322" i="32" s="1"/>
  <c r="Z322" i="32" s="1"/>
  <c r="AA322" i="32" s="1"/>
  <c r="AB322" i="32" s="1"/>
  <c r="AF322" i="32" s="1"/>
  <c r="U415" i="32"/>
  <c r="Y415" i="32" s="1"/>
  <c r="Z415" i="32" s="1"/>
  <c r="AA415" i="32" s="1"/>
  <c r="AB415" i="32" s="1"/>
  <c r="AF415" i="32" s="1"/>
  <c r="X241" i="32"/>
  <c r="X171" i="32"/>
  <c r="U443" i="32"/>
  <c r="Y443" i="32" s="1"/>
  <c r="Z443" i="32" s="1"/>
  <c r="AA443" i="32" s="1"/>
  <c r="AB443" i="32" s="1"/>
  <c r="AF443" i="32" s="1"/>
  <c r="U376" i="32"/>
  <c r="Y376" i="32" s="1"/>
  <c r="Z376" i="32" s="1"/>
  <c r="AA376" i="32" s="1"/>
  <c r="AB376" i="32" s="1"/>
  <c r="AF376" i="32" s="1"/>
  <c r="X668" i="32"/>
  <c r="U704" i="32"/>
  <c r="Y704" i="32" s="1"/>
  <c r="Z704" i="32" s="1"/>
  <c r="AA704" i="32" s="1"/>
  <c r="AB704" i="32" s="1"/>
  <c r="AF704" i="32" s="1"/>
  <c r="U626" i="32"/>
  <c r="Y626" i="32" s="1"/>
  <c r="Z626" i="32" s="1"/>
  <c r="AA626" i="32" s="1"/>
  <c r="AB626" i="32" s="1"/>
  <c r="AF626" i="32" s="1"/>
  <c r="X626" i="32"/>
  <c r="U289" i="32"/>
  <c r="Y289" i="32" s="1"/>
  <c r="Z289" i="32" s="1"/>
  <c r="AA289" i="32" s="1"/>
  <c r="AB289" i="32" s="1"/>
  <c r="AF289" i="32" s="1"/>
  <c r="X289" i="32"/>
  <c r="X670" i="32"/>
  <c r="U360" i="32"/>
  <c r="Y360" i="32" s="1"/>
  <c r="Z360" i="32" s="1"/>
  <c r="AA360" i="32" s="1"/>
  <c r="AB360" i="32" s="1"/>
  <c r="AF360" i="32" s="1"/>
  <c r="X268" i="32"/>
  <c r="U253" i="32"/>
  <c r="Y253" i="32" s="1"/>
  <c r="Z253" i="32" s="1"/>
  <c r="AA253" i="32" s="1"/>
  <c r="AB253" i="32" s="1"/>
  <c r="AF253" i="32" s="1"/>
  <c r="X253" i="32"/>
  <c r="U662" i="32"/>
  <c r="Y662" i="32" s="1"/>
  <c r="Z662" i="32" s="1"/>
  <c r="AA662" i="32" s="1"/>
  <c r="AB662" i="32" s="1"/>
  <c r="AF662" i="32" s="1"/>
  <c r="X662" i="32"/>
  <c r="X591" i="32"/>
  <c r="U263" i="32"/>
  <c r="Y263" i="32" s="1"/>
  <c r="Z263" i="32" s="1"/>
  <c r="AA263" i="32" s="1"/>
  <c r="AB263" i="32" s="1"/>
  <c r="AF263" i="32" s="1"/>
  <c r="U504" i="32"/>
  <c r="Y504" i="32" s="1"/>
  <c r="Z504" i="32" s="1"/>
  <c r="AA504" i="32" s="1"/>
  <c r="AB504" i="32" s="1"/>
  <c r="AF504" i="32" s="1"/>
  <c r="X301" i="32"/>
  <c r="U301" i="32"/>
  <c r="Y301" i="32" s="1"/>
  <c r="Z301" i="32" s="1"/>
  <c r="AA301" i="32" s="1"/>
  <c r="AB301" i="32" s="1"/>
  <c r="AF301" i="32" s="1"/>
  <c r="X449" i="32"/>
  <c r="U449" i="32"/>
  <c r="Y449" i="32" s="1"/>
  <c r="Z449" i="32" s="1"/>
  <c r="AA449" i="32" s="1"/>
  <c r="AB449" i="32" s="1"/>
  <c r="AF449" i="32" s="1"/>
  <c r="X269" i="32"/>
  <c r="U269" i="32"/>
  <c r="Y269" i="32" s="1"/>
  <c r="Z269" i="32" s="1"/>
  <c r="AA269" i="32" s="1"/>
  <c r="AB269" i="32" s="1"/>
  <c r="AF269" i="32" s="1"/>
  <c r="X343" i="32"/>
  <c r="X200" i="32"/>
  <c r="X643" i="32"/>
  <c r="U552" i="32"/>
  <c r="Y552" i="32" s="1"/>
  <c r="Z552" i="32" s="1"/>
  <c r="AA552" i="32" s="1"/>
  <c r="AB552" i="32" s="1"/>
  <c r="AF552" i="32" s="1"/>
  <c r="X552" i="32"/>
  <c r="X331" i="32"/>
  <c r="X619" i="32"/>
  <c r="X446" i="32"/>
  <c r="U648" i="32"/>
  <c r="Y648" i="32" s="1"/>
  <c r="Z648" i="32" s="1"/>
  <c r="AA648" i="32" s="1"/>
  <c r="AB648" i="32" s="1"/>
  <c r="AF648" i="32" s="1"/>
  <c r="X467" i="32"/>
  <c r="U458" i="32"/>
  <c r="Y458" i="32" s="1"/>
  <c r="Z458" i="32" s="1"/>
  <c r="AA458" i="32" s="1"/>
  <c r="AB458" i="32" s="1"/>
  <c r="AF458" i="32" s="1"/>
  <c r="U584" i="32"/>
  <c r="Y584" i="32" s="1"/>
  <c r="Z584" i="32" s="1"/>
  <c r="AA584" i="32" s="1"/>
  <c r="AB584" i="32" s="1"/>
  <c r="AF584" i="32" s="1"/>
  <c r="U555" i="32"/>
  <c r="Y555" i="32" s="1"/>
  <c r="Z555" i="32" s="1"/>
  <c r="AA555" i="32" s="1"/>
  <c r="AB555" i="32" s="1"/>
  <c r="AF555" i="32" s="1"/>
  <c r="U491" i="32"/>
  <c r="Y491" i="32" s="1"/>
  <c r="Z491" i="32" s="1"/>
  <c r="AA491" i="32" s="1"/>
  <c r="AB491" i="32" s="1"/>
  <c r="AF491" i="32" s="1"/>
  <c r="U201" i="32"/>
  <c r="Y201" i="32" s="1"/>
  <c r="Z201" i="32" s="1"/>
  <c r="AA201" i="32" s="1"/>
  <c r="AB201" i="32" s="1"/>
  <c r="AF201" i="32" s="1"/>
  <c r="U455" i="32"/>
  <c r="Y455" i="32" s="1"/>
  <c r="Z455" i="32" s="1"/>
  <c r="AA455" i="32" s="1"/>
  <c r="AB455" i="32" s="1"/>
  <c r="AF455" i="32" s="1"/>
  <c r="U687" i="32"/>
  <c r="Y687" i="32" s="1"/>
  <c r="Z687" i="32" s="1"/>
  <c r="AA687" i="32" s="1"/>
  <c r="AB687" i="32" s="1"/>
  <c r="AF687" i="32" s="1"/>
  <c r="X476" i="32"/>
  <c r="X385" i="32"/>
  <c r="X370" i="32"/>
  <c r="U370" i="32"/>
  <c r="Y370" i="32" s="1"/>
  <c r="Z370" i="32" s="1"/>
  <c r="AA370" i="32" s="1"/>
  <c r="AB370" i="32" s="1"/>
  <c r="AF370" i="32" s="1"/>
  <c r="U417" i="32"/>
  <c r="Y417" i="32" s="1"/>
  <c r="Z417" i="32" s="1"/>
  <c r="AA417" i="32" s="1"/>
  <c r="AB417" i="32" s="1"/>
  <c r="AF417" i="32" s="1"/>
  <c r="U203" i="32"/>
  <c r="Y203" i="32" s="1"/>
  <c r="Z203" i="32" s="1"/>
  <c r="AA203" i="32" s="1"/>
  <c r="AB203" i="32" s="1"/>
  <c r="AF203" i="32" s="1"/>
  <c r="U323" i="32"/>
  <c r="Y323" i="32" s="1"/>
  <c r="Z323" i="32" s="1"/>
  <c r="AA323" i="32" s="1"/>
  <c r="AB323" i="32" s="1"/>
  <c r="AF323" i="32" s="1"/>
  <c r="X24" i="32"/>
  <c r="U24" i="32"/>
  <c r="Y24" i="32" s="1"/>
  <c r="Z24" i="32" s="1"/>
  <c r="AA24" i="32" s="1"/>
  <c r="AB24" i="32" s="1"/>
  <c r="AF24" i="32" s="1"/>
  <c r="U352" i="32"/>
  <c r="Y352" i="32" s="1"/>
  <c r="Z352" i="32" s="1"/>
  <c r="AA352" i="32" s="1"/>
  <c r="AB352" i="32" s="1"/>
  <c r="AF352" i="32" s="1"/>
  <c r="X352" i="32"/>
  <c r="X198" i="32"/>
  <c r="U198" i="32"/>
  <c r="Y198" i="32" s="1"/>
  <c r="Z198" i="32" s="1"/>
  <c r="AA198" i="32" s="1"/>
  <c r="AB198" i="32" s="1"/>
  <c r="AF198" i="32" s="1"/>
  <c r="X267" i="32"/>
  <c r="X527" i="32"/>
  <c r="X260" i="32"/>
  <c r="U260" i="32"/>
  <c r="Y260" i="32" s="1"/>
  <c r="Z260" i="32" s="1"/>
  <c r="AA260" i="32" s="1"/>
  <c r="AB260" i="32" s="1"/>
  <c r="AF260" i="32" s="1"/>
  <c r="X378" i="32"/>
  <c r="U378" i="32"/>
  <c r="Y378" i="32" s="1"/>
  <c r="Z378" i="32" s="1"/>
  <c r="AA378" i="32" s="1"/>
  <c r="AB378" i="32" s="1"/>
  <c r="AF378" i="32" s="1"/>
  <c r="U710" i="32"/>
  <c r="Y710" i="32" s="1"/>
  <c r="Z710" i="32" s="1"/>
  <c r="AA710" i="32" s="1"/>
  <c r="AB710" i="32" s="1"/>
  <c r="AF710" i="32" s="1"/>
  <c r="U717" i="32"/>
  <c r="Y717" i="32" s="1"/>
  <c r="Z717" i="32" s="1"/>
  <c r="AA717" i="32" s="1"/>
  <c r="AB717" i="32" s="1"/>
  <c r="AF717" i="32" s="1"/>
  <c r="X478" i="32"/>
  <c r="X605" i="32"/>
  <c r="X659" i="32"/>
  <c r="X426" i="32"/>
  <c r="U277" i="32"/>
  <c r="Y277" i="32" s="1"/>
  <c r="Z277" i="32" s="1"/>
  <c r="AA277" i="32" s="1"/>
  <c r="AB277" i="32" s="1"/>
  <c r="AF277" i="32" s="1"/>
  <c r="X277" i="32"/>
  <c r="U34" i="32"/>
  <c r="Y34" i="32" s="1"/>
  <c r="Z34" i="32" s="1"/>
  <c r="AA34" i="32" s="1"/>
  <c r="AB34" i="32" s="1"/>
  <c r="AF34" i="32" s="1"/>
  <c r="X34" i="32"/>
  <c r="X459" i="32"/>
  <c r="U459" i="32"/>
  <c r="Y459" i="32" s="1"/>
  <c r="Z459" i="32" s="1"/>
  <c r="AA459" i="32" s="1"/>
  <c r="AB459" i="32" s="1"/>
  <c r="AF459" i="32" s="1"/>
  <c r="X707" i="32"/>
  <c r="X716" i="32"/>
  <c r="X486" i="32"/>
  <c r="U667" i="32"/>
  <c r="Y667" i="32" s="1"/>
  <c r="Z667" i="32" s="1"/>
  <c r="AA667" i="32" s="1"/>
  <c r="AB667" i="32" s="1"/>
  <c r="AF667" i="32" s="1"/>
  <c r="X374" i="32"/>
  <c r="U374" i="32"/>
  <c r="Y374" i="32" s="1"/>
  <c r="Z374" i="32" s="1"/>
  <c r="AA374" i="32" s="1"/>
  <c r="AB374" i="32" s="1"/>
  <c r="AF374" i="32" s="1"/>
  <c r="U471" i="32"/>
  <c r="Y471" i="32" s="1"/>
  <c r="Z471" i="32" s="1"/>
  <c r="AA471" i="32" s="1"/>
  <c r="AB471" i="32" s="1"/>
  <c r="AF471" i="32" s="1"/>
  <c r="X471" i="32"/>
  <c r="X712" i="32"/>
  <c r="U83" i="32"/>
  <c r="Y83" i="32" s="1"/>
  <c r="Z83" i="32" s="1"/>
  <c r="AA83" i="32" s="1"/>
  <c r="AB83" i="32" s="1"/>
  <c r="AF83" i="32" s="1"/>
  <c r="X354" i="32"/>
  <c r="X233" i="32"/>
  <c r="U233" i="32"/>
  <c r="Y233" i="32" s="1"/>
  <c r="Z233" i="32" s="1"/>
  <c r="AA233" i="32" s="1"/>
  <c r="AB233" i="32" s="1"/>
  <c r="AF233" i="32" s="1"/>
  <c r="U694" i="32"/>
  <c r="Y694" i="32" s="1"/>
  <c r="Z694" i="32" s="1"/>
  <c r="AA694" i="32" s="1"/>
  <c r="AB694" i="32" s="1"/>
  <c r="AF694" i="32" s="1"/>
  <c r="X713" i="32"/>
  <c r="X384" i="32"/>
  <c r="U384" i="32"/>
  <c r="Y384" i="32" s="1"/>
  <c r="Z384" i="32" s="1"/>
  <c r="AA384" i="32" s="1"/>
  <c r="AB384" i="32" s="1"/>
  <c r="AF384" i="32" s="1"/>
  <c r="X682" i="32"/>
  <c r="U682" i="32"/>
  <c r="Y682" i="32" s="1"/>
  <c r="Z682" i="32" s="1"/>
  <c r="AA682" i="32" s="1"/>
  <c r="AB682" i="32" s="1"/>
  <c r="AF682" i="32" s="1"/>
  <c r="X658" i="32"/>
  <c r="U658" i="32"/>
  <c r="Y658" i="32" s="1"/>
  <c r="Z658" i="32" s="1"/>
  <c r="AA658" i="32" s="1"/>
  <c r="AB658" i="32" s="1"/>
  <c r="AF658" i="32" s="1"/>
  <c r="X164" i="32"/>
  <c r="U164" i="32"/>
  <c r="Y164" i="32" s="1"/>
  <c r="Z164" i="32" s="1"/>
  <c r="AA164" i="32" s="1"/>
  <c r="AB164" i="32" s="1"/>
  <c r="AF164" i="32" s="1"/>
  <c r="X582" i="32"/>
  <c r="U582" i="32"/>
  <c r="Y582" i="32" s="1"/>
  <c r="Z582" i="32" s="1"/>
  <c r="AA582" i="32" s="1"/>
  <c r="AB582" i="32" s="1"/>
  <c r="AF582" i="32" s="1"/>
  <c r="U425" i="32"/>
  <c r="Y425" i="32" s="1"/>
  <c r="Z425" i="32" s="1"/>
  <c r="AA425" i="32" s="1"/>
  <c r="AB425" i="32" s="1"/>
  <c r="AF425" i="32" s="1"/>
  <c r="X425" i="32"/>
  <c r="X586" i="32"/>
  <c r="U586" i="32"/>
  <c r="Y586" i="32" s="1"/>
  <c r="Z586" i="32" s="1"/>
  <c r="AA586" i="32" s="1"/>
  <c r="AB586" i="32" s="1"/>
  <c r="AF586" i="32" s="1"/>
  <c r="U122" i="32"/>
  <c r="Y122" i="32" s="1"/>
  <c r="Z122" i="32" s="1"/>
  <c r="AA122" i="32" s="1"/>
  <c r="AB122" i="32" s="1"/>
  <c r="AF122" i="32" s="1"/>
  <c r="X122" i="32"/>
  <c r="U572" i="32"/>
  <c r="Y572" i="32" s="1"/>
  <c r="Z572" i="32" s="1"/>
  <c r="AA572" i="32" s="1"/>
  <c r="AB572" i="32" s="1"/>
  <c r="AF572" i="32" s="1"/>
  <c r="X572" i="32"/>
  <c r="X690" i="32"/>
  <c r="U489" i="32"/>
  <c r="Y489" i="32" s="1"/>
  <c r="Z489" i="32" s="1"/>
  <c r="AA489" i="32" s="1"/>
  <c r="AB489" i="32" s="1"/>
  <c r="AF489" i="32" s="1"/>
  <c r="X489" i="32"/>
  <c r="U490" i="32"/>
  <c r="Y490" i="32" s="1"/>
  <c r="Z490" i="32" s="1"/>
  <c r="AA490" i="32" s="1"/>
  <c r="AB490" i="32" s="1"/>
  <c r="AF490" i="32" s="1"/>
  <c r="X448" i="32"/>
  <c r="U448" i="32"/>
  <c r="Y448" i="32" s="1"/>
  <c r="Z448" i="32" s="1"/>
  <c r="AA448" i="32" s="1"/>
  <c r="AB448" i="32" s="1"/>
  <c r="AF448" i="32" s="1"/>
  <c r="U560" i="32"/>
  <c r="Y560" i="32" s="1"/>
  <c r="Z560" i="32" s="1"/>
  <c r="AA560" i="32" s="1"/>
  <c r="AB560" i="32" s="1"/>
  <c r="AF560" i="32" s="1"/>
  <c r="X560" i="32"/>
  <c r="I58" i="33"/>
  <c r="I60" i="33" s="1"/>
  <c r="X447" i="32"/>
  <c r="U447" i="32"/>
  <c r="Y447" i="32" s="1"/>
  <c r="Z447" i="32" s="1"/>
  <c r="AA447" i="32" s="1"/>
  <c r="AB447" i="32" s="1"/>
  <c r="AF447" i="32" s="1"/>
  <c r="X421" i="32"/>
  <c r="U421" i="32"/>
  <c r="Y421" i="32" s="1"/>
  <c r="Z421" i="32" s="1"/>
  <c r="AA421" i="32" s="1"/>
  <c r="AB421" i="32" s="1"/>
  <c r="AF421" i="32" s="1"/>
  <c r="X575" i="32"/>
  <c r="U575" i="32"/>
  <c r="Y575" i="32" s="1"/>
  <c r="Z575" i="32" s="1"/>
  <c r="AA575" i="32" s="1"/>
  <c r="AB575" i="32" s="1"/>
  <c r="AF575" i="32" s="1"/>
  <c r="U614" i="32"/>
  <c r="Y614" i="32" s="1"/>
  <c r="Z614" i="32" s="1"/>
  <c r="AA614" i="32" s="1"/>
  <c r="AB614" i="32" s="1"/>
  <c r="AF614" i="32" s="1"/>
  <c r="X614" i="32"/>
  <c r="X558" i="32"/>
  <c r="U558" i="32"/>
  <c r="Y558" i="32" s="1"/>
  <c r="Z558" i="32" s="1"/>
  <c r="AA558" i="32" s="1"/>
  <c r="AB558" i="32" s="1"/>
  <c r="AF558" i="32" s="1"/>
  <c r="G54" i="33"/>
  <c r="X547" i="32"/>
  <c r="U547" i="32"/>
  <c r="Y547" i="32" s="1"/>
  <c r="Z547" i="32" s="1"/>
  <c r="AA547" i="32" s="1"/>
  <c r="AB547" i="32" s="1"/>
  <c r="AF547" i="32" s="1"/>
  <c r="X725" i="32"/>
  <c r="U725" i="32"/>
  <c r="Y725" i="32" s="1"/>
  <c r="Z725" i="32" s="1"/>
  <c r="AA725" i="32" s="1"/>
  <c r="AB725" i="32" s="1"/>
  <c r="AF725" i="32" s="1"/>
  <c r="I36" i="33"/>
  <c r="X539" i="32"/>
  <c r="U539" i="32"/>
  <c r="Y539" i="32" s="1"/>
  <c r="Z539" i="32" s="1"/>
  <c r="AA539" i="32" s="1"/>
  <c r="AB539" i="32" s="1"/>
  <c r="AF539" i="32" s="1"/>
  <c r="U705" i="32"/>
  <c r="Y705" i="32" s="1"/>
  <c r="Z705" i="32" s="1"/>
  <c r="AA705" i="32" s="1"/>
  <c r="AB705" i="32" s="1"/>
  <c r="AF705" i="32" s="1"/>
  <c r="X705" i="32"/>
  <c r="X646" i="32"/>
  <c r="U646" i="32"/>
  <c r="Y646" i="32" s="1"/>
  <c r="Z646" i="32" s="1"/>
  <c r="AA646" i="32" s="1"/>
  <c r="AB646" i="32" s="1"/>
  <c r="AF646" i="32" s="1"/>
  <c r="U622" i="32"/>
  <c r="Y622" i="32" s="1"/>
  <c r="Z622" i="32" s="1"/>
  <c r="AA622" i="32" s="1"/>
  <c r="AB622" i="32" s="1"/>
  <c r="AF622" i="32" s="1"/>
  <c r="X622" i="32"/>
  <c r="AF96" i="32"/>
  <c r="G33" i="33"/>
  <c r="AF372" i="32"/>
  <c r="G25" i="33"/>
  <c r="U674" i="32"/>
  <c r="Y674" i="32" s="1"/>
  <c r="Z674" i="32" s="1"/>
  <c r="X674" i="32"/>
  <c r="U718" i="32"/>
  <c r="Y718" i="32" s="1"/>
  <c r="Z718" i="32" s="1"/>
  <c r="AA718" i="32" s="1"/>
  <c r="AB718" i="32" s="1"/>
  <c r="AF718" i="32" s="1"/>
  <c r="X718" i="32"/>
  <c r="X706" i="32"/>
  <c r="U706" i="32"/>
  <c r="Y706" i="32" s="1"/>
  <c r="Z706" i="32" s="1"/>
  <c r="AA706" i="32" s="1"/>
  <c r="AB706" i="32" s="1"/>
  <c r="AF706" i="32" s="1"/>
  <c r="X715" i="32"/>
  <c r="U715" i="32"/>
  <c r="Y715" i="32" s="1"/>
  <c r="Z715" i="32" s="1"/>
  <c r="AA715" i="32" s="1"/>
  <c r="AB715" i="32" s="1"/>
  <c r="AF715" i="32" s="1"/>
  <c r="X722" i="32"/>
  <c r="U722" i="32"/>
  <c r="Y722" i="32" s="1"/>
  <c r="Z722" i="32" s="1"/>
  <c r="AA722" i="32" s="1"/>
  <c r="AB722" i="32" s="1"/>
  <c r="AF722" i="32" s="1"/>
  <c r="X724" i="32"/>
  <c r="U724" i="32"/>
  <c r="Y724" i="32" s="1"/>
  <c r="Z724" i="32" s="1"/>
  <c r="AA724" i="32" s="1"/>
  <c r="AB724" i="32" s="1"/>
  <c r="AF724" i="32" s="1"/>
  <c r="X708" i="32"/>
  <c r="U708" i="32"/>
  <c r="Y708" i="32" s="1"/>
  <c r="Z708" i="32" s="1"/>
  <c r="AA708" i="32" s="1"/>
  <c r="AB708" i="32" s="1"/>
  <c r="AF708" i="32" s="1"/>
  <c r="X678" i="32"/>
  <c r="U678" i="32"/>
  <c r="Y678" i="32" s="1"/>
  <c r="Z678" i="32" s="1"/>
  <c r="AA678" i="32" s="1"/>
  <c r="AB678" i="32" s="1"/>
  <c r="AF678" i="32" s="1"/>
  <c r="U714" i="32"/>
  <c r="Y714" i="32" s="1"/>
  <c r="Z714" i="32" s="1"/>
  <c r="AA714" i="32" s="1"/>
  <c r="AB714" i="32" s="1"/>
  <c r="AF714" i="32" s="1"/>
  <c r="X714" i="32"/>
  <c r="X720" i="32"/>
  <c r="U720" i="32"/>
  <c r="Y720" i="32" s="1"/>
  <c r="Z720" i="32" s="1"/>
  <c r="AA720" i="32" s="1"/>
  <c r="AB720" i="32" s="1"/>
  <c r="AF720" i="32" s="1"/>
  <c r="G57" i="33" l="1"/>
  <c r="J53" i="33"/>
  <c r="J22" i="33"/>
  <c r="G22" i="33"/>
  <c r="G53" i="33"/>
  <c r="J57" i="33"/>
  <c r="J25" i="33"/>
  <c r="J54" i="33"/>
  <c r="J33" i="33"/>
  <c r="AA674" i="32"/>
  <c r="Z726" i="32"/>
  <c r="AB674" i="32" l="1"/>
  <c r="G51" i="33" s="1"/>
  <c r="G58" i="33" s="1"/>
  <c r="AA726" i="32"/>
  <c r="AF674" i="32" l="1"/>
  <c r="J51" i="33" s="1"/>
  <c r="J58" i="33" s="1"/>
  <c r="G23" i="33"/>
  <c r="G34" i="33" s="1"/>
  <c r="G36" i="33" s="1"/>
  <c r="AB726" i="32"/>
  <c r="G60" i="33" s="1"/>
  <c r="J23" i="33" l="1"/>
  <c r="J34" i="33" s="1"/>
  <c r="J36" i="33" s="1"/>
  <c r="A36" i="33" s="1"/>
  <c r="AF726" i="32"/>
  <c r="J60" i="33" s="1"/>
  <c r="A60" i="33" s="1"/>
  <c r="A1" i="33" l="1"/>
  <c r="H18" i="25" s="1"/>
  <c r="H20" i="25" s="1"/>
  <c r="H8" i="25" s="1"/>
  <c r="H10" i="25" s="1"/>
  <c r="B2" i="31" s="1"/>
  <c r="B2" i="28" l="1"/>
  <c r="B2" i="4"/>
  <c r="B2" i="32"/>
  <c r="B2" i="25"/>
  <c r="B2" i="33"/>
</calcChain>
</file>

<file path=xl/sharedStrings.xml><?xml version="1.0" encoding="utf-8"?>
<sst xmlns="http://schemas.openxmlformats.org/spreadsheetml/2006/main" count="2401" uniqueCount="207">
  <si>
    <t>General Model Constant</t>
  </si>
  <si>
    <t>Name</t>
  </si>
  <si>
    <t>Mths_In_Mth</t>
  </si>
  <si>
    <t>Mths_In_Qtr</t>
  </si>
  <si>
    <t>Mths_In_Yr</t>
  </si>
  <si>
    <t>Heading 1</t>
  </si>
  <si>
    <t>Ok</t>
  </si>
  <si>
    <t>Error</t>
  </si>
  <si>
    <t>Half</t>
  </si>
  <si>
    <t>Yes</t>
  </si>
  <si>
    <t>No</t>
  </si>
  <si>
    <t>Yes_No</t>
  </si>
  <si>
    <t>Error Checks</t>
  </si>
  <si>
    <t>Days_In_Wk</t>
  </si>
  <si>
    <t>Calculations</t>
  </si>
  <si>
    <t>Assumptions</t>
  </si>
  <si>
    <t>Checks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</si>
  <si>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</si>
  <si>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</si>
  <si>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</si>
  <si>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</si>
  <si>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</si>
  <si>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</si>
  <si>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</si>
  <si>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</si>
  <si>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</si>
  <si>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</si>
  <si>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</si>
  <si>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</si>
  <si>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</si>
  <si>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</si>
  <si>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</si>
  <si>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</si>
  <si>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</si>
  <si>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</si>
  <si>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</si>
  <si>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</si>
  <si>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</si>
  <si>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</si>
  <si>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</si>
  <si>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</si>
  <si>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</si>
  <si>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</si>
  <si>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</si>
  <si>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</si>
  <si>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</si>
  <si>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</si>
  <si>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Client Lookups</t>
  </si>
  <si>
    <t>Total Errors</t>
  </si>
  <si>
    <t>Table of Contents</t>
  </si>
  <si>
    <t>Inputs</t>
  </si>
  <si>
    <t>Outputs</t>
  </si>
  <si>
    <t>Appendix</t>
  </si>
  <si>
    <t>Go to Cover Sheet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</si>
  <si>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</si>
  <si>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</si>
  <si>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</si>
  <si>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</si>
  <si>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</si>
  <si>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</si>
  <si>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</si>
  <si>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</si>
  <si>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</si>
  <si>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</si>
  <si>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</si>
  <si>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</si>
  <si>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</si>
  <si>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</si>
  <si>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</si>
  <si>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</si>
  <si>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</si>
  <si>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</si>
  <si>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</si>
  <si>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</si>
  <si>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</si>
  <si>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</si>
  <si>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</si>
  <si>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Service Classification</t>
  </si>
  <si>
    <t>Standard control services</t>
  </si>
  <si>
    <t>Alternative control services</t>
  </si>
  <si>
    <t>Negotiated services</t>
  </si>
  <si>
    <t>Unregulated services</t>
  </si>
  <si>
    <t>Advanced metering infrastructure</t>
  </si>
  <si>
    <t>LU_Service_Long</t>
  </si>
  <si>
    <t>LU_Service_Short</t>
  </si>
  <si>
    <t>SCS</t>
  </si>
  <si>
    <t>ACS</t>
  </si>
  <si>
    <t>NEG</t>
  </si>
  <si>
    <t>UNR</t>
  </si>
  <si>
    <t>AMI</t>
  </si>
  <si>
    <t>Total</t>
  </si>
  <si>
    <t>Not Applicable</t>
  </si>
  <si>
    <t>Number</t>
  </si>
  <si>
    <t>AER / RIN Lookups</t>
  </si>
  <si>
    <t>Km</t>
  </si>
  <si>
    <t>Kilometres</t>
  </si>
  <si>
    <t>Disclaimer:</t>
  </si>
  <si>
    <t>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t>
  </si>
  <si>
    <t>Output - Adjustment Required to Opening RAB</t>
  </si>
  <si>
    <t>Summary</t>
  </si>
  <si>
    <t>Input - Corporate Assets As At 30 June 2016</t>
  </si>
  <si>
    <t>Corporate FV FAR</t>
  </si>
  <si>
    <t>Raw Data from Source System</t>
  </si>
  <si>
    <t>ASSET_NUMBER</t>
  </si>
  <si>
    <t>BUSINESS_UNIT</t>
  </si>
  <si>
    <t>DATE IN SERVICE</t>
  </si>
  <si>
    <t>LIFE IN MONTHS</t>
  </si>
  <si>
    <t>COST</t>
  </si>
  <si>
    <t>ACCUMULATED DEPN</t>
  </si>
  <si>
    <t>NBV</t>
  </si>
  <si>
    <t>000-2627</t>
  </si>
  <si>
    <t>FAC</t>
  </si>
  <si>
    <t>000-7447</t>
  </si>
  <si>
    <t>010-1241</t>
  </si>
  <si>
    <t>010-4220</t>
  </si>
  <si>
    <t>055-2203</t>
  </si>
  <si>
    <t>055-2237</t>
  </si>
  <si>
    <t>200-5378</t>
  </si>
  <si>
    <t>200-5763</t>
  </si>
  <si>
    <t>425-1797</t>
  </si>
  <si>
    <t>730-2053</t>
  </si>
  <si>
    <t>730-2505</t>
  </si>
  <si>
    <t>SYS</t>
  </si>
  <si>
    <t>PMO</t>
  </si>
  <si>
    <t>DMT</t>
  </si>
  <si>
    <t>OPS</t>
  </si>
  <si>
    <t>AMC</t>
  </si>
  <si>
    <t>Substations</t>
  </si>
  <si>
    <t>Distribution Lines</t>
  </si>
  <si>
    <t>Transmission Lines</t>
  </si>
  <si>
    <t>LV Services</t>
  </si>
  <si>
    <t>Distribution Substations</t>
  </si>
  <si>
    <t>Distribution Switchgear</t>
  </si>
  <si>
    <t>Protection</t>
  </si>
  <si>
    <t>SCADA</t>
  </si>
  <si>
    <t>Communications</t>
  </si>
  <si>
    <t>Land and Easements</t>
  </si>
  <si>
    <t>Property</t>
  </si>
  <si>
    <t>IT and Communications</t>
  </si>
  <si>
    <t>Motor Vehicles</t>
  </si>
  <si>
    <t>Plant and Equipment</t>
  </si>
  <si>
    <t>Streetlights</t>
  </si>
  <si>
    <t>Exclude</t>
  </si>
  <si>
    <t>LU_RAB_Asset_Alloc</t>
  </si>
  <si>
    <t>RAB and TAB Asset Categories</t>
  </si>
  <si>
    <t>As at 30 June 2016</t>
  </si>
  <si>
    <t>As at 30 June 2019</t>
  </si>
  <si>
    <t>Allocation to Power Networks</t>
  </si>
  <si>
    <t>Calculation - Corporate Assets As At 30 June 2019</t>
  </si>
  <si>
    <t>Calculation - Remaining life at 30 June 2016, WDV at 30 June 2019 and Power Network Share</t>
  </si>
  <si>
    <t>Calculation - Remaining life at 30 June 2016</t>
  </si>
  <si>
    <t>Service Start Date</t>
  </si>
  <si>
    <t>Full Months in Start Year</t>
  </si>
  <si>
    <t>Rounded Partial Month in Start Year</t>
  </si>
  <si>
    <t>Months in End Year</t>
  </si>
  <si>
    <t>Number of Full Years</t>
  </si>
  <si>
    <t>Months From Full Years</t>
  </si>
  <si>
    <t>Total Months of Life Used (30 June 2016)</t>
  </si>
  <si>
    <t>Total Life in Months</t>
  </si>
  <si>
    <t>Total Months of Remaining Life</t>
  </si>
  <si>
    <t>Current date:</t>
  </si>
  <si>
    <t>Future date:</t>
  </si>
  <si>
    <t>Remaining Depn Per Month</t>
  </si>
  <si>
    <t>Depreciate?</t>
  </si>
  <si>
    <t>Calculation of written down value as at 30 June 2019</t>
  </si>
  <si>
    <t>NBV (As at 30 June 2019)</t>
  </si>
  <si>
    <t>Life Used 
(As at 30 June 2016)</t>
  </si>
  <si>
    <t>Remaining Life 
(As at 30 June 2016)</t>
  </si>
  <si>
    <t>Accumulated Depn 
(As at 30 June 2019)</t>
  </si>
  <si>
    <t>NBV 
(As at 30 June 2019)</t>
  </si>
  <si>
    <t>Applicable Months:</t>
  </si>
  <si>
    <t>Share (%)</t>
  </si>
  <si>
    <t>NBV (As at 30 June 2016)</t>
  </si>
  <si>
    <t>Power Networks Allocation</t>
  </si>
  <si>
    <t>Other Inputs</t>
  </si>
  <si>
    <t>Item</t>
  </si>
  <si>
    <t>PN Share of Asset</t>
  </si>
  <si>
    <t>NB: includes capitalised interest, long service leave levies and contracts</t>
  </si>
  <si>
    <t>All corporate assets</t>
  </si>
  <si>
    <t>Mechanical Meters</t>
  </si>
  <si>
    <t>Electronic Meters</t>
  </si>
  <si>
    <t>Metering Communications</t>
  </si>
  <si>
    <t>Metering Dedicated CTs and VTs</t>
  </si>
  <si>
    <t>Metering Non Network Other</t>
  </si>
  <si>
    <t>Metering Non Network IT and Communications</t>
  </si>
  <si>
    <t>Allocation to PWC RAB Asset Class</t>
  </si>
  <si>
    <t>Allocation to UC RAB Asset Class</t>
  </si>
  <si>
    <t>Written Down Values ($nominal, A$M) by PWC RAB asset class</t>
  </si>
  <si>
    <t>LU_RAB_Asset_Alloc_UC</t>
  </si>
  <si>
    <t>Written Down Values ($nominal, A$M) by UC RAB asset class</t>
  </si>
  <si>
    <t xml:space="preserve">Transmission terminal station </t>
  </si>
  <si>
    <t xml:space="preserve">Zone substations </t>
  </si>
  <si>
    <t xml:space="preserve">Transmission lines </t>
  </si>
  <si>
    <t xml:space="preserve">Distribution mains </t>
  </si>
  <si>
    <t xml:space="preserve">Distribution substations </t>
  </si>
  <si>
    <t xml:space="preserve">Metering </t>
  </si>
  <si>
    <t xml:space="preserve">Land and easements </t>
  </si>
  <si>
    <t xml:space="preserve">Secondary systems - control, communications &amp; protection </t>
  </si>
  <si>
    <t xml:space="preserve">Other </t>
  </si>
  <si>
    <t xml:space="preserve">Non-network — IT and communications </t>
  </si>
  <si>
    <t xml:space="preserve">Non-network — motor vehicles </t>
  </si>
  <si>
    <t xml:space="preserve">Non-network — property </t>
  </si>
  <si>
    <t xml:space="preserve">Non-network — plant &amp; equipment </t>
  </si>
  <si>
    <t xml:space="preserve">Non-network — other </t>
  </si>
  <si>
    <t>Power and Water Corporation (PWC) - Corporate Asset Valuation</t>
  </si>
  <si>
    <t>PWC</t>
  </si>
  <si>
    <t>To determine the value as at 30 June 2019 of corporate assets used to provide standard control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</si>
</sst>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s>
  <fonts count="37" x14ac:knownFonts="1">
    <font>
      <sz val="8"/>
      <color rgb="FFFF0066"/>
      <name val="Helvetica"/>
      <family val="2"/>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color theme="1"/>
      <name val="Helvetica"/>
    </font>
    <font>
      <b/>
      <sz val="10"/>
      <name val="Helvetica"/>
      <family val="2"/>
    </font>
  </fonts>
  <fills count="18">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56">
    <xf numFmtId="0" fontId="0" fillId="0" borderId="0"/>
    <xf numFmtId="168" fontId="2" fillId="0" borderId="0" applyFill="0" applyBorder="0" applyProtection="0">
      <alignment vertical="center"/>
    </xf>
    <xf numFmtId="0" fontId="6" fillId="0" borderId="0" applyNumberFormat="0" applyFill="0" applyBorder="0" applyAlignment="0" applyProtection="0"/>
    <xf numFmtId="0" fontId="32" fillId="11" borderId="0" applyBorder="0">
      <alignment horizontal="left" vertical="center"/>
    </xf>
    <xf numFmtId="0" fontId="1" fillId="3" borderId="0" applyProtection="0">
      <alignment vertical="center"/>
    </xf>
    <xf numFmtId="0" fontId="3" fillId="0" borderId="0" applyFill="0" applyProtection="0">
      <alignment vertical="center"/>
    </xf>
    <xf numFmtId="0" fontId="2" fillId="0" borderId="0" applyFill="0" applyBorder="0" applyProtection="0">
      <alignment vertical="center"/>
    </xf>
    <xf numFmtId="0" fontId="4" fillId="0" borderId="5" applyNumberFormat="0" applyFill="0" applyAlignment="0" applyProtection="0"/>
    <xf numFmtId="0" fontId="28" fillId="12" borderId="4">
      <alignment horizontal="left" vertical="center"/>
      <protection locked="0"/>
    </xf>
    <xf numFmtId="164" fontId="27" fillId="0" borderId="0" applyFill="0" applyBorder="0">
      <alignment horizontal="center" vertical="center"/>
    </xf>
    <xf numFmtId="164" fontId="28" fillId="2" borderId="4">
      <alignment horizontal="center" vertical="center"/>
      <protection locked="0"/>
    </xf>
    <xf numFmtId="170" fontId="27" fillId="0" borderId="0" applyFill="0" applyBorder="0">
      <alignment horizontal="center" vertical="center"/>
    </xf>
    <xf numFmtId="170" fontId="28" fillId="12" borderId="4">
      <alignment horizontal="center" vertical="center"/>
      <protection locked="0"/>
    </xf>
    <xf numFmtId="165" fontId="27" fillId="0" borderId="0" applyFill="0" applyBorder="0">
      <alignment horizontal="right" vertical="center"/>
    </xf>
    <xf numFmtId="165" fontId="28" fillId="12" borderId="4">
      <alignment horizontal="right" vertical="center"/>
      <protection locked="0"/>
    </xf>
    <xf numFmtId="167" fontId="27" fillId="0" borderId="0" applyFill="0" applyBorder="0">
      <alignment horizontal="right" vertical="center"/>
    </xf>
    <xf numFmtId="167" fontId="28" fillId="12" borderId="4">
      <alignment horizontal="right" vertical="center"/>
      <protection locked="0"/>
    </xf>
    <xf numFmtId="166" fontId="27" fillId="0" borderId="0" applyFill="0" applyBorder="0">
      <alignment horizontal="right" vertical="center"/>
    </xf>
    <xf numFmtId="166" fontId="28" fillId="12" borderId="4">
      <alignment horizontal="right" vertical="center"/>
      <protection locked="0"/>
    </xf>
    <xf numFmtId="168" fontId="28" fillId="12" borderId="4">
      <alignment horizontal="right" vertical="center"/>
      <protection locked="0"/>
    </xf>
    <xf numFmtId="0" fontId="24" fillId="0" borderId="0" applyFill="0" applyBorder="0">
      <alignment horizontal="left" vertical="center"/>
    </xf>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2" fillId="10" borderId="10" applyNumberFormat="0" applyFont="0" applyAlignment="0" applyProtection="0"/>
    <xf numFmtId="0" fontId="16" fillId="0" borderId="0" applyNumberFormat="0" applyFill="0" applyBorder="0" applyAlignment="0" applyProtection="0"/>
    <xf numFmtId="0" fontId="17" fillId="0" borderId="0" applyNumberFormat="0" applyFill="0" applyBorder="0">
      <alignment horizontal="left" vertical="center"/>
    </xf>
    <xf numFmtId="0" fontId="18" fillId="0" borderId="0" applyFill="0" applyBorder="0">
      <alignment vertical="center"/>
    </xf>
    <xf numFmtId="0" fontId="29" fillId="0" borderId="0" applyFill="0" applyBorder="0">
      <alignment horizontal="left" vertical="center"/>
    </xf>
    <xf numFmtId="0" fontId="36" fillId="0" borderId="0" applyFill="0" applyBorder="0">
      <alignment horizontal="left" vertical="center"/>
    </xf>
    <xf numFmtId="0" fontId="28" fillId="0" borderId="0" applyFill="0" applyBorder="0">
      <alignment horizontal="left" vertical="center"/>
    </xf>
    <xf numFmtId="0" fontId="27" fillId="0" borderId="0" applyFill="0" applyBorder="0">
      <alignment vertical="center"/>
    </xf>
    <xf numFmtId="0" fontId="31" fillId="15" borderId="0" applyBorder="0">
      <alignment horizontal="left" vertical="center"/>
    </xf>
    <xf numFmtId="0" fontId="30" fillId="15" borderId="0" applyBorder="0">
      <alignment horizontal="left" vertical="center"/>
    </xf>
    <xf numFmtId="171" fontId="27" fillId="0" borderId="0" applyFill="0" applyBorder="0">
      <alignment horizontal="right" vertical="center"/>
    </xf>
    <xf numFmtId="0" fontId="23" fillId="0" borderId="0">
      <alignment horizontal="right" vertical="center"/>
    </xf>
    <xf numFmtId="0" fontId="20" fillId="13" borderId="0">
      <alignment horizontal="left" indent="3"/>
    </xf>
    <xf numFmtId="0" fontId="20" fillId="14" borderId="0">
      <alignment horizontal="left" indent="3"/>
    </xf>
    <xf numFmtId="173" fontId="5" fillId="0" borderId="0">
      <alignment horizontal="center" vertical="center"/>
    </xf>
    <xf numFmtId="174" fontId="22" fillId="12" borderId="4">
      <alignment horizontal="center" vertical="center"/>
      <protection locked="0"/>
    </xf>
    <xf numFmtId="174" fontId="5" fillId="0" borderId="0"/>
    <xf numFmtId="165" fontId="28" fillId="0" borderId="0" applyFill="0" applyBorder="0">
      <alignment horizontal="right" vertical="center"/>
    </xf>
    <xf numFmtId="170" fontId="28" fillId="0" borderId="0" applyFill="0" applyBorder="0">
      <alignment horizontal="center" vertical="center"/>
    </xf>
    <xf numFmtId="171" fontId="28" fillId="0" borderId="0" applyFill="0" applyBorder="0">
      <alignment horizontal="right" vertical="center"/>
    </xf>
    <xf numFmtId="166" fontId="28" fillId="0" borderId="0" applyFill="0" applyBorder="0">
      <alignment horizontal="right" vertical="center"/>
    </xf>
    <xf numFmtId="167" fontId="28" fillId="0" borderId="0" applyFill="0" applyBorder="0">
      <alignment horizontal="right" vertical="center"/>
    </xf>
    <xf numFmtId="164" fontId="28" fillId="0" borderId="0" applyFill="0" applyBorder="0">
      <alignment horizontal="center" vertical="center"/>
    </xf>
    <xf numFmtId="0" fontId="28" fillId="16" borderId="4">
      <alignment horizontal="center" vertical="center"/>
      <protection locked="0"/>
    </xf>
    <xf numFmtId="0" fontId="5" fillId="17" borderId="0"/>
    <xf numFmtId="165" fontId="34" fillId="3" borderId="4">
      <alignment horizontal="right" vertical="center"/>
      <protection locked="0"/>
    </xf>
  </cellStyleXfs>
  <cellXfs count="83">
    <xf numFmtId="0" fontId="0" fillId="0" borderId="0" xfId="0"/>
    <xf numFmtId="0" fontId="0" fillId="0" borderId="0" xfId="0" applyFont="1"/>
    <xf numFmtId="0" fontId="32" fillId="11" borderId="0" xfId="3">
      <alignment horizontal="left" vertical="center"/>
    </xf>
    <xf numFmtId="0" fontId="24" fillId="0" borderId="0" xfId="20">
      <alignment horizontal="left" vertical="center"/>
    </xf>
    <xf numFmtId="0" fontId="0" fillId="0" borderId="0" xfId="0" applyFont="1" applyFill="1"/>
    <xf numFmtId="0" fontId="0" fillId="0" borderId="0" xfId="0" applyFont="1"/>
    <xf numFmtId="0" fontId="29" fillId="0" borderId="0" xfId="34">
      <alignment horizontal="left" vertical="center"/>
    </xf>
    <xf numFmtId="0" fontId="0" fillId="0" borderId="0" xfId="0"/>
    <xf numFmtId="0" fontId="28" fillId="0" borderId="0" xfId="36">
      <alignment horizontal="left" vertical="center"/>
    </xf>
    <xf numFmtId="0" fontId="27" fillId="0" borderId="0" xfId="37">
      <alignment vertical="center"/>
    </xf>
    <xf numFmtId="0" fontId="31" fillId="15" borderId="0" xfId="38">
      <alignment horizontal="left" vertical="center"/>
    </xf>
    <xf numFmtId="0" fontId="29" fillId="0" borderId="0" xfId="34" applyFill="1">
      <alignment horizontal="left" vertical="center"/>
    </xf>
    <xf numFmtId="0" fontId="27" fillId="0" borderId="0" xfId="37" applyFill="1">
      <alignment vertical="center"/>
    </xf>
    <xf numFmtId="0" fontId="28" fillId="0" borderId="0" xfId="36" applyFill="1">
      <alignment horizontal="left" vertical="center"/>
    </xf>
    <xf numFmtId="0" fontId="28" fillId="0" borderId="1" xfId="36" applyBorder="1" applyAlignment="1">
      <alignment horizontal="center" vertical="center"/>
    </xf>
    <xf numFmtId="0" fontId="19" fillId="0" borderId="0" xfId="37" applyFont="1" applyFill="1">
      <alignment vertical="center"/>
    </xf>
    <xf numFmtId="0" fontId="29" fillId="0" borderId="0" xfId="34" applyAlignment="1">
      <alignment horizontal="center" vertical="center"/>
    </xf>
    <xf numFmtId="0" fontId="0" fillId="0" borderId="0" xfId="0" applyFont="1" applyAlignment="1">
      <alignment horizontal="center"/>
    </xf>
    <xf numFmtId="0" fontId="28" fillId="0" borderId="0" xfId="36" applyAlignment="1">
      <alignment horizontal="center" vertical="center"/>
    </xf>
    <xf numFmtId="4" fontId="0" fillId="0" borderId="0" xfId="0" applyNumberFormat="1" applyFont="1"/>
    <xf numFmtId="172" fontId="0" fillId="0" borderId="0" xfId="0" applyNumberFormat="1" applyFont="1"/>
    <xf numFmtId="0" fontId="32" fillId="11" borderId="0" xfId="3" applyFill="1">
      <alignment horizontal="left" vertical="center"/>
    </xf>
    <xf numFmtId="0" fontId="25" fillId="0" borderId="0" xfId="37" applyFont="1" applyFill="1">
      <alignment vertical="center"/>
    </xf>
    <xf numFmtId="0" fontId="28" fillId="0" borderId="0" xfId="36" applyAlignment="1">
      <alignment horizontal="left" vertical="center" indent="1"/>
    </xf>
    <xf numFmtId="173" fontId="5" fillId="0" borderId="0" xfId="44" applyAlignment="1">
      <alignment horizontal="center"/>
    </xf>
    <xf numFmtId="173" fontId="5" fillId="0" borderId="3" xfId="44" applyBorder="1" applyAlignment="1">
      <alignment horizontal="center"/>
    </xf>
    <xf numFmtId="0" fontId="27"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8" fillId="0" borderId="0" xfId="36" applyBorder="1">
      <alignment horizontal="left" vertical="center"/>
    </xf>
    <xf numFmtId="0" fontId="29" fillId="0" borderId="0" xfId="34" applyBorder="1" applyAlignment="1">
      <alignment horizontal="center" vertical="center"/>
    </xf>
    <xf numFmtId="0" fontId="36" fillId="0" borderId="0" xfId="35" applyBorder="1" applyAlignment="1">
      <alignment horizontal="center" vertical="center"/>
    </xf>
    <xf numFmtId="0" fontId="20" fillId="11" borderId="0" xfId="3" applyFont="1" applyBorder="1" applyAlignment="1">
      <alignment horizontal="center" vertical="center"/>
    </xf>
    <xf numFmtId="0" fontId="21" fillId="15"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8" fillId="12" borderId="4" xfId="8" applyBorder="1" applyAlignment="1">
      <alignment horizontal="center" vertical="center"/>
      <protection locked="0"/>
    </xf>
    <xf numFmtId="0" fontId="0" fillId="0" borderId="0" xfId="0" applyAlignment="1"/>
    <xf numFmtId="0" fontId="29" fillId="0" borderId="0" xfId="34" applyFill="1" applyBorder="1" applyAlignment="1">
      <alignment vertical="center"/>
    </xf>
    <xf numFmtId="0" fontId="26" fillId="0" borderId="0" xfId="3" applyFont="1" applyFill="1">
      <alignment horizontal="left" vertical="center"/>
    </xf>
    <xf numFmtId="0" fontId="33" fillId="0" borderId="0" xfId="0" applyFont="1" applyFill="1" applyAlignment="1">
      <alignment horizontal="center"/>
    </xf>
    <xf numFmtId="0" fontId="17" fillId="0" borderId="0" xfId="32" applyBorder="1">
      <alignment horizontal="left" vertical="center"/>
    </xf>
    <xf numFmtId="0" fontId="17" fillId="0" borderId="0" xfId="32">
      <alignment horizontal="left" vertical="center"/>
    </xf>
    <xf numFmtId="0" fontId="17" fillId="0" borderId="0" xfId="32" applyAlignment="1">
      <alignment horizontal="center" vertical="center"/>
    </xf>
    <xf numFmtId="0" fontId="5" fillId="17" borderId="0" xfId="54"/>
    <xf numFmtId="0" fontId="28" fillId="16" borderId="4" xfId="53">
      <alignment horizontal="center" vertical="center"/>
      <protection locked="0"/>
    </xf>
    <xf numFmtId="165" fontId="28" fillId="3" borderId="4" xfId="14" applyFill="1">
      <alignment horizontal="right" vertical="center"/>
      <protection locked="0"/>
    </xf>
    <xf numFmtId="0" fontId="0" fillId="0" borderId="0" xfId="0" applyFill="1"/>
    <xf numFmtId="0" fontId="17" fillId="0" borderId="0" xfId="32" applyFill="1">
      <alignment horizontal="left" vertical="center"/>
    </xf>
    <xf numFmtId="165" fontId="28" fillId="12" borderId="4" xfId="14" applyAlignment="1">
      <alignment horizontal="center" vertical="center"/>
      <protection locked="0"/>
    </xf>
    <xf numFmtId="165" fontId="27" fillId="0" borderId="0" xfId="13" applyFill="1" applyAlignment="1">
      <alignment horizontal="center" vertical="center"/>
    </xf>
    <xf numFmtId="167" fontId="28" fillId="12" borderId="4" xfId="16" applyAlignment="1">
      <alignment horizontal="center" vertical="center"/>
      <protection locked="0"/>
    </xf>
    <xf numFmtId="167" fontId="27" fillId="0" borderId="0" xfId="15" applyFill="1" applyAlignment="1">
      <alignment horizontal="center" vertical="center"/>
    </xf>
    <xf numFmtId="0" fontId="28" fillId="0" borderId="0" xfId="36" applyFill="1" applyAlignment="1">
      <alignment horizontal="center" vertical="center"/>
    </xf>
    <xf numFmtId="173" fontId="5" fillId="0" borderId="0" xfId="44" applyBorder="1" applyAlignment="1">
      <alignment horizontal="center" vertical="center"/>
    </xf>
    <xf numFmtId="173" fontId="5" fillId="0" borderId="0" xfId="44" applyBorder="1" applyAlignment="1">
      <alignment horizontal="center"/>
    </xf>
    <xf numFmtId="0" fontId="29" fillId="0" borderId="0" xfId="34" applyFill="1" applyAlignment="1">
      <alignment horizontal="center" vertical="center"/>
    </xf>
    <xf numFmtId="171" fontId="27" fillId="0" borderId="0" xfId="40" applyFill="1" applyAlignment="1">
      <alignment horizontal="center" vertical="center"/>
    </xf>
    <xf numFmtId="0" fontId="36" fillId="0" borderId="0" xfId="35" applyFill="1">
      <alignment horizontal="left" vertical="center"/>
    </xf>
    <xf numFmtId="0" fontId="28" fillId="12" borderId="4" xfId="8">
      <alignment horizontal="left" vertical="center"/>
      <protection locked="0"/>
    </xf>
    <xf numFmtId="170" fontId="28" fillId="12" borderId="4" xfId="12">
      <alignment horizontal="center" vertical="center"/>
      <protection locked="0"/>
    </xf>
    <xf numFmtId="171" fontId="28" fillId="12" borderId="4" xfId="19" applyNumberFormat="1" applyAlignment="1">
      <alignment horizontal="center" vertical="center"/>
      <protection locked="0"/>
    </xf>
    <xf numFmtId="171" fontId="35" fillId="0" borderId="0" xfId="40" applyFont="1" applyFill="1" applyAlignment="1">
      <alignment horizontal="center" vertical="center"/>
    </xf>
    <xf numFmtId="0" fontId="28" fillId="12" borderId="4" xfId="8" applyAlignment="1">
      <alignment horizontal="center" vertical="center"/>
      <protection locked="0"/>
    </xf>
    <xf numFmtId="0" fontId="29" fillId="0" borderId="0" xfId="34" applyFill="1" applyAlignment="1">
      <alignment horizontal="centerContinuous" vertical="center"/>
    </xf>
    <xf numFmtId="0" fontId="0" fillId="0" borderId="0" xfId="0" applyFont="1" applyFill="1" applyAlignment="1">
      <alignment horizontal="centerContinuous"/>
    </xf>
    <xf numFmtId="170" fontId="27" fillId="0" borderId="0" xfId="11" applyFill="1">
      <alignment horizontal="center" vertical="center"/>
    </xf>
    <xf numFmtId="0" fontId="36" fillId="0" borderId="0" xfId="35" applyFill="1" applyAlignment="1">
      <alignment horizontal="center" vertical="center"/>
    </xf>
    <xf numFmtId="0" fontId="27" fillId="0" borderId="0" xfId="37" applyFill="1" applyAlignment="1">
      <alignment horizontal="center" vertical="center"/>
    </xf>
    <xf numFmtId="0" fontId="31" fillId="15" borderId="0" xfId="38" applyAlignment="1">
      <alignment horizontal="centerContinuous" vertical="center"/>
    </xf>
    <xf numFmtId="0" fontId="29" fillId="0" borderId="0" xfId="34" applyFill="1" applyAlignment="1">
      <alignment horizontal="center" vertical="center" wrapText="1"/>
    </xf>
    <xf numFmtId="169" fontId="27" fillId="0" borderId="0" xfId="13" applyNumberFormat="1" applyAlignment="1">
      <alignment horizontal="center" vertical="center"/>
    </xf>
    <xf numFmtId="0" fontId="28" fillId="0" borderId="0" xfId="36" applyAlignment="1">
      <alignment horizontal="left" vertical="center"/>
    </xf>
    <xf numFmtId="0" fontId="28" fillId="0" borderId="0" xfId="36" applyFill="1" applyBorder="1">
      <alignment horizontal="left" vertical="center"/>
    </xf>
    <xf numFmtId="168" fontId="27" fillId="0" borderId="0" xfId="40" applyNumberFormat="1" applyFill="1" applyAlignment="1">
      <alignment horizontal="center" vertical="center"/>
    </xf>
    <xf numFmtId="168" fontId="0" fillId="0" borderId="0" xfId="0" applyNumberFormat="1" applyFont="1" applyFill="1"/>
    <xf numFmtId="168" fontId="35" fillId="0" borderId="17" xfId="40" applyNumberFormat="1" applyFont="1" applyFill="1" applyBorder="1" applyAlignment="1">
      <alignment horizontal="center" vertical="center"/>
    </xf>
    <xf numFmtId="0" fontId="28" fillId="0" borderId="0" xfId="36" applyFill="1" applyAlignment="1">
      <alignment horizontal="left" vertical="center" wrapText="1"/>
    </xf>
  </cellXfs>
  <cellStyles count="56">
    <cellStyle name="Bad" xfId="22" builtinId="27" hidden="1"/>
    <cellStyle name="Calculation" xfId="26" builtinId="22" hidden="1"/>
    <cellStyle name="Check Cell" xfId="28" builtinId="23" hidden="1"/>
    <cellStyle name="Check RedRedGreen" xfId="44" xr:uid="{00000000-0005-0000-0000-000003000000}"/>
    <cellStyle name="Currency" xfId="1" builtinId="4" hidden="1" customBuiltin="1"/>
    <cellStyle name="Currency" xfId="40" xr:uid="{00000000-0005-0000-0000-000005000000}"/>
    <cellStyle name="Currency Assumptions" xfId="19" xr:uid="{00000000-0005-0000-0000-000006000000}"/>
    <cellStyle name="Currency Input" xfId="49" xr:uid="{00000000-0005-0000-0000-000007000000}"/>
    <cellStyle name="Date" xfId="11" xr:uid="{00000000-0005-0000-0000-000008000000}"/>
    <cellStyle name="Date Assumptions" xfId="12" xr:uid="{00000000-0005-0000-0000-000009000000}"/>
    <cellStyle name="Date Input" xfId="48" xr:uid="{00000000-0005-0000-0000-00000A000000}"/>
    <cellStyle name="Dropdown" xfId="53" xr:uid="{00000000-0005-0000-0000-00000B000000}"/>
    <cellStyle name="Explanatory Text" xfId="31" builtinId="53" hidden="1"/>
    <cellStyle name="External Link" xfId="55" xr:uid="{00000000-0005-0000-0000-00000D000000}"/>
    <cellStyle name="Good" xfId="21" builtinId="26" hidden="1"/>
    <cellStyle name="Heading 1" xfId="3" builtinId="16" customBuiltin="1"/>
    <cellStyle name="Heading 2" xfId="4" builtinId="17" hidden="1" customBuiltin="1"/>
    <cellStyle name="Heading 2 Input" xfId="38" xr:uid="{00000000-0005-0000-0000-000011000000}"/>
    <cellStyle name="Heading 2 Output" xfId="39" xr:uid="{00000000-0005-0000-0000-000012000000}"/>
    <cellStyle name="Heading 3" xfId="5" builtinId="18" hidden="1" customBuiltin="1"/>
    <cellStyle name="Heading 3 Input" xfId="34" xr:uid="{00000000-0005-0000-0000-000014000000}"/>
    <cellStyle name="Heading 3 Output" xfId="35" xr:uid="{00000000-0005-0000-0000-000015000000}"/>
    <cellStyle name="Heading 4" xfId="6" builtinId="19" hidden="1" customBuiltin="1"/>
    <cellStyle name="Heading 4 Assumptions" xfId="8" xr:uid="{00000000-0005-0000-0000-000017000000}"/>
    <cellStyle name="Heading 4 Input" xfId="36" xr:uid="{00000000-0005-0000-0000-000018000000}"/>
    <cellStyle name="Heading 4 Output" xfId="37" xr:uid="{00000000-0005-0000-0000-000019000000}"/>
    <cellStyle name="Hyperlink" xfId="32" builtinId="8" customBuiltin="1"/>
    <cellStyle name="Input" xfId="24" builtinId="20" hidden="1"/>
    <cellStyle name="Line Item Modifier" xfId="41" xr:uid="{00000000-0005-0000-0000-00001C000000}"/>
    <cellStyle name="Linked Cell" xfId="27" builtinId="24" hidden="1"/>
    <cellStyle name="Multiple" xfId="17" xr:uid="{00000000-0005-0000-0000-00001E000000}"/>
    <cellStyle name="Multiple Assumptions" xfId="18" xr:uid="{00000000-0005-0000-0000-00001F000000}"/>
    <cellStyle name="Multiple Input" xfId="50" xr:uid="{00000000-0005-0000-0000-000020000000}"/>
    <cellStyle name="Neutral" xfId="23" builtinId="28" hidden="1"/>
    <cellStyle name="Normal" xfId="0" builtinId="0" customBuiltin="1"/>
    <cellStyle name="Not Applicable" xfId="54" xr:uid="{00000000-0005-0000-0000-000023000000}"/>
    <cellStyle name="Note" xfId="30" builtinId="10" hidden="1"/>
    <cellStyle name="Number" xfId="13" xr:uid="{00000000-0005-0000-0000-000025000000}"/>
    <cellStyle name="Number Assumptions" xfId="14" xr:uid="{00000000-0005-0000-0000-000026000000}"/>
    <cellStyle name="Number Input" xfId="47" xr:uid="{00000000-0005-0000-0000-000027000000}"/>
    <cellStyle name="Output" xfId="25" builtinId="21" hidden="1"/>
    <cellStyle name="Percentage" xfId="15" xr:uid="{00000000-0005-0000-0000-000029000000}"/>
    <cellStyle name="Percentage Assumptions" xfId="16" xr:uid="{00000000-0005-0000-0000-00002A000000}"/>
    <cellStyle name="Percentage Input" xfId="51" xr:uid="{00000000-0005-0000-0000-00002B000000}"/>
    <cellStyle name="Sheet Title Input" xfId="20" xr:uid="{00000000-0005-0000-0000-00002C000000}"/>
    <cellStyle name="Sheet Title Output" xfId="33" xr:uid="{00000000-0005-0000-0000-00002D000000}"/>
    <cellStyle name="Table Header 1" xfId="42" xr:uid="{00000000-0005-0000-0000-00002E000000}"/>
    <cellStyle name="Table Header 2" xfId="43" xr:uid="{00000000-0005-0000-0000-00002F000000}"/>
    <cellStyle name="Title" xfId="2" builtinId="15" hidden="1"/>
    <cellStyle name="Total" xfId="7" builtinId="25" hidden="1"/>
    <cellStyle name="Trigger Assumption GreenRedGrey" xfId="45" xr:uid="{00000000-0005-0000-0000-000032000000}"/>
    <cellStyle name="Trigger GreenRedGrey" xfId="46" xr:uid="{00000000-0005-0000-0000-000033000000}"/>
    <cellStyle name="Warning Text" xfId="29" builtinId="11" hidden="1"/>
    <cellStyle name="Year" xfId="9" xr:uid="{00000000-0005-0000-0000-000035000000}"/>
    <cellStyle name="Year Assumptions" xfId="10" xr:uid="{00000000-0005-0000-0000-000036000000}"/>
    <cellStyle name="Year Input" xfId="52" xr:uid="{00000000-0005-0000-0000-000037000000}"/>
  </cellStyles>
  <dxfs count="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139C00"/>
      <color rgb="FF426286"/>
      <color rgb="FFFF0066"/>
      <color rgb="FFCC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76200</xdr:rowOff>
    </xdr:from>
    <xdr:to>
      <xdr:col>5</xdr:col>
      <xdr:colOff>371750</xdr:colOff>
      <xdr:row>8</xdr:row>
      <xdr:rowOff>104839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895350"/>
          <a:ext cx="1971950" cy="457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33"/>
  <sheetViews>
    <sheetView showGridLines="0" tabSelected="1" zoomScaleNormal="100" workbookViewId="0">
      <selection activeCell="P14" sqref="P14"/>
    </sheetView>
  </sheetViews>
  <sheetFormatPr defaultColWidth="9.33203125" defaultRowHeight="10.15" x14ac:dyDescent="0.3"/>
  <cols>
    <col min="1" max="1" width="9.33203125" style="7"/>
    <col min="2" max="3" width="5.83203125" style="7" customWidth="1"/>
    <col min="4" max="4" width="12.83203125" style="7" customWidth="1"/>
    <col min="5" max="5" width="9.33203125" style="7"/>
    <col min="6" max="13" width="10.83203125" style="7" customWidth="1"/>
    <col min="14" max="16384" width="9.33203125" style="7"/>
  </cols>
  <sheetData>
    <row r="1" spans="2:7" ht="11.25" customHeight="1" x14ac:dyDescent="0.3"/>
    <row r="2" spans="2:7" ht="11.25" customHeight="1" x14ac:dyDescent="0.3"/>
    <row r="3" spans="2:7" s="5" customFormat="1" ht="18.75" x14ac:dyDescent="0.3">
      <c r="B3" s="3" t="s">
        <v>204</v>
      </c>
    </row>
    <row r="4" spans="2:7" ht="11.25" customHeight="1" x14ac:dyDescent="0.3"/>
    <row r="5" spans="2:7" ht="11.25" customHeight="1" x14ac:dyDescent="0.3"/>
    <row r="6" spans="2:7" ht="11.25" customHeight="1" x14ac:dyDescent="0.3">
      <c r="C6" s="52"/>
      <c r="D6" s="52"/>
      <c r="E6" s="52"/>
      <c r="F6" s="52"/>
      <c r="G6" s="52"/>
    </row>
    <row r="7" spans="2:7" ht="11.25" customHeight="1" x14ac:dyDescent="0.3">
      <c r="C7" s="52"/>
      <c r="D7" s="52"/>
      <c r="E7" s="52"/>
      <c r="F7" s="52"/>
      <c r="G7" s="52"/>
    </row>
    <row r="8" spans="2:7" ht="11.25" customHeight="1" x14ac:dyDescent="0.3">
      <c r="C8" s="52"/>
      <c r="D8" s="52"/>
      <c r="E8" s="52"/>
      <c r="F8" s="52"/>
      <c r="G8" s="52"/>
    </row>
    <row r="9" spans="2:7" x14ac:dyDescent="0.3">
      <c r="C9" s="52"/>
      <c r="D9" s="52"/>
      <c r="E9" s="52"/>
      <c r="F9" s="52"/>
      <c r="G9" s="52"/>
    </row>
    <row r="11" spans="2:7" ht="13.15" x14ac:dyDescent="0.3">
      <c r="C11" s="43" t="s">
        <v>29</v>
      </c>
      <c r="F11" s="78" t="s">
        <v>205</v>
      </c>
    </row>
    <row r="13" spans="2:7" ht="13.15" x14ac:dyDescent="0.3">
      <c r="C13" s="11" t="s">
        <v>30</v>
      </c>
    </row>
    <row r="14" spans="2:7" ht="12.75" x14ac:dyDescent="0.3">
      <c r="C14" s="13" t="s">
        <v>206</v>
      </c>
    </row>
    <row r="16" spans="2:7" ht="13.15" x14ac:dyDescent="0.3">
      <c r="C16" s="11" t="s">
        <v>36</v>
      </c>
    </row>
    <row r="18" spans="3:13" x14ac:dyDescent="0.3">
      <c r="C18" s="27"/>
      <c r="D18" s="28"/>
      <c r="E18" s="28"/>
      <c r="F18" s="28"/>
      <c r="G18" s="28"/>
      <c r="H18" s="28"/>
      <c r="I18" s="28"/>
      <c r="J18" s="28"/>
      <c r="K18" s="28"/>
      <c r="L18" s="28"/>
      <c r="M18" s="29"/>
    </row>
    <row r="19" spans="3:13" ht="12.75" x14ac:dyDescent="0.3">
      <c r="C19" s="30"/>
      <c r="D19" s="41" t="s">
        <v>15</v>
      </c>
      <c r="E19" s="31"/>
      <c r="F19" s="33" t="s">
        <v>26</v>
      </c>
      <c r="G19" s="31"/>
      <c r="H19" s="31"/>
      <c r="I19" s="31"/>
      <c r="J19" s="31"/>
      <c r="K19" s="31"/>
      <c r="L19" s="31"/>
      <c r="M19" s="32"/>
    </row>
    <row r="20" spans="3:13" ht="12.75" x14ac:dyDescent="0.3">
      <c r="C20" s="30"/>
      <c r="D20" s="50" t="s">
        <v>43</v>
      </c>
      <c r="E20" s="31"/>
      <c r="F20" s="33" t="s">
        <v>38</v>
      </c>
      <c r="G20" s="31"/>
      <c r="H20" s="31"/>
      <c r="I20" s="31"/>
      <c r="J20" s="31"/>
      <c r="K20" s="31"/>
      <c r="L20" s="31"/>
      <c r="M20" s="32"/>
    </row>
    <row r="21" spans="3:13" ht="13.15" x14ac:dyDescent="0.3">
      <c r="C21" s="30"/>
      <c r="D21" s="34" t="s">
        <v>21</v>
      </c>
      <c r="E21" s="31"/>
      <c r="F21" s="33" t="s">
        <v>23</v>
      </c>
      <c r="G21" s="31"/>
      <c r="H21" s="31"/>
      <c r="I21" s="31"/>
      <c r="J21" s="31"/>
      <c r="K21" s="31"/>
      <c r="L21" s="31"/>
      <c r="M21" s="32"/>
    </row>
    <row r="22" spans="3:13" ht="13.15" x14ac:dyDescent="0.3">
      <c r="C22" s="30"/>
      <c r="D22" s="35" t="s">
        <v>22</v>
      </c>
      <c r="E22" s="31"/>
      <c r="F22" s="33" t="s">
        <v>24</v>
      </c>
      <c r="G22" s="31"/>
      <c r="H22" s="31"/>
      <c r="I22" s="31"/>
      <c r="J22" s="31"/>
      <c r="K22" s="31"/>
      <c r="L22" s="31"/>
      <c r="M22" s="32"/>
    </row>
    <row r="23" spans="3:13" ht="12.75" x14ac:dyDescent="0.3">
      <c r="C23" s="30"/>
      <c r="D23" s="36" t="s">
        <v>5</v>
      </c>
      <c r="E23" s="31"/>
      <c r="F23" s="33" t="s">
        <v>27</v>
      </c>
      <c r="G23" s="31"/>
      <c r="H23" s="31"/>
      <c r="I23" s="31"/>
      <c r="J23" s="31"/>
      <c r="K23" s="31"/>
      <c r="L23" s="31"/>
      <c r="M23" s="32"/>
    </row>
    <row r="24" spans="3:13" ht="12.75" x14ac:dyDescent="0.3">
      <c r="C24" s="30"/>
      <c r="D24" s="37" t="s">
        <v>25</v>
      </c>
      <c r="E24" s="31"/>
      <c r="F24" s="33" t="s">
        <v>28</v>
      </c>
      <c r="G24" s="31"/>
      <c r="H24" s="31"/>
      <c r="I24" s="31"/>
      <c r="J24" s="31"/>
      <c r="K24" s="31"/>
      <c r="L24" s="31"/>
      <c r="M24" s="32"/>
    </row>
    <row r="25" spans="3:13" ht="12.75" x14ac:dyDescent="0.3">
      <c r="C25" s="30"/>
      <c r="D25" s="49"/>
      <c r="E25" s="31"/>
      <c r="F25" s="33" t="s">
        <v>37</v>
      </c>
      <c r="G25" s="31"/>
      <c r="H25" s="31"/>
      <c r="I25" s="31"/>
      <c r="J25" s="31"/>
      <c r="K25" s="31"/>
      <c r="L25" s="31"/>
      <c r="M25" s="32"/>
    </row>
    <row r="26" spans="3:13" ht="12.75" x14ac:dyDescent="0.3">
      <c r="C26" s="30"/>
      <c r="D26" s="48" t="s">
        <v>44</v>
      </c>
      <c r="E26" s="31"/>
      <c r="F26" s="33" t="s">
        <v>39</v>
      </c>
      <c r="G26" s="31"/>
      <c r="H26" s="31"/>
      <c r="I26" s="31"/>
      <c r="J26" s="31"/>
      <c r="K26" s="31"/>
      <c r="L26" s="31"/>
      <c r="M26" s="32"/>
    </row>
    <row r="27" spans="3:13" ht="13.15" x14ac:dyDescent="0.4">
      <c r="C27" s="30"/>
      <c r="D27" s="45" t="s">
        <v>7</v>
      </c>
      <c r="E27" s="31"/>
      <c r="F27" s="33" t="s">
        <v>40</v>
      </c>
      <c r="G27" s="31"/>
      <c r="H27" s="31"/>
      <c r="I27" s="31"/>
      <c r="J27" s="31"/>
      <c r="K27" s="31"/>
      <c r="L27" s="31"/>
      <c r="M27" s="32"/>
    </row>
    <row r="28" spans="3:13" ht="13.15" x14ac:dyDescent="0.4">
      <c r="C28" s="30"/>
      <c r="D28" s="45" t="s">
        <v>6</v>
      </c>
      <c r="E28" s="31"/>
      <c r="F28" s="33" t="s">
        <v>41</v>
      </c>
      <c r="G28" s="31"/>
      <c r="H28" s="31"/>
      <c r="I28" s="31"/>
      <c r="J28" s="31"/>
      <c r="K28" s="31"/>
      <c r="L28" s="31"/>
      <c r="M28" s="32"/>
    </row>
    <row r="29" spans="3:13" ht="12.75" x14ac:dyDescent="0.3">
      <c r="C29" s="30"/>
      <c r="D29" s="51"/>
      <c r="E29" s="31"/>
      <c r="F29" s="33" t="s">
        <v>42</v>
      </c>
      <c r="G29" s="31"/>
      <c r="H29" s="31"/>
      <c r="I29" s="31"/>
      <c r="J29" s="31"/>
      <c r="K29" s="31"/>
      <c r="L29" s="31"/>
      <c r="M29" s="32"/>
    </row>
    <row r="30" spans="3:13" x14ac:dyDescent="0.3">
      <c r="C30" s="38"/>
      <c r="D30" s="39"/>
      <c r="E30" s="39"/>
      <c r="F30" s="39"/>
      <c r="G30" s="39"/>
      <c r="H30" s="39"/>
      <c r="I30" s="39"/>
      <c r="J30" s="39"/>
      <c r="K30" s="39"/>
      <c r="L30" s="39"/>
      <c r="M30" s="40"/>
    </row>
    <row r="32" spans="3:13" ht="13.15" x14ac:dyDescent="0.3">
      <c r="C32" s="11" t="s">
        <v>96</v>
      </c>
      <c r="D32" s="46"/>
    </row>
    <row r="33" spans="3:24" ht="84" customHeight="1" x14ac:dyDescent="0.3">
      <c r="C33" s="82" t="s">
        <v>97</v>
      </c>
      <c r="D33" s="82"/>
      <c r="E33" s="82"/>
      <c r="F33" s="82"/>
      <c r="G33" s="82"/>
      <c r="H33" s="82"/>
      <c r="I33" s="82"/>
      <c r="J33" s="82"/>
      <c r="K33" s="82"/>
      <c r="L33" s="82"/>
      <c r="M33" s="82"/>
      <c r="N33" s="82"/>
      <c r="O33" s="82"/>
      <c r="P33" s="82"/>
      <c r="Q33" s="82"/>
      <c r="R33" s="82"/>
      <c r="S33" s="82"/>
      <c r="T33" s="82"/>
      <c r="U33" s="82"/>
      <c r="V33" s="82"/>
      <c r="W33" s="82"/>
      <c r="X33" s="82"/>
    </row>
  </sheetData>
  <mergeCells count="1">
    <mergeCell ref="C33:X33"/>
  </mergeCells>
  <conditionalFormatting sqref="D28">
    <cfRule type="cellIs" dxfId="7" priority="2" operator="equal">
      <formula>"Ok"</formula>
    </cfRule>
  </conditionalFormatting>
  <conditionalFormatting sqref="D27">
    <cfRule type="cellIs" dxfId="6"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
  <sheetViews>
    <sheetView showGridLines="0" zoomScaleNormal="100" workbookViewId="0">
      <pane xSplit="1" ySplit="4" topLeftCell="B5" activePane="bottomRight" state="frozen"/>
      <selection activeCell="L703" sqref="L703"/>
      <selection pane="topRight" activeCell="L703" sqref="L703"/>
      <selection pane="bottomLeft" activeCell="L703" sqref="L703"/>
      <selection pane="bottomRight" activeCell="D23" sqref="D23"/>
    </sheetView>
  </sheetViews>
  <sheetFormatPr defaultColWidth="0" defaultRowHeight="10.15" x14ac:dyDescent="0.3"/>
  <cols>
    <col min="1" max="3" width="2.83203125" style="5" customWidth="1"/>
    <col min="4" max="4" width="48.33203125" style="5" customWidth="1"/>
    <col min="5" max="6" width="10.83203125" style="5" customWidth="1"/>
    <col min="7" max="15" width="10.83203125" style="5" hidden="1" customWidth="1"/>
    <col min="16" max="16384" width="9.33203125" style="5" hidden="1"/>
  </cols>
  <sheetData>
    <row r="1" spans="2:5" ht="18.75" x14ac:dyDescent="0.3">
      <c r="B1" s="3" t="s">
        <v>49</v>
      </c>
    </row>
    <row r="2" spans="2:5" x14ac:dyDescent="0.3">
      <c r="B2" s="15" t="str">
        <f>Title_Msg</f>
        <v>No Errors Found</v>
      </c>
    </row>
    <row r="3" spans="2:5" ht="12.75" x14ac:dyDescent="0.3">
      <c r="B3" s="53" t="s">
        <v>53</v>
      </c>
      <c r="C3" s="53"/>
      <c r="D3" s="53"/>
      <c r="E3" s="13"/>
    </row>
    <row r="4" spans="2:5" ht="13.15" x14ac:dyDescent="0.3">
      <c r="B4" s="44" t="str">
        <f>Model_Name</f>
        <v>Power and Water Corporation (PWC) - Corporate Asset Valuation</v>
      </c>
    </row>
    <row r="6" spans="2:5" s="2" customFormat="1" ht="15" x14ac:dyDescent="0.3">
      <c r="B6" s="2" t="str">
        <f>B1</f>
        <v>Table of Contents</v>
      </c>
    </row>
    <row r="7" spans="2:5" s="4" customFormat="1" ht="4.5" customHeight="1" x14ac:dyDescent="0.3"/>
    <row r="8" spans="2:5" s="10" customFormat="1" ht="13.9" x14ac:dyDescent="0.3">
      <c r="C8" s="10" t="s">
        <v>50</v>
      </c>
    </row>
    <row r="9" spans="2:5" s="4" customFormat="1" ht="11.25" customHeight="1" x14ac:dyDescent="0.3"/>
    <row r="10" spans="2:5" s="4" customFormat="1" ht="11.25" customHeight="1" x14ac:dyDescent="0.3">
      <c r="D10" s="53" t="str">
        <f>Input_Raw_Data!$B$1</f>
        <v>Input - Corporate Assets As At 30 June 2016</v>
      </c>
    </row>
    <row r="11" spans="2:5" s="4" customFormat="1" ht="11.25" customHeight="1" x14ac:dyDescent="0.3"/>
    <row r="12" spans="2:5" s="10" customFormat="1" ht="13.9" x14ac:dyDescent="0.3">
      <c r="C12" s="10" t="s">
        <v>14</v>
      </c>
    </row>
    <row r="14" spans="2:5" x14ac:dyDescent="0.3">
      <c r="D14" s="53" t="str">
        <f>Calc_Valuation!$B$1</f>
        <v>Calculation - Corporate Assets As At 30 June 2019</v>
      </c>
    </row>
    <row r="16" spans="2:5" s="10" customFormat="1" ht="13.9" x14ac:dyDescent="0.3">
      <c r="C16" s="10" t="s">
        <v>51</v>
      </c>
    </row>
    <row r="18" spans="3:4" x14ac:dyDescent="0.3">
      <c r="D18" s="53" t="str">
        <f>Output_Summary!$B$1</f>
        <v>Output - Adjustment Required to Opening RAB</v>
      </c>
    </row>
    <row r="20" spans="3:4" s="10" customFormat="1" ht="13.9" x14ac:dyDescent="0.3">
      <c r="C20" s="10" t="s">
        <v>52</v>
      </c>
    </row>
    <row r="22" spans="3:4" x14ac:dyDescent="0.3">
      <c r="D22" s="53" t="str">
        <f>Lookup!B1</f>
        <v>Model Lookups</v>
      </c>
    </row>
    <row r="23" spans="3:4" x14ac:dyDescent="0.3">
      <c r="D23" s="53" t="str">
        <f>Checks!B1</f>
        <v>Checks</v>
      </c>
    </row>
    <row r="25" spans="3:4" s="10" customFormat="1" ht="13.9" x14ac:dyDescent="0.3">
      <c r="C25" s="10" t="s">
        <v>32</v>
      </c>
    </row>
  </sheetData>
  <conditionalFormatting sqref="B2">
    <cfRule type="cellIs" dxfId="5" priority="1" operator="notEqual">
      <formula>"No Errors Found"</formula>
    </cfRule>
  </conditionalFormatting>
  <hyperlinks>
    <hyperlink ref="D22" location="Lookup!A1" display="Lookup!A1" xr:uid="{00000000-0004-0000-0100-000000000000}"/>
    <hyperlink ref="D23" location="Checks!A1" display="Checks!A1" xr:uid="{00000000-0004-0000-0100-000001000000}"/>
    <hyperlink ref="B3:D3" location="Cover!A1" display="Go to Cover Sheet" xr:uid="{00000000-0004-0000-0100-000002000000}"/>
    <hyperlink ref="D10" location="Input_Raw_Data!A1" display="Input_Raw_Data!A1" xr:uid="{00000000-0004-0000-0100-000003000000}"/>
    <hyperlink ref="D14" location="Calc_Valuation!A1" display="Calc_Valuation!A1" xr:uid="{00000000-0004-0000-0100-000004000000}"/>
    <hyperlink ref="D18" location="Output_Summary!A1" display="Output_Summary!A1" xr:uid="{00000000-0004-0000-0100-000005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L746"/>
  <sheetViews>
    <sheetView showGridLines="0" zoomScaleNormal="100" workbookViewId="0">
      <pane xSplit="1" ySplit="4" topLeftCell="B709" activePane="bottomRight" state="frozen"/>
      <selection activeCell="L703" sqref="L703"/>
      <selection pane="topRight" activeCell="L703" sqref="L703"/>
      <selection pane="bottomLeft" activeCell="L703" sqref="L703"/>
      <selection pane="bottomRight" activeCell="F744" sqref="F744"/>
    </sheetView>
  </sheetViews>
  <sheetFormatPr defaultColWidth="9.33203125" defaultRowHeight="10.15" x14ac:dyDescent="0.3"/>
  <cols>
    <col min="1" max="1" width="3.6640625" style="5" customWidth="1"/>
    <col min="2" max="3" width="2.83203125" style="5" customWidth="1"/>
    <col min="4" max="4" width="19" style="5" bestFit="1" customWidth="1"/>
    <col min="5" max="5" width="18.6640625" style="5" bestFit="1" customWidth="1"/>
    <col min="6" max="6" width="20" style="5" bestFit="1" customWidth="1"/>
    <col min="7" max="7" width="19" style="5" bestFit="1" customWidth="1"/>
    <col min="8" max="8" width="17.6640625" style="5" bestFit="1" customWidth="1"/>
    <col min="9" max="9" width="24.5" style="5" bestFit="1" customWidth="1"/>
    <col min="10" max="10" width="17.6640625" style="5" bestFit="1" customWidth="1"/>
    <col min="11" max="12" width="39.4140625" style="5" customWidth="1"/>
    <col min="13" max="16" width="10.83203125" style="5" customWidth="1"/>
    <col min="17" max="16384" width="9.33203125" style="5"/>
  </cols>
  <sheetData>
    <row r="1" spans="1:12" ht="18.75" x14ac:dyDescent="0.3">
      <c r="A1" s="59">
        <f>IF(SUM($A6:$A746)=0,0,1)</f>
        <v>0</v>
      </c>
      <c r="B1" s="3" t="s">
        <v>100</v>
      </c>
    </row>
    <row r="2" spans="1:12" x14ac:dyDescent="0.3">
      <c r="B2" s="15" t="str">
        <f>Title_Msg</f>
        <v>No Errors Found</v>
      </c>
    </row>
    <row r="3" spans="1:12" x14ac:dyDescent="0.3">
      <c r="B3" s="53" t="str">
        <f>TOC!B1</f>
        <v>Table of Contents</v>
      </c>
      <c r="C3" s="47"/>
    </row>
    <row r="4" spans="1:12" ht="13.15" x14ac:dyDescent="0.3">
      <c r="B4" s="44" t="str">
        <f>Model_Name</f>
        <v>Power and Water Corporation (PWC) - Corporate Asset Valuation</v>
      </c>
    </row>
    <row r="6" spans="1:12" s="2" customFormat="1" ht="15" x14ac:dyDescent="0.3">
      <c r="B6" s="2" t="s">
        <v>102</v>
      </c>
    </row>
    <row r="7" spans="1:12" s="4" customFormat="1" ht="4.5" customHeight="1" x14ac:dyDescent="0.3"/>
    <row r="8" spans="1:12" s="10" customFormat="1" ht="13.9" x14ac:dyDescent="0.3">
      <c r="C8" s="10" t="s">
        <v>101</v>
      </c>
    </row>
    <row r="9" spans="1:12" s="4" customFormat="1" ht="11.25" customHeight="1" x14ac:dyDescent="0.3"/>
    <row r="10" spans="1:12" s="4" customFormat="1" ht="11.25" customHeight="1" x14ac:dyDescent="0.3">
      <c r="D10" s="11" t="s">
        <v>103</v>
      </c>
      <c r="E10" s="11" t="s">
        <v>104</v>
      </c>
      <c r="F10" s="61" t="s">
        <v>105</v>
      </c>
      <c r="G10" s="61" t="s">
        <v>106</v>
      </c>
      <c r="H10" s="61" t="s">
        <v>107</v>
      </c>
      <c r="I10" s="61" t="s">
        <v>108</v>
      </c>
      <c r="J10" s="61" t="s">
        <v>109</v>
      </c>
      <c r="K10" s="61" t="s">
        <v>185</v>
      </c>
      <c r="L10" s="61" t="s">
        <v>186</v>
      </c>
    </row>
    <row r="11" spans="1:12" s="4" customFormat="1" ht="11.25" customHeight="1" x14ac:dyDescent="0.3">
      <c r="D11" s="64" t="s">
        <v>110</v>
      </c>
      <c r="E11" s="64" t="s">
        <v>111</v>
      </c>
      <c r="F11" s="65">
        <v>36342</v>
      </c>
      <c r="G11" s="54">
        <v>1</v>
      </c>
      <c r="H11" s="66">
        <v>0</v>
      </c>
      <c r="I11" s="66">
        <v>0</v>
      </c>
      <c r="J11" s="66">
        <v>0</v>
      </c>
      <c r="K11" s="68" t="s">
        <v>136</v>
      </c>
      <c r="L11" s="68" t="s">
        <v>196</v>
      </c>
    </row>
    <row r="12" spans="1:12" s="4" customFormat="1" ht="11.25" customHeight="1" x14ac:dyDescent="0.3">
      <c r="D12" s="64" t="s">
        <v>112</v>
      </c>
      <c r="E12" s="64" t="s">
        <v>111</v>
      </c>
      <c r="F12" s="65">
        <v>42453</v>
      </c>
      <c r="G12" s="54">
        <v>1</v>
      </c>
      <c r="H12" s="66">
        <v>482133.33</v>
      </c>
      <c r="I12" s="66">
        <v>0</v>
      </c>
      <c r="J12" s="66">
        <v>482133.33</v>
      </c>
      <c r="K12" s="68" t="s">
        <v>136</v>
      </c>
      <c r="L12" s="68" t="s">
        <v>196</v>
      </c>
    </row>
    <row r="13" spans="1:12" s="4" customFormat="1" ht="11.25" customHeight="1" x14ac:dyDescent="0.3">
      <c r="D13" s="64" t="s">
        <v>113</v>
      </c>
      <c r="E13" s="64" t="s">
        <v>111</v>
      </c>
      <c r="F13" s="65">
        <v>20972</v>
      </c>
      <c r="G13" s="54">
        <v>1</v>
      </c>
      <c r="H13" s="66">
        <v>229333.33</v>
      </c>
      <c r="I13" s="66">
        <v>0</v>
      </c>
      <c r="J13" s="66">
        <v>229333.33</v>
      </c>
      <c r="K13" s="68" t="s">
        <v>136</v>
      </c>
      <c r="L13" s="68" t="s">
        <v>196</v>
      </c>
    </row>
    <row r="14" spans="1:12" s="4" customFormat="1" ht="11.25" customHeight="1" x14ac:dyDescent="0.3">
      <c r="D14" s="64" t="s">
        <v>114</v>
      </c>
      <c r="E14" s="64" t="s">
        <v>111</v>
      </c>
      <c r="F14" s="65">
        <v>35947</v>
      </c>
      <c r="G14" s="54">
        <v>1</v>
      </c>
      <c r="H14" s="66">
        <v>372666.66</v>
      </c>
      <c r="I14" s="66">
        <v>0</v>
      </c>
      <c r="J14" s="66">
        <v>372666.66</v>
      </c>
      <c r="K14" s="68" t="s">
        <v>136</v>
      </c>
      <c r="L14" s="68" t="s">
        <v>196</v>
      </c>
    </row>
    <row r="15" spans="1:12" s="4" customFormat="1" ht="11.25" customHeight="1" x14ac:dyDescent="0.3">
      <c r="D15" s="64" t="s">
        <v>115</v>
      </c>
      <c r="E15" s="64" t="s">
        <v>111</v>
      </c>
      <c r="F15" s="65">
        <v>36191</v>
      </c>
      <c r="G15" s="54">
        <v>1</v>
      </c>
      <c r="H15" s="66">
        <v>160000</v>
      </c>
      <c r="I15" s="66">
        <v>0</v>
      </c>
      <c r="J15" s="66">
        <v>160000</v>
      </c>
      <c r="K15" s="68" t="s">
        <v>136</v>
      </c>
      <c r="L15" s="68" t="s">
        <v>196</v>
      </c>
    </row>
    <row r="16" spans="1:12" s="4" customFormat="1" ht="11.25" customHeight="1" x14ac:dyDescent="0.3">
      <c r="D16" s="64" t="s">
        <v>116</v>
      </c>
      <c r="E16" s="64" t="s">
        <v>111</v>
      </c>
      <c r="F16" s="65">
        <v>29373</v>
      </c>
      <c r="G16" s="54">
        <v>1</v>
      </c>
      <c r="H16" s="66">
        <v>3200000</v>
      </c>
      <c r="I16" s="66">
        <v>0</v>
      </c>
      <c r="J16" s="66">
        <v>3200000</v>
      </c>
      <c r="K16" s="68" t="s">
        <v>136</v>
      </c>
      <c r="L16" s="68" t="s">
        <v>196</v>
      </c>
    </row>
    <row r="17" spans="4:12" s="4" customFormat="1" ht="11.25" customHeight="1" x14ac:dyDescent="0.3">
      <c r="D17" s="64" t="s">
        <v>117</v>
      </c>
      <c r="E17" s="64" t="s">
        <v>111</v>
      </c>
      <c r="F17" s="65">
        <v>34547</v>
      </c>
      <c r="G17" s="54">
        <v>1</v>
      </c>
      <c r="H17" s="66">
        <v>13000000</v>
      </c>
      <c r="I17" s="66">
        <v>0</v>
      </c>
      <c r="J17" s="66">
        <v>13000000</v>
      </c>
      <c r="K17" s="68" t="s">
        <v>136</v>
      </c>
      <c r="L17" s="68" t="s">
        <v>196</v>
      </c>
    </row>
    <row r="18" spans="4:12" s="4" customFormat="1" ht="11.25" customHeight="1" x14ac:dyDescent="0.3">
      <c r="D18" s="64" t="s">
        <v>118</v>
      </c>
      <c r="E18" s="64" t="s">
        <v>111</v>
      </c>
      <c r="F18" s="65">
        <v>34151</v>
      </c>
      <c r="G18" s="54">
        <v>1</v>
      </c>
      <c r="H18" s="66">
        <v>900000</v>
      </c>
      <c r="I18" s="66">
        <v>0</v>
      </c>
      <c r="J18" s="66">
        <v>900000</v>
      </c>
      <c r="K18" s="68" t="s">
        <v>136</v>
      </c>
      <c r="L18" s="68" t="s">
        <v>196</v>
      </c>
    </row>
    <row r="19" spans="4:12" s="4" customFormat="1" ht="11.25" customHeight="1" x14ac:dyDescent="0.3">
      <c r="D19" s="64" t="s">
        <v>119</v>
      </c>
      <c r="E19" s="64" t="s">
        <v>111</v>
      </c>
      <c r="F19" s="65">
        <v>29007</v>
      </c>
      <c r="G19" s="54">
        <v>1</v>
      </c>
      <c r="H19" s="66">
        <v>300000</v>
      </c>
      <c r="I19" s="66">
        <v>0</v>
      </c>
      <c r="J19" s="66">
        <v>300000</v>
      </c>
      <c r="K19" s="68" t="s">
        <v>136</v>
      </c>
      <c r="L19" s="68" t="s">
        <v>196</v>
      </c>
    </row>
    <row r="20" spans="4:12" s="4" customFormat="1" ht="11.25" customHeight="1" x14ac:dyDescent="0.3">
      <c r="D20" s="64" t="s">
        <v>120</v>
      </c>
      <c r="E20" s="64" t="s">
        <v>111</v>
      </c>
      <c r="F20" s="65">
        <v>32509</v>
      </c>
      <c r="G20" s="54">
        <v>1</v>
      </c>
      <c r="H20" s="66">
        <v>0</v>
      </c>
      <c r="I20" s="66">
        <v>0</v>
      </c>
      <c r="J20" s="66">
        <v>0</v>
      </c>
      <c r="K20" s="68" t="s">
        <v>136</v>
      </c>
      <c r="L20" s="68" t="s">
        <v>196</v>
      </c>
    </row>
    <row r="21" spans="4:12" s="4" customFormat="1" ht="11.25" customHeight="1" x14ac:dyDescent="0.3">
      <c r="D21" s="64" t="s">
        <v>121</v>
      </c>
      <c r="E21" s="64" t="s">
        <v>111</v>
      </c>
      <c r="F21" s="65">
        <v>42458</v>
      </c>
      <c r="G21" s="54">
        <v>1</v>
      </c>
      <c r="H21" s="66">
        <v>113181.81</v>
      </c>
      <c r="I21" s="66">
        <v>0</v>
      </c>
      <c r="J21" s="66">
        <v>113181.81</v>
      </c>
      <c r="K21" s="68" t="s">
        <v>136</v>
      </c>
      <c r="L21" s="68" t="s">
        <v>196</v>
      </c>
    </row>
    <row r="22" spans="4:12" s="4" customFormat="1" ht="11.25" customHeight="1" x14ac:dyDescent="0.3">
      <c r="D22" s="64">
        <v>1</v>
      </c>
      <c r="E22" s="64" t="s">
        <v>111</v>
      </c>
      <c r="F22" s="65">
        <v>33055</v>
      </c>
      <c r="G22" s="54">
        <v>480</v>
      </c>
      <c r="H22" s="66">
        <v>18622741.82</v>
      </c>
      <c r="I22" s="66">
        <v>11991627.720000001</v>
      </c>
      <c r="J22" s="66">
        <v>6631114.0999999996</v>
      </c>
      <c r="K22" s="68" t="s">
        <v>137</v>
      </c>
      <c r="L22" s="68" t="s">
        <v>201</v>
      </c>
    </row>
    <row r="23" spans="4:12" s="4" customFormat="1" ht="11.25" customHeight="1" x14ac:dyDescent="0.3">
      <c r="D23" s="64">
        <v>10</v>
      </c>
      <c r="E23" s="64" t="s">
        <v>111</v>
      </c>
      <c r="F23" s="65">
        <v>39264</v>
      </c>
      <c r="G23" s="54">
        <v>480</v>
      </c>
      <c r="H23" s="66">
        <v>1515294.12</v>
      </c>
      <c r="I23" s="66">
        <v>340941.14</v>
      </c>
      <c r="J23" s="66">
        <v>1174352.98</v>
      </c>
      <c r="K23" s="68" t="s">
        <v>137</v>
      </c>
      <c r="L23" s="68" t="s">
        <v>201</v>
      </c>
    </row>
    <row r="24" spans="4:12" s="4" customFormat="1" ht="11.25" customHeight="1" x14ac:dyDescent="0.3">
      <c r="D24" s="64">
        <v>100</v>
      </c>
      <c r="E24" s="64" t="s">
        <v>111</v>
      </c>
      <c r="F24" s="65">
        <v>27942</v>
      </c>
      <c r="G24" s="54">
        <v>396</v>
      </c>
      <c r="H24" s="66">
        <v>0</v>
      </c>
      <c r="I24" s="66">
        <v>0</v>
      </c>
      <c r="J24" s="66">
        <v>0</v>
      </c>
      <c r="K24" s="68" t="s">
        <v>137</v>
      </c>
      <c r="L24" s="68" t="s">
        <v>201</v>
      </c>
    </row>
    <row r="25" spans="4:12" s="4" customFormat="1" ht="11.25" customHeight="1" x14ac:dyDescent="0.3">
      <c r="D25" s="64">
        <v>101</v>
      </c>
      <c r="E25" s="64" t="s">
        <v>111</v>
      </c>
      <c r="F25" s="65">
        <v>27942</v>
      </c>
      <c r="G25" s="54">
        <v>360</v>
      </c>
      <c r="H25" s="66">
        <v>0</v>
      </c>
      <c r="I25" s="66">
        <v>0</v>
      </c>
      <c r="J25" s="66">
        <v>0</v>
      </c>
      <c r="K25" s="68" t="s">
        <v>137</v>
      </c>
      <c r="L25" s="68" t="s">
        <v>201</v>
      </c>
    </row>
    <row r="26" spans="4:12" s="4" customFormat="1" ht="11.25" customHeight="1" x14ac:dyDescent="0.3">
      <c r="D26" s="64">
        <v>102</v>
      </c>
      <c r="E26" s="64" t="s">
        <v>111</v>
      </c>
      <c r="F26" s="65">
        <v>39257</v>
      </c>
      <c r="G26" s="54">
        <v>300</v>
      </c>
      <c r="H26" s="66">
        <v>0</v>
      </c>
      <c r="I26" s="66">
        <v>0</v>
      </c>
      <c r="J26" s="66">
        <v>0</v>
      </c>
      <c r="K26" s="68" t="s">
        <v>137</v>
      </c>
      <c r="L26" s="68" t="s">
        <v>201</v>
      </c>
    </row>
    <row r="27" spans="4:12" s="4" customFormat="1" ht="11.25" customHeight="1" x14ac:dyDescent="0.3">
      <c r="D27" s="64">
        <v>103</v>
      </c>
      <c r="E27" s="64" t="s">
        <v>111</v>
      </c>
      <c r="F27" s="65">
        <v>38964</v>
      </c>
      <c r="G27" s="54">
        <v>180</v>
      </c>
      <c r="H27" s="66">
        <v>0</v>
      </c>
      <c r="I27" s="66">
        <v>0</v>
      </c>
      <c r="J27" s="66">
        <v>0</v>
      </c>
      <c r="K27" s="68" t="s">
        <v>137</v>
      </c>
      <c r="L27" s="68" t="s">
        <v>201</v>
      </c>
    </row>
    <row r="28" spans="4:12" s="4" customFormat="1" ht="11.25" customHeight="1" x14ac:dyDescent="0.3">
      <c r="D28" s="64">
        <v>104</v>
      </c>
      <c r="E28" s="64" t="s">
        <v>111</v>
      </c>
      <c r="F28" s="65">
        <v>39294</v>
      </c>
      <c r="G28" s="54">
        <v>180</v>
      </c>
      <c r="H28" s="66">
        <v>60429.19</v>
      </c>
      <c r="I28" s="66">
        <v>38772.31</v>
      </c>
      <c r="J28" s="66">
        <v>21656.880000000005</v>
      </c>
      <c r="K28" s="68" t="s">
        <v>137</v>
      </c>
      <c r="L28" s="68" t="s">
        <v>201</v>
      </c>
    </row>
    <row r="29" spans="4:12" s="4" customFormat="1" ht="11.25" customHeight="1" x14ac:dyDescent="0.3">
      <c r="D29" s="64">
        <v>105</v>
      </c>
      <c r="E29" s="64" t="s">
        <v>111</v>
      </c>
      <c r="F29" s="65">
        <v>39264</v>
      </c>
      <c r="G29" s="54">
        <v>480</v>
      </c>
      <c r="H29" s="66">
        <v>0</v>
      </c>
      <c r="I29" s="66">
        <v>0</v>
      </c>
      <c r="J29" s="66">
        <v>0</v>
      </c>
      <c r="K29" s="68" t="s">
        <v>137</v>
      </c>
      <c r="L29" s="68" t="s">
        <v>201</v>
      </c>
    </row>
    <row r="30" spans="4:12" s="4" customFormat="1" ht="11.25" customHeight="1" x14ac:dyDescent="0.3">
      <c r="D30" s="64">
        <v>11</v>
      </c>
      <c r="E30" s="64" t="s">
        <v>111</v>
      </c>
      <c r="F30" s="65">
        <v>36708</v>
      </c>
      <c r="G30" s="54">
        <v>480</v>
      </c>
      <c r="H30" s="66">
        <v>189629.63</v>
      </c>
      <c r="I30" s="66">
        <v>75851.820000000007</v>
      </c>
      <c r="J30" s="66">
        <v>113777.81</v>
      </c>
      <c r="K30" s="68" t="s">
        <v>137</v>
      </c>
      <c r="L30" s="68" t="s">
        <v>201</v>
      </c>
    </row>
    <row r="31" spans="4:12" s="4" customFormat="1" ht="11.25" customHeight="1" x14ac:dyDescent="0.3">
      <c r="D31" s="64">
        <v>12</v>
      </c>
      <c r="E31" s="64" t="s">
        <v>111</v>
      </c>
      <c r="F31" s="65">
        <v>36708</v>
      </c>
      <c r="G31" s="54">
        <v>192</v>
      </c>
      <c r="H31" s="66">
        <v>24000</v>
      </c>
      <c r="I31" s="66">
        <v>24000</v>
      </c>
      <c r="J31" s="66">
        <v>0</v>
      </c>
      <c r="K31" s="68" t="s">
        <v>137</v>
      </c>
      <c r="L31" s="68" t="s">
        <v>201</v>
      </c>
    </row>
    <row r="32" spans="4:12" s="4" customFormat="1" ht="11.25" customHeight="1" x14ac:dyDescent="0.3">
      <c r="D32" s="64">
        <v>13</v>
      </c>
      <c r="E32" s="64" t="s">
        <v>111</v>
      </c>
      <c r="F32" s="65">
        <v>40360</v>
      </c>
      <c r="G32" s="54">
        <v>480</v>
      </c>
      <c r="H32" s="66">
        <v>3459.46</v>
      </c>
      <c r="I32" s="66">
        <v>518.95000000000005</v>
      </c>
      <c r="J32" s="66">
        <v>2940.51</v>
      </c>
      <c r="K32" s="68" t="s">
        <v>137</v>
      </c>
      <c r="L32" s="68" t="s">
        <v>201</v>
      </c>
    </row>
    <row r="33" spans="4:12" s="4" customFormat="1" ht="11.25" customHeight="1" x14ac:dyDescent="0.3">
      <c r="D33" s="64">
        <v>14</v>
      </c>
      <c r="E33" s="64" t="s">
        <v>111</v>
      </c>
      <c r="F33" s="65">
        <v>39264</v>
      </c>
      <c r="G33" s="54">
        <v>480</v>
      </c>
      <c r="H33" s="66">
        <v>8470.59</v>
      </c>
      <c r="I33" s="66">
        <v>1905.91</v>
      </c>
      <c r="J33" s="66">
        <v>6564.68</v>
      </c>
      <c r="K33" s="68" t="s">
        <v>137</v>
      </c>
      <c r="L33" s="68" t="s">
        <v>201</v>
      </c>
    </row>
    <row r="34" spans="4:12" s="4" customFormat="1" ht="11.25" customHeight="1" x14ac:dyDescent="0.3">
      <c r="D34" s="64">
        <v>15</v>
      </c>
      <c r="E34" s="64" t="s">
        <v>111</v>
      </c>
      <c r="F34" s="65">
        <v>39264</v>
      </c>
      <c r="G34" s="54">
        <v>480</v>
      </c>
      <c r="H34" s="66">
        <v>3764.71</v>
      </c>
      <c r="I34" s="66">
        <v>847.01</v>
      </c>
      <c r="J34" s="66">
        <v>2917.7</v>
      </c>
      <c r="K34" s="68" t="s">
        <v>137</v>
      </c>
      <c r="L34" s="68" t="s">
        <v>201</v>
      </c>
    </row>
    <row r="35" spans="4:12" s="4" customFormat="1" ht="11.25" customHeight="1" x14ac:dyDescent="0.3">
      <c r="D35" s="64">
        <v>16</v>
      </c>
      <c r="E35" s="64" t="s">
        <v>111</v>
      </c>
      <c r="F35" s="65">
        <v>36708</v>
      </c>
      <c r="G35" s="54">
        <v>360</v>
      </c>
      <c r="H35" s="66">
        <v>8470.59</v>
      </c>
      <c r="I35" s="66">
        <v>4517.6499999999996</v>
      </c>
      <c r="J35" s="66">
        <v>3952.9400000000005</v>
      </c>
      <c r="K35" s="68" t="s">
        <v>137</v>
      </c>
      <c r="L35" s="68" t="s">
        <v>201</v>
      </c>
    </row>
    <row r="36" spans="4:12" s="4" customFormat="1" ht="11.25" customHeight="1" x14ac:dyDescent="0.3">
      <c r="D36" s="64">
        <v>17</v>
      </c>
      <c r="E36" s="64" t="s">
        <v>111</v>
      </c>
      <c r="F36" s="65">
        <v>40360</v>
      </c>
      <c r="G36" s="54">
        <v>180</v>
      </c>
      <c r="H36" s="66">
        <v>100000</v>
      </c>
      <c r="I36" s="66">
        <v>40000.050000000003</v>
      </c>
      <c r="J36" s="66">
        <v>59999.95</v>
      </c>
      <c r="K36" s="68" t="s">
        <v>137</v>
      </c>
      <c r="L36" s="68" t="s">
        <v>201</v>
      </c>
    </row>
    <row r="37" spans="4:12" s="4" customFormat="1" ht="11.25" customHeight="1" x14ac:dyDescent="0.3">
      <c r="D37" s="64">
        <v>18</v>
      </c>
      <c r="E37" s="64" t="s">
        <v>111</v>
      </c>
      <c r="F37" s="65">
        <v>41456</v>
      </c>
      <c r="G37" s="54">
        <v>480</v>
      </c>
      <c r="H37" s="66">
        <v>1120000</v>
      </c>
      <c r="I37" s="66">
        <v>83999.95</v>
      </c>
      <c r="J37" s="66">
        <v>1036000.05</v>
      </c>
      <c r="K37" s="68" t="s">
        <v>137</v>
      </c>
      <c r="L37" s="68" t="s">
        <v>201</v>
      </c>
    </row>
    <row r="38" spans="4:12" s="4" customFormat="1" ht="11.25" customHeight="1" x14ac:dyDescent="0.3">
      <c r="D38" s="64">
        <v>19</v>
      </c>
      <c r="E38" s="64" t="s">
        <v>111</v>
      </c>
      <c r="F38" s="65">
        <v>33055</v>
      </c>
      <c r="G38" s="54">
        <v>480</v>
      </c>
      <c r="H38" s="66">
        <v>1882.35</v>
      </c>
      <c r="I38" s="66">
        <v>1223.49</v>
      </c>
      <c r="J38" s="66">
        <v>658.8599999999999</v>
      </c>
      <c r="K38" s="68" t="s">
        <v>137</v>
      </c>
      <c r="L38" s="68" t="s">
        <v>201</v>
      </c>
    </row>
    <row r="39" spans="4:12" s="4" customFormat="1" ht="11.25" customHeight="1" x14ac:dyDescent="0.3">
      <c r="D39" s="64">
        <v>2</v>
      </c>
      <c r="E39" s="64" t="s">
        <v>111</v>
      </c>
      <c r="F39" s="65">
        <v>39264</v>
      </c>
      <c r="G39" s="54">
        <v>480</v>
      </c>
      <c r="H39" s="66">
        <v>752941.18</v>
      </c>
      <c r="I39" s="66">
        <v>169411.79</v>
      </c>
      <c r="J39" s="66">
        <v>583529.39</v>
      </c>
      <c r="K39" s="68" t="s">
        <v>137</v>
      </c>
      <c r="L39" s="68" t="s">
        <v>201</v>
      </c>
    </row>
    <row r="40" spans="4:12" s="4" customFormat="1" ht="11.25" customHeight="1" x14ac:dyDescent="0.3">
      <c r="D40" s="64">
        <v>20</v>
      </c>
      <c r="E40" s="64" t="s">
        <v>111</v>
      </c>
      <c r="F40" s="65">
        <v>38899</v>
      </c>
      <c r="G40" s="54">
        <v>480</v>
      </c>
      <c r="H40" s="66">
        <v>998855.39</v>
      </c>
      <c r="I40" s="66">
        <v>123235.28</v>
      </c>
      <c r="J40" s="66">
        <v>875620.11</v>
      </c>
      <c r="K40" s="68" t="s">
        <v>137</v>
      </c>
      <c r="L40" s="68" t="s">
        <v>201</v>
      </c>
    </row>
    <row r="41" spans="4:12" s="4" customFormat="1" ht="11.25" customHeight="1" x14ac:dyDescent="0.3">
      <c r="D41" s="64">
        <v>21</v>
      </c>
      <c r="E41" s="64" t="s">
        <v>111</v>
      </c>
      <c r="F41" s="65">
        <v>38899</v>
      </c>
      <c r="G41" s="54">
        <v>480</v>
      </c>
      <c r="H41" s="66">
        <v>248484.85</v>
      </c>
      <c r="I41" s="66">
        <v>62121.25</v>
      </c>
      <c r="J41" s="66">
        <v>186363.6</v>
      </c>
      <c r="K41" s="68" t="s">
        <v>137</v>
      </c>
      <c r="L41" s="68" t="s">
        <v>201</v>
      </c>
    </row>
    <row r="42" spans="4:12" s="4" customFormat="1" ht="11.25" customHeight="1" x14ac:dyDescent="0.3">
      <c r="D42" s="64">
        <v>22</v>
      </c>
      <c r="E42" s="64" t="s">
        <v>111</v>
      </c>
      <c r="F42" s="65">
        <v>39264</v>
      </c>
      <c r="G42" s="54">
        <v>480</v>
      </c>
      <c r="H42" s="66">
        <v>409411.76</v>
      </c>
      <c r="I42" s="66">
        <v>92117.63</v>
      </c>
      <c r="J42" s="66">
        <v>317294.13</v>
      </c>
      <c r="K42" s="68" t="s">
        <v>137</v>
      </c>
      <c r="L42" s="68" t="s">
        <v>201</v>
      </c>
    </row>
    <row r="43" spans="4:12" s="4" customFormat="1" ht="11.25" customHeight="1" x14ac:dyDescent="0.3">
      <c r="D43" s="64">
        <v>23</v>
      </c>
      <c r="E43" s="64" t="s">
        <v>111</v>
      </c>
      <c r="F43" s="65">
        <v>38899</v>
      </c>
      <c r="G43" s="54">
        <v>480</v>
      </c>
      <c r="H43" s="66">
        <v>366060.61</v>
      </c>
      <c r="I43" s="66">
        <v>91515.19</v>
      </c>
      <c r="J43" s="66">
        <v>274545.42</v>
      </c>
      <c r="K43" s="68" t="s">
        <v>137</v>
      </c>
      <c r="L43" s="68" t="s">
        <v>201</v>
      </c>
    </row>
    <row r="44" spans="4:12" s="4" customFormat="1" ht="11.25" customHeight="1" x14ac:dyDescent="0.3">
      <c r="D44" s="64">
        <v>24</v>
      </c>
      <c r="E44" s="64" t="s">
        <v>111</v>
      </c>
      <c r="F44" s="65">
        <v>38899</v>
      </c>
      <c r="G44" s="54">
        <v>480</v>
      </c>
      <c r="H44" s="66">
        <v>1585454.55</v>
      </c>
      <c r="I44" s="66">
        <v>396363.63</v>
      </c>
      <c r="J44" s="66">
        <v>1189090.92</v>
      </c>
      <c r="K44" s="68" t="s">
        <v>137</v>
      </c>
      <c r="L44" s="68" t="s">
        <v>201</v>
      </c>
    </row>
    <row r="45" spans="4:12" s="4" customFormat="1" ht="11.25" customHeight="1" x14ac:dyDescent="0.3">
      <c r="D45" s="64">
        <v>25</v>
      </c>
      <c r="E45" s="64" t="s">
        <v>111</v>
      </c>
      <c r="F45" s="65">
        <v>40360</v>
      </c>
      <c r="G45" s="54">
        <v>480</v>
      </c>
      <c r="H45" s="66">
        <v>181621.62</v>
      </c>
      <c r="I45" s="66">
        <v>27243.26</v>
      </c>
      <c r="J45" s="66">
        <v>154378.35999999999</v>
      </c>
      <c r="K45" s="68" t="s">
        <v>137</v>
      </c>
      <c r="L45" s="68" t="s">
        <v>201</v>
      </c>
    </row>
    <row r="46" spans="4:12" s="4" customFormat="1" ht="11.25" customHeight="1" x14ac:dyDescent="0.3">
      <c r="D46" s="64">
        <v>26</v>
      </c>
      <c r="E46" s="64" t="s">
        <v>111</v>
      </c>
      <c r="F46" s="65">
        <v>40725</v>
      </c>
      <c r="G46" s="54">
        <v>180</v>
      </c>
      <c r="H46" s="66">
        <v>90000</v>
      </c>
      <c r="I46" s="66">
        <v>30000</v>
      </c>
      <c r="J46" s="66">
        <v>60000</v>
      </c>
      <c r="K46" s="68" t="s">
        <v>137</v>
      </c>
      <c r="L46" s="68" t="s">
        <v>201</v>
      </c>
    </row>
    <row r="47" spans="4:12" s="4" customFormat="1" ht="11.25" customHeight="1" x14ac:dyDescent="0.3">
      <c r="D47" s="64">
        <v>27</v>
      </c>
      <c r="E47" s="64" t="s">
        <v>111</v>
      </c>
      <c r="F47" s="65">
        <v>40360</v>
      </c>
      <c r="G47" s="54">
        <v>180</v>
      </c>
      <c r="H47" s="66">
        <v>71250</v>
      </c>
      <c r="I47" s="66">
        <v>28499.96</v>
      </c>
      <c r="J47" s="66">
        <v>42750.04</v>
      </c>
      <c r="K47" s="68" t="s">
        <v>137</v>
      </c>
      <c r="L47" s="68" t="s">
        <v>201</v>
      </c>
    </row>
    <row r="48" spans="4:12" s="4" customFormat="1" ht="11.25" customHeight="1" x14ac:dyDescent="0.3">
      <c r="D48" s="64">
        <v>28</v>
      </c>
      <c r="E48" s="64" t="s">
        <v>111</v>
      </c>
      <c r="F48" s="65">
        <v>40725</v>
      </c>
      <c r="G48" s="54">
        <v>480</v>
      </c>
      <c r="H48" s="66">
        <v>103157.89</v>
      </c>
      <c r="I48" s="66">
        <v>12894.7</v>
      </c>
      <c r="J48" s="66">
        <v>90263.19</v>
      </c>
      <c r="K48" s="68" t="s">
        <v>137</v>
      </c>
      <c r="L48" s="68" t="s">
        <v>201</v>
      </c>
    </row>
    <row r="49" spans="4:12" s="4" customFormat="1" ht="11.25" customHeight="1" x14ac:dyDescent="0.3">
      <c r="D49" s="64">
        <v>29</v>
      </c>
      <c r="E49" s="64" t="s">
        <v>111</v>
      </c>
      <c r="F49" s="65">
        <v>39995</v>
      </c>
      <c r="G49" s="54">
        <v>72</v>
      </c>
      <c r="H49" s="66">
        <v>32.22</v>
      </c>
      <c r="I49" s="66">
        <v>32.22</v>
      </c>
      <c r="J49" s="66">
        <v>0</v>
      </c>
      <c r="K49" s="68" t="s">
        <v>137</v>
      </c>
      <c r="L49" s="68" t="s">
        <v>201</v>
      </c>
    </row>
    <row r="50" spans="4:12" s="4" customFormat="1" ht="11.25" customHeight="1" x14ac:dyDescent="0.3">
      <c r="D50" s="64">
        <v>3</v>
      </c>
      <c r="E50" s="64" t="s">
        <v>111</v>
      </c>
      <c r="F50" s="65">
        <v>33055</v>
      </c>
      <c r="G50" s="54">
        <v>480</v>
      </c>
      <c r="H50" s="66">
        <v>188235.29</v>
      </c>
      <c r="I50" s="66">
        <v>122352.98</v>
      </c>
      <c r="J50" s="66">
        <v>65882.310000000012</v>
      </c>
      <c r="K50" s="68" t="s">
        <v>137</v>
      </c>
      <c r="L50" s="68" t="s">
        <v>201</v>
      </c>
    </row>
    <row r="51" spans="4:12" s="4" customFormat="1" ht="11.25" customHeight="1" x14ac:dyDescent="0.3">
      <c r="D51" s="64">
        <v>30</v>
      </c>
      <c r="E51" s="64" t="s">
        <v>111</v>
      </c>
      <c r="F51" s="65">
        <v>39995</v>
      </c>
      <c r="G51" s="54">
        <v>180</v>
      </c>
      <c r="H51" s="66">
        <v>39545.449999999997</v>
      </c>
      <c r="I51" s="66">
        <v>18454.580000000002</v>
      </c>
      <c r="J51" s="66">
        <v>21090.869999999995</v>
      </c>
      <c r="K51" s="68" t="s">
        <v>137</v>
      </c>
      <c r="L51" s="68" t="s">
        <v>201</v>
      </c>
    </row>
    <row r="52" spans="4:12" s="4" customFormat="1" ht="11.25" customHeight="1" x14ac:dyDescent="0.3">
      <c r="D52" s="64">
        <v>31</v>
      </c>
      <c r="E52" s="64" t="s">
        <v>111</v>
      </c>
      <c r="F52" s="65">
        <v>39995</v>
      </c>
      <c r="G52" s="54">
        <v>480</v>
      </c>
      <c r="H52" s="66">
        <v>173333.33</v>
      </c>
      <c r="I52" s="66">
        <v>30333.32</v>
      </c>
      <c r="J52" s="66">
        <v>143000.00999999998</v>
      </c>
      <c r="K52" s="68" t="s">
        <v>137</v>
      </c>
      <c r="L52" s="68" t="s">
        <v>201</v>
      </c>
    </row>
    <row r="53" spans="4:12" s="4" customFormat="1" ht="11.25" customHeight="1" x14ac:dyDescent="0.3">
      <c r="D53" s="64">
        <v>32</v>
      </c>
      <c r="E53" s="64" t="s">
        <v>111</v>
      </c>
      <c r="F53" s="65">
        <v>36708</v>
      </c>
      <c r="G53" s="54">
        <v>1</v>
      </c>
      <c r="H53" s="66">
        <v>1</v>
      </c>
      <c r="I53" s="66">
        <v>1</v>
      </c>
      <c r="J53" s="66">
        <v>0</v>
      </c>
      <c r="K53" s="68" t="s">
        <v>137</v>
      </c>
      <c r="L53" s="68" t="s">
        <v>201</v>
      </c>
    </row>
    <row r="54" spans="4:12" s="4" customFormat="1" ht="11.25" customHeight="1" x14ac:dyDescent="0.3">
      <c r="D54" s="64">
        <v>33</v>
      </c>
      <c r="E54" s="64" t="s">
        <v>111</v>
      </c>
      <c r="F54" s="65">
        <v>36708</v>
      </c>
      <c r="G54" s="54">
        <v>1</v>
      </c>
      <c r="H54" s="66">
        <v>1</v>
      </c>
      <c r="I54" s="66">
        <v>1</v>
      </c>
      <c r="J54" s="66">
        <v>0</v>
      </c>
      <c r="K54" s="68" t="s">
        <v>137</v>
      </c>
      <c r="L54" s="68" t="s">
        <v>201</v>
      </c>
    </row>
    <row r="55" spans="4:12" s="4" customFormat="1" ht="11.25" customHeight="1" x14ac:dyDescent="0.3">
      <c r="D55" s="64">
        <v>34</v>
      </c>
      <c r="E55" s="64" t="s">
        <v>111</v>
      </c>
      <c r="F55" s="65">
        <v>36708</v>
      </c>
      <c r="G55" s="54">
        <v>1</v>
      </c>
      <c r="H55" s="66">
        <v>1</v>
      </c>
      <c r="I55" s="66">
        <v>1</v>
      </c>
      <c r="J55" s="66">
        <v>0</v>
      </c>
      <c r="K55" s="68" t="s">
        <v>137</v>
      </c>
      <c r="L55" s="68" t="s">
        <v>201</v>
      </c>
    </row>
    <row r="56" spans="4:12" s="4" customFormat="1" ht="11.25" customHeight="1" x14ac:dyDescent="0.3">
      <c r="D56" s="64">
        <v>35</v>
      </c>
      <c r="E56" s="64" t="s">
        <v>111</v>
      </c>
      <c r="F56" s="65">
        <v>36708</v>
      </c>
      <c r="G56" s="54">
        <v>480</v>
      </c>
      <c r="H56" s="66">
        <v>11851.85</v>
      </c>
      <c r="I56" s="66">
        <v>4740.72</v>
      </c>
      <c r="J56" s="66">
        <v>7111.13</v>
      </c>
      <c r="K56" s="68" t="s">
        <v>137</v>
      </c>
      <c r="L56" s="68" t="s">
        <v>201</v>
      </c>
    </row>
    <row r="57" spans="4:12" s="4" customFormat="1" ht="11.25" customHeight="1" x14ac:dyDescent="0.3">
      <c r="D57" s="64">
        <v>36</v>
      </c>
      <c r="E57" s="64" t="s">
        <v>111</v>
      </c>
      <c r="F57" s="65">
        <v>36708</v>
      </c>
      <c r="G57" s="54">
        <v>480</v>
      </c>
      <c r="H57" s="66">
        <v>1</v>
      </c>
      <c r="I57" s="66">
        <v>1</v>
      </c>
      <c r="J57" s="66">
        <v>0</v>
      </c>
      <c r="K57" s="68" t="s">
        <v>138</v>
      </c>
      <c r="L57" s="68" t="s">
        <v>199</v>
      </c>
    </row>
    <row r="58" spans="4:12" s="4" customFormat="1" ht="11.25" customHeight="1" x14ac:dyDescent="0.3">
      <c r="D58" s="64">
        <v>37</v>
      </c>
      <c r="E58" s="64" t="s">
        <v>111</v>
      </c>
      <c r="F58" s="65">
        <v>39630</v>
      </c>
      <c r="G58" s="54">
        <v>480</v>
      </c>
      <c r="H58" s="66">
        <v>1142.8599999999999</v>
      </c>
      <c r="I58" s="66">
        <v>228.56</v>
      </c>
      <c r="J58" s="66">
        <v>914.3</v>
      </c>
      <c r="K58" s="68" t="s">
        <v>137</v>
      </c>
      <c r="L58" s="68" t="s">
        <v>201</v>
      </c>
    </row>
    <row r="59" spans="4:12" s="4" customFormat="1" ht="11.25" customHeight="1" x14ac:dyDescent="0.3">
      <c r="D59" s="64">
        <v>38</v>
      </c>
      <c r="E59" s="64" t="s">
        <v>111</v>
      </c>
      <c r="F59" s="65">
        <v>39630</v>
      </c>
      <c r="G59" s="54">
        <v>480</v>
      </c>
      <c r="H59" s="66">
        <v>1142.8599999999999</v>
      </c>
      <c r="I59" s="66">
        <v>228.56</v>
      </c>
      <c r="J59" s="66">
        <v>914.3</v>
      </c>
      <c r="K59" s="68" t="s">
        <v>137</v>
      </c>
      <c r="L59" s="68" t="s">
        <v>201</v>
      </c>
    </row>
    <row r="60" spans="4:12" s="4" customFormat="1" ht="11.25" customHeight="1" x14ac:dyDescent="0.3">
      <c r="D60" s="64">
        <v>39</v>
      </c>
      <c r="E60" s="64" t="s">
        <v>111</v>
      </c>
      <c r="F60" s="65">
        <v>39630</v>
      </c>
      <c r="G60" s="54">
        <v>480</v>
      </c>
      <c r="H60" s="66">
        <v>1142.8599999999999</v>
      </c>
      <c r="I60" s="66">
        <v>228.56</v>
      </c>
      <c r="J60" s="66">
        <v>914.3</v>
      </c>
      <c r="K60" s="68" t="s">
        <v>137</v>
      </c>
      <c r="L60" s="68" t="s">
        <v>201</v>
      </c>
    </row>
    <row r="61" spans="4:12" s="4" customFormat="1" ht="11.25" customHeight="1" x14ac:dyDescent="0.3">
      <c r="D61" s="64">
        <v>4</v>
      </c>
      <c r="E61" s="64" t="s">
        <v>111</v>
      </c>
      <c r="F61" s="65">
        <v>34151</v>
      </c>
      <c r="G61" s="54">
        <v>264</v>
      </c>
      <c r="H61" s="66">
        <v>5.74</v>
      </c>
      <c r="I61" s="66">
        <v>5.74</v>
      </c>
      <c r="J61" s="66">
        <v>0</v>
      </c>
      <c r="K61" s="68" t="s">
        <v>137</v>
      </c>
      <c r="L61" s="68" t="s">
        <v>201</v>
      </c>
    </row>
    <row r="62" spans="4:12" s="4" customFormat="1" ht="11.25" customHeight="1" x14ac:dyDescent="0.3">
      <c r="D62" s="64">
        <v>40</v>
      </c>
      <c r="E62" s="64" t="s">
        <v>111</v>
      </c>
      <c r="F62" s="65">
        <v>36708</v>
      </c>
      <c r="G62" s="54">
        <v>480</v>
      </c>
      <c r="H62" s="66">
        <v>11851.85</v>
      </c>
      <c r="I62" s="66">
        <v>4740.72</v>
      </c>
      <c r="J62" s="66">
        <v>7111.13</v>
      </c>
      <c r="K62" s="68" t="s">
        <v>137</v>
      </c>
      <c r="L62" s="68" t="s">
        <v>201</v>
      </c>
    </row>
    <row r="63" spans="4:12" s="4" customFormat="1" ht="11.25" customHeight="1" x14ac:dyDescent="0.3">
      <c r="D63" s="64">
        <v>41</v>
      </c>
      <c r="E63" s="64" t="s">
        <v>111</v>
      </c>
      <c r="F63" s="65">
        <v>39630</v>
      </c>
      <c r="G63" s="54">
        <v>480</v>
      </c>
      <c r="H63" s="66">
        <v>1142.8599999999999</v>
      </c>
      <c r="I63" s="66">
        <v>228.56</v>
      </c>
      <c r="J63" s="66">
        <v>914.3</v>
      </c>
      <c r="K63" s="68" t="s">
        <v>137</v>
      </c>
      <c r="L63" s="68" t="s">
        <v>201</v>
      </c>
    </row>
    <row r="64" spans="4:12" s="4" customFormat="1" ht="11.25" customHeight="1" x14ac:dyDescent="0.3">
      <c r="D64" s="64">
        <v>42</v>
      </c>
      <c r="E64" s="64" t="s">
        <v>111</v>
      </c>
      <c r="F64" s="65">
        <v>39630</v>
      </c>
      <c r="G64" s="54">
        <v>480</v>
      </c>
      <c r="H64" s="66">
        <v>1142.8599999999999</v>
      </c>
      <c r="I64" s="66">
        <v>228.56</v>
      </c>
      <c r="J64" s="66">
        <v>914.3</v>
      </c>
      <c r="K64" s="68" t="s">
        <v>137</v>
      </c>
      <c r="L64" s="68" t="s">
        <v>201</v>
      </c>
    </row>
    <row r="65" spans="4:12" s="4" customFormat="1" ht="11.25" customHeight="1" x14ac:dyDescent="0.3">
      <c r="D65" s="64">
        <v>43</v>
      </c>
      <c r="E65" s="64" t="s">
        <v>111</v>
      </c>
      <c r="F65" s="65">
        <v>38899</v>
      </c>
      <c r="G65" s="54">
        <v>480</v>
      </c>
      <c r="H65" s="66">
        <v>218181.82</v>
      </c>
      <c r="I65" s="66">
        <v>54545.5</v>
      </c>
      <c r="J65" s="66">
        <v>163636.32</v>
      </c>
      <c r="K65" s="68" t="s">
        <v>137</v>
      </c>
      <c r="L65" s="68" t="s">
        <v>201</v>
      </c>
    </row>
    <row r="66" spans="4:12" s="4" customFormat="1" ht="11.25" customHeight="1" x14ac:dyDescent="0.3">
      <c r="D66" s="64">
        <v>44</v>
      </c>
      <c r="E66" s="64" t="s">
        <v>111</v>
      </c>
      <c r="F66" s="65">
        <v>38899</v>
      </c>
      <c r="G66" s="54">
        <v>180</v>
      </c>
      <c r="H66" s="66">
        <v>18750</v>
      </c>
      <c r="I66" s="66">
        <v>12522.39</v>
      </c>
      <c r="J66" s="66">
        <v>6227.6100000000006</v>
      </c>
      <c r="K66" s="68" t="s">
        <v>137</v>
      </c>
      <c r="L66" s="68" t="s">
        <v>201</v>
      </c>
    </row>
    <row r="67" spans="4:12" s="4" customFormat="1" ht="11.25" customHeight="1" x14ac:dyDescent="0.3">
      <c r="D67" s="64">
        <v>45</v>
      </c>
      <c r="E67" s="64" t="s">
        <v>111</v>
      </c>
      <c r="F67" s="65">
        <v>38899</v>
      </c>
      <c r="G67" s="54">
        <v>180</v>
      </c>
      <c r="H67" s="66">
        <v>9375</v>
      </c>
      <c r="I67" s="66">
        <v>6261.19</v>
      </c>
      <c r="J67" s="66">
        <v>3113.8100000000004</v>
      </c>
      <c r="K67" s="68" t="s">
        <v>137</v>
      </c>
      <c r="L67" s="68" t="s">
        <v>201</v>
      </c>
    </row>
    <row r="68" spans="4:12" s="4" customFormat="1" ht="11.25" customHeight="1" x14ac:dyDescent="0.3">
      <c r="D68" s="64">
        <v>46</v>
      </c>
      <c r="E68" s="64" t="s">
        <v>111</v>
      </c>
      <c r="F68" s="65">
        <v>38899</v>
      </c>
      <c r="G68" s="54">
        <v>480</v>
      </c>
      <c r="H68" s="66">
        <v>236363.64</v>
      </c>
      <c r="I68" s="66">
        <v>59090.85</v>
      </c>
      <c r="J68" s="66">
        <v>177272.79</v>
      </c>
      <c r="K68" s="68" t="s">
        <v>137</v>
      </c>
      <c r="L68" s="68" t="s">
        <v>201</v>
      </c>
    </row>
    <row r="69" spans="4:12" s="4" customFormat="1" ht="11.25" customHeight="1" x14ac:dyDescent="0.3">
      <c r="D69" s="64">
        <v>47</v>
      </c>
      <c r="E69" s="64" t="s">
        <v>111</v>
      </c>
      <c r="F69" s="65">
        <v>38899</v>
      </c>
      <c r="G69" s="54">
        <v>180</v>
      </c>
      <c r="H69" s="66">
        <v>18750</v>
      </c>
      <c r="I69" s="66">
        <v>12500.04</v>
      </c>
      <c r="J69" s="66">
        <v>6249.9599999999991</v>
      </c>
      <c r="K69" s="68" t="s">
        <v>137</v>
      </c>
      <c r="L69" s="68" t="s">
        <v>201</v>
      </c>
    </row>
    <row r="70" spans="4:12" s="4" customFormat="1" ht="11.25" customHeight="1" x14ac:dyDescent="0.3">
      <c r="D70" s="64">
        <v>48</v>
      </c>
      <c r="E70" s="64" t="s">
        <v>111</v>
      </c>
      <c r="F70" s="65">
        <v>33055</v>
      </c>
      <c r="G70" s="54">
        <v>408</v>
      </c>
      <c r="H70" s="66">
        <v>300000</v>
      </c>
      <c r="I70" s="66">
        <v>284399.99</v>
      </c>
      <c r="J70" s="66">
        <v>15600.010000000009</v>
      </c>
      <c r="K70" s="68" t="s">
        <v>137</v>
      </c>
      <c r="L70" s="68" t="s">
        <v>201</v>
      </c>
    </row>
    <row r="71" spans="4:12" s="4" customFormat="1" ht="11.25" customHeight="1" x14ac:dyDescent="0.3">
      <c r="D71" s="64">
        <v>49</v>
      </c>
      <c r="E71" s="64" t="s">
        <v>111</v>
      </c>
      <c r="F71" s="65">
        <v>40360</v>
      </c>
      <c r="G71" s="54">
        <v>180</v>
      </c>
      <c r="H71" s="66">
        <v>5000</v>
      </c>
      <c r="I71" s="66">
        <v>2000.02</v>
      </c>
      <c r="J71" s="66">
        <v>2999.98</v>
      </c>
      <c r="K71" s="68" t="s">
        <v>137</v>
      </c>
      <c r="L71" s="68" t="s">
        <v>201</v>
      </c>
    </row>
    <row r="72" spans="4:12" s="4" customFormat="1" ht="11.25" customHeight="1" x14ac:dyDescent="0.3">
      <c r="D72" s="64">
        <v>5</v>
      </c>
      <c r="E72" s="64" t="s">
        <v>111</v>
      </c>
      <c r="F72" s="65">
        <v>33055</v>
      </c>
      <c r="G72" s="54">
        <v>480</v>
      </c>
      <c r="H72" s="66">
        <v>1129411.76</v>
      </c>
      <c r="I72" s="66">
        <v>734117.62</v>
      </c>
      <c r="J72" s="66">
        <v>395294.14</v>
      </c>
      <c r="K72" s="68" t="s">
        <v>137</v>
      </c>
      <c r="L72" s="68" t="s">
        <v>201</v>
      </c>
    </row>
    <row r="73" spans="4:12" s="4" customFormat="1" ht="11.25" customHeight="1" x14ac:dyDescent="0.3">
      <c r="D73" s="64">
        <v>50</v>
      </c>
      <c r="E73" s="64" t="s">
        <v>111</v>
      </c>
      <c r="F73" s="65">
        <v>38899</v>
      </c>
      <c r="G73" s="54">
        <v>180</v>
      </c>
      <c r="H73" s="66">
        <v>75000</v>
      </c>
      <c r="I73" s="66">
        <v>50089.3</v>
      </c>
      <c r="J73" s="66">
        <v>24910.699999999997</v>
      </c>
      <c r="K73" s="68" t="s">
        <v>137</v>
      </c>
      <c r="L73" s="68" t="s">
        <v>201</v>
      </c>
    </row>
    <row r="74" spans="4:12" s="4" customFormat="1" ht="11.25" customHeight="1" x14ac:dyDescent="0.3">
      <c r="D74" s="64">
        <v>51</v>
      </c>
      <c r="E74" s="64" t="s">
        <v>111</v>
      </c>
      <c r="F74" s="65">
        <v>38899</v>
      </c>
      <c r="G74" s="54">
        <v>480</v>
      </c>
      <c r="H74" s="66">
        <v>242424.24</v>
      </c>
      <c r="I74" s="66">
        <v>60606.05</v>
      </c>
      <c r="J74" s="66">
        <v>181818.19</v>
      </c>
      <c r="K74" s="68" t="s">
        <v>137</v>
      </c>
      <c r="L74" s="68" t="s">
        <v>201</v>
      </c>
    </row>
    <row r="75" spans="4:12" s="4" customFormat="1" ht="11.25" customHeight="1" x14ac:dyDescent="0.3">
      <c r="D75" s="64">
        <v>52</v>
      </c>
      <c r="E75" s="64" t="s">
        <v>111</v>
      </c>
      <c r="F75" s="65">
        <v>38899</v>
      </c>
      <c r="G75" s="54">
        <v>180</v>
      </c>
      <c r="H75" s="66">
        <v>9375</v>
      </c>
      <c r="I75" s="66">
        <v>6261.19</v>
      </c>
      <c r="J75" s="66">
        <v>3113.8100000000004</v>
      </c>
      <c r="K75" s="68" t="s">
        <v>137</v>
      </c>
      <c r="L75" s="68" t="s">
        <v>201</v>
      </c>
    </row>
    <row r="76" spans="4:12" s="4" customFormat="1" ht="11.25" customHeight="1" x14ac:dyDescent="0.3">
      <c r="D76" s="64">
        <v>53</v>
      </c>
      <c r="E76" s="64" t="s">
        <v>111</v>
      </c>
      <c r="F76" s="65">
        <v>33055</v>
      </c>
      <c r="G76" s="54">
        <v>408</v>
      </c>
      <c r="H76" s="66">
        <v>15000</v>
      </c>
      <c r="I76" s="66">
        <v>14190.02</v>
      </c>
      <c r="J76" s="66">
        <v>809.97999999999956</v>
      </c>
      <c r="K76" s="68" t="s">
        <v>137</v>
      </c>
      <c r="L76" s="68" t="s">
        <v>201</v>
      </c>
    </row>
    <row r="77" spans="4:12" s="4" customFormat="1" ht="11.25" customHeight="1" x14ac:dyDescent="0.3">
      <c r="D77" s="64">
        <v>54</v>
      </c>
      <c r="E77" s="64" t="s">
        <v>111</v>
      </c>
      <c r="F77" s="65">
        <v>38169</v>
      </c>
      <c r="G77" s="54">
        <v>180</v>
      </c>
      <c r="H77" s="66">
        <v>12500</v>
      </c>
      <c r="I77" s="66">
        <v>9999.92</v>
      </c>
      <c r="J77" s="66">
        <v>2500.08</v>
      </c>
      <c r="K77" s="68" t="s">
        <v>137</v>
      </c>
      <c r="L77" s="68" t="s">
        <v>201</v>
      </c>
    </row>
    <row r="78" spans="4:12" s="4" customFormat="1" ht="11.25" customHeight="1" x14ac:dyDescent="0.3">
      <c r="D78" s="64">
        <v>55</v>
      </c>
      <c r="E78" s="64" t="s">
        <v>111</v>
      </c>
      <c r="F78" s="65">
        <v>39264</v>
      </c>
      <c r="G78" s="54">
        <v>480</v>
      </c>
      <c r="H78" s="66">
        <v>141176.47</v>
      </c>
      <c r="I78" s="66">
        <v>31764.73</v>
      </c>
      <c r="J78" s="66">
        <v>109411.74</v>
      </c>
      <c r="K78" s="68" t="s">
        <v>137</v>
      </c>
      <c r="L78" s="68" t="s">
        <v>201</v>
      </c>
    </row>
    <row r="79" spans="4:12" s="4" customFormat="1" ht="11.25" customHeight="1" x14ac:dyDescent="0.3">
      <c r="D79" s="64">
        <v>56</v>
      </c>
      <c r="E79" s="64" t="s">
        <v>111</v>
      </c>
      <c r="F79" s="65">
        <v>39264</v>
      </c>
      <c r="G79" s="54">
        <v>180</v>
      </c>
      <c r="H79" s="66">
        <v>8333.33</v>
      </c>
      <c r="I79" s="66">
        <v>5000.04</v>
      </c>
      <c r="J79" s="66">
        <v>3333.29</v>
      </c>
      <c r="K79" s="68" t="s">
        <v>137</v>
      </c>
      <c r="L79" s="68" t="s">
        <v>201</v>
      </c>
    </row>
    <row r="80" spans="4:12" s="4" customFormat="1" ht="11.25" customHeight="1" x14ac:dyDescent="0.3">
      <c r="D80" s="64">
        <v>57</v>
      </c>
      <c r="E80" s="64" t="s">
        <v>111</v>
      </c>
      <c r="F80" s="65">
        <v>32325</v>
      </c>
      <c r="G80" s="54">
        <v>480</v>
      </c>
      <c r="H80" s="66">
        <v>2133333.33</v>
      </c>
      <c r="I80" s="66">
        <v>1493333.27</v>
      </c>
      <c r="J80" s="66">
        <v>640000.06000000006</v>
      </c>
      <c r="K80" s="68" t="s">
        <v>137</v>
      </c>
      <c r="L80" s="68" t="s">
        <v>201</v>
      </c>
    </row>
    <row r="81" spans="4:12" s="4" customFormat="1" ht="11.25" customHeight="1" x14ac:dyDescent="0.3">
      <c r="D81" s="64">
        <v>58</v>
      </c>
      <c r="E81" s="64" t="s">
        <v>111</v>
      </c>
      <c r="F81" s="65">
        <v>32325</v>
      </c>
      <c r="G81" s="54">
        <v>480</v>
      </c>
      <c r="H81" s="66">
        <v>2200000</v>
      </c>
      <c r="I81" s="66">
        <v>1539999.95</v>
      </c>
      <c r="J81" s="66">
        <v>660000.05000000005</v>
      </c>
      <c r="K81" s="68" t="s">
        <v>137</v>
      </c>
      <c r="L81" s="68" t="s">
        <v>201</v>
      </c>
    </row>
    <row r="82" spans="4:12" s="4" customFormat="1" ht="11.25" customHeight="1" x14ac:dyDescent="0.3">
      <c r="D82" s="64">
        <v>59</v>
      </c>
      <c r="E82" s="64" t="s">
        <v>111</v>
      </c>
      <c r="F82" s="65">
        <v>32325</v>
      </c>
      <c r="G82" s="54">
        <v>324</v>
      </c>
      <c r="H82" s="66">
        <v>375000</v>
      </c>
      <c r="I82" s="66">
        <v>375000</v>
      </c>
      <c r="J82" s="66">
        <v>0</v>
      </c>
      <c r="K82" s="68" t="s">
        <v>137</v>
      </c>
      <c r="L82" s="68" t="s">
        <v>201</v>
      </c>
    </row>
    <row r="83" spans="4:12" s="4" customFormat="1" ht="11.25" customHeight="1" x14ac:dyDescent="0.3">
      <c r="D83" s="64">
        <v>6</v>
      </c>
      <c r="E83" s="64" t="s">
        <v>111</v>
      </c>
      <c r="F83" s="65">
        <v>39995</v>
      </c>
      <c r="G83" s="54">
        <v>480</v>
      </c>
      <c r="H83" s="66">
        <v>2666666.67</v>
      </c>
      <c r="I83" s="66">
        <v>466666.61</v>
      </c>
      <c r="J83" s="66">
        <v>2200000.06</v>
      </c>
      <c r="K83" s="68" t="s">
        <v>137</v>
      </c>
      <c r="L83" s="68" t="s">
        <v>201</v>
      </c>
    </row>
    <row r="84" spans="4:12" s="4" customFormat="1" ht="11.25" customHeight="1" x14ac:dyDescent="0.3">
      <c r="D84" s="64">
        <v>60</v>
      </c>
      <c r="E84" s="64" t="s">
        <v>111</v>
      </c>
      <c r="F84" s="65">
        <v>39630</v>
      </c>
      <c r="G84" s="54">
        <v>480</v>
      </c>
      <c r="H84" s="66">
        <v>85714.29</v>
      </c>
      <c r="I84" s="66">
        <v>17142.830000000002</v>
      </c>
      <c r="J84" s="66">
        <v>68571.459999999992</v>
      </c>
      <c r="K84" s="68" t="s">
        <v>137</v>
      </c>
      <c r="L84" s="68" t="s">
        <v>201</v>
      </c>
    </row>
    <row r="85" spans="4:12" s="4" customFormat="1" ht="11.25" customHeight="1" x14ac:dyDescent="0.3">
      <c r="D85" s="64">
        <v>61</v>
      </c>
      <c r="E85" s="64" t="s">
        <v>111</v>
      </c>
      <c r="F85" s="65">
        <v>39630</v>
      </c>
      <c r="G85" s="54">
        <v>480</v>
      </c>
      <c r="H85" s="66">
        <v>40000</v>
      </c>
      <c r="I85" s="66">
        <v>7999.95</v>
      </c>
      <c r="J85" s="66">
        <v>32000.05</v>
      </c>
      <c r="K85" s="68" t="s">
        <v>137</v>
      </c>
      <c r="L85" s="68" t="s">
        <v>201</v>
      </c>
    </row>
    <row r="86" spans="4:12" s="4" customFormat="1" ht="11.25" customHeight="1" x14ac:dyDescent="0.3">
      <c r="D86" s="64">
        <v>62</v>
      </c>
      <c r="E86" s="64" t="s">
        <v>111</v>
      </c>
      <c r="F86" s="65">
        <v>39630</v>
      </c>
      <c r="G86" s="54">
        <v>480</v>
      </c>
      <c r="H86" s="66">
        <v>22857.14</v>
      </c>
      <c r="I86" s="66">
        <v>4571.43</v>
      </c>
      <c r="J86" s="66">
        <v>18285.71</v>
      </c>
      <c r="K86" s="68" t="s">
        <v>137</v>
      </c>
      <c r="L86" s="68" t="s">
        <v>201</v>
      </c>
    </row>
    <row r="87" spans="4:12" s="4" customFormat="1" ht="11.25" customHeight="1" x14ac:dyDescent="0.3">
      <c r="D87" s="64">
        <v>63</v>
      </c>
      <c r="E87" s="64" t="s">
        <v>111</v>
      </c>
      <c r="F87" s="65">
        <v>32325</v>
      </c>
      <c r="G87" s="54">
        <v>480</v>
      </c>
      <c r="H87" s="66">
        <v>333333.33</v>
      </c>
      <c r="I87" s="66">
        <v>233333.27</v>
      </c>
      <c r="J87" s="66">
        <v>100000.06000000003</v>
      </c>
      <c r="K87" s="68" t="s">
        <v>137</v>
      </c>
      <c r="L87" s="68" t="s">
        <v>201</v>
      </c>
    </row>
    <row r="88" spans="4:12" s="4" customFormat="1" ht="11.25" customHeight="1" x14ac:dyDescent="0.3">
      <c r="D88" s="64">
        <v>64</v>
      </c>
      <c r="E88" s="64" t="s">
        <v>111</v>
      </c>
      <c r="F88" s="65">
        <v>32325</v>
      </c>
      <c r="G88" s="54">
        <v>1</v>
      </c>
      <c r="H88" s="66">
        <v>1</v>
      </c>
      <c r="I88" s="66">
        <v>1</v>
      </c>
      <c r="J88" s="66">
        <v>0</v>
      </c>
      <c r="K88" s="68" t="s">
        <v>137</v>
      </c>
      <c r="L88" s="68" t="s">
        <v>201</v>
      </c>
    </row>
    <row r="89" spans="4:12" s="4" customFormat="1" ht="11.25" customHeight="1" x14ac:dyDescent="0.3">
      <c r="D89" s="64">
        <v>646</v>
      </c>
      <c r="E89" s="64" t="s">
        <v>111</v>
      </c>
      <c r="F89" s="65">
        <v>41663</v>
      </c>
      <c r="G89" s="54">
        <v>480</v>
      </c>
      <c r="H89" s="66">
        <v>18297.89</v>
      </c>
      <c r="I89" s="66">
        <v>1143.5999999999999</v>
      </c>
      <c r="J89" s="66">
        <v>17154.29</v>
      </c>
      <c r="K89" s="68" t="s">
        <v>137</v>
      </c>
      <c r="L89" s="68" t="s">
        <v>201</v>
      </c>
    </row>
    <row r="90" spans="4:12" s="4" customFormat="1" ht="11.25" customHeight="1" x14ac:dyDescent="0.3">
      <c r="D90" s="64">
        <v>65</v>
      </c>
      <c r="E90" s="64" t="s">
        <v>111</v>
      </c>
      <c r="F90" s="65">
        <v>39630</v>
      </c>
      <c r="G90" s="54">
        <v>480</v>
      </c>
      <c r="H90" s="66">
        <v>5714.29</v>
      </c>
      <c r="I90" s="66">
        <v>1142.79</v>
      </c>
      <c r="J90" s="66">
        <v>4571.5</v>
      </c>
      <c r="K90" s="68" t="s">
        <v>137</v>
      </c>
      <c r="L90" s="68" t="s">
        <v>201</v>
      </c>
    </row>
    <row r="91" spans="4:12" s="4" customFormat="1" ht="11.25" customHeight="1" x14ac:dyDescent="0.3">
      <c r="D91" s="64">
        <v>66</v>
      </c>
      <c r="E91" s="64" t="s">
        <v>111</v>
      </c>
      <c r="F91" s="65">
        <v>39630</v>
      </c>
      <c r="G91" s="54">
        <v>180</v>
      </c>
      <c r="H91" s="66">
        <v>600000</v>
      </c>
      <c r="I91" s="66">
        <v>319999.95</v>
      </c>
      <c r="J91" s="66">
        <v>280000.05</v>
      </c>
      <c r="K91" s="68" t="s">
        <v>137</v>
      </c>
      <c r="L91" s="68" t="s">
        <v>201</v>
      </c>
    </row>
    <row r="92" spans="4:12" s="4" customFormat="1" ht="11.25" customHeight="1" x14ac:dyDescent="0.3">
      <c r="D92" s="64">
        <v>67</v>
      </c>
      <c r="E92" s="64" t="s">
        <v>111</v>
      </c>
      <c r="F92" s="65">
        <v>41456</v>
      </c>
      <c r="G92" s="54">
        <v>413</v>
      </c>
      <c r="H92" s="66">
        <v>160000</v>
      </c>
      <c r="I92" s="66">
        <v>32250.27</v>
      </c>
      <c r="J92" s="66">
        <v>127749.73</v>
      </c>
      <c r="K92" s="68" t="s">
        <v>137</v>
      </c>
      <c r="L92" s="68" t="s">
        <v>201</v>
      </c>
    </row>
    <row r="93" spans="4:12" s="4" customFormat="1" ht="11.25" customHeight="1" x14ac:dyDescent="0.3">
      <c r="D93" s="64">
        <v>68</v>
      </c>
      <c r="E93" s="64" t="s">
        <v>111</v>
      </c>
      <c r="F93" s="65">
        <v>39339</v>
      </c>
      <c r="G93" s="54">
        <v>180</v>
      </c>
      <c r="H93" s="66">
        <v>14586.21</v>
      </c>
      <c r="I93" s="66">
        <v>8589.65</v>
      </c>
      <c r="J93" s="66">
        <v>5996.5599999999995</v>
      </c>
      <c r="K93" s="68" t="s">
        <v>137</v>
      </c>
      <c r="L93" s="68" t="s">
        <v>201</v>
      </c>
    </row>
    <row r="94" spans="4:12" s="4" customFormat="1" ht="11.25" customHeight="1" x14ac:dyDescent="0.3">
      <c r="D94" s="64">
        <v>69</v>
      </c>
      <c r="E94" s="64" t="s">
        <v>111</v>
      </c>
      <c r="F94" s="65">
        <v>39904</v>
      </c>
      <c r="G94" s="54">
        <v>180</v>
      </c>
      <c r="H94" s="66">
        <v>28270.59</v>
      </c>
      <c r="I94" s="66">
        <v>13664.12</v>
      </c>
      <c r="J94" s="66">
        <v>14606.47</v>
      </c>
      <c r="K94" s="68" t="s">
        <v>137</v>
      </c>
      <c r="L94" s="68" t="s">
        <v>201</v>
      </c>
    </row>
    <row r="95" spans="4:12" s="4" customFormat="1" ht="11.25" customHeight="1" x14ac:dyDescent="0.3">
      <c r="D95" s="64">
        <v>7</v>
      </c>
      <c r="E95" s="64" t="s">
        <v>111</v>
      </c>
      <c r="F95" s="65">
        <v>39630</v>
      </c>
      <c r="G95" s="54">
        <v>480</v>
      </c>
      <c r="H95" s="66">
        <v>1462857.14</v>
      </c>
      <c r="I95" s="66">
        <v>292571.43</v>
      </c>
      <c r="J95" s="66">
        <v>1170285.71</v>
      </c>
      <c r="K95" s="68" t="s">
        <v>137</v>
      </c>
      <c r="L95" s="68" t="s">
        <v>201</v>
      </c>
    </row>
    <row r="96" spans="4:12" s="4" customFormat="1" ht="11.25" customHeight="1" x14ac:dyDescent="0.3">
      <c r="D96" s="64">
        <v>70</v>
      </c>
      <c r="E96" s="64" t="s">
        <v>111</v>
      </c>
      <c r="F96" s="65">
        <v>39982</v>
      </c>
      <c r="G96" s="54">
        <v>60</v>
      </c>
      <c r="H96" s="66">
        <v>0</v>
      </c>
      <c r="I96" s="66">
        <v>0</v>
      </c>
      <c r="J96" s="66">
        <v>0</v>
      </c>
      <c r="K96" s="68" t="s">
        <v>137</v>
      </c>
      <c r="L96" s="68" t="s">
        <v>201</v>
      </c>
    </row>
    <row r="97" spans="4:12" s="4" customFormat="1" ht="11.25" customHeight="1" x14ac:dyDescent="0.3">
      <c r="D97" s="64">
        <v>703</v>
      </c>
      <c r="E97" s="64" t="s">
        <v>111</v>
      </c>
      <c r="F97" s="65">
        <v>32325</v>
      </c>
      <c r="G97" s="54">
        <v>480</v>
      </c>
      <c r="H97" s="66">
        <v>0</v>
      </c>
      <c r="I97" s="66">
        <v>0</v>
      </c>
      <c r="J97" s="66">
        <v>0</v>
      </c>
      <c r="K97" s="68" t="s">
        <v>142</v>
      </c>
      <c r="L97" s="68" t="s">
        <v>142</v>
      </c>
    </row>
    <row r="98" spans="4:12" s="4" customFormat="1" ht="11.25" customHeight="1" x14ac:dyDescent="0.3">
      <c r="D98" s="64">
        <v>704</v>
      </c>
      <c r="E98" s="64" t="s">
        <v>111</v>
      </c>
      <c r="F98" s="65">
        <v>38899</v>
      </c>
      <c r="G98" s="54">
        <v>480</v>
      </c>
      <c r="H98" s="66">
        <v>0</v>
      </c>
      <c r="I98" s="66">
        <v>0</v>
      </c>
      <c r="J98" s="66">
        <v>0</v>
      </c>
      <c r="K98" s="68" t="s">
        <v>142</v>
      </c>
      <c r="L98" s="68" t="s">
        <v>142</v>
      </c>
    </row>
    <row r="99" spans="4:12" s="4" customFormat="1" ht="11.25" customHeight="1" x14ac:dyDescent="0.3">
      <c r="D99" s="64">
        <v>705</v>
      </c>
      <c r="E99" s="64" t="s">
        <v>111</v>
      </c>
      <c r="F99" s="65">
        <v>39264</v>
      </c>
      <c r="G99" s="54">
        <v>480</v>
      </c>
      <c r="H99" s="66">
        <v>0</v>
      </c>
      <c r="I99" s="66">
        <v>0</v>
      </c>
      <c r="J99" s="66">
        <v>0</v>
      </c>
      <c r="K99" s="68" t="s">
        <v>142</v>
      </c>
      <c r="L99" s="68" t="s">
        <v>142</v>
      </c>
    </row>
    <row r="100" spans="4:12" s="4" customFormat="1" ht="11.25" customHeight="1" x14ac:dyDescent="0.3">
      <c r="D100" s="64">
        <v>71</v>
      </c>
      <c r="E100" s="64" t="s">
        <v>111</v>
      </c>
      <c r="F100" s="65">
        <v>40223</v>
      </c>
      <c r="G100" s="54">
        <v>180</v>
      </c>
      <c r="H100" s="66">
        <v>0</v>
      </c>
      <c r="I100" s="66">
        <v>0</v>
      </c>
      <c r="J100" s="66">
        <v>0</v>
      </c>
      <c r="K100" s="68" t="s">
        <v>137</v>
      </c>
      <c r="L100" s="68" t="s">
        <v>201</v>
      </c>
    </row>
    <row r="101" spans="4:12" s="4" customFormat="1" ht="11.25" customHeight="1" x14ac:dyDescent="0.3">
      <c r="D101" s="64">
        <v>72</v>
      </c>
      <c r="E101" s="64" t="s">
        <v>111</v>
      </c>
      <c r="F101" s="65">
        <v>39212</v>
      </c>
      <c r="G101" s="54">
        <v>60</v>
      </c>
      <c r="H101" s="66">
        <v>40031.550000000003</v>
      </c>
      <c r="I101" s="66">
        <v>40031.550000000003</v>
      </c>
      <c r="J101" s="66">
        <v>0</v>
      </c>
      <c r="K101" s="68" t="s">
        <v>137</v>
      </c>
      <c r="L101" s="68" t="s">
        <v>201</v>
      </c>
    </row>
    <row r="102" spans="4:12" s="4" customFormat="1" ht="11.25" customHeight="1" x14ac:dyDescent="0.3">
      <c r="D102" s="64">
        <v>73</v>
      </c>
      <c r="E102" s="64" t="s">
        <v>111</v>
      </c>
      <c r="F102" s="65">
        <v>39318</v>
      </c>
      <c r="G102" s="54">
        <v>60</v>
      </c>
      <c r="H102" s="66">
        <v>22502.59</v>
      </c>
      <c r="I102" s="66">
        <v>22502.59</v>
      </c>
      <c r="J102" s="66">
        <v>0</v>
      </c>
      <c r="K102" s="68" t="s">
        <v>137</v>
      </c>
      <c r="L102" s="68" t="s">
        <v>201</v>
      </c>
    </row>
    <row r="103" spans="4:12" s="4" customFormat="1" ht="11.25" customHeight="1" x14ac:dyDescent="0.3">
      <c r="D103" s="64">
        <v>74</v>
      </c>
      <c r="E103" s="64" t="s">
        <v>111</v>
      </c>
      <c r="F103" s="65">
        <v>39318</v>
      </c>
      <c r="G103" s="54">
        <v>144</v>
      </c>
      <c r="H103" s="66">
        <v>0</v>
      </c>
      <c r="I103" s="66">
        <v>0</v>
      </c>
      <c r="J103" s="66">
        <v>0</v>
      </c>
      <c r="K103" s="68" t="s">
        <v>137</v>
      </c>
      <c r="L103" s="68" t="s">
        <v>201</v>
      </c>
    </row>
    <row r="104" spans="4:12" s="4" customFormat="1" ht="11.25" customHeight="1" x14ac:dyDescent="0.3">
      <c r="D104" s="64">
        <v>75</v>
      </c>
      <c r="E104" s="64" t="s">
        <v>111</v>
      </c>
      <c r="F104" s="65">
        <v>39430</v>
      </c>
      <c r="G104" s="54">
        <v>60</v>
      </c>
      <c r="H104" s="66">
        <v>42341.55</v>
      </c>
      <c r="I104" s="66">
        <v>42341.55</v>
      </c>
      <c r="J104" s="66">
        <v>0</v>
      </c>
      <c r="K104" s="68" t="s">
        <v>137</v>
      </c>
      <c r="L104" s="68" t="s">
        <v>201</v>
      </c>
    </row>
    <row r="105" spans="4:12" s="4" customFormat="1" ht="11.25" customHeight="1" x14ac:dyDescent="0.3">
      <c r="D105" s="64">
        <v>76</v>
      </c>
      <c r="E105" s="64" t="s">
        <v>111</v>
      </c>
      <c r="F105" s="65">
        <v>40882</v>
      </c>
      <c r="G105" s="54">
        <v>360</v>
      </c>
      <c r="H105" s="66">
        <v>284715.99</v>
      </c>
      <c r="I105" s="66">
        <v>43498.29</v>
      </c>
      <c r="J105" s="66">
        <v>241217.69999999998</v>
      </c>
      <c r="K105" s="68" t="s">
        <v>137</v>
      </c>
      <c r="L105" s="68" t="s">
        <v>201</v>
      </c>
    </row>
    <row r="106" spans="4:12" s="4" customFormat="1" ht="11.25" customHeight="1" x14ac:dyDescent="0.3">
      <c r="D106" s="64">
        <v>77</v>
      </c>
      <c r="E106" s="64" t="s">
        <v>111</v>
      </c>
      <c r="F106" s="65">
        <v>40773</v>
      </c>
      <c r="G106" s="54">
        <v>180</v>
      </c>
      <c r="H106" s="66">
        <v>81196.47</v>
      </c>
      <c r="I106" s="66">
        <v>26614.35</v>
      </c>
      <c r="J106" s="66">
        <v>54582.12</v>
      </c>
      <c r="K106" s="68" t="s">
        <v>137</v>
      </c>
      <c r="L106" s="68" t="s">
        <v>201</v>
      </c>
    </row>
    <row r="107" spans="4:12" s="4" customFormat="1" ht="11.25" customHeight="1" x14ac:dyDescent="0.3">
      <c r="D107" s="64">
        <v>78</v>
      </c>
      <c r="E107" s="64" t="s">
        <v>111</v>
      </c>
      <c r="F107" s="65">
        <v>40871</v>
      </c>
      <c r="G107" s="54">
        <v>120</v>
      </c>
      <c r="H107" s="66">
        <v>87984.05</v>
      </c>
      <c r="I107" s="66">
        <v>41059.199999999997</v>
      </c>
      <c r="J107" s="66">
        <v>46924.850000000006</v>
      </c>
      <c r="K107" s="68" t="s">
        <v>137</v>
      </c>
      <c r="L107" s="68" t="s">
        <v>201</v>
      </c>
    </row>
    <row r="108" spans="4:12" s="4" customFormat="1" ht="11.25" customHeight="1" x14ac:dyDescent="0.3">
      <c r="D108" s="64">
        <v>79</v>
      </c>
      <c r="E108" s="64" t="s">
        <v>111</v>
      </c>
      <c r="F108" s="65">
        <v>40721</v>
      </c>
      <c r="G108" s="54">
        <v>180</v>
      </c>
      <c r="H108" s="66">
        <v>0</v>
      </c>
      <c r="I108" s="66">
        <v>0</v>
      </c>
      <c r="J108" s="66">
        <v>0</v>
      </c>
      <c r="K108" s="68" t="s">
        <v>137</v>
      </c>
      <c r="L108" s="68" t="s">
        <v>201</v>
      </c>
    </row>
    <row r="109" spans="4:12" s="4" customFormat="1" ht="11.25" customHeight="1" x14ac:dyDescent="0.3">
      <c r="D109" s="64">
        <v>8</v>
      </c>
      <c r="E109" s="64" t="s">
        <v>111</v>
      </c>
      <c r="F109" s="65">
        <v>33055</v>
      </c>
      <c r="G109" s="54">
        <v>480</v>
      </c>
      <c r="H109" s="66">
        <v>1505882.35</v>
      </c>
      <c r="I109" s="66">
        <v>978823.45</v>
      </c>
      <c r="J109" s="66">
        <v>527058.90000000014</v>
      </c>
      <c r="K109" s="68" t="s">
        <v>137</v>
      </c>
      <c r="L109" s="68" t="s">
        <v>201</v>
      </c>
    </row>
    <row r="110" spans="4:12" s="4" customFormat="1" ht="11.25" customHeight="1" x14ac:dyDescent="0.3">
      <c r="D110" s="64">
        <v>80</v>
      </c>
      <c r="E110" s="64" t="s">
        <v>111</v>
      </c>
      <c r="F110" s="65">
        <v>40816</v>
      </c>
      <c r="G110" s="54">
        <v>240</v>
      </c>
      <c r="H110" s="66">
        <v>0</v>
      </c>
      <c r="I110" s="66">
        <v>0</v>
      </c>
      <c r="J110" s="66">
        <v>0</v>
      </c>
      <c r="K110" s="68" t="s">
        <v>137</v>
      </c>
      <c r="L110" s="68" t="s">
        <v>201</v>
      </c>
    </row>
    <row r="111" spans="4:12" s="4" customFormat="1" ht="11.25" customHeight="1" x14ac:dyDescent="0.3">
      <c r="D111" s="64">
        <v>81</v>
      </c>
      <c r="E111" s="64" t="s">
        <v>111</v>
      </c>
      <c r="F111" s="65">
        <v>40721</v>
      </c>
      <c r="G111" s="54">
        <v>180</v>
      </c>
      <c r="H111" s="66">
        <v>0</v>
      </c>
      <c r="I111" s="66">
        <v>0</v>
      </c>
      <c r="J111" s="66">
        <v>0</v>
      </c>
      <c r="K111" s="68" t="s">
        <v>137</v>
      </c>
      <c r="L111" s="68" t="s">
        <v>201</v>
      </c>
    </row>
    <row r="112" spans="4:12" s="4" customFormat="1" ht="11.25" customHeight="1" x14ac:dyDescent="0.3">
      <c r="D112" s="64">
        <v>82</v>
      </c>
      <c r="E112" s="64" t="s">
        <v>111</v>
      </c>
      <c r="F112" s="65">
        <v>41663</v>
      </c>
      <c r="G112" s="54">
        <v>360</v>
      </c>
      <c r="H112" s="66">
        <v>110000</v>
      </c>
      <c r="I112" s="66">
        <v>9166.7099999999991</v>
      </c>
      <c r="J112" s="66">
        <v>100833.29000000001</v>
      </c>
      <c r="K112" s="68" t="s">
        <v>137</v>
      </c>
      <c r="L112" s="68" t="s">
        <v>201</v>
      </c>
    </row>
    <row r="113" spans="4:12" s="4" customFormat="1" ht="11.25" customHeight="1" x14ac:dyDescent="0.3">
      <c r="D113" s="64">
        <v>83</v>
      </c>
      <c r="E113" s="64" t="s">
        <v>111</v>
      </c>
      <c r="F113" s="65">
        <v>40991</v>
      </c>
      <c r="G113" s="54">
        <v>180</v>
      </c>
      <c r="H113" s="66">
        <v>805523.77</v>
      </c>
      <c r="I113" s="66">
        <v>232706.8</v>
      </c>
      <c r="J113" s="66">
        <v>572816.97</v>
      </c>
      <c r="K113" s="68" t="s">
        <v>137</v>
      </c>
      <c r="L113" s="68" t="s">
        <v>201</v>
      </c>
    </row>
    <row r="114" spans="4:12" s="4" customFormat="1" ht="11.25" customHeight="1" x14ac:dyDescent="0.3">
      <c r="D114" s="64">
        <v>84</v>
      </c>
      <c r="E114" s="64" t="s">
        <v>111</v>
      </c>
      <c r="F114" s="65">
        <v>24289</v>
      </c>
      <c r="G114" s="54">
        <v>480</v>
      </c>
      <c r="H114" s="66">
        <v>1</v>
      </c>
      <c r="I114" s="66">
        <v>1</v>
      </c>
      <c r="J114" s="66">
        <v>0</v>
      </c>
      <c r="K114" s="68" t="s">
        <v>137</v>
      </c>
      <c r="L114" s="68" t="s">
        <v>201</v>
      </c>
    </row>
    <row r="115" spans="4:12" s="4" customFormat="1" ht="11.25" customHeight="1" x14ac:dyDescent="0.3">
      <c r="D115" s="64">
        <v>85</v>
      </c>
      <c r="E115" s="64" t="s">
        <v>111</v>
      </c>
      <c r="F115" s="65">
        <v>41455</v>
      </c>
      <c r="G115" s="54">
        <v>180</v>
      </c>
      <c r="H115" s="66">
        <v>0</v>
      </c>
      <c r="I115" s="66">
        <v>0</v>
      </c>
      <c r="J115" s="66">
        <v>0</v>
      </c>
      <c r="K115" s="68" t="s">
        <v>137</v>
      </c>
      <c r="L115" s="68" t="s">
        <v>201</v>
      </c>
    </row>
    <row r="116" spans="4:12" s="4" customFormat="1" ht="11.25" customHeight="1" x14ac:dyDescent="0.3">
      <c r="D116" s="64">
        <v>86</v>
      </c>
      <c r="E116" s="64" t="s">
        <v>111</v>
      </c>
      <c r="F116" s="65">
        <v>34151</v>
      </c>
      <c r="G116" s="54">
        <v>240</v>
      </c>
      <c r="H116" s="66">
        <v>41959.07</v>
      </c>
      <c r="I116" s="66">
        <v>41959.07</v>
      </c>
      <c r="J116" s="66">
        <v>0</v>
      </c>
      <c r="K116" s="68" t="s">
        <v>137</v>
      </c>
      <c r="L116" s="68" t="s">
        <v>201</v>
      </c>
    </row>
    <row r="117" spans="4:12" s="4" customFormat="1" ht="11.25" customHeight="1" x14ac:dyDescent="0.3">
      <c r="D117" s="64">
        <v>87</v>
      </c>
      <c r="E117" s="64" t="s">
        <v>111</v>
      </c>
      <c r="F117" s="65">
        <v>30758</v>
      </c>
      <c r="G117" s="54">
        <v>636</v>
      </c>
      <c r="H117" s="66">
        <v>0</v>
      </c>
      <c r="I117" s="66">
        <v>0</v>
      </c>
      <c r="J117" s="66">
        <v>0</v>
      </c>
      <c r="K117" s="68" t="s">
        <v>137</v>
      </c>
      <c r="L117" s="68" t="s">
        <v>201</v>
      </c>
    </row>
    <row r="118" spans="4:12" s="4" customFormat="1" ht="11.25" customHeight="1" x14ac:dyDescent="0.3">
      <c r="D118" s="64">
        <v>88</v>
      </c>
      <c r="E118" s="64" t="s">
        <v>111</v>
      </c>
      <c r="F118" s="65">
        <v>24289</v>
      </c>
      <c r="G118" s="54">
        <v>516</v>
      </c>
      <c r="H118" s="66">
        <v>97953.46</v>
      </c>
      <c r="I118" s="66">
        <v>97953.46</v>
      </c>
      <c r="J118" s="66">
        <v>0</v>
      </c>
      <c r="K118" s="68" t="s">
        <v>137</v>
      </c>
      <c r="L118" s="68" t="s">
        <v>201</v>
      </c>
    </row>
    <row r="119" spans="4:12" s="4" customFormat="1" ht="11.25" customHeight="1" x14ac:dyDescent="0.3">
      <c r="D119" s="64">
        <v>89</v>
      </c>
      <c r="E119" s="64" t="s">
        <v>111</v>
      </c>
      <c r="F119" s="65">
        <v>24654</v>
      </c>
      <c r="G119" s="54">
        <v>504</v>
      </c>
      <c r="H119" s="66">
        <v>97953.46</v>
      </c>
      <c r="I119" s="66">
        <v>97953.46</v>
      </c>
      <c r="J119" s="66">
        <v>0</v>
      </c>
      <c r="K119" s="68" t="s">
        <v>137</v>
      </c>
      <c r="L119" s="68" t="s">
        <v>201</v>
      </c>
    </row>
    <row r="120" spans="4:12" s="4" customFormat="1" ht="11.25" customHeight="1" x14ac:dyDescent="0.3">
      <c r="D120" s="64">
        <v>9</v>
      </c>
      <c r="E120" s="64" t="s">
        <v>111</v>
      </c>
      <c r="F120" s="65">
        <v>33055</v>
      </c>
      <c r="G120" s="54">
        <v>480</v>
      </c>
      <c r="H120" s="66">
        <v>3764.71</v>
      </c>
      <c r="I120" s="66">
        <v>2447</v>
      </c>
      <c r="J120" s="66">
        <v>1317.71</v>
      </c>
      <c r="K120" s="68" t="s">
        <v>137</v>
      </c>
      <c r="L120" s="68" t="s">
        <v>201</v>
      </c>
    </row>
    <row r="121" spans="4:12" s="4" customFormat="1" ht="11.25" customHeight="1" x14ac:dyDescent="0.3">
      <c r="D121" s="64">
        <v>90</v>
      </c>
      <c r="E121" s="64" t="s">
        <v>111</v>
      </c>
      <c r="F121" s="65">
        <v>26846</v>
      </c>
      <c r="G121" s="54">
        <v>444</v>
      </c>
      <c r="H121" s="66">
        <v>165801.54999999999</v>
      </c>
      <c r="I121" s="66">
        <v>165801.54999999999</v>
      </c>
      <c r="J121" s="66">
        <v>0</v>
      </c>
      <c r="K121" s="68" t="s">
        <v>137</v>
      </c>
      <c r="L121" s="68" t="s">
        <v>201</v>
      </c>
    </row>
    <row r="122" spans="4:12" s="4" customFormat="1" ht="11.25" customHeight="1" x14ac:dyDescent="0.3">
      <c r="D122" s="64">
        <v>91</v>
      </c>
      <c r="E122" s="64" t="s">
        <v>111</v>
      </c>
      <c r="F122" s="65">
        <v>26846</v>
      </c>
      <c r="G122" s="54">
        <v>444</v>
      </c>
      <c r="H122" s="66">
        <v>165801.54999999999</v>
      </c>
      <c r="I122" s="66">
        <v>165801.54999999999</v>
      </c>
      <c r="J122" s="66">
        <v>0</v>
      </c>
      <c r="K122" s="68" t="s">
        <v>137</v>
      </c>
      <c r="L122" s="68" t="s">
        <v>201</v>
      </c>
    </row>
    <row r="123" spans="4:12" s="4" customFormat="1" ht="11.25" customHeight="1" x14ac:dyDescent="0.3">
      <c r="D123" s="64">
        <v>92</v>
      </c>
      <c r="E123" s="64" t="s">
        <v>111</v>
      </c>
      <c r="F123" s="65">
        <v>27576</v>
      </c>
      <c r="G123" s="54">
        <v>420</v>
      </c>
      <c r="H123" s="66">
        <v>165801.54999999999</v>
      </c>
      <c r="I123" s="66">
        <v>165801.54999999999</v>
      </c>
      <c r="J123" s="66">
        <v>0</v>
      </c>
      <c r="K123" s="68" t="s">
        <v>137</v>
      </c>
      <c r="L123" s="68" t="s">
        <v>201</v>
      </c>
    </row>
    <row r="124" spans="4:12" s="4" customFormat="1" ht="11.25" customHeight="1" x14ac:dyDescent="0.3">
      <c r="D124" s="64">
        <v>93</v>
      </c>
      <c r="E124" s="64" t="s">
        <v>111</v>
      </c>
      <c r="F124" s="65">
        <v>28672</v>
      </c>
      <c r="G124" s="54">
        <v>420</v>
      </c>
      <c r="H124" s="66">
        <v>204548.04</v>
      </c>
      <c r="I124" s="66">
        <v>204548.04</v>
      </c>
      <c r="J124" s="66">
        <v>0</v>
      </c>
      <c r="K124" s="68" t="s">
        <v>137</v>
      </c>
      <c r="L124" s="68" t="s">
        <v>201</v>
      </c>
    </row>
    <row r="125" spans="4:12" s="4" customFormat="1" ht="11.25" customHeight="1" x14ac:dyDescent="0.3">
      <c r="D125" s="64">
        <v>94</v>
      </c>
      <c r="E125" s="64" t="s">
        <v>111</v>
      </c>
      <c r="F125" s="65">
        <v>29768</v>
      </c>
      <c r="G125" s="54">
        <v>420</v>
      </c>
      <c r="H125" s="66">
        <v>0</v>
      </c>
      <c r="I125" s="66">
        <v>0</v>
      </c>
      <c r="J125" s="66">
        <v>0</v>
      </c>
      <c r="K125" s="68" t="s">
        <v>137</v>
      </c>
      <c r="L125" s="68" t="s">
        <v>201</v>
      </c>
    </row>
    <row r="126" spans="4:12" s="4" customFormat="1" ht="11.25" customHeight="1" x14ac:dyDescent="0.3">
      <c r="D126" s="64">
        <v>95</v>
      </c>
      <c r="E126" s="64" t="s">
        <v>111</v>
      </c>
      <c r="F126" s="65">
        <v>30864</v>
      </c>
      <c r="G126" s="54">
        <v>420</v>
      </c>
      <c r="H126" s="66">
        <v>0</v>
      </c>
      <c r="I126" s="66">
        <v>0</v>
      </c>
      <c r="J126" s="66">
        <v>0</v>
      </c>
      <c r="K126" s="68" t="s">
        <v>137</v>
      </c>
      <c r="L126" s="68" t="s">
        <v>201</v>
      </c>
    </row>
    <row r="127" spans="4:12" s="4" customFormat="1" ht="11.25" customHeight="1" x14ac:dyDescent="0.3">
      <c r="D127" s="64">
        <v>96</v>
      </c>
      <c r="E127" s="64" t="s">
        <v>111</v>
      </c>
      <c r="F127" s="65">
        <v>31959</v>
      </c>
      <c r="G127" s="54">
        <v>360</v>
      </c>
      <c r="H127" s="66">
        <v>164614.95000000001</v>
      </c>
      <c r="I127" s="66">
        <v>164614.95000000001</v>
      </c>
      <c r="J127" s="66">
        <v>0</v>
      </c>
      <c r="K127" s="68" t="s">
        <v>137</v>
      </c>
      <c r="L127" s="68" t="s">
        <v>201</v>
      </c>
    </row>
    <row r="128" spans="4:12" s="4" customFormat="1" ht="11.25" customHeight="1" x14ac:dyDescent="0.3">
      <c r="D128" s="64">
        <v>97</v>
      </c>
      <c r="E128" s="64" t="s">
        <v>111</v>
      </c>
      <c r="F128" s="65">
        <v>38534</v>
      </c>
      <c r="G128" s="54">
        <v>360</v>
      </c>
      <c r="H128" s="66">
        <v>0</v>
      </c>
      <c r="I128" s="66">
        <v>0</v>
      </c>
      <c r="J128" s="66">
        <v>0</v>
      </c>
      <c r="K128" s="68" t="s">
        <v>137</v>
      </c>
      <c r="L128" s="68" t="s">
        <v>201</v>
      </c>
    </row>
    <row r="129" spans="4:12" s="4" customFormat="1" ht="11.25" customHeight="1" x14ac:dyDescent="0.3">
      <c r="D129" s="64">
        <v>98</v>
      </c>
      <c r="E129" s="64" t="s">
        <v>111</v>
      </c>
      <c r="F129" s="65">
        <v>24289</v>
      </c>
      <c r="G129" s="54">
        <v>528</v>
      </c>
      <c r="H129" s="66">
        <v>2324409.59</v>
      </c>
      <c r="I129" s="66">
        <v>2324409.59</v>
      </c>
      <c r="J129" s="66">
        <v>0</v>
      </c>
      <c r="K129" s="68" t="s">
        <v>137</v>
      </c>
      <c r="L129" s="68" t="s">
        <v>201</v>
      </c>
    </row>
    <row r="130" spans="4:12" s="4" customFormat="1" ht="11.25" customHeight="1" x14ac:dyDescent="0.3">
      <c r="D130" s="64">
        <v>99</v>
      </c>
      <c r="E130" s="64" t="s">
        <v>111</v>
      </c>
      <c r="F130" s="65">
        <v>24289</v>
      </c>
      <c r="G130" s="54">
        <v>528</v>
      </c>
      <c r="H130" s="66">
        <v>815915.2</v>
      </c>
      <c r="I130" s="66">
        <v>815915.2</v>
      </c>
      <c r="J130" s="66">
        <v>0</v>
      </c>
      <c r="K130" s="68" t="s">
        <v>137</v>
      </c>
      <c r="L130" s="68" t="s">
        <v>201</v>
      </c>
    </row>
    <row r="131" spans="4:12" s="4" customFormat="1" ht="11.25" customHeight="1" x14ac:dyDescent="0.3">
      <c r="D131" s="64">
        <v>637</v>
      </c>
      <c r="E131" s="64" t="s">
        <v>111</v>
      </c>
      <c r="F131" s="65">
        <v>39782</v>
      </c>
      <c r="G131" s="54">
        <v>180</v>
      </c>
      <c r="H131" s="66">
        <v>0</v>
      </c>
      <c r="I131" s="66">
        <v>0</v>
      </c>
      <c r="J131" s="66">
        <v>0</v>
      </c>
      <c r="K131" s="68" t="s">
        <v>137</v>
      </c>
      <c r="L131" s="68" t="s">
        <v>201</v>
      </c>
    </row>
    <row r="132" spans="4:12" s="4" customFormat="1" ht="11.25" customHeight="1" x14ac:dyDescent="0.3">
      <c r="D132" s="64">
        <v>638</v>
      </c>
      <c r="E132" s="64" t="s">
        <v>111</v>
      </c>
      <c r="F132" s="65">
        <v>39782</v>
      </c>
      <c r="G132" s="54">
        <v>240</v>
      </c>
      <c r="H132" s="66">
        <v>0</v>
      </c>
      <c r="I132" s="66">
        <v>0</v>
      </c>
      <c r="J132" s="66">
        <v>0</v>
      </c>
      <c r="K132" s="68" t="s">
        <v>137</v>
      </c>
      <c r="L132" s="68" t="s">
        <v>201</v>
      </c>
    </row>
    <row r="133" spans="4:12" s="4" customFormat="1" ht="11.25" customHeight="1" x14ac:dyDescent="0.3">
      <c r="D133" s="64">
        <v>639</v>
      </c>
      <c r="E133" s="64" t="s">
        <v>111</v>
      </c>
      <c r="F133" s="65">
        <v>39782</v>
      </c>
      <c r="G133" s="54">
        <v>120</v>
      </c>
      <c r="H133" s="66">
        <v>0</v>
      </c>
      <c r="I133" s="66">
        <v>0</v>
      </c>
      <c r="J133" s="66">
        <v>0</v>
      </c>
      <c r="K133" s="68" t="s">
        <v>137</v>
      </c>
      <c r="L133" s="68" t="s">
        <v>201</v>
      </c>
    </row>
    <row r="134" spans="4:12" s="4" customFormat="1" ht="11.25" customHeight="1" x14ac:dyDescent="0.3">
      <c r="D134" s="64">
        <v>640</v>
      </c>
      <c r="E134" s="64" t="s">
        <v>111</v>
      </c>
      <c r="F134" s="65">
        <v>39969</v>
      </c>
      <c r="G134" s="54">
        <v>120</v>
      </c>
      <c r="H134" s="66">
        <v>0</v>
      </c>
      <c r="I134" s="66">
        <v>0</v>
      </c>
      <c r="J134" s="66">
        <v>0</v>
      </c>
      <c r="K134" s="68" t="s">
        <v>137</v>
      </c>
      <c r="L134" s="68" t="s">
        <v>201</v>
      </c>
    </row>
    <row r="135" spans="4:12" s="4" customFormat="1" ht="11.25" customHeight="1" x14ac:dyDescent="0.3">
      <c r="D135" s="64">
        <v>106</v>
      </c>
      <c r="E135" s="64" t="s">
        <v>111</v>
      </c>
      <c r="F135" s="65">
        <v>39721</v>
      </c>
      <c r="G135" s="54">
        <v>156</v>
      </c>
      <c r="H135" s="66">
        <v>65770.070000000007</v>
      </c>
      <c r="I135" s="66">
        <v>36793.86</v>
      </c>
      <c r="J135" s="66">
        <v>28976.210000000006</v>
      </c>
      <c r="K135" s="68" t="s">
        <v>137</v>
      </c>
      <c r="L135" s="68" t="s">
        <v>201</v>
      </c>
    </row>
    <row r="136" spans="4:12" s="4" customFormat="1" ht="11.25" customHeight="1" x14ac:dyDescent="0.3">
      <c r="D136" s="64">
        <v>107</v>
      </c>
      <c r="E136" s="64" t="s">
        <v>111</v>
      </c>
      <c r="F136" s="65">
        <v>39721</v>
      </c>
      <c r="G136" s="54">
        <v>156</v>
      </c>
      <c r="H136" s="66">
        <v>52113.94</v>
      </c>
      <c r="I136" s="66">
        <v>29154.14</v>
      </c>
      <c r="J136" s="66">
        <v>22959.800000000003</v>
      </c>
      <c r="K136" s="68" t="s">
        <v>137</v>
      </c>
      <c r="L136" s="68" t="s">
        <v>201</v>
      </c>
    </row>
    <row r="137" spans="4:12" s="4" customFormat="1" ht="11.25" customHeight="1" x14ac:dyDescent="0.3">
      <c r="D137" s="64">
        <v>108</v>
      </c>
      <c r="E137" s="64" t="s">
        <v>111</v>
      </c>
      <c r="F137" s="65">
        <v>39750</v>
      </c>
      <c r="G137" s="54">
        <v>156</v>
      </c>
      <c r="H137" s="66">
        <v>93838.61</v>
      </c>
      <c r="I137" s="66">
        <v>51934.879999999997</v>
      </c>
      <c r="J137" s="66">
        <v>41903.730000000003</v>
      </c>
      <c r="K137" s="68" t="s">
        <v>137</v>
      </c>
      <c r="L137" s="68" t="s">
        <v>201</v>
      </c>
    </row>
    <row r="138" spans="4:12" s="4" customFormat="1" ht="11.25" customHeight="1" x14ac:dyDescent="0.3">
      <c r="D138" s="64">
        <v>109</v>
      </c>
      <c r="E138" s="64" t="s">
        <v>111</v>
      </c>
      <c r="F138" s="65">
        <v>39770</v>
      </c>
      <c r="G138" s="54">
        <v>156</v>
      </c>
      <c r="H138" s="66">
        <v>3896.21</v>
      </c>
      <c r="I138" s="66">
        <v>2133.06</v>
      </c>
      <c r="J138" s="66">
        <v>1763.15</v>
      </c>
      <c r="K138" s="68" t="s">
        <v>137</v>
      </c>
      <c r="L138" s="68" t="s">
        <v>201</v>
      </c>
    </row>
    <row r="139" spans="4:12" s="4" customFormat="1" ht="11.25" customHeight="1" x14ac:dyDescent="0.3">
      <c r="D139" s="64">
        <v>110</v>
      </c>
      <c r="E139" s="64" t="s">
        <v>111</v>
      </c>
      <c r="F139" s="65">
        <v>39650</v>
      </c>
      <c r="G139" s="54">
        <v>180</v>
      </c>
      <c r="H139" s="66">
        <v>418895.8</v>
      </c>
      <c r="I139" s="66">
        <v>223411.1</v>
      </c>
      <c r="J139" s="66">
        <v>195484.69999999998</v>
      </c>
      <c r="K139" s="68" t="s">
        <v>137</v>
      </c>
      <c r="L139" s="68" t="s">
        <v>201</v>
      </c>
    </row>
    <row r="140" spans="4:12" s="4" customFormat="1" ht="11.25" customHeight="1" x14ac:dyDescent="0.3">
      <c r="D140" s="64">
        <v>111</v>
      </c>
      <c r="E140" s="64" t="s">
        <v>111</v>
      </c>
      <c r="F140" s="65">
        <v>40117</v>
      </c>
      <c r="G140" s="54">
        <v>132</v>
      </c>
      <c r="H140" s="66">
        <v>6857.83</v>
      </c>
      <c r="I140" s="66">
        <v>3671.18</v>
      </c>
      <c r="J140" s="66">
        <v>3186.65</v>
      </c>
      <c r="K140" s="68" t="s">
        <v>137</v>
      </c>
      <c r="L140" s="68" t="s">
        <v>201</v>
      </c>
    </row>
    <row r="141" spans="4:12" s="4" customFormat="1" ht="11.25" customHeight="1" x14ac:dyDescent="0.3">
      <c r="D141" s="64">
        <v>112</v>
      </c>
      <c r="E141" s="64" t="s">
        <v>111</v>
      </c>
      <c r="F141" s="65">
        <v>40268</v>
      </c>
      <c r="G141" s="54">
        <v>84</v>
      </c>
      <c r="H141" s="66">
        <v>25571.89</v>
      </c>
      <c r="I141" s="66">
        <v>21025.72</v>
      </c>
      <c r="J141" s="66">
        <v>4546.1699999999983</v>
      </c>
      <c r="K141" s="68" t="s">
        <v>137</v>
      </c>
      <c r="L141" s="68" t="s">
        <v>201</v>
      </c>
    </row>
    <row r="142" spans="4:12" s="4" customFormat="1" ht="11.25" customHeight="1" x14ac:dyDescent="0.3">
      <c r="D142" s="64">
        <v>113</v>
      </c>
      <c r="E142" s="64" t="s">
        <v>111</v>
      </c>
      <c r="F142" s="65">
        <v>40249</v>
      </c>
      <c r="G142" s="54">
        <v>84</v>
      </c>
      <c r="H142" s="66">
        <v>135172.34</v>
      </c>
      <c r="I142" s="66">
        <v>111141.7</v>
      </c>
      <c r="J142" s="66">
        <v>24030.639999999999</v>
      </c>
      <c r="K142" s="68" t="s">
        <v>137</v>
      </c>
      <c r="L142" s="68" t="s">
        <v>201</v>
      </c>
    </row>
    <row r="143" spans="4:12" s="4" customFormat="1" ht="11.25" customHeight="1" x14ac:dyDescent="0.3">
      <c r="D143" s="64">
        <v>114</v>
      </c>
      <c r="E143" s="64" t="s">
        <v>111</v>
      </c>
      <c r="F143" s="65">
        <v>39899</v>
      </c>
      <c r="G143" s="54">
        <v>108</v>
      </c>
      <c r="H143" s="66">
        <v>588545.81999999995</v>
      </c>
      <c r="I143" s="66">
        <v>416143.55</v>
      </c>
      <c r="J143" s="66">
        <v>172402.26999999996</v>
      </c>
      <c r="K143" s="68" t="s">
        <v>137</v>
      </c>
      <c r="L143" s="68" t="s">
        <v>201</v>
      </c>
    </row>
    <row r="144" spans="4:12" s="4" customFormat="1" ht="11.25" customHeight="1" x14ac:dyDescent="0.3">
      <c r="D144" s="64">
        <v>115</v>
      </c>
      <c r="E144" s="64" t="s">
        <v>111</v>
      </c>
      <c r="F144" s="65">
        <v>39989</v>
      </c>
      <c r="G144" s="54">
        <v>108</v>
      </c>
      <c r="H144" s="66">
        <v>17323.759999999998</v>
      </c>
      <c r="I144" s="66">
        <v>11719.08</v>
      </c>
      <c r="J144" s="66">
        <v>5604.6799999999985</v>
      </c>
      <c r="K144" s="68" t="s">
        <v>137</v>
      </c>
      <c r="L144" s="68" t="s">
        <v>201</v>
      </c>
    </row>
    <row r="145" spans="4:12" s="4" customFormat="1" ht="11.25" customHeight="1" x14ac:dyDescent="0.3">
      <c r="D145" s="64">
        <v>116</v>
      </c>
      <c r="E145" s="64" t="s">
        <v>111</v>
      </c>
      <c r="F145" s="65">
        <v>39899</v>
      </c>
      <c r="G145" s="54">
        <v>84</v>
      </c>
      <c r="H145" s="66">
        <v>578417.97</v>
      </c>
      <c r="I145" s="66">
        <v>578417.97</v>
      </c>
      <c r="J145" s="66">
        <v>0</v>
      </c>
      <c r="K145" s="68" t="s">
        <v>137</v>
      </c>
      <c r="L145" s="68" t="s">
        <v>201</v>
      </c>
    </row>
    <row r="146" spans="4:12" s="4" customFormat="1" ht="11.25" customHeight="1" x14ac:dyDescent="0.3">
      <c r="D146" s="64">
        <v>117</v>
      </c>
      <c r="E146" s="64" t="s">
        <v>111</v>
      </c>
      <c r="F146" s="65">
        <v>40316</v>
      </c>
      <c r="G146" s="54">
        <v>144</v>
      </c>
      <c r="H146" s="66">
        <v>9355.3799999999992</v>
      </c>
      <c r="I146" s="66">
        <v>4323.7700000000004</v>
      </c>
      <c r="J146" s="66">
        <v>5031.6099999999988</v>
      </c>
      <c r="K146" s="68" t="s">
        <v>138</v>
      </c>
      <c r="L146" s="68" t="s">
        <v>199</v>
      </c>
    </row>
    <row r="147" spans="4:12" s="4" customFormat="1" ht="11.25" customHeight="1" x14ac:dyDescent="0.3">
      <c r="D147" s="64">
        <v>118</v>
      </c>
      <c r="E147" s="64" t="s">
        <v>111</v>
      </c>
      <c r="F147" s="65">
        <v>40268</v>
      </c>
      <c r="G147" s="54">
        <v>84</v>
      </c>
      <c r="H147" s="66">
        <v>43257.03</v>
      </c>
      <c r="I147" s="66">
        <v>35566.800000000003</v>
      </c>
      <c r="J147" s="66">
        <v>7690.2299999999959</v>
      </c>
      <c r="K147" s="68" t="s">
        <v>137</v>
      </c>
      <c r="L147" s="68" t="s">
        <v>201</v>
      </c>
    </row>
    <row r="148" spans="4:12" s="4" customFormat="1" ht="11.25" customHeight="1" x14ac:dyDescent="0.3">
      <c r="D148" s="64">
        <v>119</v>
      </c>
      <c r="E148" s="64" t="s">
        <v>111</v>
      </c>
      <c r="F148" s="65">
        <v>40611</v>
      </c>
      <c r="G148" s="54">
        <v>72</v>
      </c>
      <c r="H148" s="66">
        <v>31282.57</v>
      </c>
      <c r="I148" s="66">
        <v>25199.82</v>
      </c>
      <c r="J148" s="66">
        <v>6082.75</v>
      </c>
      <c r="K148" s="68" t="s">
        <v>137</v>
      </c>
      <c r="L148" s="68" t="s">
        <v>201</v>
      </c>
    </row>
    <row r="149" spans="4:12" s="4" customFormat="1" ht="11.25" customHeight="1" x14ac:dyDescent="0.3">
      <c r="D149" s="64">
        <v>120</v>
      </c>
      <c r="E149" s="64" t="s">
        <v>111</v>
      </c>
      <c r="F149" s="65">
        <v>40360</v>
      </c>
      <c r="G149" s="54">
        <v>84</v>
      </c>
      <c r="H149" s="66">
        <v>26478.79</v>
      </c>
      <c r="I149" s="66">
        <v>20006.14</v>
      </c>
      <c r="J149" s="66">
        <v>6472.6500000000015</v>
      </c>
      <c r="K149" s="68" t="s">
        <v>137</v>
      </c>
      <c r="L149" s="68" t="s">
        <v>201</v>
      </c>
    </row>
    <row r="150" spans="4:12" s="4" customFormat="1" ht="11.25" customHeight="1" x14ac:dyDescent="0.3">
      <c r="D150" s="64">
        <v>121</v>
      </c>
      <c r="E150" s="64" t="s">
        <v>111</v>
      </c>
      <c r="F150" s="65">
        <v>40589</v>
      </c>
      <c r="G150" s="54">
        <v>72</v>
      </c>
      <c r="H150" s="66">
        <v>18125.740000000002</v>
      </c>
      <c r="I150" s="66">
        <v>14382.42</v>
      </c>
      <c r="J150" s="66">
        <v>3743.3200000000015</v>
      </c>
      <c r="K150" s="68" t="s">
        <v>137</v>
      </c>
      <c r="L150" s="68" t="s">
        <v>201</v>
      </c>
    </row>
    <row r="151" spans="4:12" s="4" customFormat="1" ht="11.25" customHeight="1" x14ac:dyDescent="0.3">
      <c r="D151" s="64">
        <v>122</v>
      </c>
      <c r="E151" s="64" t="s">
        <v>111</v>
      </c>
      <c r="F151" s="65">
        <v>40699</v>
      </c>
      <c r="G151" s="54">
        <v>180</v>
      </c>
      <c r="H151" s="66">
        <v>8797.5</v>
      </c>
      <c r="I151" s="66">
        <v>2981.42</v>
      </c>
      <c r="J151" s="66">
        <v>5816.08</v>
      </c>
      <c r="K151" s="68" t="s">
        <v>137</v>
      </c>
      <c r="L151" s="68" t="s">
        <v>201</v>
      </c>
    </row>
    <row r="152" spans="4:12" s="4" customFormat="1" ht="11.25" customHeight="1" x14ac:dyDescent="0.3">
      <c r="D152" s="64">
        <v>123</v>
      </c>
      <c r="E152" s="64" t="s">
        <v>111</v>
      </c>
      <c r="F152" s="65">
        <v>41130</v>
      </c>
      <c r="G152" s="54">
        <v>180</v>
      </c>
      <c r="H152" s="66">
        <v>28360.14</v>
      </c>
      <c r="I152" s="66">
        <v>7405.17</v>
      </c>
      <c r="J152" s="66">
        <v>20954.97</v>
      </c>
      <c r="K152" s="68" t="s">
        <v>137</v>
      </c>
      <c r="L152" s="68" t="s">
        <v>201</v>
      </c>
    </row>
    <row r="153" spans="4:12" s="4" customFormat="1" ht="11.25" customHeight="1" x14ac:dyDescent="0.3">
      <c r="D153" s="64">
        <v>124</v>
      </c>
      <c r="E153" s="64" t="s">
        <v>111</v>
      </c>
      <c r="F153" s="65">
        <v>41439</v>
      </c>
      <c r="G153" s="54">
        <v>108</v>
      </c>
      <c r="H153" s="66">
        <v>96401.3</v>
      </c>
      <c r="I153" s="66">
        <v>29557.35</v>
      </c>
      <c r="J153" s="66">
        <v>66843.950000000012</v>
      </c>
      <c r="K153" s="68" t="s">
        <v>137</v>
      </c>
      <c r="L153" s="68" t="s">
        <v>201</v>
      </c>
    </row>
    <row r="154" spans="4:12" s="4" customFormat="1" ht="11.25" customHeight="1" x14ac:dyDescent="0.3">
      <c r="D154" s="64">
        <v>125</v>
      </c>
      <c r="E154" s="64" t="s">
        <v>111</v>
      </c>
      <c r="F154" s="65">
        <v>41236</v>
      </c>
      <c r="G154" s="54">
        <v>108</v>
      </c>
      <c r="H154" s="66">
        <v>1059636.3</v>
      </c>
      <c r="I154" s="66">
        <v>374618.93</v>
      </c>
      <c r="J154" s="66">
        <v>685017.37000000011</v>
      </c>
      <c r="K154" s="68" t="s">
        <v>137</v>
      </c>
      <c r="L154" s="68" t="s">
        <v>201</v>
      </c>
    </row>
    <row r="155" spans="4:12" s="4" customFormat="1" ht="11.25" customHeight="1" x14ac:dyDescent="0.3">
      <c r="D155" s="64">
        <v>126</v>
      </c>
      <c r="E155" s="64" t="s">
        <v>111</v>
      </c>
      <c r="F155" s="65">
        <v>39233</v>
      </c>
      <c r="G155" s="54">
        <v>180</v>
      </c>
      <c r="H155" s="66">
        <v>3009637.05</v>
      </c>
      <c r="I155" s="66">
        <v>1410900.72</v>
      </c>
      <c r="J155" s="66">
        <v>1598736.3299999998</v>
      </c>
      <c r="K155" s="68" t="s">
        <v>137</v>
      </c>
      <c r="L155" s="68" t="s">
        <v>201</v>
      </c>
    </row>
    <row r="156" spans="4:12" s="4" customFormat="1" ht="11.25" customHeight="1" x14ac:dyDescent="0.3">
      <c r="D156" s="64">
        <v>127</v>
      </c>
      <c r="E156" s="64" t="s">
        <v>111</v>
      </c>
      <c r="F156" s="65">
        <v>39233</v>
      </c>
      <c r="G156" s="54">
        <v>180</v>
      </c>
      <c r="H156" s="66">
        <v>99216.92</v>
      </c>
      <c r="I156" s="66">
        <v>91520.57</v>
      </c>
      <c r="J156" s="66">
        <v>7696.3499999999913</v>
      </c>
      <c r="K156" s="68" t="s">
        <v>137</v>
      </c>
      <c r="L156" s="68" t="s">
        <v>201</v>
      </c>
    </row>
    <row r="157" spans="4:12" s="4" customFormat="1" ht="11.25" customHeight="1" x14ac:dyDescent="0.3">
      <c r="D157" s="64">
        <v>128</v>
      </c>
      <c r="E157" s="64" t="s">
        <v>111</v>
      </c>
      <c r="F157" s="65">
        <v>39478</v>
      </c>
      <c r="G157" s="54">
        <v>168</v>
      </c>
      <c r="H157" s="66">
        <v>49610.239999999998</v>
      </c>
      <c r="I157" s="66">
        <v>28994.36</v>
      </c>
      <c r="J157" s="66">
        <v>20615.879999999997</v>
      </c>
      <c r="K157" s="68" t="s">
        <v>137</v>
      </c>
      <c r="L157" s="68" t="s">
        <v>201</v>
      </c>
    </row>
    <row r="158" spans="4:12" s="4" customFormat="1" ht="11.25" customHeight="1" x14ac:dyDescent="0.3">
      <c r="D158" s="64">
        <v>129</v>
      </c>
      <c r="E158" s="64" t="s">
        <v>111</v>
      </c>
      <c r="F158" s="65">
        <v>39553</v>
      </c>
      <c r="G158" s="54">
        <v>180</v>
      </c>
      <c r="H158" s="66">
        <v>40000.01</v>
      </c>
      <c r="I158" s="66">
        <v>21999.9</v>
      </c>
      <c r="J158" s="66">
        <v>18000.11</v>
      </c>
      <c r="K158" s="68" t="s">
        <v>137</v>
      </c>
      <c r="L158" s="68" t="s">
        <v>201</v>
      </c>
    </row>
    <row r="159" spans="4:12" s="4" customFormat="1" ht="11.25" customHeight="1" x14ac:dyDescent="0.3">
      <c r="D159" s="64">
        <v>227</v>
      </c>
      <c r="E159" s="64" t="s">
        <v>111</v>
      </c>
      <c r="F159" s="65">
        <v>39751</v>
      </c>
      <c r="G159" s="54">
        <v>48</v>
      </c>
      <c r="H159" s="66">
        <v>160353</v>
      </c>
      <c r="I159" s="66">
        <v>160353</v>
      </c>
      <c r="J159" s="66">
        <v>0</v>
      </c>
      <c r="K159" s="68" t="s">
        <v>138</v>
      </c>
      <c r="L159" s="68" t="s">
        <v>199</v>
      </c>
    </row>
    <row r="160" spans="4:12" s="4" customFormat="1" ht="11.25" customHeight="1" x14ac:dyDescent="0.3">
      <c r="D160" s="64">
        <v>228</v>
      </c>
      <c r="E160" s="64" t="s">
        <v>111</v>
      </c>
      <c r="F160" s="65">
        <v>39751</v>
      </c>
      <c r="G160" s="54">
        <v>48</v>
      </c>
      <c r="H160" s="66">
        <v>394198</v>
      </c>
      <c r="I160" s="66">
        <v>394198</v>
      </c>
      <c r="J160" s="66">
        <v>0</v>
      </c>
      <c r="K160" s="68" t="s">
        <v>138</v>
      </c>
      <c r="L160" s="68" t="s">
        <v>199</v>
      </c>
    </row>
    <row r="161" spans="4:12" s="4" customFormat="1" ht="11.25" customHeight="1" x14ac:dyDescent="0.3">
      <c r="D161" s="64">
        <v>229</v>
      </c>
      <c r="E161" s="64" t="s">
        <v>111</v>
      </c>
      <c r="F161" s="65">
        <v>39722</v>
      </c>
      <c r="G161" s="54">
        <v>48</v>
      </c>
      <c r="H161" s="66">
        <v>14517</v>
      </c>
      <c r="I161" s="66">
        <v>14517</v>
      </c>
      <c r="J161" s="66">
        <v>0</v>
      </c>
      <c r="K161" s="68" t="s">
        <v>138</v>
      </c>
      <c r="L161" s="68" t="s">
        <v>199</v>
      </c>
    </row>
    <row r="162" spans="4:12" s="4" customFormat="1" ht="11.25" customHeight="1" x14ac:dyDescent="0.3">
      <c r="D162" s="64">
        <v>230</v>
      </c>
      <c r="E162" s="64" t="s">
        <v>111</v>
      </c>
      <c r="F162" s="65">
        <v>39722</v>
      </c>
      <c r="G162" s="54">
        <v>48</v>
      </c>
      <c r="H162" s="66">
        <v>6559</v>
      </c>
      <c r="I162" s="66">
        <v>6559</v>
      </c>
      <c r="J162" s="66">
        <v>0</v>
      </c>
      <c r="K162" s="68" t="s">
        <v>138</v>
      </c>
      <c r="L162" s="68" t="s">
        <v>199</v>
      </c>
    </row>
    <row r="163" spans="4:12" s="4" customFormat="1" ht="11.25" customHeight="1" x14ac:dyDescent="0.3">
      <c r="D163" s="64">
        <v>231</v>
      </c>
      <c r="E163" s="64" t="s">
        <v>111</v>
      </c>
      <c r="F163" s="65">
        <v>39722</v>
      </c>
      <c r="G163" s="54">
        <v>48</v>
      </c>
      <c r="H163" s="66">
        <v>17359</v>
      </c>
      <c r="I163" s="66">
        <v>17359</v>
      </c>
      <c r="J163" s="66">
        <v>0</v>
      </c>
      <c r="K163" s="68" t="s">
        <v>138</v>
      </c>
      <c r="L163" s="68" t="s">
        <v>199</v>
      </c>
    </row>
    <row r="164" spans="4:12" s="4" customFormat="1" ht="11.25" customHeight="1" x14ac:dyDescent="0.3">
      <c r="D164" s="64">
        <v>232</v>
      </c>
      <c r="E164" s="64" t="s">
        <v>111</v>
      </c>
      <c r="F164" s="65">
        <v>39722</v>
      </c>
      <c r="G164" s="54">
        <v>48</v>
      </c>
      <c r="H164" s="66">
        <v>15079</v>
      </c>
      <c r="I164" s="66">
        <v>15079</v>
      </c>
      <c r="J164" s="66">
        <v>0</v>
      </c>
      <c r="K164" s="68" t="s">
        <v>138</v>
      </c>
      <c r="L164" s="68" t="s">
        <v>199</v>
      </c>
    </row>
    <row r="165" spans="4:12" s="4" customFormat="1" ht="11.25" customHeight="1" x14ac:dyDescent="0.3">
      <c r="D165" s="64">
        <v>233</v>
      </c>
      <c r="E165" s="64" t="s">
        <v>111</v>
      </c>
      <c r="F165" s="65">
        <v>39722</v>
      </c>
      <c r="G165" s="54">
        <v>48</v>
      </c>
      <c r="H165" s="66">
        <v>12998</v>
      </c>
      <c r="I165" s="66">
        <v>12998</v>
      </c>
      <c r="J165" s="66">
        <v>0</v>
      </c>
      <c r="K165" s="68" t="s">
        <v>138</v>
      </c>
      <c r="L165" s="68" t="s">
        <v>199</v>
      </c>
    </row>
    <row r="166" spans="4:12" s="4" customFormat="1" ht="11.25" customHeight="1" x14ac:dyDescent="0.3">
      <c r="D166" s="64">
        <v>234</v>
      </c>
      <c r="E166" s="64" t="s">
        <v>111</v>
      </c>
      <c r="F166" s="65">
        <v>39722</v>
      </c>
      <c r="G166" s="54">
        <v>96</v>
      </c>
      <c r="H166" s="66">
        <v>12125</v>
      </c>
      <c r="I166" s="66">
        <v>11746.14</v>
      </c>
      <c r="J166" s="66">
        <v>378.86000000000058</v>
      </c>
      <c r="K166" s="68" t="s">
        <v>138</v>
      </c>
      <c r="L166" s="68" t="s">
        <v>199</v>
      </c>
    </row>
    <row r="167" spans="4:12" s="4" customFormat="1" ht="11.25" customHeight="1" x14ac:dyDescent="0.3">
      <c r="D167" s="64">
        <v>235</v>
      </c>
      <c r="E167" s="64" t="s">
        <v>111</v>
      </c>
      <c r="F167" s="65">
        <v>39722</v>
      </c>
      <c r="G167" s="54">
        <v>96</v>
      </c>
      <c r="H167" s="66">
        <v>2571</v>
      </c>
      <c r="I167" s="66">
        <v>2490.6799999999998</v>
      </c>
      <c r="J167" s="66">
        <v>80.320000000000164</v>
      </c>
      <c r="K167" s="68" t="s">
        <v>138</v>
      </c>
      <c r="L167" s="68" t="s">
        <v>199</v>
      </c>
    </row>
    <row r="168" spans="4:12" s="4" customFormat="1" ht="11.25" customHeight="1" x14ac:dyDescent="0.3">
      <c r="D168" s="64">
        <v>236</v>
      </c>
      <c r="E168" s="64" t="s">
        <v>111</v>
      </c>
      <c r="F168" s="65">
        <v>39722</v>
      </c>
      <c r="G168" s="54">
        <v>96</v>
      </c>
      <c r="H168" s="66">
        <v>4268</v>
      </c>
      <c r="I168" s="66">
        <v>4134.53</v>
      </c>
      <c r="J168" s="66">
        <v>133.47000000000025</v>
      </c>
      <c r="K168" s="68" t="s">
        <v>138</v>
      </c>
      <c r="L168" s="68" t="s">
        <v>199</v>
      </c>
    </row>
    <row r="169" spans="4:12" s="4" customFormat="1" ht="11.25" customHeight="1" x14ac:dyDescent="0.3">
      <c r="D169" s="64">
        <v>237</v>
      </c>
      <c r="E169" s="64" t="s">
        <v>111</v>
      </c>
      <c r="F169" s="65">
        <v>39814</v>
      </c>
      <c r="G169" s="54">
        <v>48</v>
      </c>
      <c r="H169" s="66">
        <v>9292</v>
      </c>
      <c r="I169" s="66">
        <v>9292</v>
      </c>
      <c r="J169" s="66">
        <v>0</v>
      </c>
      <c r="K169" s="68" t="s">
        <v>138</v>
      </c>
      <c r="L169" s="68" t="s">
        <v>199</v>
      </c>
    </row>
    <row r="170" spans="4:12" s="4" customFormat="1" ht="11.25" customHeight="1" x14ac:dyDescent="0.3">
      <c r="D170" s="64">
        <v>238</v>
      </c>
      <c r="E170" s="64" t="s">
        <v>111</v>
      </c>
      <c r="F170" s="65">
        <v>39814</v>
      </c>
      <c r="G170" s="54">
        <v>48</v>
      </c>
      <c r="H170" s="66">
        <v>20066</v>
      </c>
      <c r="I170" s="66">
        <v>20066</v>
      </c>
      <c r="J170" s="66">
        <v>0</v>
      </c>
      <c r="K170" s="68" t="s">
        <v>138</v>
      </c>
      <c r="L170" s="68" t="s">
        <v>199</v>
      </c>
    </row>
    <row r="171" spans="4:12" s="4" customFormat="1" ht="11.25" customHeight="1" x14ac:dyDescent="0.3">
      <c r="D171" s="64">
        <v>239</v>
      </c>
      <c r="E171" s="64" t="s">
        <v>111</v>
      </c>
      <c r="F171" s="65">
        <v>39814</v>
      </c>
      <c r="G171" s="54">
        <v>120</v>
      </c>
      <c r="H171" s="66">
        <v>12740</v>
      </c>
      <c r="I171" s="66">
        <v>9555.0400000000009</v>
      </c>
      <c r="J171" s="66">
        <v>3184.9599999999991</v>
      </c>
      <c r="K171" s="68" t="s">
        <v>138</v>
      </c>
      <c r="L171" s="68" t="s">
        <v>199</v>
      </c>
    </row>
    <row r="172" spans="4:12" s="4" customFormat="1" ht="11.25" customHeight="1" x14ac:dyDescent="0.3">
      <c r="D172" s="64">
        <v>240</v>
      </c>
      <c r="E172" s="64" t="s">
        <v>111</v>
      </c>
      <c r="F172" s="65">
        <v>39814</v>
      </c>
      <c r="G172" s="54">
        <v>48</v>
      </c>
      <c r="H172" s="66">
        <v>37384</v>
      </c>
      <c r="I172" s="66">
        <v>37384</v>
      </c>
      <c r="J172" s="66">
        <v>0</v>
      </c>
      <c r="K172" s="68" t="s">
        <v>138</v>
      </c>
      <c r="L172" s="68" t="s">
        <v>199</v>
      </c>
    </row>
    <row r="173" spans="4:12" s="4" customFormat="1" ht="11.25" customHeight="1" x14ac:dyDescent="0.3">
      <c r="D173" s="64">
        <v>241</v>
      </c>
      <c r="E173" s="64" t="s">
        <v>111</v>
      </c>
      <c r="F173" s="65">
        <v>39814</v>
      </c>
      <c r="G173" s="54">
        <v>48</v>
      </c>
      <c r="H173" s="66">
        <v>11303</v>
      </c>
      <c r="I173" s="66">
        <v>11303</v>
      </c>
      <c r="J173" s="66">
        <v>0</v>
      </c>
      <c r="K173" s="68" t="s">
        <v>138</v>
      </c>
      <c r="L173" s="68" t="s">
        <v>199</v>
      </c>
    </row>
    <row r="174" spans="4:12" s="4" customFormat="1" ht="11.25" customHeight="1" x14ac:dyDescent="0.3">
      <c r="D174" s="64">
        <v>242</v>
      </c>
      <c r="E174" s="64" t="s">
        <v>111</v>
      </c>
      <c r="F174" s="65">
        <v>39721</v>
      </c>
      <c r="G174" s="54">
        <v>120</v>
      </c>
      <c r="H174" s="66">
        <v>3778</v>
      </c>
      <c r="I174" s="66">
        <v>2959.51</v>
      </c>
      <c r="J174" s="66">
        <v>818.48999999999978</v>
      </c>
      <c r="K174" s="68" t="s">
        <v>138</v>
      </c>
      <c r="L174" s="68" t="s">
        <v>199</v>
      </c>
    </row>
    <row r="175" spans="4:12" s="4" customFormat="1" ht="11.25" customHeight="1" x14ac:dyDescent="0.3">
      <c r="D175" s="64">
        <v>243</v>
      </c>
      <c r="E175" s="64" t="s">
        <v>111</v>
      </c>
      <c r="F175" s="65">
        <v>39721</v>
      </c>
      <c r="G175" s="54">
        <v>48</v>
      </c>
      <c r="H175" s="66">
        <v>4389</v>
      </c>
      <c r="I175" s="66">
        <v>4389</v>
      </c>
      <c r="J175" s="66">
        <v>0</v>
      </c>
      <c r="K175" s="68" t="s">
        <v>138</v>
      </c>
      <c r="L175" s="68" t="s">
        <v>199</v>
      </c>
    </row>
    <row r="176" spans="4:12" s="4" customFormat="1" ht="11.25" customHeight="1" x14ac:dyDescent="0.3">
      <c r="D176" s="64">
        <v>244</v>
      </c>
      <c r="E176" s="64" t="s">
        <v>111</v>
      </c>
      <c r="F176" s="65">
        <v>39721</v>
      </c>
      <c r="G176" s="54">
        <v>120</v>
      </c>
      <c r="H176" s="66">
        <v>150</v>
      </c>
      <c r="I176" s="66">
        <v>117.24</v>
      </c>
      <c r="J176" s="66">
        <v>32.760000000000005</v>
      </c>
      <c r="K176" s="68" t="s">
        <v>137</v>
      </c>
      <c r="L176" s="68" t="s">
        <v>201</v>
      </c>
    </row>
    <row r="177" spans="4:12" s="4" customFormat="1" ht="11.25" customHeight="1" x14ac:dyDescent="0.3">
      <c r="D177" s="64">
        <v>245</v>
      </c>
      <c r="E177" s="64" t="s">
        <v>111</v>
      </c>
      <c r="F177" s="65">
        <v>39721</v>
      </c>
      <c r="G177" s="54">
        <v>48</v>
      </c>
      <c r="H177" s="66">
        <v>41528</v>
      </c>
      <c r="I177" s="66">
        <v>41528</v>
      </c>
      <c r="J177" s="66">
        <v>0</v>
      </c>
      <c r="K177" s="68" t="s">
        <v>137</v>
      </c>
      <c r="L177" s="68" t="s">
        <v>201</v>
      </c>
    </row>
    <row r="178" spans="4:12" s="4" customFormat="1" ht="11.25" customHeight="1" x14ac:dyDescent="0.3">
      <c r="D178" s="64">
        <v>246</v>
      </c>
      <c r="E178" s="64" t="s">
        <v>111</v>
      </c>
      <c r="F178" s="65">
        <v>39721</v>
      </c>
      <c r="G178" s="54">
        <v>240</v>
      </c>
      <c r="H178" s="66">
        <v>127207</v>
      </c>
      <c r="I178" s="66">
        <v>49822.71</v>
      </c>
      <c r="J178" s="66">
        <v>77384.290000000008</v>
      </c>
      <c r="K178" s="68" t="s">
        <v>137</v>
      </c>
      <c r="L178" s="68" t="s">
        <v>201</v>
      </c>
    </row>
    <row r="179" spans="4:12" s="4" customFormat="1" ht="11.25" customHeight="1" x14ac:dyDescent="0.3">
      <c r="D179" s="64">
        <v>247</v>
      </c>
      <c r="E179" s="64" t="s">
        <v>111</v>
      </c>
      <c r="F179" s="65">
        <v>39721</v>
      </c>
      <c r="G179" s="54">
        <v>120</v>
      </c>
      <c r="H179" s="66">
        <v>268136</v>
      </c>
      <c r="I179" s="66">
        <v>210040.03</v>
      </c>
      <c r="J179" s="66">
        <v>58095.97</v>
      </c>
      <c r="K179" s="68" t="s">
        <v>137</v>
      </c>
      <c r="L179" s="68" t="s">
        <v>201</v>
      </c>
    </row>
    <row r="180" spans="4:12" s="4" customFormat="1" ht="11.25" customHeight="1" x14ac:dyDescent="0.3">
      <c r="D180" s="64">
        <v>248</v>
      </c>
      <c r="E180" s="64" t="s">
        <v>111</v>
      </c>
      <c r="F180" s="65">
        <v>39721</v>
      </c>
      <c r="G180" s="54">
        <v>240</v>
      </c>
      <c r="H180" s="66">
        <v>1</v>
      </c>
      <c r="I180" s="66">
        <v>1</v>
      </c>
      <c r="J180" s="66">
        <v>0</v>
      </c>
      <c r="K180" s="68" t="s">
        <v>137</v>
      </c>
      <c r="L180" s="68" t="s">
        <v>201</v>
      </c>
    </row>
    <row r="181" spans="4:12" s="4" customFormat="1" ht="11.25" customHeight="1" x14ac:dyDescent="0.3">
      <c r="D181" s="64">
        <v>249</v>
      </c>
      <c r="E181" s="64" t="s">
        <v>111</v>
      </c>
      <c r="F181" s="65">
        <v>39721</v>
      </c>
      <c r="G181" s="54">
        <v>240</v>
      </c>
      <c r="H181" s="66">
        <v>1920</v>
      </c>
      <c r="I181" s="66">
        <v>752</v>
      </c>
      <c r="J181" s="66">
        <v>1168</v>
      </c>
      <c r="K181" s="68" t="s">
        <v>137</v>
      </c>
      <c r="L181" s="68" t="s">
        <v>201</v>
      </c>
    </row>
    <row r="182" spans="4:12" s="4" customFormat="1" ht="11.25" customHeight="1" x14ac:dyDescent="0.3">
      <c r="D182" s="64">
        <v>250</v>
      </c>
      <c r="E182" s="64" t="s">
        <v>111</v>
      </c>
      <c r="F182" s="65">
        <v>39721</v>
      </c>
      <c r="G182" s="54">
        <v>120</v>
      </c>
      <c r="H182" s="66">
        <v>13859</v>
      </c>
      <c r="I182" s="66">
        <v>10856.51</v>
      </c>
      <c r="J182" s="66">
        <v>3002.49</v>
      </c>
      <c r="K182" s="68" t="s">
        <v>137</v>
      </c>
      <c r="L182" s="68" t="s">
        <v>201</v>
      </c>
    </row>
    <row r="183" spans="4:12" s="4" customFormat="1" ht="11.25" customHeight="1" x14ac:dyDescent="0.3">
      <c r="D183" s="64">
        <v>251</v>
      </c>
      <c r="E183" s="64" t="s">
        <v>111</v>
      </c>
      <c r="F183" s="65">
        <v>39721</v>
      </c>
      <c r="G183" s="54">
        <v>180</v>
      </c>
      <c r="H183" s="66">
        <v>1775</v>
      </c>
      <c r="I183" s="66">
        <v>926.68</v>
      </c>
      <c r="J183" s="66">
        <v>848.32</v>
      </c>
      <c r="K183" s="68" t="s">
        <v>137</v>
      </c>
      <c r="L183" s="68" t="s">
        <v>201</v>
      </c>
    </row>
    <row r="184" spans="4:12" s="4" customFormat="1" ht="11.25" customHeight="1" x14ac:dyDescent="0.3">
      <c r="D184" s="64">
        <v>252</v>
      </c>
      <c r="E184" s="64" t="s">
        <v>111</v>
      </c>
      <c r="F184" s="65">
        <v>39721</v>
      </c>
      <c r="G184" s="54">
        <v>240</v>
      </c>
      <c r="H184" s="66">
        <v>19113</v>
      </c>
      <c r="I184" s="66">
        <v>7486.3</v>
      </c>
      <c r="J184" s="66">
        <v>11626.7</v>
      </c>
      <c r="K184" s="68" t="s">
        <v>137</v>
      </c>
      <c r="L184" s="68" t="s">
        <v>201</v>
      </c>
    </row>
    <row r="185" spans="4:12" s="4" customFormat="1" ht="11.25" customHeight="1" x14ac:dyDescent="0.3">
      <c r="D185" s="64">
        <v>253</v>
      </c>
      <c r="E185" s="64" t="s">
        <v>111</v>
      </c>
      <c r="F185" s="65">
        <v>39263</v>
      </c>
      <c r="G185" s="54">
        <v>420</v>
      </c>
      <c r="H185" s="66">
        <v>33229</v>
      </c>
      <c r="I185" s="66">
        <v>8623.83</v>
      </c>
      <c r="J185" s="66">
        <v>24605.17</v>
      </c>
      <c r="K185" s="68" t="s">
        <v>142</v>
      </c>
      <c r="L185" s="68" t="s">
        <v>142</v>
      </c>
    </row>
    <row r="186" spans="4:12" s="4" customFormat="1" ht="11.25" customHeight="1" x14ac:dyDescent="0.3">
      <c r="D186" s="64">
        <v>254</v>
      </c>
      <c r="E186" s="64" t="s">
        <v>111</v>
      </c>
      <c r="F186" s="65">
        <v>39629</v>
      </c>
      <c r="G186" s="54">
        <v>420</v>
      </c>
      <c r="H186" s="66">
        <v>39616</v>
      </c>
      <c r="I186" s="66">
        <v>9149.7099999999991</v>
      </c>
      <c r="J186" s="66">
        <v>30466.29</v>
      </c>
      <c r="K186" s="68" t="s">
        <v>142</v>
      </c>
      <c r="L186" s="68" t="s">
        <v>142</v>
      </c>
    </row>
    <row r="187" spans="4:12" s="4" customFormat="1" ht="11.25" customHeight="1" x14ac:dyDescent="0.3">
      <c r="D187" s="64">
        <v>255</v>
      </c>
      <c r="E187" s="64" t="s">
        <v>111</v>
      </c>
      <c r="F187" s="65">
        <v>39622</v>
      </c>
      <c r="G187" s="54">
        <v>60</v>
      </c>
      <c r="H187" s="66">
        <v>7069</v>
      </c>
      <c r="I187" s="66">
        <v>7069</v>
      </c>
      <c r="J187" s="66">
        <v>0</v>
      </c>
      <c r="K187" s="68" t="s">
        <v>137</v>
      </c>
      <c r="L187" s="68" t="s">
        <v>201</v>
      </c>
    </row>
    <row r="188" spans="4:12" s="4" customFormat="1" ht="11.25" customHeight="1" x14ac:dyDescent="0.3">
      <c r="D188" s="64">
        <v>256</v>
      </c>
      <c r="E188" s="64" t="s">
        <v>111</v>
      </c>
      <c r="F188" s="65">
        <v>39660</v>
      </c>
      <c r="G188" s="54">
        <v>36</v>
      </c>
      <c r="H188" s="66">
        <v>3841</v>
      </c>
      <c r="I188" s="66">
        <v>3841</v>
      </c>
      <c r="J188" s="66">
        <v>0</v>
      </c>
      <c r="K188" s="68" t="s">
        <v>138</v>
      </c>
      <c r="L188" s="68" t="s">
        <v>199</v>
      </c>
    </row>
    <row r="189" spans="4:12" s="4" customFormat="1" ht="11.25" customHeight="1" x14ac:dyDescent="0.3">
      <c r="D189" s="64">
        <v>257</v>
      </c>
      <c r="E189" s="64" t="s">
        <v>111</v>
      </c>
      <c r="F189" s="65">
        <v>39650</v>
      </c>
      <c r="G189" s="54">
        <v>360</v>
      </c>
      <c r="H189" s="66">
        <v>32745</v>
      </c>
      <c r="I189" s="66">
        <v>8732.01</v>
      </c>
      <c r="J189" s="66">
        <v>24012.989999999998</v>
      </c>
      <c r="K189" s="68" t="s">
        <v>137</v>
      </c>
      <c r="L189" s="68" t="s">
        <v>201</v>
      </c>
    </row>
    <row r="190" spans="4:12" s="4" customFormat="1" ht="11.25" customHeight="1" x14ac:dyDescent="0.3">
      <c r="D190" s="64">
        <v>258</v>
      </c>
      <c r="E190" s="64" t="s">
        <v>111</v>
      </c>
      <c r="F190" s="65">
        <v>39650</v>
      </c>
      <c r="G190" s="54">
        <v>120</v>
      </c>
      <c r="H190" s="66">
        <v>11531</v>
      </c>
      <c r="I190" s="66">
        <v>9224.4500000000007</v>
      </c>
      <c r="J190" s="66">
        <v>2306.5499999999993</v>
      </c>
      <c r="K190" s="68" t="s">
        <v>137</v>
      </c>
      <c r="L190" s="68" t="s">
        <v>201</v>
      </c>
    </row>
    <row r="191" spans="4:12" s="4" customFormat="1" ht="11.25" customHeight="1" x14ac:dyDescent="0.3">
      <c r="D191" s="64">
        <v>259</v>
      </c>
      <c r="E191" s="64" t="s">
        <v>111</v>
      </c>
      <c r="F191" s="65">
        <v>39792</v>
      </c>
      <c r="G191" s="54">
        <v>48</v>
      </c>
      <c r="H191" s="66">
        <v>8258</v>
      </c>
      <c r="I191" s="66">
        <v>8258</v>
      </c>
      <c r="J191" s="66">
        <v>0</v>
      </c>
      <c r="K191" s="68" t="s">
        <v>138</v>
      </c>
      <c r="L191" s="68" t="s">
        <v>199</v>
      </c>
    </row>
    <row r="192" spans="4:12" s="4" customFormat="1" ht="11.25" customHeight="1" x14ac:dyDescent="0.3">
      <c r="D192" s="64">
        <v>260</v>
      </c>
      <c r="E192" s="64" t="s">
        <v>111</v>
      </c>
      <c r="F192" s="65">
        <v>39792</v>
      </c>
      <c r="G192" s="54">
        <v>48</v>
      </c>
      <c r="H192" s="66">
        <v>8258</v>
      </c>
      <c r="I192" s="66">
        <v>8258</v>
      </c>
      <c r="J192" s="66">
        <v>0</v>
      </c>
      <c r="K192" s="68" t="s">
        <v>138</v>
      </c>
      <c r="L192" s="68" t="s">
        <v>199</v>
      </c>
    </row>
    <row r="193" spans="4:12" s="4" customFormat="1" ht="11.25" customHeight="1" x14ac:dyDescent="0.3">
      <c r="D193" s="64">
        <v>261</v>
      </c>
      <c r="E193" s="64" t="s">
        <v>111</v>
      </c>
      <c r="F193" s="65">
        <v>39792</v>
      </c>
      <c r="G193" s="54">
        <v>48</v>
      </c>
      <c r="H193" s="66">
        <v>8258</v>
      </c>
      <c r="I193" s="66">
        <v>8258</v>
      </c>
      <c r="J193" s="66">
        <v>0</v>
      </c>
      <c r="K193" s="68" t="s">
        <v>138</v>
      </c>
      <c r="L193" s="68" t="s">
        <v>199</v>
      </c>
    </row>
    <row r="194" spans="4:12" s="4" customFormat="1" ht="11.25" customHeight="1" x14ac:dyDescent="0.3">
      <c r="D194" s="64">
        <v>262</v>
      </c>
      <c r="E194" s="64" t="s">
        <v>111</v>
      </c>
      <c r="F194" s="65">
        <v>39792</v>
      </c>
      <c r="G194" s="54">
        <v>48</v>
      </c>
      <c r="H194" s="66">
        <v>8258</v>
      </c>
      <c r="I194" s="66">
        <v>8258</v>
      </c>
      <c r="J194" s="66">
        <v>0</v>
      </c>
      <c r="K194" s="68" t="s">
        <v>138</v>
      </c>
      <c r="L194" s="68" t="s">
        <v>199</v>
      </c>
    </row>
    <row r="195" spans="4:12" s="4" customFormat="1" ht="11.25" customHeight="1" x14ac:dyDescent="0.3">
      <c r="D195" s="64">
        <v>263</v>
      </c>
      <c r="E195" s="64" t="s">
        <v>111</v>
      </c>
      <c r="F195" s="65">
        <v>39832</v>
      </c>
      <c r="G195" s="54">
        <v>48</v>
      </c>
      <c r="H195" s="66">
        <v>33845</v>
      </c>
      <c r="I195" s="66">
        <v>33845</v>
      </c>
      <c r="J195" s="66">
        <v>0</v>
      </c>
      <c r="K195" s="68" t="s">
        <v>138</v>
      </c>
      <c r="L195" s="68" t="s">
        <v>199</v>
      </c>
    </row>
    <row r="196" spans="4:12" s="4" customFormat="1" ht="11.25" customHeight="1" x14ac:dyDescent="0.3">
      <c r="D196" s="64">
        <v>264</v>
      </c>
      <c r="E196" s="64" t="s">
        <v>111</v>
      </c>
      <c r="F196" s="65">
        <v>39770</v>
      </c>
      <c r="G196" s="54">
        <v>240</v>
      </c>
      <c r="H196" s="66">
        <v>3949</v>
      </c>
      <c r="I196" s="66">
        <v>1513.84</v>
      </c>
      <c r="J196" s="66">
        <v>2435.16</v>
      </c>
      <c r="K196" s="68" t="s">
        <v>137</v>
      </c>
      <c r="L196" s="68" t="s">
        <v>201</v>
      </c>
    </row>
    <row r="197" spans="4:12" s="4" customFormat="1" ht="11.25" customHeight="1" x14ac:dyDescent="0.3">
      <c r="D197" s="64">
        <v>265</v>
      </c>
      <c r="E197" s="64" t="s">
        <v>111</v>
      </c>
      <c r="F197" s="65">
        <v>39770</v>
      </c>
      <c r="G197" s="54">
        <v>240</v>
      </c>
      <c r="H197" s="66">
        <v>2706</v>
      </c>
      <c r="I197" s="66">
        <v>1037.51</v>
      </c>
      <c r="J197" s="66">
        <v>1668.49</v>
      </c>
      <c r="K197" s="68" t="s">
        <v>137</v>
      </c>
      <c r="L197" s="68" t="s">
        <v>201</v>
      </c>
    </row>
    <row r="198" spans="4:12" s="4" customFormat="1" ht="11.25" customHeight="1" x14ac:dyDescent="0.3">
      <c r="D198" s="64">
        <v>266</v>
      </c>
      <c r="E198" s="64" t="s">
        <v>111</v>
      </c>
      <c r="F198" s="65">
        <v>39770</v>
      </c>
      <c r="G198" s="54">
        <v>240</v>
      </c>
      <c r="H198" s="66">
        <v>2706</v>
      </c>
      <c r="I198" s="66">
        <v>1037.51</v>
      </c>
      <c r="J198" s="66">
        <v>1668.49</v>
      </c>
      <c r="K198" s="68" t="s">
        <v>137</v>
      </c>
      <c r="L198" s="68" t="s">
        <v>201</v>
      </c>
    </row>
    <row r="199" spans="4:12" s="4" customFormat="1" ht="11.25" customHeight="1" x14ac:dyDescent="0.3">
      <c r="D199" s="64">
        <v>267</v>
      </c>
      <c r="E199" s="64" t="s">
        <v>111</v>
      </c>
      <c r="F199" s="65">
        <v>39770</v>
      </c>
      <c r="G199" s="54">
        <v>240</v>
      </c>
      <c r="H199" s="66">
        <v>2706</v>
      </c>
      <c r="I199" s="66">
        <v>1037.51</v>
      </c>
      <c r="J199" s="66">
        <v>1668.49</v>
      </c>
      <c r="K199" s="68" t="s">
        <v>137</v>
      </c>
      <c r="L199" s="68" t="s">
        <v>201</v>
      </c>
    </row>
    <row r="200" spans="4:12" s="4" customFormat="1" ht="11.25" customHeight="1" x14ac:dyDescent="0.3">
      <c r="D200" s="64">
        <v>268</v>
      </c>
      <c r="E200" s="64" t="s">
        <v>111</v>
      </c>
      <c r="F200" s="65">
        <v>39770</v>
      </c>
      <c r="G200" s="54">
        <v>240</v>
      </c>
      <c r="H200" s="66">
        <v>2706</v>
      </c>
      <c r="I200" s="66">
        <v>1037.51</v>
      </c>
      <c r="J200" s="66">
        <v>1668.49</v>
      </c>
      <c r="K200" s="68" t="s">
        <v>137</v>
      </c>
      <c r="L200" s="68" t="s">
        <v>201</v>
      </c>
    </row>
    <row r="201" spans="4:12" s="4" customFormat="1" ht="11.25" customHeight="1" x14ac:dyDescent="0.3">
      <c r="D201" s="64">
        <v>269</v>
      </c>
      <c r="E201" s="64" t="s">
        <v>111</v>
      </c>
      <c r="F201" s="65">
        <v>39770</v>
      </c>
      <c r="G201" s="54">
        <v>240</v>
      </c>
      <c r="H201" s="66">
        <v>2706</v>
      </c>
      <c r="I201" s="66">
        <v>1037.51</v>
      </c>
      <c r="J201" s="66">
        <v>1668.49</v>
      </c>
      <c r="K201" s="68" t="s">
        <v>137</v>
      </c>
      <c r="L201" s="68" t="s">
        <v>201</v>
      </c>
    </row>
    <row r="202" spans="4:12" s="4" customFormat="1" ht="11.25" customHeight="1" x14ac:dyDescent="0.3">
      <c r="D202" s="64">
        <v>270</v>
      </c>
      <c r="E202" s="64" t="s">
        <v>111</v>
      </c>
      <c r="F202" s="65">
        <v>39770</v>
      </c>
      <c r="G202" s="54">
        <v>240</v>
      </c>
      <c r="H202" s="66">
        <v>2706</v>
      </c>
      <c r="I202" s="66">
        <v>1037.51</v>
      </c>
      <c r="J202" s="66">
        <v>1668.49</v>
      </c>
      <c r="K202" s="68" t="s">
        <v>137</v>
      </c>
      <c r="L202" s="68" t="s">
        <v>201</v>
      </c>
    </row>
    <row r="203" spans="4:12" s="4" customFormat="1" ht="11.25" customHeight="1" x14ac:dyDescent="0.3">
      <c r="D203" s="64">
        <v>271</v>
      </c>
      <c r="E203" s="64" t="s">
        <v>111</v>
      </c>
      <c r="F203" s="65">
        <v>39770</v>
      </c>
      <c r="G203" s="54">
        <v>240</v>
      </c>
      <c r="H203" s="66">
        <v>2706</v>
      </c>
      <c r="I203" s="66">
        <v>1037.51</v>
      </c>
      <c r="J203" s="66">
        <v>1668.49</v>
      </c>
      <c r="K203" s="68" t="s">
        <v>137</v>
      </c>
      <c r="L203" s="68" t="s">
        <v>201</v>
      </c>
    </row>
    <row r="204" spans="4:12" s="4" customFormat="1" ht="11.25" customHeight="1" x14ac:dyDescent="0.3">
      <c r="D204" s="64">
        <v>272</v>
      </c>
      <c r="E204" s="64" t="s">
        <v>111</v>
      </c>
      <c r="F204" s="65">
        <v>39770</v>
      </c>
      <c r="G204" s="54">
        <v>240</v>
      </c>
      <c r="H204" s="66">
        <v>2706</v>
      </c>
      <c r="I204" s="66">
        <v>1037.51</v>
      </c>
      <c r="J204" s="66">
        <v>1668.49</v>
      </c>
      <c r="K204" s="68" t="s">
        <v>137</v>
      </c>
      <c r="L204" s="68" t="s">
        <v>201</v>
      </c>
    </row>
    <row r="205" spans="4:12" s="4" customFormat="1" ht="11.25" customHeight="1" x14ac:dyDescent="0.3">
      <c r="D205" s="64">
        <v>273</v>
      </c>
      <c r="E205" s="64" t="s">
        <v>111</v>
      </c>
      <c r="F205" s="65">
        <v>40096</v>
      </c>
      <c r="G205" s="54">
        <v>240</v>
      </c>
      <c r="H205" s="66">
        <v>5100</v>
      </c>
      <c r="I205" s="66">
        <v>1721.01</v>
      </c>
      <c r="J205" s="66">
        <v>3378.99</v>
      </c>
      <c r="K205" s="68" t="s">
        <v>137</v>
      </c>
      <c r="L205" s="68" t="s">
        <v>201</v>
      </c>
    </row>
    <row r="206" spans="4:12" s="4" customFormat="1" ht="11.25" customHeight="1" x14ac:dyDescent="0.3">
      <c r="D206" s="64">
        <v>274</v>
      </c>
      <c r="E206" s="64" t="s">
        <v>111</v>
      </c>
      <c r="F206" s="65">
        <v>39934</v>
      </c>
      <c r="G206" s="54">
        <v>48</v>
      </c>
      <c r="H206" s="66">
        <v>43832</v>
      </c>
      <c r="I206" s="66">
        <v>43832</v>
      </c>
      <c r="J206" s="66">
        <v>0</v>
      </c>
      <c r="K206" s="68" t="s">
        <v>138</v>
      </c>
      <c r="L206" s="68" t="s">
        <v>199</v>
      </c>
    </row>
    <row r="207" spans="4:12" s="4" customFormat="1" ht="11.25" customHeight="1" x14ac:dyDescent="0.3">
      <c r="D207" s="64">
        <v>275</v>
      </c>
      <c r="E207" s="64" t="s">
        <v>111</v>
      </c>
      <c r="F207" s="65">
        <v>39934</v>
      </c>
      <c r="G207" s="54">
        <v>48</v>
      </c>
      <c r="H207" s="66">
        <v>23525</v>
      </c>
      <c r="I207" s="66">
        <v>23525</v>
      </c>
      <c r="J207" s="66">
        <v>0</v>
      </c>
      <c r="K207" s="68" t="s">
        <v>138</v>
      </c>
      <c r="L207" s="68" t="s">
        <v>199</v>
      </c>
    </row>
    <row r="208" spans="4:12" s="4" customFormat="1" ht="11.25" customHeight="1" x14ac:dyDescent="0.3">
      <c r="D208" s="64">
        <v>276</v>
      </c>
      <c r="E208" s="64" t="s">
        <v>111</v>
      </c>
      <c r="F208" s="65">
        <v>39934</v>
      </c>
      <c r="G208" s="54">
        <v>96</v>
      </c>
      <c r="H208" s="66">
        <v>3938</v>
      </c>
      <c r="I208" s="66">
        <v>3527.71</v>
      </c>
      <c r="J208" s="66">
        <v>410.28999999999996</v>
      </c>
      <c r="K208" s="68" t="s">
        <v>138</v>
      </c>
      <c r="L208" s="68" t="s">
        <v>199</v>
      </c>
    </row>
    <row r="209" spans="4:12" s="4" customFormat="1" ht="11.25" customHeight="1" x14ac:dyDescent="0.3">
      <c r="D209" s="64">
        <v>277</v>
      </c>
      <c r="E209" s="64" t="s">
        <v>111</v>
      </c>
      <c r="F209" s="65">
        <v>39994</v>
      </c>
      <c r="G209" s="54">
        <v>420</v>
      </c>
      <c r="H209" s="66">
        <v>58180</v>
      </c>
      <c r="I209" s="66">
        <v>11774.52</v>
      </c>
      <c r="J209" s="66">
        <v>46405.479999999996</v>
      </c>
      <c r="K209" s="68" t="s">
        <v>142</v>
      </c>
      <c r="L209" s="68" t="s">
        <v>142</v>
      </c>
    </row>
    <row r="210" spans="4:12" s="4" customFormat="1" ht="11.25" customHeight="1" x14ac:dyDescent="0.3">
      <c r="D210" s="64">
        <v>278</v>
      </c>
      <c r="E210" s="64" t="s">
        <v>111</v>
      </c>
      <c r="F210" s="65">
        <v>39871</v>
      </c>
      <c r="G210" s="54">
        <v>60</v>
      </c>
      <c r="H210" s="66">
        <v>43963</v>
      </c>
      <c r="I210" s="66">
        <v>43963</v>
      </c>
      <c r="J210" s="66">
        <v>0</v>
      </c>
      <c r="K210" s="68" t="s">
        <v>137</v>
      </c>
      <c r="L210" s="68" t="s">
        <v>201</v>
      </c>
    </row>
    <row r="211" spans="4:12" s="4" customFormat="1" ht="11.25" customHeight="1" x14ac:dyDescent="0.3">
      <c r="D211" s="64">
        <v>279</v>
      </c>
      <c r="E211" s="64" t="s">
        <v>111</v>
      </c>
      <c r="F211" s="65">
        <v>40059</v>
      </c>
      <c r="G211" s="54">
        <v>84</v>
      </c>
      <c r="H211" s="66">
        <v>12161</v>
      </c>
      <c r="I211" s="66">
        <v>11871.45</v>
      </c>
      <c r="J211" s="66">
        <v>289.54999999999927</v>
      </c>
      <c r="K211" s="68" t="s">
        <v>137</v>
      </c>
      <c r="L211" s="68" t="s">
        <v>201</v>
      </c>
    </row>
    <row r="212" spans="4:12" s="4" customFormat="1" ht="11.25" customHeight="1" x14ac:dyDescent="0.3">
      <c r="D212" s="64">
        <v>280</v>
      </c>
      <c r="E212" s="64" t="s">
        <v>111</v>
      </c>
      <c r="F212" s="65">
        <v>40059</v>
      </c>
      <c r="G212" s="54">
        <v>84</v>
      </c>
      <c r="H212" s="66">
        <v>3085</v>
      </c>
      <c r="I212" s="66">
        <v>3011.52</v>
      </c>
      <c r="J212" s="66">
        <v>73.480000000000018</v>
      </c>
      <c r="K212" s="68" t="s">
        <v>137</v>
      </c>
      <c r="L212" s="68" t="s">
        <v>201</v>
      </c>
    </row>
    <row r="213" spans="4:12" s="4" customFormat="1" ht="11.25" customHeight="1" x14ac:dyDescent="0.3">
      <c r="D213" s="64">
        <v>281</v>
      </c>
      <c r="E213" s="64" t="s">
        <v>111</v>
      </c>
      <c r="F213" s="65">
        <v>40224</v>
      </c>
      <c r="G213" s="54">
        <v>120</v>
      </c>
      <c r="H213" s="66">
        <v>3262</v>
      </c>
      <c r="I213" s="66">
        <v>2093.3000000000002</v>
      </c>
      <c r="J213" s="66">
        <v>1168.6999999999998</v>
      </c>
      <c r="K213" s="68" t="s">
        <v>137</v>
      </c>
      <c r="L213" s="68" t="s">
        <v>201</v>
      </c>
    </row>
    <row r="214" spans="4:12" s="4" customFormat="1" ht="11.25" customHeight="1" x14ac:dyDescent="0.3">
      <c r="D214" s="64">
        <v>282</v>
      </c>
      <c r="E214" s="64" t="s">
        <v>111</v>
      </c>
      <c r="F214" s="65">
        <v>40162</v>
      </c>
      <c r="G214" s="54">
        <v>48</v>
      </c>
      <c r="H214" s="66">
        <v>17925</v>
      </c>
      <c r="I214" s="66">
        <v>17925</v>
      </c>
      <c r="J214" s="66">
        <v>0</v>
      </c>
      <c r="K214" s="68" t="s">
        <v>138</v>
      </c>
      <c r="L214" s="68" t="s">
        <v>199</v>
      </c>
    </row>
    <row r="215" spans="4:12" s="4" customFormat="1" ht="11.25" customHeight="1" x14ac:dyDescent="0.3">
      <c r="D215" s="64">
        <v>283</v>
      </c>
      <c r="E215" s="64" t="s">
        <v>111</v>
      </c>
      <c r="F215" s="65">
        <v>40219</v>
      </c>
      <c r="G215" s="54">
        <v>48</v>
      </c>
      <c r="H215" s="66">
        <v>17876</v>
      </c>
      <c r="I215" s="66">
        <v>17876</v>
      </c>
      <c r="J215" s="66">
        <v>0</v>
      </c>
      <c r="K215" s="68" t="s">
        <v>138</v>
      </c>
      <c r="L215" s="68" t="s">
        <v>199</v>
      </c>
    </row>
    <row r="216" spans="4:12" s="4" customFormat="1" ht="11.25" customHeight="1" x14ac:dyDescent="0.3">
      <c r="D216" s="64">
        <v>284</v>
      </c>
      <c r="E216" s="64" t="s">
        <v>111</v>
      </c>
      <c r="F216" s="65">
        <v>40291</v>
      </c>
      <c r="G216" s="54">
        <v>240</v>
      </c>
      <c r="H216" s="66">
        <v>1</v>
      </c>
      <c r="I216" s="66">
        <v>1</v>
      </c>
      <c r="J216" s="66">
        <v>0</v>
      </c>
      <c r="K216" s="68" t="s">
        <v>142</v>
      </c>
      <c r="L216" s="68" t="s">
        <v>142</v>
      </c>
    </row>
    <row r="217" spans="4:12" s="4" customFormat="1" ht="11.25" customHeight="1" x14ac:dyDescent="0.3">
      <c r="D217" s="64">
        <v>285</v>
      </c>
      <c r="E217" s="64" t="s">
        <v>111</v>
      </c>
      <c r="F217" s="65">
        <v>40291</v>
      </c>
      <c r="G217" s="54">
        <v>240</v>
      </c>
      <c r="H217" s="66">
        <v>1</v>
      </c>
      <c r="I217" s="66">
        <v>1</v>
      </c>
      <c r="J217" s="66">
        <v>0</v>
      </c>
      <c r="K217" s="68" t="s">
        <v>142</v>
      </c>
      <c r="L217" s="68" t="s">
        <v>142</v>
      </c>
    </row>
    <row r="218" spans="4:12" s="4" customFormat="1" ht="11.25" customHeight="1" x14ac:dyDescent="0.3">
      <c r="D218" s="64">
        <v>286</v>
      </c>
      <c r="E218" s="64" t="s">
        <v>111</v>
      </c>
      <c r="F218" s="65">
        <v>40291</v>
      </c>
      <c r="G218" s="54">
        <v>240</v>
      </c>
      <c r="H218" s="66">
        <v>1</v>
      </c>
      <c r="I218" s="66">
        <v>1</v>
      </c>
      <c r="J218" s="66">
        <v>0</v>
      </c>
      <c r="K218" s="68" t="s">
        <v>142</v>
      </c>
      <c r="L218" s="68" t="s">
        <v>142</v>
      </c>
    </row>
    <row r="219" spans="4:12" s="4" customFormat="1" ht="11.25" customHeight="1" x14ac:dyDescent="0.3">
      <c r="D219" s="64">
        <v>287</v>
      </c>
      <c r="E219" s="64" t="s">
        <v>111</v>
      </c>
      <c r="F219" s="65">
        <v>40291</v>
      </c>
      <c r="G219" s="54">
        <v>240</v>
      </c>
      <c r="H219" s="66">
        <v>1</v>
      </c>
      <c r="I219" s="66">
        <v>1</v>
      </c>
      <c r="J219" s="66">
        <v>0</v>
      </c>
      <c r="K219" s="68" t="s">
        <v>142</v>
      </c>
      <c r="L219" s="68" t="s">
        <v>142</v>
      </c>
    </row>
    <row r="220" spans="4:12" s="4" customFormat="1" ht="11.25" customHeight="1" x14ac:dyDescent="0.3">
      <c r="D220" s="64">
        <v>288</v>
      </c>
      <c r="E220" s="64" t="s">
        <v>111</v>
      </c>
      <c r="F220" s="65">
        <v>40291</v>
      </c>
      <c r="G220" s="54">
        <v>240</v>
      </c>
      <c r="H220" s="66">
        <v>1</v>
      </c>
      <c r="I220" s="66">
        <v>1</v>
      </c>
      <c r="J220" s="66">
        <v>0</v>
      </c>
      <c r="K220" s="68" t="s">
        <v>142</v>
      </c>
      <c r="L220" s="68" t="s">
        <v>142</v>
      </c>
    </row>
    <row r="221" spans="4:12" s="4" customFormat="1" ht="11.25" customHeight="1" x14ac:dyDescent="0.3">
      <c r="D221" s="64">
        <v>289</v>
      </c>
      <c r="E221" s="64" t="s">
        <v>111</v>
      </c>
      <c r="F221" s="65">
        <v>40291</v>
      </c>
      <c r="G221" s="54">
        <v>240</v>
      </c>
      <c r="H221" s="66">
        <v>1</v>
      </c>
      <c r="I221" s="66">
        <v>1</v>
      </c>
      <c r="J221" s="66">
        <v>0</v>
      </c>
      <c r="K221" s="68" t="s">
        <v>142</v>
      </c>
      <c r="L221" s="68" t="s">
        <v>142</v>
      </c>
    </row>
    <row r="222" spans="4:12" s="4" customFormat="1" ht="11.25" customHeight="1" x14ac:dyDescent="0.3">
      <c r="D222" s="64">
        <v>290</v>
      </c>
      <c r="E222" s="64" t="s">
        <v>111</v>
      </c>
      <c r="F222" s="65">
        <v>40080</v>
      </c>
      <c r="G222" s="54">
        <v>96</v>
      </c>
      <c r="H222" s="66">
        <v>11807</v>
      </c>
      <c r="I222" s="66">
        <v>10084.99</v>
      </c>
      <c r="J222" s="66">
        <v>1722.0100000000002</v>
      </c>
      <c r="K222" s="68" t="s">
        <v>137</v>
      </c>
      <c r="L222" s="68" t="s">
        <v>201</v>
      </c>
    </row>
    <row r="223" spans="4:12" s="4" customFormat="1" ht="11.25" customHeight="1" x14ac:dyDescent="0.3">
      <c r="D223" s="64">
        <v>291</v>
      </c>
      <c r="E223" s="64" t="s">
        <v>111</v>
      </c>
      <c r="F223" s="65">
        <v>40080</v>
      </c>
      <c r="G223" s="54">
        <v>96</v>
      </c>
      <c r="H223" s="66">
        <v>19172</v>
      </c>
      <c r="I223" s="66">
        <v>16376.04</v>
      </c>
      <c r="J223" s="66">
        <v>2795.9599999999991</v>
      </c>
      <c r="K223" s="68" t="s">
        <v>137</v>
      </c>
      <c r="L223" s="68" t="s">
        <v>201</v>
      </c>
    </row>
    <row r="224" spans="4:12" s="4" customFormat="1" ht="11.25" customHeight="1" x14ac:dyDescent="0.3">
      <c r="D224" s="64">
        <v>292</v>
      </c>
      <c r="E224" s="64" t="s">
        <v>111</v>
      </c>
      <c r="F224" s="65">
        <v>40171</v>
      </c>
      <c r="G224" s="54">
        <v>120</v>
      </c>
      <c r="H224" s="66">
        <v>34608</v>
      </c>
      <c r="I224" s="66">
        <v>22783.599999999999</v>
      </c>
      <c r="J224" s="66">
        <v>11824.400000000001</v>
      </c>
      <c r="K224" s="68" t="s">
        <v>137</v>
      </c>
      <c r="L224" s="68" t="s">
        <v>201</v>
      </c>
    </row>
    <row r="225" spans="4:12" s="4" customFormat="1" ht="11.25" customHeight="1" x14ac:dyDescent="0.3">
      <c r="D225" s="64">
        <v>293</v>
      </c>
      <c r="E225" s="64" t="s">
        <v>111</v>
      </c>
      <c r="F225" s="65">
        <v>40171</v>
      </c>
      <c r="G225" s="54">
        <v>120</v>
      </c>
      <c r="H225" s="66">
        <v>12921</v>
      </c>
      <c r="I225" s="66">
        <v>8506.2800000000007</v>
      </c>
      <c r="J225" s="66">
        <v>4414.7199999999993</v>
      </c>
      <c r="K225" s="68" t="s">
        <v>137</v>
      </c>
      <c r="L225" s="68" t="s">
        <v>201</v>
      </c>
    </row>
    <row r="226" spans="4:12" s="4" customFormat="1" ht="11.25" customHeight="1" x14ac:dyDescent="0.3">
      <c r="D226" s="64">
        <v>294</v>
      </c>
      <c r="E226" s="64" t="s">
        <v>111</v>
      </c>
      <c r="F226" s="65">
        <v>40171</v>
      </c>
      <c r="G226" s="54">
        <v>120</v>
      </c>
      <c r="H226" s="66">
        <v>12921</v>
      </c>
      <c r="I226" s="66">
        <v>8506.2800000000007</v>
      </c>
      <c r="J226" s="66">
        <v>4414.7199999999993</v>
      </c>
      <c r="K226" s="68" t="s">
        <v>137</v>
      </c>
      <c r="L226" s="68" t="s">
        <v>201</v>
      </c>
    </row>
    <row r="227" spans="4:12" s="4" customFormat="1" ht="11.25" customHeight="1" x14ac:dyDescent="0.3">
      <c r="D227" s="64">
        <v>295</v>
      </c>
      <c r="E227" s="64" t="s">
        <v>111</v>
      </c>
      <c r="F227" s="65">
        <v>40128</v>
      </c>
      <c r="G227" s="54">
        <v>120</v>
      </c>
      <c r="H227" s="66">
        <v>4026</v>
      </c>
      <c r="I227" s="66">
        <v>2684.16</v>
      </c>
      <c r="J227" s="66">
        <v>1341.8400000000001</v>
      </c>
      <c r="K227" s="68" t="s">
        <v>137</v>
      </c>
      <c r="L227" s="68" t="s">
        <v>201</v>
      </c>
    </row>
    <row r="228" spans="4:12" s="4" customFormat="1" ht="11.25" customHeight="1" x14ac:dyDescent="0.3">
      <c r="D228" s="64">
        <v>296</v>
      </c>
      <c r="E228" s="64" t="s">
        <v>111</v>
      </c>
      <c r="F228" s="65">
        <v>40255</v>
      </c>
      <c r="G228" s="54">
        <v>60</v>
      </c>
      <c r="H228" s="66">
        <v>19513</v>
      </c>
      <c r="I228" s="66">
        <v>19513</v>
      </c>
      <c r="J228" s="66">
        <v>0</v>
      </c>
      <c r="K228" s="68" t="s">
        <v>137</v>
      </c>
      <c r="L228" s="68" t="s">
        <v>201</v>
      </c>
    </row>
    <row r="229" spans="4:12" s="4" customFormat="1" ht="11.25" customHeight="1" x14ac:dyDescent="0.3">
      <c r="D229" s="64">
        <v>297</v>
      </c>
      <c r="E229" s="64" t="s">
        <v>111</v>
      </c>
      <c r="F229" s="65">
        <v>40255</v>
      </c>
      <c r="G229" s="54">
        <v>60</v>
      </c>
      <c r="H229" s="66">
        <v>26089</v>
      </c>
      <c r="I229" s="66">
        <v>26089</v>
      </c>
      <c r="J229" s="66">
        <v>0</v>
      </c>
      <c r="K229" s="68" t="s">
        <v>137</v>
      </c>
      <c r="L229" s="68" t="s">
        <v>201</v>
      </c>
    </row>
    <row r="230" spans="4:12" s="4" customFormat="1" ht="11.25" customHeight="1" x14ac:dyDescent="0.3">
      <c r="D230" s="64">
        <v>298</v>
      </c>
      <c r="E230" s="64" t="s">
        <v>111</v>
      </c>
      <c r="F230" s="65">
        <v>40191</v>
      </c>
      <c r="G230" s="54">
        <v>48</v>
      </c>
      <c r="H230" s="66">
        <v>13808</v>
      </c>
      <c r="I230" s="66">
        <v>13808</v>
      </c>
      <c r="J230" s="66">
        <v>0</v>
      </c>
      <c r="K230" s="68" t="s">
        <v>137</v>
      </c>
      <c r="L230" s="68" t="s">
        <v>201</v>
      </c>
    </row>
    <row r="231" spans="4:12" s="4" customFormat="1" ht="11.25" customHeight="1" x14ac:dyDescent="0.3">
      <c r="D231" s="64">
        <v>299</v>
      </c>
      <c r="E231" s="64" t="s">
        <v>111</v>
      </c>
      <c r="F231" s="65">
        <v>39941</v>
      </c>
      <c r="G231" s="54">
        <v>48</v>
      </c>
      <c r="H231" s="66">
        <v>12356</v>
      </c>
      <c r="I231" s="66">
        <v>12356</v>
      </c>
      <c r="J231" s="66">
        <v>0</v>
      </c>
      <c r="K231" s="68" t="s">
        <v>138</v>
      </c>
      <c r="L231" s="68" t="s">
        <v>199</v>
      </c>
    </row>
    <row r="232" spans="4:12" s="4" customFormat="1" ht="11.25" customHeight="1" x14ac:dyDescent="0.3">
      <c r="D232" s="64">
        <v>300</v>
      </c>
      <c r="E232" s="64" t="s">
        <v>111</v>
      </c>
      <c r="F232" s="65">
        <v>39941</v>
      </c>
      <c r="G232" s="54">
        <v>48</v>
      </c>
      <c r="H232" s="66">
        <v>40781</v>
      </c>
      <c r="I232" s="66">
        <v>40781</v>
      </c>
      <c r="J232" s="66">
        <v>0</v>
      </c>
      <c r="K232" s="68" t="s">
        <v>138</v>
      </c>
      <c r="L232" s="68" t="s">
        <v>199</v>
      </c>
    </row>
    <row r="233" spans="4:12" s="4" customFormat="1" ht="11.25" customHeight="1" x14ac:dyDescent="0.3">
      <c r="D233" s="64">
        <v>301</v>
      </c>
      <c r="E233" s="64" t="s">
        <v>111</v>
      </c>
      <c r="F233" s="65">
        <v>39941</v>
      </c>
      <c r="G233" s="54">
        <v>48</v>
      </c>
      <c r="H233" s="66">
        <v>14274</v>
      </c>
      <c r="I233" s="66">
        <v>14274</v>
      </c>
      <c r="J233" s="66">
        <v>0</v>
      </c>
      <c r="K233" s="68" t="s">
        <v>138</v>
      </c>
      <c r="L233" s="68" t="s">
        <v>199</v>
      </c>
    </row>
    <row r="234" spans="4:12" s="4" customFormat="1" ht="11.25" customHeight="1" x14ac:dyDescent="0.3">
      <c r="D234" s="64">
        <v>302</v>
      </c>
      <c r="E234" s="64" t="s">
        <v>111</v>
      </c>
      <c r="F234" s="65">
        <v>39941</v>
      </c>
      <c r="G234" s="54">
        <v>48</v>
      </c>
      <c r="H234" s="66">
        <v>14274</v>
      </c>
      <c r="I234" s="66">
        <v>14274</v>
      </c>
      <c r="J234" s="66">
        <v>0</v>
      </c>
      <c r="K234" s="68" t="s">
        <v>138</v>
      </c>
      <c r="L234" s="68" t="s">
        <v>199</v>
      </c>
    </row>
    <row r="235" spans="4:12" s="4" customFormat="1" ht="11.25" customHeight="1" x14ac:dyDescent="0.3">
      <c r="D235" s="64">
        <v>303</v>
      </c>
      <c r="E235" s="64" t="s">
        <v>111</v>
      </c>
      <c r="F235" s="65">
        <v>39941</v>
      </c>
      <c r="G235" s="54">
        <v>48</v>
      </c>
      <c r="H235" s="66">
        <v>23552</v>
      </c>
      <c r="I235" s="66">
        <v>23552</v>
      </c>
      <c r="J235" s="66">
        <v>0</v>
      </c>
      <c r="K235" s="68" t="s">
        <v>138</v>
      </c>
      <c r="L235" s="68" t="s">
        <v>199</v>
      </c>
    </row>
    <row r="236" spans="4:12" s="4" customFormat="1" ht="11.25" customHeight="1" x14ac:dyDescent="0.3">
      <c r="D236" s="64">
        <v>304</v>
      </c>
      <c r="E236" s="64" t="s">
        <v>111</v>
      </c>
      <c r="F236" s="65">
        <v>39941</v>
      </c>
      <c r="G236" s="54">
        <v>48</v>
      </c>
      <c r="H236" s="66">
        <v>23552</v>
      </c>
      <c r="I236" s="66">
        <v>23552</v>
      </c>
      <c r="J236" s="66">
        <v>0</v>
      </c>
      <c r="K236" s="68" t="s">
        <v>138</v>
      </c>
      <c r="L236" s="68" t="s">
        <v>199</v>
      </c>
    </row>
    <row r="237" spans="4:12" s="4" customFormat="1" ht="11.25" customHeight="1" x14ac:dyDescent="0.3">
      <c r="D237" s="64">
        <v>305</v>
      </c>
      <c r="E237" s="64" t="s">
        <v>111</v>
      </c>
      <c r="F237" s="65">
        <v>39941</v>
      </c>
      <c r="G237" s="54">
        <v>48</v>
      </c>
      <c r="H237" s="66">
        <v>23552</v>
      </c>
      <c r="I237" s="66">
        <v>23552</v>
      </c>
      <c r="J237" s="66">
        <v>0</v>
      </c>
      <c r="K237" s="68" t="s">
        <v>138</v>
      </c>
      <c r="L237" s="68" t="s">
        <v>199</v>
      </c>
    </row>
    <row r="238" spans="4:12" s="4" customFormat="1" ht="11.25" customHeight="1" x14ac:dyDescent="0.3">
      <c r="D238" s="64">
        <v>306</v>
      </c>
      <c r="E238" s="64" t="s">
        <v>111</v>
      </c>
      <c r="F238" s="65">
        <v>39941</v>
      </c>
      <c r="G238" s="54">
        <v>48</v>
      </c>
      <c r="H238" s="66">
        <v>9486</v>
      </c>
      <c r="I238" s="66">
        <v>9486</v>
      </c>
      <c r="J238" s="66">
        <v>0</v>
      </c>
      <c r="K238" s="68" t="s">
        <v>138</v>
      </c>
      <c r="L238" s="68" t="s">
        <v>199</v>
      </c>
    </row>
    <row r="239" spans="4:12" s="4" customFormat="1" ht="11.25" customHeight="1" x14ac:dyDescent="0.3">
      <c r="D239" s="64">
        <v>307</v>
      </c>
      <c r="E239" s="64" t="s">
        <v>111</v>
      </c>
      <c r="F239" s="65">
        <v>39941</v>
      </c>
      <c r="G239" s="54">
        <v>48</v>
      </c>
      <c r="H239" s="66">
        <v>9486</v>
      </c>
      <c r="I239" s="66">
        <v>9486</v>
      </c>
      <c r="J239" s="66">
        <v>0</v>
      </c>
      <c r="K239" s="68" t="s">
        <v>138</v>
      </c>
      <c r="L239" s="68" t="s">
        <v>199</v>
      </c>
    </row>
    <row r="240" spans="4:12" s="4" customFormat="1" ht="11.25" customHeight="1" x14ac:dyDescent="0.3">
      <c r="D240" s="64">
        <v>308</v>
      </c>
      <c r="E240" s="64" t="s">
        <v>111</v>
      </c>
      <c r="F240" s="65">
        <v>39941</v>
      </c>
      <c r="G240" s="54">
        <v>48</v>
      </c>
      <c r="H240" s="66">
        <v>9486</v>
      </c>
      <c r="I240" s="66">
        <v>9486</v>
      </c>
      <c r="J240" s="66">
        <v>0</v>
      </c>
      <c r="K240" s="68" t="s">
        <v>138</v>
      </c>
      <c r="L240" s="68" t="s">
        <v>199</v>
      </c>
    </row>
    <row r="241" spans="4:12" s="4" customFormat="1" ht="11.25" customHeight="1" x14ac:dyDescent="0.3">
      <c r="D241" s="64">
        <v>309</v>
      </c>
      <c r="E241" s="64" t="s">
        <v>111</v>
      </c>
      <c r="F241" s="65">
        <v>39941</v>
      </c>
      <c r="G241" s="54">
        <v>48</v>
      </c>
      <c r="H241" s="66">
        <v>13804</v>
      </c>
      <c r="I241" s="66">
        <v>13804</v>
      </c>
      <c r="J241" s="66">
        <v>0</v>
      </c>
      <c r="K241" s="68" t="s">
        <v>138</v>
      </c>
      <c r="L241" s="68" t="s">
        <v>199</v>
      </c>
    </row>
    <row r="242" spans="4:12" s="4" customFormat="1" ht="11.25" customHeight="1" x14ac:dyDescent="0.3">
      <c r="D242" s="64">
        <v>310</v>
      </c>
      <c r="E242" s="64" t="s">
        <v>111</v>
      </c>
      <c r="F242" s="65">
        <v>39941</v>
      </c>
      <c r="G242" s="54">
        <v>48</v>
      </c>
      <c r="H242" s="66">
        <v>13804</v>
      </c>
      <c r="I242" s="66">
        <v>13804</v>
      </c>
      <c r="J242" s="66">
        <v>0</v>
      </c>
      <c r="K242" s="68" t="s">
        <v>138</v>
      </c>
      <c r="L242" s="68" t="s">
        <v>199</v>
      </c>
    </row>
    <row r="243" spans="4:12" s="4" customFormat="1" ht="11.25" customHeight="1" x14ac:dyDescent="0.3">
      <c r="D243" s="64">
        <v>311</v>
      </c>
      <c r="E243" s="64" t="s">
        <v>111</v>
      </c>
      <c r="F243" s="65">
        <v>39941</v>
      </c>
      <c r="G243" s="54">
        <v>48</v>
      </c>
      <c r="H243" s="66">
        <v>13804</v>
      </c>
      <c r="I243" s="66">
        <v>13804</v>
      </c>
      <c r="J243" s="66">
        <v>0</v>
      </c>
      <c r="K243" s="68" t="s">
        <v>138</v>
      </c>
      <c r="L243" s="68" t="s">
        <v>199</v>
      </c>
    </row>
    <row r="244" spans="4:12" s="4" customFormat="1" ht="11.25" customHeight="1" x14ac:dyDescent="0.3">
      <c r="D244" s="64">
        <v>312</v>
      </c>
      <c r="E244" s="64" t="s">
        <v>111</v>
      </c>
      <c r="F244" s="65">
        <v>39941</v>
      </c>
      <c r="G244" s="54">
        <v>48</v>
      </c>
      <c r="H244" s="66">
        <v>13804</v>
      </c>
      <c r="I244" s="66">
        <v>13804</v>
      </c>
      <c r="J244" s="66">
        <v>0</v>
      </c>
      <c r="K244" s="68" t="s">
        <v>138</v>
      </c>
      <c r="L244" s="68" t="s">
        <v>199</v>
      </c>
    </row>
    <row r="245" spans="4:12" s="4" customFormat="1" ht="11.25" customHeight="1" x14ac:dyDescent="0.3">
      <c r="D245" s="64">
        <v>313</v>
      </c>
      <c r="E245" s="64" t="s">
        <v>111</v>
      </c>
      <c r="F245" s="65">
        <v>39941</v>
      </c>
      <c r="G245" s="54">
        <v>48</v>
      </c>
      <c r="H245" s="66">
        <v>14390</v>
      </c>
      <c r="I245" s="66">
        <v>14390</v>
      </c>
      <c r="J245" s="66">
        <v>0</v>
      </c>
      <c r="K245" s="68" t="s">
        <v>138</v>
      </c>
      <c r="L245" s="68" t="s">
        <v>199</v>
      </c>
    </row>
    <row r="246" spans="4:12" s="4" customFormat="1" ht="11.25" customHeight="1" x14ac:dyDescent="0.3">
      <c r="D246" s="64">
        <v>314</v>
      </c>
      <c r="E246" s="64" t="s">
        <v>111</v>
      </c>
      <c r="F246" s="65">
        <v>39941</v>
      </c>
      <c r="G246" s="54">
        <v>48</v>
      </c>
      <c r="H246" s="66">
        <v>13804</v>
      </c>
      <c r="I246" s="66">
        <v>13804</v>
      </c>
      <c r="J246" s="66">
        <v>0</v>
      </c>
      <c r="K246" s="68" t="s">
        <v>138</v>
      </c>
      <c r="L246" s="68" t="s">
        <v>199</v>
      </c>
    </row>
    <row r="247" spans="4:12" s="4" customFormat="1" ht="11.25" customHeight="1" x14ac:dyDescent="0.3">
      <c r="D247" s="64">
        <v>315</v>
      </c>
      <c r="E247" s="64" t="s">
        <v>111</v>
      </c>
      <c r="F247" s="65">
        <v>40256</v>
      </c>
      <c r="G247" s="54">
        <v>48</v>
      </c>
      <c r="H247" s="66">
        <v>35515</v>
      </c>
      <c r="I247" s="66">
        <v>35515</v>
      </c>
      <c r="J247" s="66">
        <v>0</v>
      </c>
      <c r="K247" s="68" t="s">
        <v>138</v>
      </c>
      <c r="L247" s="68" t="s">
        <v>199</v>
      </c>
    </row>
    <row r="248" spans="4:12" s="4" customFormat="1" ht="11.25" customHeight="1" x14ac:dyDescent="0.3">
      <c r="D248" s="64">
        <v>316</v>
      </c>
      <c r="E248" s="64" t="s">
        <v>111</v>
      </c>
      <c r="F248" s="65">
        <v>40256</v>
      </c>
      <c r="G248" s="54">
        <v>48</v>
      </c>
      <c r="H248" s="66">
        <v>35515</v>
      </c>
      <c r="I248" s="66">
        <v>35515</v>
      </c>
      <c r="J248" s="66">
        <v>0</v>
      </c>
      <c r="K248" s="68" t="s">
        <v>138</v>
      </c>
      <c r="L248" s="68" t="s">
        <v>199</v>
      </c>
    </row>
    <row r="249" spans="4:12" s="4" customFormat="1" ht="11.25" customHeight="1" x14ac:dyDescent="0.3">
      <c r="D249" s="64">
        <v>317</v>
      </c>
      <c r="E249" s="64" t="s">
        <v>111</v>
      </c>
      <c r="F249" s="65">
        <v>40256</v>
      </c>
      <c r="G249" s="54">
        <v>48</v>
      </c>
      <c r="H249" s="66">
        <v>35515</v>
      </c>
      <c r="I249" s="66">
        <v>35515</v>
      </c>
      <c r="J249" s="66">
        <v>0</v>
      </c>
      <c r="K249" s="68" t="s">
        <v>138</v>
      </c>
      <c r="L249" s="68" t="s">
        <v>199</v>
      </c>
    </row>
    <row r="250" spans="4:12" s="4" customFormat="1" ht="11.25" customHeight="1" x14ac:dyDescent="0.3">
      <c r="D250" s="64">
        <v>318</v>
      </c>
      <c r="E250" s="64" t="s">
        <v>111</v>
      </c>
      <c r="F250" s="65">
        <v>39941</v>
      </c>
      <c r="G250" s="54">
        <v>48</v>
      </c>
      <c r="H250" s="66">
        <v>21013</v>
      </c>
      <c r="I250" s="66">
        <v>21013</v>
      </c>
      <c r="J250" s="66">
        <v>0</v>
      </c>
      <c r="K250" s="68" t="s">
        <v>138</v>
      </c>
      <c r="L250" s="68" t="s">
        <v>199</v>
      </c>
    </row>
    <row r="251" spans="4:12" s="4" customFormat="1" ht="11.25" customHeight="1" x14ac:dyDescent="0.3">
      <c r="D251" s="64">
        <v>319</v>
      </c>
      <c r="E251" s="64" t="s">
        <v>111</v>
      </c>
      <c r="F251" s="65">
        <v>39938</v>
      </c>
      <c r="G251" s="54">
        <v>360</v>
      </c>
      <c r="H251" s="66">
        <v>4770</v>
      </c>
      <c r="I251" s="66">
        <v>1139.97</v>
      </c>
      <c r="J251" s="66">
        <v>3630.0299999999997</v>
      </c>
      <c r="K251" s="68" t="s">
        <v>137</v>
      </c>
      <c r="L251" s="68" t="s">
        <v>201</v>
      </c>
    </row>
    <row r="252" spans="4:12" s="4" customFormat="1" ht="11.25" customHeight="1" x14ac:dyDescent="0.3">
      <c r="D252" s="64">
        <v>320</v>
      </c>
      <c r="E252" s="64" t="s">
        <v>111</v>
      </c>
      <c r="F252" s="65">
        <v>40117</v>
      </c>
      <c r="G252" s="54">
        <v>48</v>
      </c>
      <c r="H252" s="66">
        <v>7192</v>
      </c>
      <c r="I252" s="66">
        <v>7192</v>
      </c>
      <c r="J252" s="66">
        <v>0</v>
      </c>
      <c r="K252" s="68" t="s">
        <v>137</v>
      </c>
      <c r="L252" s="68" t="s">
        <v>201</v>
      </c>
    </row>
    <row r="253" spans="4:12" s="4" customFormat="1" ht="11.25" customHeight="1" x14ac:dyDescent="0.3">
      <c r="D253" s="64">
        <v>321</v>
      </c>
      <c r="E253" s="64" t="s">
        <v>111</v>
      </c>
      <c r="F253" s="65">
        <v>39986</v>
      </c>
      <c r="G253" s="54">
        <v>60</v>
      </c>
      <c r="H253" s="66">
        <v>5180</v>
      </c>
      <c r="I253" s="66">
        <v>5180</v>
      </c>
      <c r="J253" s="66">
        <v>0</v>
      </c>
      <c r="K253" s="68" t="s">
        <v>137</v>
      </c>
      <c r="L253" s="68" t="s">
        <v>201</v>
      </c>
    </row>
    <row r="254" spans="4:12" s="4" customFormat="1" ht="11.25" customHeight="1" x14ac:dyDescent="0.3">
      <c r="D254" s="64">
        <v>322</v>
      </c>
      <c r="E254" s="64" t="s">
        <v>111</v>
      </c>
      <c r="F254" s="65">
        <v>39959</v>
      </c>
      <c r="G254" s="54">
        <v>48</v>
      </c>
      <c r="H254" s="66">
        <v>14034</v>
      </c>
      <c r="I254" s="66">
        <v>14034</v>
      </c>
      <c r="J254" s="66">
        <v>0</v>
      </c>
      <c r="K254" s="68" t="s">
        <v>137</v>
      </c>
      <c r="L254" s="68" t="s">
        <v>201</v>
      </c>
    </row>
    <row r="255" spans="4:12" s="4" customFormat="1" ht="11.25" customHeight="1" x14ac:dyDescent="0.3">
      <c r="D255" s="64">
        <v>323</v>
      </c>
      <c r="E255" s="64" t="s">
        <v>111</v>
      </c>
      <c r="F255" s="65">
        <v>40193</v>
      </c>
      <c r="G255" s="54">
        <v>60</v>
      </c>
      <c r="H255" s="66">
        <v>13046</v>
      </c>
      <c r="I255" s="66">
        <v>13046</v>
      </c>
      <c r="J255" s="66">
        <v>0</v>
      </c>
      <c r="K255" s="68" t="s">
        <v>137</v>
      </c>
      <c r="L255" s="68" t="s">
        <v>201</v>
      </c>
    </row>
    <row r="256" spans="4:12" s="4" customFormat="1" ht="11.25" customHeight="1" x14ac:dyDescent="0.3">
      <c r="D256" s="64">
        <v>324</v>
      </c>
      <c r="E256" s="64" t="s">
        <v>111</v>
      </c>
      <c r="F256" s="65">
        <v>39878</v>
      </c>
      <c r="G256" s="54">
        <v>240</v>
      </c>
      <c r="H256" s="66">
        <v>27940</v>
      </c>
      <c r="I256" s="66">
        <v>10244.89</v>
      </c>
      <c r="J256" s="66">
        <v>17695.11</v>
      </c>
      <c r="K256" s="68" t="s">
        <v>137</v>
      </c>
      <c r="L256" s="68" t="s">
        <v>201</v>
      </c>
    </row>
    <row r="257" spans="4:12" s="4" customFormat="1" ht="11.25" customHeight="1" x14ac:dyDescent="0.3">
      <c r="D257" s="64">
        <v>325</v>
      </c>
      <c r="E257" s="64" t="s">
        <v>111</v>
      </c>
      <c r="F257" s="65">
        <v>39878</v>
      </c>
      <c r="G257" s="54">
        <v>96</v>
      </c>
      <c r="H257" s="66">
        <v>4366</v>
      </c>
      <c r="I257" s="66">
        <v>4002.26</v>
      </c>
      <c r="J257" s="66">
        <v>363.73999999999978</v>
      </c>
      <c r="K257" s="68" t="s">
        <v>137</v>
      </c>
      <c r="L257" s="68" t="s">
        <v>201</v>
      </c>
    </row>
    <row r="258" spans="4:12" s="4" customFormat="1" ht="11.25" customHeight="1" x14ac:dyDescent="0.3">
      <c r="D258" s="64">
        <v>326</v>
      </c>
      <c r="E258" s="64" t="s">
        <v>111</v>
      </c>
      <c r="F258" s="65">
        <v>39875</v>
      </c>
      <c r="G258" s="54">
        <v>96</v>
      </c>
      <c r="H258" s="66">
        <v>25532</v>
      </c>
      <c r="I258" s="66">
        <v>23404.26</v>
      </c>
      <c r="J258" s="66">
        <v>2127.7400000000016</v>
      </c>
      <c r="K258" s="68" t="s">
        <v>137</v>
      </c>
      <c r="L258" s="68" t="s">
        <v>201</v>
      </c>
    </row>
    <row r="259" spans="4:12" s="4" customFormat="1" ht="11.25" customHeight="1" x14ac:dyDescent="0.3">
      <c r="D259" s="64">
        <v>327</v>
      </c>
      <c r="E259" s="64" t="s">
        <v>111</v>
      </c>
      <c r="F259" s="65">
        <v>40017</v>
      </c>
      <c r="G259" s="54">
        <v>240</v>
      </c>
      <c r="H259" s="66">
        <v>6985</v>
      </c>
      <c r="I259" s="66">
        <v>2444.58</v>
      </c>
      <c r="J259" s="66">
        <v>4540.42</v>
      </c>
      <c r="K259" s="68" t="s">
        <v>137</v>
      </c>
      <c r="L259" s="68" t="s">
        <v>201</v>
      </c>
    </row>
    <row r="260" spans="4:12" s="4" customFormat="1" ht="11.25" customHeight="1" x14ac:dyDescent="0.3">
      <c r="D260" s="64">
        <v>328</v>
      </c>
      <c r="E260" s="64" t="s">
        <v>111</v>
      </c>
      <c r="F260" s="65">
        <v>39896</v>
      </c>
      <c r="G260" s="54">
        <v>240</v>
      </c>
      <c r="H260" s="66">
        <v>4726</v>
      </c>
      <c r="I260" s="66">
        <v>1732.59</v>
      </c>
      <c r="J260" s="66">
        <v>2993.41</v>
      </c>
      <c r="K260" s="68" t="s">
        <v>137</v>
      </c>
      <c r="L260" s="68" t="s">
        <v>201</v>
      </c>
    </row>
    <row r="261" spans="4:12" s="4" customFormat="1" ht="11.25" customHeight="1" x14ac:dyDescent="0.3">
      <c r="D261" s="64">
        <v>329</v>
      </c>
      <c r="E261" s="64" t="s">
        <v>111</v>
      </c>
      <c r="F261" s="65">
        <v>39911</v>
      </c>
      <c r="G261" s="54">
        <v>96</v>
      </c>
      <c r="H261" s="66">
        <v>6245</v>
      </c>
      <c r="I261" s="66">
        <v>5659.43</v>
      </c>
      <c r="J261" s="66">
        <v>585.56999999999971</v>
      </c>
      <c r="K261" s="68" t="s">
        <v>137</v>
      </c>
      <c r="L261" s="68" t="s">
        <v>201</v>
      </c>
    </row>
    <row r="262" spans="4:12" s="4" customFormat="1" ht="11.25" customHeight="1" x14ac:dyDescent="0.3">
      <c r="D262" s="64">
        <v>330</v>
      </c>
      <c r="E262" s="64" t="s">
        <v>111</v>
      </c>
      <c r="F262" s="65">
        <v>39893</v>
      </c>
      <c r="G262" s="54">
        <v>120</v>
      </c>
      <c r="H262" s="66">
        <v>2607</v>
      </c>
      <c r="I262" s="66">
        <v>1912.09</v>
      </c>
      <c r="J262" s="66">
        <v>694.91000000000008</v>
      </c>
      <c r="K262" s="68" t="s">
        <v>137</v>
      </c>
      <c r="L262" s="68" t="s">
        <v>201</v>
      </c>
    </row>
    <row r="263" spans="4:12" s="4" customFormat="1" ht="11.25" customHeight="1" x14ac:dyDescent="0.3">
      <c r="D263" s="64">
        <v>331</v>
      </c>
      <c r="E263" s="64" t="s">
        <v>111</v>
      </c>
      <c r="F263" s="65">
        <v>40081</v>
      </c>
      <c r="G263" s="54">
        <v>240</v>
      </c>
      <c r="H263" s="66">
        <v>2400</v>
      </c>
      <c r="I263" s="66">
        <v>820</v>
      </c>
      <c r="J263" s="66">
        <v>1580</v>
      </c>
      <c r="K263" s="68" t="s">
        <v>137</v>
      </c>
      <c r="L263" s="68" t="s">
        <v>201</v>
      </c>
    </row>
    <row r="264" spans="4:12" s="4" customFormat="1" ht="11.25" customHeight="1" x14ac:dyDescent="0.3">
      <c r="D264" s="64">
        <v>332</v>
      </c>
      <c r="E264" s="64" t="s">
        <v>111</v>
      </c>
      <c r="F264" s="65">
        <v>39615</v>
      </c>
      <c r="G264" s="54">
        <v>240</v>
      </c>
      <c r="H264" s="66">
        <v>15807</v>
      </c>
      <c r="I264" s="66">
        <v>6388.66</v>
      </c>
      <c r="J264" s="66">
        <v>9418.34</v>
      </c>
      <c r="K264" s="68" t="s">
        <v>137</v>
      </c>
      <c r="L264" s="68" t="s">
        <v>201</v>
      </c>
    </row>
    <row r="265" spans="4:12" s="4" customFormat="1" ht="11.25" customHeight="1" x14ac:dyDescent="0.3">
      <c r="D265" s="64">
        <v>333</v>
      </c>
      <c r="E265" s="64" t="s">
        <v>111</v>
      </c>
      <c r="F265" s="65">
        <v>39805</v>
      </c>
      <c r="G265" s="54">
        <v>240</v>
      </c>
      <c r="H265" s="66">
        <v>3777</v>
      </c>
      <c r="I265" s="66">
        <v>1431.75</v>
      </c>
      <c r="J265" s="66">
        <v>2345.25</v>
      </c>
      <c r="K265" s="68" t="s">
        <v>137</v>
      </c>
      <c r="L265" s="68" t="s">
        <v>201</v>
      </c>
    </row>
    <row r="266" spans="4:12" s="4" customFormat="1" ht="11.25" customHeight="1" x14ac:dyDescent="0.3">
      <c r="D266" s="64">
        <v>334</v>
      </c>
      <c r="E266" s="64" t="s">
        <v>111</v>
      </c>
      <c r="F266" s="65">
        <v>39805</v>
      </c>
      <c r="G266" s="54">
        <v>120</v>
      </c>
      <c r="H266" s="66">
        <v>3541</v>
      </c>
      <c r="I266" s="66">
        <v>2685.23</v>
      </c>
      <c r="J266" s="66">
        <v>855.77</v>
      </c>
      <c r="K266" s="68" t="s">
        <v>137</v>
      </c>
      <c r="L266" s="68" t="s">
        <v>201</v>
      </c>
    </row>
    <row r="267" spans="4:12" s="4" customFormat="1" ht="11.25" customHeight="1" x14ac:dyDescent="0.3">
      <c r="D267" s="64">
        <v>335</v>
      </c>
      <c r="E267" s="64" t="s">
        <v>111</v>
      </c>
      <c r="F267" s="65">
        <v>39954</v>
      </c>
      <c r="G267" s="54">
        <v>120</v>
      </c>
      <c r="H267" s="66">
        <v>139401</v>
      </c>
      <c r="I267" s="66">
        <v>99904.1</v>
      </c>
      <c r="J267" s="66">
        <v>39496.899999999994</v>
      </c>
      <c r="K267" s="68" t="s">
        <v>137</v>
      </c>
      <c r="L267" s="68" t="s">
        <v>201</v>
      </c>
    </row>
    <row r="268" spans="4:12" s="4" customFormat="1" ht="11.25" customHeight="1" x14ac:dyDescent="0.3">
      <c r="D268" s="64">
        <v>336</v>
      </c>
      <c r="E268" s="64" t="s">
        <v>111</v>
      </c>
      <c r="F268" s="65">
        <v>39896</v>
      </c>
      <c r="G268" s="54">
        <v>120</v>
      </c>
      <c r="H268" s="66">
        <v>8138</v>
      </c>
      <c r="I268" s="66">
        <v>5967.69</v>
      </c>
      <c r="J268" s="66">
        <v>2170.3100000000004</v>
      </c>
      <c r="K268" s="68" t="s">
        <v>137</v>
      </c>
      <c r="L268" s="68" t="s">
        <v>201</v>
      </c>
    </row>
    <row r="269" spans="4:12" s="4" customFormat="1" ht="11.25" customHeight="1" x14ac:dyDescent="0.3">
      <c r="D269" s="64">
        <v>337</v>
      </c>
      <c r="E269" s="64" t="s">
        <v>111</v>
      </c>
      <c r="F269" s="65">
        <v>40001</v>
      </c>
      <c r="G269" s="54">
        <v>120</v>
      </c>
      <c r="H269" s="66">
        <v>2877</v>
      </c>
      <c r="I269" s="66">
        <v>2013.56</v>
      </c>
      <c r="J269" s="66">
        <v>863.44</v>
      </c>
      <c r="K269" s="68" t="s">
        <v>137</v>
      </c>
      <c r="L269" s="68" t="s">
        <v>201</v>
      </c>
    </row>
    <row r="270" spans="4:12" s="4" customFormat="1" ht="11.25" customHeight="1" x14ac:dyDescent="0.3">
      <c r="D270" s="64">
        <v>338</v>
      </c>
      <c r="E270" s="64" t="s">
        <v>111</v>
      </c>
      <c r="F270" s="65">
        <v>40067</v>
      </c>
      <c r="G270" s="54">
        <v>120</v>
      </c>
      <c r="H270" s="66">
        <v>14220</v>
      </c>
      <c r="I270" s="66">
        <v>9717</v>
      </c>
      <c r="J270" s="66">
        <v>4503</v>
      </c>
      <c r="K270" s="68" t="s">
        <v>137</v>
      </c>
      <c r="L270" s="68" t="s">
        <v>201</v>
      </c>
    </row>
    <row r="271" spans="4:12" s="4" customFormat="1" ht="11.25" customHeight="1" x14ac:dyDescent="0.3">
      <c r="D271" s="64">
        <v>339</v>
      </c>
      <c r="E271" s="64" t="s">
        <v>111</v>
      </c>
      <c r="F271" s="65">
        <v>40081</v>
      </c>
      <c r="G271" s="54">
        <v>120</v>
      </c>
      <c r="H271" s="66">
        <v>15885</v>
      </c>
      <c r="I271" s="66">
        <v>10854.89</v>
      </c>
      <c r="J271" s="66">
        <v>5030.1100000000006</v>
      </c>
      <c r="K271" s="68" t="s">
        <v>137</v>
      </c>
      <c r="L271" s="68" t="s">
        <v>201</v>
      </c>
    </row>
    <row r="272" spans="4:12" s="4" customFormat="1" ht="11.25" customHeight="1" x14ac:dyDescent="0.3">
      <c r="D272" s="64">
        <v>340</v>
      </c>
      <c r="E272" s="64" t="s">
        <v>111</v>
      </c>
      <c r="F272" s="65">
        <v>39029</v>
      </c>
      <c r="G272" s="54">
        <v>120</v>
      </c>
      <c r="H272" s="66">
        <v>26824</v>
      </c>
      <c r="I272" s="66">
        <v>25929.9</v>
      </c>
      <c r="J272" s="66">
        <v>894.09999999999854</v>
      </c>
      <c r="K272" s="68" t="s">
        <v>137</v>
      </c>
      <c r="L272" s="68" t="s">
        <v>201</v>
      </c>
    </row>
    <row r="273" spans="4:12" s="4" customFormat="1" ht="11.25" customHeight="1" x14ac:dyDescent="0.3">
      <c r="D273" s="64">
        <v>341</v>
      </c>
      <c r="E273" s="64" t="s">
        <v>111</v>
      </c>
      <c r="F273" s="65">
        <v>39785</v>
      </c>
      <c r="G273" s="54">
        <v>48</v>
      </c>
      <c r="H273" s="66">
        <v>2380</v>
      </c>
      <c r="I273" s="66">
        <v>2380</v>
      </c>
      <c r="J273" s="66">
        <v>0</v>
      </c>
      <c r="K273" s="68" t="s">
        <v>137</v>
      </c>
      <c r="L273" s="68" t="s">
        <v>201</v>
      </c>
    </row>
    <row r="274" spans="4:12" s="4" customFormat="1" ht="11.25" customHeight="1" x14ac:dyDescent="0.3">
      <c r="D274" s="64">
        <v>342</v>
      </c>
      <c r="E274" s="64" t="s">
        <v>111</v>
      </c>
      <c r="F274" s="65">
        <v>39785</v>
      </c>
      <c r="G274" s="54">
        <v>48</v>
      </c>
      <c r="H274" s="66">
        <v>2096</v>
      </c>
      <c r="I274" s="66">
        <v>2096</v>
      </c>
      <c r="J274" s="66">
        <v>0</v>
      </c>
      <c r="K274" s="68" t="s">
        <v>137</v>
      </c>
      <c r="L274" s="68" t="s">
        <v>201</v>
      </c>
    </row>
    <row r="275" spans="4:12" s="4" customFormat="1" ht="11.25" customHeight="1" x14ac:dyDescent="0.3">
      <c r="D275" s="64">
        <v>343</v>
      </c>
      <c r="E275" s="64" t="s">
        <v>111</v>
      </c>
      <c r="F275" s="65">
        <v>39785</v>
      </c>
      <c r="G275" s="54">
        <v>120</v>
      </c>
      <c r="H275" s="66">
        <v>3571</v>
      </c>
      <c r="I275" s="66">
        <v>2708.05</v>
      </c>
      <c r="J275" s="66">
        <v>862.94999999999982</v>
      </c>
      <c r="K275" s="68" t="s">
        <v>137</v>
      </c>
      <c r="L275" s="68" t="s">
        <v>201</v>
      </c>
    </row>
    <row r="276" spans="4:12" s="4" customFormat="1" ht="11.25" customHeight="1" x14ac:dyDescent="0.3">
      <c r="D276" s="64">
        <v>344</v>
      </c>
      <c r="E276" s="64" t="s">
        <v>111</v>
      </c>
      <c r="F276" s="65">
        <v>39785</v>
      </c>
      <c r="G276" s="54">
        <v>120</v>
      </c>
      <c r="H276" s="66">
        <v>4098</v>
      </c>
      <c r="I276" s="66">
        <v>3107.61</v>
      </c>
      <c r="J276" s="66">
        <v>990.38999999999987</v>
      </c>
      <c r="K276" s="68" t="s">
        <v>137</v>
      </c>
      <c r="L276" s="68" t="s">
        <v>201</v>
      </c>
    </row>
    <row r="277" spans="4:12" s="4" customFormat="1" ht="11.25" customHeight="1" x14ac:dyDescent="0.3">
      <c r="D277" s="64">
        <v>345</v>
      </c>
      <c r="E277" s="64" t="s">
        <v>111</v>
      </c>
      <c r="F277" s="65">
        <v>40128</v>
      </c>
      <c r="G277" s="54">
        <v>48</v>
      </c>
      <c r="H277" s="66">
        <v>5208</v>
      </c>
      <c r="I277" s="66">
        <v>5208</v>
      </c>
      <c r="J277" s="66">
        <v>0</v>
      </c>
      <c r="K277" s="68" t="s">
        <v>137</v>
      </c>
      <c r="L277" s="68" t="s">
        <v>201</v>
      </c>
    </row>
    <row r="278" spans="4:12" s="4" customFormat="1" ht="11.25" customHeight="1" x14ac:dyDescent="0.3">
      <c r="D278" s="64">
        <v>346</v>
      </c>
      <c r="E278" s="64" t="s">
        <v>111</v>
      </c>
      <c r="F278" s="65">
        <v>39794</v>
      </c>
      <c r="G278" s="54">
        <v>48</v>
      </c>
      <c r="H278" s="66">
        <v>2565</v>
      </c>
      <c r="I278" s="66">
        <v>2565</v>
      </c>
      <c r="J278" s="66">
        <v>0</v>
      </c>
      <c r="K278" s="68" t="s">
        <v>137</v>
      </c>
      <c r="L278" s="68" t="s">
        <v>201</v>
      </c>
    </row>
    <row r="279" spans="4:12" s="4" customFormat="1" ht="11.25" customHeight="1" x14ac:dyDescent="0.3">
      <c r="D279" s="64">
        <v>347</v>
      </c>
      <c r="E279" s="64" t="s">
        <v>111</v>
      </c>
      <c r="F279" s="65">
        <v>39849</v>
      </c>
      <c r="G279" s="54">
        <v>240</v>
      </c>
      <c r="H279" s="66">
        <v>4017</v>
      </c>
      <c r="I279" s="66">
        <v>1489.72</v>
      </c>
      <c r="J279" s="66">
        <v>2527.2799999999997</v>
      </c>
      <c r="K279" s="68" t="s">
        <v>137</v>
      </c>
      <c r="L279" s="68" t="s">
        <v>201</v>
      </c>
    </row>
    <row r="280" spans="4:12" s="4" customFormat="1" ht="11.25" customHeight="1" x14ac:dyDescent="0.3">
      <c r="D280" s="64">
        <v>348</v>
      </c>
      <c r="E280" s="64" t="s">
        <v>111</v>
      </c>
      <c r="F280" s="65">
        <v>39990</v>
      </c>
      <c r="G280" s="54">
        <v>180</v>
      </c>
      <c r="H280" s="66">
        <v>23552</v>
      </c>
      <c r="I280" s="66">
        <v>11121.38</v>
      </c>
      <c r="J280" s="66">
        <v>12430.62</v>
      </c>
      <c r="K280" s="68" t="s">
        <v>137</v>
      </c>
      <c r="L280" s="68" t="s">
        <v>201</v>
      </c>
    </row>
    <row r="281" spans="4:12" s="4" customFormat="1" ht="11.25" customHeight="1" x14ac:dyDescent="0.3">
      <c r="D281" s="64">
        <v>349</v>
      </c>
      <c r="E281" s="64" t="s">
        <v>111</v>
      </c>
      <c r="F281" s="65">
        <v>39710</v>
      </c>
      <c r="G281" s="54">
        <v>120</v>
      </c>
      <c r="H281" s="66">
        <v>12594</v>
      </c>
      <c r="I281" s="66">
        <v>9865.56</v>
      </c>
      <c r="J281" s="66">
        <v>2728.4400000000005</v>
      </c>
      <c r="K281" s="68" t="s">
        <v>137</v>
      </c>
      <c r="L281" s="68" t="s">
        <v>201</v>
      </c>
    </row>
    <row r="282" spans="4:12" s="4" customFormat="1" ht="11.25" customHeight="1" x14ac:dyDescent="0.3">
      <c r="D282" s="64">
        <v>350</v>
      </c>
      <c r="E282" s="64" t="s">
        <v>111</v>
      </c>
      <c r="F282" s="65">
        <v>39805</v>
      </c>
      <c r="G282" s="54">
        <v>48</v>
      </c>
      <c r="H282" s="66">
        <v>11413</v>
      </c>
      <c r="I282" s="66">
        <v>11413</v>
      </c>
      <c r="J282" s="66">
        <v>0</v>
      </c>
      <c r="K282" s="68" t="s">
        <v>137</v>
      </c>
      <c r="L282" s="68" t="s">
        <v>201</v>
      </c>
    </row>
    <row r="283" spans="4:12" s="4" customFormat="1" ht="11.25" customHeight="1" x14ac:dyDescent="0.3">
      <c r="D283" s="64">
        <v>351</v>
      </c>
      <c r="E283" s="64" t="s">
        <v>111</v>
      </c>
      <c r="F283" s="65">
        <v>39742</v>
      </c>
      <c r="G283" s="54">
        <v>120</v>
      </c>
      <c r="H283" s="66">
        <v>19855</v>
      </c>
      <c r="I283" s="66">
        <v>15387.81</v>
      </c>
      <c r="J283" s="66">
        <v>4467.1900000000005</v>
      </c>
      <c r="K283" s="68" t="s">
        <v>137</v>
      </c>
      <c r="L283" s="68" t="s">
        <v>201</v>
      </c>
    </row>
    <row r="284" spans="4:12" s="4" customFormat="1" ht="11.25" customHeight="1" x14ac:dyDescent="0.3">
      <c r="D284" s="64">
        <v>352</v>
      </c>
      <c r="E284" s="64" t="s">
        <v>111</v>
      </c>
      <c r="F284" s="65">
        <v>39787</v>
      </c>
      <c r="G284" s="54">
        <v>96</v>
      </c>
      <c r="H284" s="66">
        <v>2367</v>
      </c>
      <c r="I284" s="66">
        <v>2243.65</v>
      </c>
      <c r="J284" s="66">
        <v>123.34999999999991</v>
      </c>
      <c r="K284" s="68" t="s">
        <v>137</v>
      </c>
      <c r="L284" s="68" t="s">
        <v>201</v>
      </c>
    </row>
    <row r="285" spans="4:12" s="4" customFormat="1" ht="11.25" customHeight="1" x14ac:dyDescent="0.3">
      <c r="D285" s="64">
        <v>353</v>
      </c>
      <c r="E285" s="64" t="s">
        <v>111</v>
      </c>
      <c r="F285" s="65">
        <v>39549</v>
      </c>
      <c r="G285" s="54">
        <v>60</v>
      </c>
      <c r="H285" s="66">
        <v>44257</v>
      </c>
      <c r="I285" s="66">
        <v>44257</v>
      </c>
      <c r="J285" s="66">
        <v>0</v>
      </c>
      <c r="K285" s="68" t="s">
        <v>137</v>
      </c>
      <c r="L285" s="68" t="s">
        <v>201</v>
      </c>
    </row>
    <row r="286" spans="4:12" s="4" customFormat="1" ht="11.25" customHeight="1" x14ac:dyDescent="0.3">
      <c r="D286" s="64">
        <v>354</v>
      </c>
      <c r="E286" s="64" t="s">
        <v>111</v>
      </c>
      <c r="F286" s="65">
        <v>40024</v>
      </c>
      <c r="G286" s="54">
        <v>96</v>
      </c>
      <c r="H286" s="66">
        <v>75120</v>
      </c>
      <c r="I286" s="66">
        <v>65881.960000000006</v>
      </c>
      <c r="J286" s="66">
        <v>9238.0399999999936</v>
      </c>
      <c r="K286" s="68" t="s">
        <v>137</v>
      </c>
      <c r="L286" s="68" t="s">
        <v>201</v>
      </c>
    </row>
    <row r="287" spans="4:12" s="4" customFormat="1" ht="11.25" customHeight="1" x14ac:dyDescent="0.3">
      <c r="D287" s="64">
        <v>355</v>
      </c>
      <c r="E287" s="64" t="s">
        <v>111</v>
      </c>
      <c r="F287" s="65">
        <v>39920</v>
      </c>
      <c r="G287" s="54">
        <v>240</v>
      </c>
      <c r="H287" s="66">
        <v>12015</v>
      </c>
      <c r="I287" s="66">
        <v>4405.57</v>
      </c>
      <c r="J287" s="66">
        <v>7609.43</v>
      </c>
      <c r="K287" s="68" t="s">
        <v>137</v>
      </c>
      <c r="L287" s="68" t="s">
        <v>201</v>
      </c>
    </row>
    <row r="288" spans="4:12" s="4" customFormat="1" ht="11.25" customHeight="1" x14ac:dyDescent="0.3">
      <c r="D288" s="64">
        <v>356</v>
      </c>
      <c r="E288" s="64" t="s">
        <v>111</v>
      </c>
      <c r="F288" s="65">
        <v>40141</v>
      </c>
      <c r="G288" s="54">
        <v>60</v>
      </c>
      <c r="H288" s="66">
        <v>6416</v>
      </c>
      <c r="I288" s="66">
        <v>6416</v>
      </c>
      <c r="J288" s="66">
        <v>0</v>
      </c>
      <c r="K288" s="68" t="s">
        <v>137</v>
      </c>
      <c r="L288" s="68" t="s">
        <v>201</v>
      </c>
    </row>
    <row r="289" spans="4:12" s="4" customFormat="1" ht="11.25" customHeight="1" x14ac:dyDescent="0.3">
      <c r="D289" s="64">
        <v>357</v>
      </c>
      <c r="E289" s="64" t="s">
        <v>111</v>
      </c>
      <c r="F289" s="65">
        <v>40156</v>
      </c>
      <c r="G289" s="54">
        <v>240</v>
      </c>
      <c r="H289" s="66">
        <v>13712</v>
      </c>
      <c r="I289" s="66">
        <v>4052.81</v>
      </c>
      <c r="J289" s="66">
        <v>9659.19</v>
      </c>
      <c r="K289" s="68" t="s">
        <v>137</v>
      </c>
      <c r="L289" s="68" t="s">
        <v>201</v>
      </c>
    </row>
    <row r="290" spans="4:12" s="4" customFormat="1" ht="11.25" customHeight="1" x14ac:dyDescent="0.3">
      <c r="D290" s="64">
        <v>358</v>
      </c>
      <c r="E290" s="64" t="s">
        <v>111</v>
      </c>
      <c r="F290" s="65">
        <v>39988</v>
      </c>
      <c r="G290" s="54">
        <v>120</v>
      </c>
      <c r="H290" s="66">
        <v>43430</v>
      </c>
      <c r="I290" s="66">
        <v>30763.02</v>
      </c>
      <c r="J290" s="66">
        <v>12666.98</v>
      </c>
      <c r="K290" s="68" t="s">
        <v>137</v>
      </c>
      <c r="L290" s="68" t="s">
        <v>201</v>
      </c>
    </row>
    <row r="291" spans="4:12" s="4" customFormat="1" ht="11.25" customHeight="1" x14ac:dyDescent="0.3">
      <c r="D291" s="64">
        <v>359</v>
      </c>
      <c r="E291" s="64" t="s">
        <v>111</v>
      </c>
      <c r="F291" s="65">
        <v>40151</v>
      </c>
      <c r="G291" s="54">
        <v>240</v>
      </c>
      <c r="H291" s="66">
        <v>301611</v>
      </c>
      <c r="I291" s="66">
        <v>90176.23</v>
      </c>
      <c r="J291" s="66">
        <v>211434.77000000002</v>
      </c>
      <c r="K291" s="68" t="s">
        <v>137</v>
      </c>
      <c r="L291" s="68" t="s">
        <v>201</v>
      </c>
    </row>
    <row r="292" spans="4:12" s="4" customFormat="1" ht="11.25" customHeight="1" x14ac:dyDescent="0.3">
      <c r="D292" s="64">
        <v>360</v>
      </c>
      <c r="E292" s="64" t="s">
        <v>111</v>
      </c>
      <c r="F292" s="65">
        <v>40151</v>
      </c>
      <c r="G292" s="54">
        <v>240</v>
      </c>
      <c r="H292" s="66">
        <v>4976</v>
      </c>
      <c r="I292" s="66">
        <v>1637.7</v>
      </c>
      <c r="J292" s="66">
        <v>3338.3</v>
      </c>
      <c r="K292" s="68" t="s">
        <v>137</v>
      </c>
      <c r="L292" s="68" t="s">
        <v>201</v>
      </c>
    </row>
    <row r="293" spans="4:12" s="4" customFormat="1" ht="11.25" customHeight="1" x14ac:dyDescent="0.3">
      <c r="D293" s="64">
        <v>361</v>
      </c>
      <c r="E293" s="64" t="s">
        <v>111</v>
      </c>
      <c r="F293" s="65">
        <v>40169</v>
      </c>
      <c r="G293" s="54">
        <v>120</v>
      </c>
      <c r="H293" s="66">
        <v>11576</v>
      </c>
      <c r="I293" s="66">
        <v>7621.05</v>
      </c>
      <c r="J293" s="66">
        <v>3954.95</v>
      </c>
      <c r="K293" s="68" t="s">
        <v>137</v>
      </c>
      <c r="L293" s="68" t="s">
        <v>201</v>
      </c>
    </row>
    <row r="294" spans="4:12" s="4" customFormat="1" ht="11.25" customHeight="1" x14ac:dyDescent="0.3">
      <c r="D294" s="64">
        <v>362</v>
      </c>
      <c r="E294" s="64" t="s">
        <v>111</v>
      </c>
      <c r="F294" s="65">
        <v>40295</v>
      </c>
      <c r="G294" s="54">
        <v>120</v>
      </c>
      <c r="H294" s="66">
        <v>2294</v>
      </c>
      <c r="I294" s="66">
        <v>1433.83</v>
      </c>
      <c r="J294" s="66">
        <v>860.17000000000007</v>
      </c>
      <c r="K294" s="68" t="s">
        <v>137</v>
      </c>
      <c r="L294" s="68" t="s">
        <v>201</v>
      </c>
    </row>
    <row r="295" spans="4:12" s="4" customFormat="1" ht="11.25" customHeight="1" x14ac:dyDescent="0.3">
      <c r="D295" s="64">
        <v>363</v>
      </c>
      <c r="E295" s="64" t="s">
        <v>111</v>
      </c>
      <c r="F295" s="65">
        <v>40295</v>
      </c>
      <c r="G295" s="54">
        <v>120</v>
      </c>
      <c r="H295" s="66">
        <v>4261</v>
      </c>
      <c r="I295" s="66">
        <v>2663.2</v>
      </c>
      <c r="J295" s="66">
        <v>1597.8000000000002</v>
      </c>
      <c r="K295" s="68" t="s">
        <v>137</v>
      </c>
      <c r="L295" s="68" t="s">
        <v>201</v>
      </c>
    </row>
    <row r="296" spans="4:12" s="4" customFormat="1" ht="11.25" customHeight="1" x14ac:dyDescent="0.3">
      <c r="D296" s="64">
        <v>364</v>
      </c>
      <c r="E296" s="64" t="s">
        <v>111</v>
      </c>
      <c r="F296" s="65">
        <v>40278</v>
      </c>
      <c r="G296" s="54">
        <v>240</v>
      </c>
      <c r="H296" s="66">
        <v>104268</v>
      </c>
      <c r="I296" s="66">
        <v>32351.599999999999</v>
      </c>
      <c r="J296" s="66">
        <v>71916.399999999994</v>
      </c>
      <c r="K296" s="68" t="s">
        <v>137</v>
      </c>
      <c r="L296" s="68" t="s">
        <v>201</v>
      </c>
    </row>
    <row r="297" spans="4:12" s="4" customFormat="1" ht="11.25" customHeight="1" x14ac:dyDescent="0.3">
      <c r="D297" s="64">
        <v>365</v>
      </c>
      <c r="E297" s="64" t="s">
        <v>111</v>
      </c>
      <c r="F297" s="65">
        <v>40192</v>
      </c>
      <c r="G297" s="54">
        <v>120</v>
      </c>
      <c r="H297" s="66">
        <v>7336</v>
      </c>
      <c r="I297" s="66">
        <v>4768.3100000000004</v>
      </c>
      <c r="J297" s="66">
        <v>2567.6899999999996</v>
      </c>
      <c r="K297" s="68" t="s">
        <v>137</v>
      </c>
      <c r="L297" s="68" t="s">
        <v>201</v>
      </c>
    </row>
    <row r="298" spans="4:12" s="4" customFormat="1" ht="11.25" customHeight="1" x14ac:dyDescent="0.3">
      <c r="D298" s="64">
        <v>366</v>
      </c>
      <c r="E298" s="64" t="s">
        <v>111</v>
      </c>
      <c r="F298" s="65">
        <v>40192</v>
      </c>
      <c r="G298" s="54">
        <v>120</v>
      </c>
      <c r="H298" s="66">
        <v>7336</v>
      </c>
      <c r="I298" s="66">
        <v>4768.3100000000004</v>
      </c>
      <c r="J298" s="66">
        <v>2567.6899999999996</v>
      </c>
      <c r="K298" s="68" t="s">
        <v>137</v>
      </c>
      <c r="L298" s="68" t="s">
        <v>201</v>
      </c>
    </row>
    <row r="299" spans="4:12" s="4" customFormat="1" ht="11.25" customHeight="1" x14ac:dyDescent="0.3">
      <c r="D299" s="64">
        <v>367</v>
      </c>
      <c r="E299" s="64" t="s">
        <v>111</v>
      </c>
      <c r="F299" s="65">
        <v>39027</v>
      </c>
      <c r="G299" s="54">
        <v>96</v>
      </c>
      <c r="H299" s="66">
        <v>2866</v>
      </c>
      <c r="I299" s="66">
        <v>2866</v>
      </c>
      <c r="J299" s="66">
        <v>0</v>
      </c>
      <c r="K299" s="68" t="s">
        <v>137</v>
      </c>
      <c r="L299" s="68" t="s">
        <v>201</v>
      </c>
    </row>
    <row r="300" spans="4:12" s="4" customFormat="1" ht="11.25" customHeight="1" x14ac:dyDescent="0.3">
      <c r="D300" s="64">
        <v>368</v>
      </c>
      <c r="E300" s="64" t="s">
        <v>111</v>
      </c>
      <c r="F300" s="65">
        <v>39027</v>
      </c>
      <c r="G300" s="54">
        <v>96</v>
      </c>
      <c r="H300" s="66">
        <v>2866</v>
      </c>
      <c r="I300" s="66">
        <v>2866</v>
      </c>
      <c r="J300" s="66">
        <v>0</v>
      </c>
      <c r="K300" s="68" t="s">
        <v>137</v>
      </c>
      <c r="L300" s="68" t="s">
        <v>201</v>
      </c>
    </row>
    <row r="301" spans="4:12" s="4" customFormat="1" ht="11.25" customHeight="1" x14ac:dyDescent="0.3">
      <c r="D301" s="64">
        <v>369</v>
      </c>
      <c r="E301" s="64" t="s">
        <v>111</v>
      </c>
      <c r="F301" s="65">
        <v>39794</v>
      </c>
      <c r="G301" s="54">
        <v>48</v>
      </c>
      <c r="H301" s="66">
        <v>2155</v>
      </c>
      <c r="I301" s="66">
        <v>2155</v>
      </c>
      <c r="J301" s="66">
        <v>0</v>
      </c>
      <c r="K301" s="68" t="s">
        <v>137</v>
      </c>
      <c r="L301" s="68" t="s">
        <v>201</v>
      </c>
    </row>
    <row r="302" spans="4:12" s="4" customFormat="1" ht="11.25" customHeight="1" x14ac:dyDescent="0.3">
      <c r="D302" s="64">
        <v>370</v>
      </c>
      <c r="E302" s="64" t="s">
        <v>111</v>
      </c>
      <c r="F302" s="65">
        <v>39794</v>
      </c>
      <c r="G302" s="54">
        <v>48</v>
      </c>
      <c r="H302" s="66">
        <v>2155</v>
      </c>
      <c r="I302" s="66">
        <v>2155</v>
      </c>
      <c r="J302" s="66">
        <v>0</v>
      </c>
      <c r="K302" s="68" t="s">
        <v>137</v>
      </c>
      <c r="L302" s="68" t="s">
        <v>201</v>
      </c>
    </row>
    <row r="303" spans="4:12" s="4" customFormat="1" ht="11.25" customHeight="1" x14ac:dyDescent="0.3">
      <c r="D303" s="64">
        <v>371</v>
      </c>
      <c r="E303" s="64" t="s">
        <v>111</v>
      </c>
      <c r="F303" s="65">
        <v>39794</v>
      </c>
      <c r="G303" s="54">
        <v>48</v>
      </c>
      <c r="H303" s="66">
        <v>2155</v>
      </c>
      <c r="I303" s="66">
        <v>2155</v>
      </c>
      <c r="J303" s="66">
        <v>0</v>
      </c>
      <c r="K303" s="68" t="s">
        <v>137</v>
      </c>
      <c r="L303" s="68" t="s">
        <v>201</v>
      </c>
    </row>
    <row r="304" spans="4:12" s="4" customFormat="1" ht="11.25" customHeight="1" x14ac:dyDescent="0.3">
      <c r="D304" s="64">
        <v>372</v>
      </c>
      <c r="E304" s="64" t="s">
        <v>111</v>
      </c>
      <c r="F304" s="65">
        <v>40073</v>
      </c>
      <c r="G304" s="54">
        <v>120</v>
      </c>
      <c r="H304" s="66">
        <v>7286</v>
      </c>
      <c r="I304" s="66">
        <v>4979.03</v>
      </c>
      <c r="J304" s="66">
        <v>2306.9700000000003</v>
      </c>
      <c r="K304" s="68" t="s">
        <v>137</v>
      </c>
      <c r="L304" s="68" t="s">
        <v>201</v>
      </c>
    </row>
    <row r="305" spans="4:12" s="4" customFormat="1" ht="11.25" customHeight="1" x14ac:dyDescent="0.3">
      <c r="D305" s="64">
        <v>373</v>
      </c>
      <c r="E305" s="64" t="s">
        <v>111</v>
      </c>
      <c r="F305" s="65">
        <v>40073</v>
      </c>
      <c r="G305" s="54">
        <v>120</v>
      </c>
      <c r="H305" s="66">
        <v>9091</v>
      </c>
      <c r="I305" s="66">
        <v>6212.21</v>
      </c>
      <c r="J305" s="66">
        <v>2878.79</v>
      </c>
      <c r="K305" s="68" t="s">
        <v>137</v>
      </c>
      <c r="L305" s="68" t="s">
        <v>201</v>
      </c>
    </row>
    <row r="306" spans="4:12" s="4" customFormat="1" ht="11.25" customHeight="1" x14ac:dyDescent="0.3">
      <c r="D306" s="64">
        <v>374</v>
      </c>
      <c r="E306" s="64" t="s">
        <v>111</v>
      </c>
      <c r="F306" s="65">
        <v>39652</v>
      </c>
      <c r="G306" s="54">
        <v>144</v>
      </c>
      <c r="H306" s="66">
        <v>84786</v>
      </c>
      <c r="I306" s="66">
        <v>56523.97</v>
      </c>
      <c r="J306" s="66">
        <v>28262.03</v>
      </c>
      <c r="K306" s="68" t="s">
        <v>137</v>
      </c>
      <c r="L306" s="68" t="s">
        <v>201</v>
      </c>
    </row>
    <row r="307" spans="4:12" s="4" customFormat="1" ht="11.25" customHeight="1" x14ac:dyDescent="0.3">
      <c r="D307" s="64">
        <v>375</v>
      </c>
      <c r="E307" s="64" t="s">
        <v>111</v>
      </c>
      <c r="F307" s="65">
        <v>39280</v>
      </c>
      <c r="G307" s="54">
        <v>144</v>
      </c>
      <c r="H307" s="66">
        <v>13309</v>
      </c>
      <c r="I307" s="66">
        <v>9981.35</v>
      </c>
      <c r="J307" s="66">
        <v>3327.6499999999996</v>
      </c>
      <c r="K307" s="68" t="s">
        <v>137</v>
      </c>
      <c r="L307" s="68" t="s">
        <v>201</v>
      </c>
    </row>
    <row r="308" spans="4:12" s="4" customFormat="1" ht="11.25" customHeight="1" x14ac:dyDescent="0.3">
      <c r="D308" s="64">
        <v>376</v>
      </c>
      <c r="E308" s="64" t="s">
        <v>111</v>
      </c>
      <c r="F308" s="65">
        <v>39526</v>
      </c>
      <c r="G308" s="54">
        <v>144</v>
      </c>
      <c r="H308" s="66">
        <v>5786</v>
      </c>
      <c r="I308" s="66">
        <v>4018.27</v>
      </c>
      <c r="J308" s="66">
        <v>1767.73</v>
      </c>
      <c r="K308" s="68" t="s">
        <v>137</v>
      </c>
      <c r="L308" s="68" t="s">
        <v>201</v>
      </c>
    </row>
    <row r="309" spans="4:12" s="4" customFormat="1" ht="11.25" customHeight="1" x14ac:dyDescent="0.3">
      <c r="D309" s="64">
        <v>377</v>
      </c>
      <c r="E309" s="64" t="s">
        <v>111</v>
      </c>
      <c r="F309" s="65">
        <v>39282</v>
      </c>
      <c r="G309" s="54">
        <v>144</v>
      </c>
      <c r="H309" s="66">
        <v>16260</v>
      </c>
      <c r="I309" s="66">
        <v>12195.02</v>
      </c>
      <c r="J309" s="66">
        <v>4064.9799999999996</v>
      </c>
      <c r="K309" s="68" t="s">
        <v>137</v>
      </c>
      <c r="L309" s="68" t="s">
        <v>201</v>
      </c>
    </row>
    <row r="310" spans="4:12" s="4" customFormat="1" ht="11.25" customHeight="1" x14ac:dyDescent="0.3">
      <c r="D310" s="64">
        <v>378</v>
      </c>
      <c r="E310" s="64" t="s">
        <v>111</v>
      </c>
      <c r="F310" s="65">
        <v>39669</v>
      </c>
      <c r="G310" s="54">
        <v>144</v>
      </c>
      <c r="H310" s="66">
        <v>7144</v>
      </c>
      <c r="I310" s="66">
        <v>4712.83</v>
      </c>
      <c r="J310" s="66">
        <v>2431.17</v>
      </c>
      <c r="K310" s="68" t="s">
        <v>137</v>
      </c>
      <c r="L310" s="68" t="s">
        <v>201</v>
      </c>
    </row>
    <row r="311" spans="4:12" s="4" customFormat="1" ht="11.25" customHeight="1" x14ac:dyDescent="0.3">
      <c r="D311" s="64">
        <v>379</v>
      </c>
      <c r="E311" s="64" t="s">
        <v>111</v>
      </c>
      <c r="F311" s="65">
        <v>39751</v>
      </c>
      <c r="G311" s="54">
        <v>144</v>
      </c>
      <c r="H311" s="66">
        <v>9317</v>
      </c>
      <c r="I311" s="66">
        <v>6016.99</v>
      </c>
      <c r="J311" s="66">
        <v>3300.01</v>
      </c>
      <c r="K311" s="68" t="s">
        <v>137</v>
      </c>
      <c r="L311" s="68" t="s">
        <v>201</v>
      </c>
    </row>
    <row r="312" spans="4:12" s="4" customFormat="1" ht="11.25" customHeight="1" x14ac:dyDescent="0.3">
      <c r="D312" s="64">
        <v>380</v>
      </c>
      <c r="E312" s="64" t="s">
        <v>111</v>
      </c>
      <c r="F312" s="65">
        <v>39484</v>
      </c>
      <c r="G312" s="54">
        <v>144</v>
      </c>
      <c r="H312" s="66">
        <v>9254</v>
      </c>
      <c r="I312" s="66">
        <v>6491.03</v>
      </c>
      <c r="J312" s="66">
        <v>2762.9700000000003</v>
      </c>
      <c r="K312" s="68" t="s">
        <v>137</v>
      </c>
      <c r="L312" s="68" t="s">
        <v>201</v>
      </c>
    </row>
    <row r="313" spans="4:12" s="4" customFormat="1" ht="11.25" customHeight="1" x14ac:dyDescent="0.3">
      <c r="D313" s="64">
        <v>381</v>
      </c>
      <c r="E313" s="64" t="s">
        <v>111</v>
      </c>
      <c r="F313" s="65">
        <v>39643</v>
      </c>
      <c r="G313" s="54">
        <v>120</v>
      </c>
      <c r="H313" s="66">
        <v>3438</v>
      </c>
      <c r="I313" s="66">
        <v>2750.55</v>
      </c>
      <c r="J313" s="66">
        <v>687.44999999999982</v>
      </c>
      <c r="K313" s="68" t="s">
        <v>137</v>
      </c>
      <c r="L313" s="68" t="s">
        <v>201</v>
      </c>
    </row>
    <row r="314" spans="4:12" s="4" customFormat="1" ht="11.25" customHeight="1" x14ac:dyDescent="0.3">
      <c r="D314" s="64">
        <v>382</v>
      </c>
      <c r="E314" s="64" t="s">
        <v>111</v>
      </c>
      <c r="F314" s="65">
        <v>40138</v>
      </c>
      <c r="G314" s="54">
        <v>240</v>
      </c>
      <c r="H314" s="66">
        <v>7445</v>
      </c>
      <c r="I314" s="66">
        <v>2481.5</v>
      </c>
      <c r="J314" s="66">
        <v>4963.5</v>
      </c>
      <c r="K314" s="68" t="s">
        <v>137</v>
      </c>
      <c r="L314" s="68" t="s">
        <v>201</v>
      </c>
    </row>
    <row r="315" spans="4:12" s="4" customFormat="1" ht="11.25" customHeight="1" x14ac:dyDescent="0.3">
      <c r="D315" s="64">
        <v>383</v>
      </c>
      <c r="E315" s="64" t="s">
        <v>111</v>
      </c>
      <c r="F315" s="65">
        <v>40308</v>
      </c>
      <c r="G315" s="54">
        <v>120</v>
      </c>
      <c r="H315" s="66">
        <v>3291</v>
      </c>
      <c r="I315" s="66">
        <v>2029.3</v>
      </c>
      <c r="J315" s="66">
        <v>1261.7</v>
      </c>
      <c r="K315" s="68" t="s">
        <v>137</v>
      </c>
      <c r="L315" s="68" t="s">
        <v>201</v>
      </c>
    </row>
    <row r="316" spans="4:12" s="4" customFormat="1" ht="11.25" customHeight="1" x14ac:dyDescent="0.3">
      <c r="D316" s="64">
        <v>384</v>
      </c>
      <c r="E316" s="64" t="s">
        <v>111</v>
      </c>
      <c r="F316" s="65">
        <v>40284</v>
      </c>
      <c r="G316" s="54">
        <v>96</v>
      </c>
      <c r="H316" s="66">
        <v>6880</v>
      </c>
      <c r="I316" s="66">
        <v>5375.04</v>
      </c>
      <c r="J316" s="66">
        <v>1504.96</v>
      </c>
      <c r="K316" s="68" t="s">
        <v>137</v>
      </c>
      <c r="L316" s="68" t="s">
        <v>201</v>
      </c>
    </row>
    <row r="317" spans="4:12" s="4" customFormat="1" ht="11.25" customHeight="1" x14ac:dyDescent="0.3">
      <c r="D317" s="64">
        <v>385</v>
      </c>
      <c r="E317" s="64" t="s">
        <v>111</v>
      </c>
      <c r="F317" s="65">
        <v>40311</v>
      </c>
      <c r="G317" s="54">
        <v>240</v>
      </c>
      <c r="H317" s="66">
        <v>1</v>
      </c>
      <c r="I317" s="66">
        <v>1</v>
      </c>
      <c r="J317" s="66">
        <v>0</v>
      </c>
      <c r="K317" s="68" t="s">
        <v>138</v>
      </c>
      <c r="L317" s="68" t="s">
        <v>199</v>
      </c>
    </row>
    <row r="318" spans="4:12" s="4" customFormat="1" ht="11.25" customHeight="1" x14ac:dyDescent="0.3">
      <c r="D318" s="64">
        <v>386</v>
      </c>
      <c r="E318" s="64" t="s">
        <v>111</v>
      </c>
      <c r="F318" s="65">
        <v>39873</v>
      </c>
      <c r="G318" s="54">
        <v>48</v>
      </c>
      <c r="H318" s="66">
        <v>102924</v>
      </c>
      <c r="I318" s="66">
        <v>102924</v>
      </c>
      <c r="J318" s="66">
        <v>0</v>
      </c>
      <c r="K318" s="68" t="s">
        <v>138</v>
      </c>
      <c r="L318" s="68" t="s">
        <v>199</v>
      </c>
    </row>
    <row r="319" spans="4:12" s="4" customFormat="1" ht="11.25" customHeight="1" x14ac:dyDescent="0.3">
      <c r="D319" s="64">
        <v>387</v>
      </c>
      <c r="E319" s="64" t="s">
        <v>111</v>
      </c>
      <c r="F319" s="65">
        <v>40286</v>
      </c>
      <c r="G319" s="54">
        <v>480</v>
      </c>
      <c r="H319" s="66">
        <v>3020</v>
      </c>
      <c r="I319" s="66">
        <v>471.97</v>
      </c>
      <c r="J319" s="66">
        <v>2548.0299999999997</v>
      </c>
      <c r="K319" s="68" t="s">
        <v>137</v>
      </c>
      <c r="L319" s="68" t="s">
        <v>201</v>
      </c>
    </row>
    <row r="320" spans="4:12" s="4" customFormat="1" ht="11.25" customHeight="1" x14ac:dyDescent="0.3">
      <c r="D320" s="64">
        <v>388</v>
      </c>
      <c r="E320" s="64" t="s">
        <v>111</v>
      </c>
      <c r="F320" s="65">
        <v>40274</v>
      </c>
      <c r="G320" s="54">
        <v>96</v>
      </c>
      <c r="H320" s="66">
        <v>5517</v>
      </c>
      <c r="I320" s="66">
        <v>4310.2299999999996</v>
      </c>
      <c r="J320" s="66">
        <v>1206.7700000000004</v>
      </c>
      <c r="K320" s="68" t="s">
        <v>137</v>
      </c>
      <c r="L320" s="68" t="s">
        <v>201</v>
      </c>
    </row>
    <row r="321" spans="4:12" s="4" customFormat="1" ht="11.25" customHeight="1" x14ac:dyDescent="0.3">
      <c r="D321" s="64">
        <v>389</v>
      </c>
      <c r="E321" s="64" t="s">
        <v>111</v>
      </c>
      <c r="F321" s="65">
        <v>40269</v>
      </c>
      <c r="G321" s="54">
        <v>48</v>
      </c>
      <c r="H321" s="66">
        <v>2521</v>
      </c>
      <c r="I321" s="66">
        <v>2521</v>
      </c>
      <c r="J321" s="66">
        <v>0</v>
      </c>
      <c r="K321" s="68" t="s">
        <v>137</v>
      </c>
      <c r="L321" s="68" t="s">
        <v>201</v>
      </c>
    </row>
    <row r="322" spans="4:12" s="4" customFormat="1" ht="11.25" customHeight="1" x14ac:dyDescent="0.3">
      <c r="D322" s="64">
        <v>390</v>
      </c>
      <c r="E322" s="64" t="s">
        <v>111</v>
      </c>
      <c r="F322" s="65">
        <v>40269</v>
      </c>
      <c r="G322" s="54">
        <v>48</v>
      </c>
      <c r="H322" s="66">
        <v>2794</v>
      </c>
      <c r="I322" s="66">
        <v>2794</v>
      </c>
      <c r="J322" s="66">
        <v>0</v>
      </c>
      <c r="K322" s="68" t="s">
        <v>137</v>
      </c>
      <c r="L322" s="68" t="s">
        <v>201</v>
      </c>
    </row>
    <row r="323" spans="4:12" s="4" customFormat="1" ht="11.25" customHeight="1" x14ac:dyDescent="0.3">
      <c r="D323" s="64">
        <v>391</v>
      </c>
      <c r="E323" s="64" t="s">
        <v>111</v>
      </c>
      <c r="F323" s="65">
        <v>40331</v>
      </c>
      <c r="G323" s="54">
        <v>420</v>
      </c>
      <c r="H323" s="66">
        <v>156546</v>
      </c>
      <c r="I323" s="66">
        <v>27209.49</v>
      </c>
      <c r="J323" s="66">
        <v>129336.51</v>
      </c>
      <c r="K323" s="68" t="s">
        <v>142</v>
      </c>
      <c r="L323" s="68" t="s">
        <v>142</v>
      </c>
    </row>
    <row r="324" spans="4:12" s="4" customFormat="1" ht="11.25" customHeight="1" x14ac:dyDescent="0.3">
      <c r="D324" s="64">
        <v>392</v>
      </c>
      <c r="E324" s="64" t="s">
        <v>111</v>
      </c>
      <c r="F324" s="65">
        <v>40489</v>
      </c>
      <c r="G324" s="54">
        <v>96</v>
      </c>
      <c r="H324" s="66">
        <v>21114</v>
      </c>
      <c r="I324" s="66">
        <v>14955.58</v>
      </c>
      <c r="J324" s="66">
        <v>6158.42</v>
      </c>
      <c r="K324" s="68" t="s">
        <v>137</v>
      </c>
      <c r="L324" s="68" t="s">
        <v>201</v>
      </c>
    </row>
    <row r="325" spans="4:12" s="4" customFormat="1" ht="11.25" customHeight="1" x14ac:dyDescent="0.3">
      <c r="D325" s="64">
        <v>393</v>
      </c>
      <c r="E325" s="64" t="s">
        <v>111</v>
      </c>
      <c r="F325" s="65">
        <v>40554</v>
      </c>
      <c r="G325" s="54">
        <v>180</v>
      </c>
      <c r="H325" s="66">
        <v>32030</v>
      </c>
      <c r="I325" s="66">
        <v>11744.58</v>
      </c>
      <c r="J325" s="66">
        <v>20285.419999999998</v>
      </c>
      <c r="K325" s="68" t="s">
        <v>137</v>
      </c>
      <c r="L325" s="68" t="s">
        <v>201</v>
      </c>
    </row>
    <row r="326" spans="4:12" s="4" customFormat="1" ht="11.25" customHeight="1" x14ac:dyDescent="0.3">
      <c r="D326" s="64">
        <v>394</v>
      </c>
      <c r="E326" s="64" t="s">
        <v>111</v>
      </c>
      <c r="F326" s="65">
        <v>40612</v>
      </c>
      <c r="G326" s="54">
        <v>60</v>
      </c>
      <c r="H326" s="66">
        <v>8209</v>
      </c>
      <c r="I326" s="66">
        <v>8209</v>
      </c>
      <c r="J326" s="66">
        <v>0</v>
      </c>
      <c r="K326" s="68" t="s">
        <v>137</v>
      </c>
      <c r="L326" s="68" t="s">
        <v>201</v>
      </c>
    </row>
    <row r="327" spans="4:12" s="4" customFormat="1" ht="11.25" customHeight="1" x14ac:dyDescent="0.3">
      <c r="D327" s="64">
        <v>395</v>
      </c>
      <c r="E327" s="64" t="s">
        <v>111</v>
      </c>
      <c r="F327" s="65">
        <v>39845</v>
      </c>
      <c r="G327" s="54">
        <v>48</v>
      </c>
      <c r="H327" s="66">
        <v>16614</v>
      </c>
      <c r="I327" s="66">
        <v>16614</v>
      </c>
      <c r="J327" s="66">
        <v>0</v>
      </c>
      <c r="K327" s="68" t="s">
        <v>138</v>
      </c>
      <c r="L327" s="68" t="s">
        <v>199</v>
      </c>
    </row>
    <row r="328" spans="4:12" s="4" customFormat="1" ht="11.25" customHeight="1" x14ac:dyDescent="0.3">
      <c r="D328" s="64">
        <v>396</v>
      </c>
      <c r="E328" s="64" t="s">
        <v>111</v>
      </c>
      <c r="F328" s="65">
        <v>39845</v>
      </c>
      <c r="G328" s="54">
        <v>48</v>
      </c>
      <c r="H328" s="66">
        <v>75390</v>
      </c>
      <c r="I328" s="66">
        <v>75390</v>
      </c>
      <c r="J328" s="66">
        <v>0</v>
      </c>
      <c r="K328" s="68" t="s">
        <v>138</v>
      </c>
      <c r="L328" s="68" t="s">
        <v>199</v>
      </c>
    </row>
    <row r="329" spans="4:12" s="4" customFormat="1" ht="11.25" customHeight="1" x14ac:dyDescent="0.3">
      <c r="D329" s="64">
        <v>397</v>
      </c>
      <c r="E329" s="64" t="s">
        <v>111</v>
      </c>
      <c r="F329" s="65">
        <v>40359</v>
      </c>
      <c r="G329" s="54">
        <v>240</v>
      </c>
      <c r="H329" s="66">
        <v>201592</v>
      </c>
      <c r="I329" s="66">
        <v>61318.07</v>
      </c>
      <c r="J329" s="66">
        <v>140273.93</v>
      </c>
      <c r="K329" s="68" t="s">
        <v>137</v>
      </c>
      <c r="L329" s="68" t="s">
        <v>201</v>
      </c>
    </row>
    <row r="330" spans="4:12" s="4" customFormat="1" ht="11.25" customHeight="1" x14ac:dyDescent="0.3">
      <c r="D330" s="64">
        <v>398</v>
      </c>
      <c r="E330" s="64" t="s">
        <v>111</v>
      </c>
      <c r="F330" s="65">
        <v>40359</v>
      </c>
      <c r="G330" s="54">
        <v>240</v>
      </c>
      <c r="H330" s="66">
        <v>22368</v>
      </c>
      <c r="I330" s="66">
        <v>6803.78</v>
      </c>
      <c r="J330" s="66">
        <v>15564.220000000001</v>
      </c>
      <c r="K330" s="68" t="s">
        <v>137</v>
      </c>
      <c r="L330" s="68" t="s">
        <v>201</v>
      </c>
    </row>
    <row r="331" spans="4:12" s="4" customFormat="1" ht="11.25" customHeight="1" x14ac:dyDescent="0.3">
      <c r="D331" s="64">
        <v>399</v>
      </c>
      <c r="E331" s="64" t="s">
        <v>111</v>
      </c>
      <c r="F331" s="65">
        <v>40330</v>
      </c>
      <c r="G331" s="54">
        <v>240</v>
      </c>
      <c r="H331" s="66">
        <v>20949</v>
      </c>
      <c r="I331" s="66">
        <v>6371.93</v>
      </c>
      <c r="J331" s="66">
        <v>14577.07</v>
      </c>
      <c r="K331" s="68" t="s">
        <v>137</v>
      </c>
      <c r="L331" s="68" t="s">
        <v>201</v>
      </c>
    </row>
    <row r="332" spans="4:12" s="4" customFormat="1" ht="11.25" customHeight="1" x14ac:dyDescent="0.3">
      <c r="D332" s="64">
        <v>400</v>
      </c>
      <c r="E332" s="64" t="s">
        <v>111</v>
      </c>
      <c r="F332" s="65">
        <v>40359</v>
      </c>
      <c r="G332" s="54">
        <v>48</v>
      </c>
      <c r="H332" s="66">
        <v>3977</v>
      </c>
      <c r="I332" s="66">
        <v>3977</v>
      </c>
      <c r="J332" s="66">
        <v>0</v>
      </c>
      <c r="K332" s="68" t="s">
        <v>138</v>
      </c>
      <c r="L332" s="68" t="s">
        <v>199</v>
      </c>
    </row>
    <row r="333" spans="4:12" s="4" customFormat="1" ht="11.25" customHeight="1" x14ac:dyDescent="0.3">
      <c r="D333" s="64">
        <v>401</v>
      </c>
      <c r="E333" s="64" t="s">
        <v>111</v>
      </c>
      <c r="F333" s="65">
        <v>40359</v>
      </c>
      <c r="G333" s="54">
        <v>240</v>
      </c>
      <c r="H333" s="66">
        <v>19753</v>
      </c>
      <c r="I333" s="66">
        <v>6008.24</v>
      </c>
      <c r="J333" s="66">
        <v>13744.76</v>
      </c>
      <c r="K333" s="68" t="s">
        <v>137</v>
      </c>
      <c r="L333" s="68" t="s">
        <v>201</v>
      </c>
    </row>
    <row r="334" spans="4:12" s="4" customFormat="1" ht="11.25" customHeight="1" x14ac:dyDescent="0.3">
      <c r="D334" s="64">
        <v>402</v>
      </c>
      <c r="E334" s="64" t="s">
        <v>111</v>
      </c>
      <c r="F334" s="65">
        <v>39995</v>
      </c>
      <c r="G334" s="54">
        <v>240</v>
      </c>
      <c r="H334" s="66">
        <v>8463</v>
      </c>
      <c r="I334" s="66">
        <v>2962.25</v>
      </c>
      <c r="J334" s="66">
        <v>5500.75</v>
      </c>
      <c r="K334" s="68" t="s">
        <v>137</v>
      </c>
      <c r="L334" s="68" t="s">
        <v>201</v>
      </c>
    </row>
    <row r="335" spans="4:12" s="4" customFormat="1" ht="11.25" customHeight="1" x14ac:dyDescent="0.3">
      <c r="D335" s="64">
        <v>403</v>
      </c>
      <c r="E335" s="64" t="s">
        <v>111</v>
      </c>
      <c r="F335" s="65">
        <v>39995</v>
      </c>
      <c r="G335" s="54">
        <v>240</v>
      </c>
      <c r="H335" s="66">
        <v>20931</v>
      </c>
      <c r="I335" s="66">
        <v>7326.05</v>
      </c>
      <c r="J335" s="66">
        <v>13604.95</v>
      </c>
      <c r="K335" s="68" t="s">
        <v>137</v>
      </c>
      <c r="L335" s="68" t="s">
        <v>201</v>
      </c>
    </row>
    <row r="336" spans="4:12" s="4" customFormat="1" ht="11.25" customHeight="1" x14ac:dyDescent="0.3">
      <c r="D336" s="64">
        <v>404</v>
      </c>
      <c r="E336" s="64" t="s">
        <v>111</v>
      </c>
      <c r="F336" s="65">
        <v>40299</v>
      </c>
      <c r="G336" s="54">
        <v>48</v>
      </c>
      <c r="H336" s="66">
        <v>46362</v>
      </c>
      <c r="I336" s="66">
        <v>46362</v>
      </c>
      <c r="J336" s="66">
        <v>0</v>
      </c>
      <c r="K336" s="68" t="s">
        <v>137</v>
      </c>
      <c r="L336" s="68" t="s">
        <v>201</v>
      </c>
    </row>
    <row r="337" spans="4:12" s="4" customFormat="1" ht="11.25" customHeight="1" x14ac:dyDescent="0.3">
      <c r="D337" s="64">
        <v>405</v>
      </c>
      <c r="E337" s="64" t="s">
        <v>111</v>
      </c>
      <c r="F337" s="65">
        <v>40455</v>
      </c>
      <c r="G337" s="54">
        <v>144</v>
      </c>
      <c r="H337" s="66">
        <v>85638</v>
      </c>
      <c r="I337" s="66">
        <v>41035</v>
      </c>
      <c r="J337" s="66">
        <v>44603</v>
      </c>
      <c r="K337" s="68" t="s">
        <v>137</v>
      </c>
      <c r="L337" s="68" t="s">
        <v>201</v>
      </c>
    </row>
    <row r="338" spans="4:12" s="4" customFormat="1" ht="11.25" customHeight="1" x14ac:dyDescent="0.3">
      <c r="D338" s="64">
        <v>406</v>
      </c>
      <c r="E338" s="64" t="s">
        <v>111</v>
      </c>
      <c r="F338" s="65">
        <v>40644</v>
      </c>
      <c r="G338" s="54">
        <v>60</v>
      </c>
      <c r="H338" s="66">
        <v>3104</v>
      </c>
      <c r="I338" s="66">
        <v>3104</v>
      </c>
      <c r="J338" s="66">
        <v>0</v>
      </c>
      <c r="K338" s="68" t="s">
        <v>137</v>
      </c>
      <c r="L338" s="68" t="s">
        <v>201</v>
      </c>
    </row>
    <row r="339" spans="4:12" s="4" customFormat="1" ht="11.25" customHeight="1" x14ac:dyDescent="0.3">
      <c r="D339" s="64">
        <v>407</v>
      </c>
      <c r="E339" s="64" t="s">
        <v>111</v>
      </c>
      <c r="F339" s="65">
        <v>40380</v>
      </c>
      <c r="G339" s="54">
        <v>60</v>
      </c>
      <c r="H339" s="66">
        <v>7030</v>
      </c>
      <c r="I339" s="66">
        <v>7030</v>
      </c>
      <c r="J339" s="66">
        <v>0</v>
      </c>
      <c r="K339" s="68" t="s">
        <v>137</v>
      </c>
      <c r="L339" s="68" t="s">
        <v>201</v>
      </c>
    </row>
    <row r="340" spans="4:12" s="4" customFormat="1" ht="11.25" customHeight="1" x14ac:dyDescent="0.3">
      <c r="D340" s="64">
        <v>408</v>
      </c>
      <c r="E340" s="64" t="s">
        <v>111</v>
      </c>
      <c r="F340" s="65">
        <v>40468</v>
      </c>
      <c r="G340" s="54">
        <v>144</v>
      </c>
      <c r="H340" s="66">
        <v>2730</v>
      </c>
      <c r="I340" s="66">
        <v>1308.03</v>
      </c>
      <c r="J340" s="66">
        <v>1421.97</v>
      </c>
      <c r="K340" s="68" t="s">
        <v>137</v>
      </c>
      <c r="L340" s="68" t="s">
        <v>201</v>
      </c>
    </row>
    <row r="341" spans="4:12" s="4" customFormat="1" ht="11.25" customHeight="1" x14ac:dyDescent="0.3">
      <c r="D341" s="64">
        <v>409</v>
      </c>
      <c r="E341" s="64" t="s">
        <v>111</v>
      </c>
      <c r="F341" s="65">
        <v>40556</v>
      </c>
      <c r="G341" s="54">
        <v>60</v>
      </c>
      <c r="H341" s="66">
        <v>7230</v>
      </c>
      <c r="I341" s="66">
        <v>7230</v>
      </c>
      <c r="J341" s="66">
        <v>0</v>
      </c>
      <c r="K341" s="68" t="s">
        <v>137</v>
      </c>
      <c r="L341" s="68" t="s">
        <v>201</v>
      </c>
    </row>
    <row r="342" spans="4:12" s="4" customFormat="1" ht="11.25" customHeight="1" x14ac:dyDescent="0.3">
      <c r="D342" s="64">
        <v>410</v>
      </c>
      <c r="E342" s="64" t="s">
        <v>111</v>
      </c>
      <c r="F342" s="65">
        <v>40391</v>
      </c>
      <c r="G342" s="54">
        <v>48</v>
      </c>
      <c r="H342" s="66">
        <v>21901</v>
      </c>
      <c r="I342" s="66">
        <v>21901</v>
      </c>
      <c r="J342" s="66">
        <v>0</v>
      </c>
      <c r="K342" s="68" t="s">
        <v>138</v>
      </c>
      <c r="L342" s="68" t="s">
        <v>199</v>
      </c>
    </row>
    <row r="343" spans="4:12" s="4" customFormat="1" ht="11.25" customHeight="1" x14ac:dyDescent="0.3">
      <c r="D343" s="64">
        <v>411</v>
      </c>
      <c r="E343" s="64" t="s">
        <v>111</v>
      </c>
      <c r="F343" s="65">
        <v>40391</v>
      </c>
      <c r="G343" s="54">
        <v>48</v>
      </c>
      <c r="H343" s="66">
        <v>27959</v>
      </c>
      <c r="I343" s="66">
        <v>27959</v>
      </c>
      <c r="J343" s="66">
        <v>0</v>
      </c>
      <c r="K343" s="68" t="s">
        <v>138</v>
      </c>
      <c r="L343" s="68" t="s">
        <v>199</v>
      </c>
    </row>
    <row r="344" spans="4:12" s="4" customFormat="1" ht="11.25" customHeight="1" x14ac:dyDescent="0.3">
      <c r="D344" s="64">
        <v>412</v>
      </c>
      <c r="E344" s="64" t="s">
        <v>111</v>
      </c>
      <c r="F344" s="65">
        <v>40391</v>
      </c>
      <c r="G344" s="54">
        <v>48</v>
      </c>
      <c r="H344" s="66">
        <v>46084</v>
      </c>
      <c r="I344" s="66">
        <v>46084</v>
      </c>
      <c r="J344" s="66">
        <v>0</v>
      </c>
      <c r="K344" s="68" t="s">
        <v>138</v>
      </c>
      <c r="L344" s="68" t="s">
        <v>199</v>
      </c>
    </row>
    <row r="345" spans="4:12" s="4" customFormat="1" ht="11.25" customHeight="1" x14ac:dyDescent="0.3">
      <c r="D345" s="64">
        <v>413</v>
      </c>
      <c r="E345" s="64" t="s">
        <v>111</v>
      </c>
      <c r="F345" s="65">
        <v>40391</v>
      </c>
      <c r="G345" s="54">
        <v>48</v>
      </c>
      <c r="H345" s="66">
        <v>64496</v>
      </c>
      <c r="I345" s="66">
        <v>64496</v>
      </c>
      <c r="J345" s="66">
        <v>0</v>
      </c>
      <c r="K345" s="68" t="s">
        <v>138</v>
      </c>
      <c r="L345" s="68" t="s">
        <v>199</v>
      </c>
    </row>
    <row r="346" spans="4:12" s="4" customFormat="1" ht="11.25" customHeight="1" x14ac:dyDescent="0.3">
      <c r="D346" s="64">
        <v>414</v>
      </c>
      <c r="E346" s="64" t="s">
        <v>111</v>
      </c>
      <c r="F346" s="65">
        <v>40430</v>
      </c>
      <c r="G346" s="54">
        <v>48</v>
      </c>
      <c r="H346" s="66">
        <v>6129</v>
      </c>
      <c r="I346" s="66">
        <v>6129</v>
      </c>
      <c r="J346" s="66">
        <v>0</v>
      </c>
      <c r="K346" s="68" t="s">
        <v>138</v>
      </c>
      <c r="L346" s="68" t="s">
        <v>199</v>
      </c>
    </row>
    <row r="347" spans="4:12" s="4" customFormat="1" ht="11.25" customHeight="1" x14ac:dyDescent="0.3">
      <c r="D347" s="64">
        <v>415</v>
      </c>
      <c r="E347" s="64" t="s">
        <v>111</v>
      </c>
      <c r="F347" s="65">
        <v>40500</v>
      </c>
      <c r="G347" s="54">
        <v>120</v>
      </c>
      <c r="H347" s="66">
        <v>2508</v>
      </c>
      <c r="I347" s="66">
        <v>1421.41</v>
      </c>
      <c r="J347" s="66">
        <v>1086.5899999999999</v>
      </c>
      <c r="K347" s="68" t="s">
        <v>137</v>
      </c>
      <c r="L347" s="68" t="s">
        <v>201</v>
      </c>
    </row>
    <row r="348" spans="4:12" s="4" customFormat="1" ht="11.25" customHeight="1" x14ac:dyDescent="0.3">
      <c r="D348" s="64">
        <v>416</v>
      </c>
      <c r="E348" s="64" t="s">
        <v>111</v>
      </c>
      <c r="F348" s="65">
        <v>40644</v>
      </c>
      <c r="G348" s="54">
        <v>120</v>
      </c>
      <c r="H348" s="66">
        <v>3437</v>
      </c>
      <c r="I348" s="66">
        <v>1804.38</v>
      </c>
      <c r="J348" s="66">
        <v>1632.62</v>
      </c>
      <c r="K348" s="68" t="s">
        <v>137</v>
      </c>
      <c r="L348" s="68" t="s">
        <v>201</v>
      </c>
    </row>
    <row r="349" spans="4:12" s="4" customFormat="1" ht="11.25" customHeight="1" x14ac:dyDescent="0.3">
      <c r="D349" s="64">
        <v>417</v>
      </c>
      <c r="E349" s="64" t="s">
        <v>111</v>
      </c>
      <c r="F349" s="65">
        <v>40644</v>
      </c>
      <c r="G349" s="54">
        <v>120</v>
      </c>
      <c r="H349" s="66">
        <v>4463</v>
      </c>
      <c r="I349" s="66">
        <v>2342.7600000000002</v>
      </c>
      <c r="J349" s="66">
        <v>2120.2399999999998</v>
      </c>
      <c r="K349" s="68" t="s">
        <v>137</v>
      </c>
      <c r="L349" s="68" t="s">
        <v>201</v>
      </c>
    </row>
    <row r="350" spans="4:12" s="4" customFormat="1" ht="11.25" customHeight="1" x14ac:dyDescent="0.3">
      <c r="D350" s="64">
        <v>418</v>
      </c>
      <c r="E350" s="64" t="s">
        <v>111</v>
      </c>
      <c r="F350" s="65">
        <v>40616</v>
      </c>
      <c r="G350" s="54">
        <v>60</v>
      </c>
      <c r="H350" s="66">
        <v>2403</v>
      </c>
      <c r="I350" s="66">
        <v>2403</v>
      </c>
      <c r="J350" s="66">
        <v>0</v>
      </c>
      <c r="K350" s="68" t="s">
        <v>137</v>
      </c>
      <c r="L350" s="68" t="s">
        <v>201</v>
      </c>
    </row>
    <row r="351" spans="4:12" s="4" customFormat="1" ht="11.25" customHeight="1" x14ac:dyDescent="0.3">
      <c r="D351" s="64">
        <v>419</v>
      </c>
      <c r="E351" s="64" t="s">
        <v>111</v>
      </c>
      <c r="F351" s="65">
        <v>40644</v>
      </c>
      <c r="G351" s="54">
        <v>60</v>
      </c>
      <c r="H351" s="66">
        <v>2632</v>
      </c>
      <c r="I351" s="66">
        <v>2632</v>
      </c>
      <c r="J351" s="66">
        <v>0</v>
      </c>
      <c r="K351" s="68" t="s">
        <v>140</v>
      </c>
      <c r="L351" s="68" t="s">
        <v>202</v>
      </c>
    </row>
    <row r="352" spans="4:12" s="4" customFormat="1" ht="11.25" customHeight="1" x14ac:dyDescent="0.3">
      <c r="D352" s="64">
        <v>420</v>
      </c>
      <c r="E352" s="64" t="s">
        <v>111</v>
      </c>
      <c r="F352" s="65">
        <v>40616</v>
      </c>
      <c r="G352" s="54">
        <v>60</v>
      </c>
      <c r="H352" s="66">
        <v>2642</v>
      </c>
      <c r="I352" s="66">
        <v>2642</v>
      </c>
      <c r="J352" s="66">
        <v>0</v>
      </c>
      <c r="K352" s="68" t="s">
        <v>137</v>
      </c>
      <c r="L352" s="68" t="s">
        <v>201</v>
      </c>
    </row>
    <row r="353" spans="4:12" s="4" customFormat="1" ht="11.25" customHeight="1" x14ac:dyDescent="0.3">
      <c r="D353" s="64">
        <v>421</v>
      </c>
      <c r="E353" s="64" t="s">
        <v>111</v>
      </c>
      <c r="F353" s="65">
        <v>40709</v>
      </c>
      <c r="G353" s="54">
        <v>420</v>
      </c>
      <c r="H353" s="66">
        <v>77316</v>
      </c>
      <c r="I353" s="66">
        <v>11229.96</v>
      </c>
      <c r="J353" s="66">
        <v>66086.040000000008</v>
      </c>
      <c r="K353" s="68" t="s">
        <v>142</v>
      </c>
      <c r="L353" s="68" t="s">
        <v>142</v>
      </c>
    </row>
    <row r="354" spans="4:12" s="4" customFormat="1" ht="11.25" customHeight="1" x14ac:dyDescent="0.3">
      <c r="D354" s="64">
        <v>422</v>
      </c>
      <c r="E354" s="64" t="s">
        <v>111</v>
      </c>
      <c r="F354" s="65">
        <v>40687</v>
      </c>
      <c r="G354" s="54">
        <v>144</v>
      </c>
      <c r="H354" s="66">
        <v>8010</v>
      </c>
      <c r="I354" s="66">
        <v>3448.91</v>
      </c>
      <c r="J354" s="66">
        <v>4561.09</v>
      </c>
      <c r="K354" s="68" t="s">
        <v>137</v>
      </c>
      <c r="L354" s="68" t="s">
        <v>201</v>
      </c>
    </row>
    <row r="355" spans="4:12" s="4" customFormat="1" ht="11.25" customHeight="1" x14ac:dyDescent="0.3">
      <c r="D355" s="64">
        <v>423</v>
      </c>
      <c r="E355" s="64" t="s">
        <v>111</v>
      </c>
      <c r="F355" s="65">
        <v>40700</v>
      </c>
      <c r="G355" s="54">
        <v>96</v>
      </c>
      <c r="H355" s="66">
        <v>15905</v>
      </c>
      <c r="I355" s="66">
        <v>10106.290000000001</v>
      </c>
      <c r="J355" s="66">
        <v>5798.7099999999991</v>
      </c>
      <c r="K355" s="68" t="s">
        <v>137</v>
      </c>
      <c r="L355" s="68" t="s">
        <v>201</v>
      </c>
    </row>
    <row r="356" spans="4:12" s="4" customFormat="1" ht="11.25" customHeight="1" x14ac:dyDescent="0.3">
      <c r="D356" s="64">
        <v>424</v>
      </c>
      <c r="E356" s="64" t="s">
        <v>111</v>
      </c>
      <c r="F356" s="65">
        <v>40735</v>
      </c>
      <c r="G356" s="54">
        <v>120</v>
      </c>
      <c r="H356" s="66">
        <v>2258</v>
      </c>
      <c r="I356" s="66">
        <v>1128.69</v>
      </c>
      <c r="J356" s="66">
        <v>1129.31</v>
      </c>
      <c r="K356" s="68" t="s">
        <v>137</v>
      </c>
      <c r="L356" s="68" t="s">
        <v>201</v>
      </c>
    </row>
    <row r="357" spans="4:12" s="4" customFormat="1" ht="11.25" customHeight="1" x14ac:dyDescent="0.3">
      <c r="D357" s="64">
        <v>425</v>
      </c>
      <c r="E357" s="64" t="s">
        <v>111</v>
      </c>
      <c r="F357" s="65">
        <v>39965</v>
      </c>
      <c r="G357" s="54">
        <v>48</v>
      </c>
      <c r="H357" s="66">
        <v>45766</v>
      </c>
      <c r="I357" s="66">
        <v>45766</v>
      </c>
      <c r="J357" s="66">
        <v>0</v>
      </c>
      <c r="K357" s="68" t="s">
        <v>138</v>
      </c>
      <c r="L357" s="68" t="s">
        <v>199</v>
      </c>
    </row>
    <row r="358" spans="4:12" s="4" customFormat="1" ht="11.25" customHeight="1" x14ac:dyDescent="0.3">
      <c r="D358" s="64">
        <v>426</v>
      </c>
      <c r="E358" s="64" t="s">
        <v>111</v>
      </c>
      <c r="F358" s="65">
        <v>40422</v>
      </c>
      <c r="G358" s="54">
        <v>48</v>
      </c>
      <c r="H358" s="66">
        <v>12741</v>
      </c>
      <c r="I358" s="66">
        <v>12741</v>
      </c>
      <c r="J358" s="66">
        <v>0</v>
      </c>
      <c r="K358" s="68" t="s">
        <v>138</v>
      </c>
      <c r="L358" s="68" t="s">
        <v>199</v>
      </c>
    </row>
    <row r="359" spans="4:12" s="4" customFormat="1" ht="11.25" customHeight="1" x14ac:dyDescent="0.3">
      <c r="D359" s="64">
        <v>427</v>
      </c>
      <c r="E359" s="64" t="s">
        <v>111</v>
      </c>
      <c r="F359" s="65">
        <v>40391</v>
      </c>
      <c r="G359" s="54">
        <v>48</v>
      </c>
      <c r="H359" s="66">
        <v>30801</v>
      </c>
      <c r="I359" s="66">
        <v>30801</v>
      </c>
      <c r="J359" s="66">
        <v>0</v>
      </c>
      <c r="K359" s="68" t="s">
        <v>138</v>
      </c>
      <c r="L359" s="68" t="s">
        <v>199</v>
      </c>
    </row>
    <row r="360" spans="4:12" s="4" customFormat="1" ht="11.25" customHeight="1" x14ac:dyDescent="0.3">
      <c r="D360" s="64">
        <v>428</v>
      </c>
      <c r="E360" s="64" t="s">
        <v>111</v>
      </c>
      <c r="F360" s="65">
        <v>40470</v>
      </c>
      <c r="G360" s="54">
        <v>48</v>
      </c>
      <c r="H360" s="66">
        <v>12843</v>
      </c>
      <c r="I360" s="66">
        <v>12843</v>
      </c>
      <c r="J360" s="66">
        <v>0</v>
      </c>
      <c r="K360" s="68" t="s">
        <v>138</v>
      </c>
      <c r="L360" s="68" t="s">
        <v>199</v>
      </c>
    </row>
    <row r="361" spans="4:12" s="4" customFormat="1" ht="11.25" customHeight="1" x14ac:dyDescent="0.3">
      <c r="D361" s="64">
        <v>429</v>
      </c>
      <c r="E361" s="64" t="s">
        <v>111</v>
      </c>
      <c r="F361" s="65">
        <v>40739</v>
      </c>
      <c r="G361" s="54">
        <v>48</v>
      </c>
      <c r="H361" s="66">
        <v>14442</v>
      </c>
      <c r="I361" s="66">
        <v>14442</v>
      </c>
      <c r="J361" s="66">
        <v>0</v>
      </c>
      <c r="K361" s="68" t="s">
        <v>138</v>
      </c>
      <c r="L361" s="68" t="s">
        <v>199</v>
      </c>
    </row>
    <row r="362" spans="4:12" s="4" customFormat="1" ht="11.25" customHeight="1" x14ac:dyDescent="0.3">
      <c r="D362" s="64">
        <v>430</v>
      </c>
      <c r="E362" s="64" t="s">
        <v>111</v>
      </c>
      <c r="F362" s="65">
        <v>40739</v>
      </c>
      <c r="G362" s="54">
        <v>48</v>
      </c>
      <c r="H362" s="66">
        <v>14511</v>
      </c>
      <c r="I362" s="66">
        <v>14511</v>
      </c>
      <c r="J362" s="66">
        <v>0</v>
      </c>
      <c r="K362" s="68" t="s">
        <v>138</v>
      </c>
      <c r="L362" s="68" t="s">
        <v>199</v>
      </c>
    </row>
    <row r="363" spans="4:12" s="4" customFormat="1" ht="11.25" customHeight="1" x14ac:dyDescent="0.3">
      <c r="D363" s="64">
        <v>431</v>
      </c>
      <c r="E363" s="64" t="s">
        <v>111</v>
      </c>
      <c r="F363" s="65">
        <v>40408</v>
      </c>
      <c r="G363" s="54">
        <v>48</v>
      </c>
      <c r="H363" s="66">
        <v>8403</v>
      </c>
      <c r="I363" s="66">
        <v>8403</v>
      </c>
      <c r="J363" s="66">
        <v>0</v>
      </c>
      <c r="K363" s="68" t="s">
        <v>138</v>
      </c>
      <c r="L363" s="68" t="s">
        <v>199</v>
      </c>
    </row>
    <row r="364" spans="4:12" s="4" customFormat="1" ht="11.25" customHeight="1" x14ac:dyDescent="0.3">
      <c r="D364" s="64">
        <v>432</v>
      </c>
      <c r="E364" s="64" t="s">
        <v>111</v>
      </c>
      <c r="F364" s="65">
        <v>40595</v>
      </c>
      <c r="G364" s="54">
        <v>48</v>
      </c>
      <c r="H364" s="66">
        <v>14419</v>
      </c>
      <c r="I364" s="66">
        <v>14419</v>
      </c>
      <c r="J364" s="66">
        <v>0</v>
      </c>
      <c r="K364" s="68" t="s">
        <v>138</v>
      </c>
      <c r="L364" s="68" t="s">
        <v>199</v>
      </c>
    </row>
    <row r="365" spans="4:12" s="4" customFormat="1" ht="11.25" customHeight="1" x14ac:dyDescent="0.3">
      <c r="D365" s="64">
        <v>433</v>
      </c>
      <c r="E365" s="64" t="s">
        <v>111</v>
      </c>
      <c r="F365" s="65">
        <v>40199</v>
      </c>
      <c r="G365" s="54">
        <v>48</v>
      </c>
      <c r="H365" s="66">
        <v>450060</v>
      </c>
      <c r="I365" s="66">
        <v>450060</v>
      </c>
      <c r="J365" s="66">
        <v>0</v>
      </c>
      <c r="K365" s="68" t="s">
        <v>138</v>
      </c>
      <c r="L365" s="68" t="s">
        <v>199</v>
      </c>
    </row>
    <row r="366" spans="4:12" s="4" customFormat="1" ht="11.25" customHeight="1" x14ac:dyDescent="0.3">
      <c r="D366" s="64">
        <v>434</v>
      </c>
      <c r="E366" s="64" t="s">
        <v>111</v>
      </c>
      <c r="F366" s="65">
        <v>40199</v>
      </c>
      <c r="G366" s="54">
        <v>48</v>
      </c>
      <c r="H366" s="66">
        <v>436399</v>
      </c>
      <c r="I366" s="66">
        <v>436399</v>
      </c>
      <c r="J366" s="66">
        <v>0</v>
      </c>
      <c r="K366" s="68" t="s">
        <v>138</v>
      </c>
      <c r="L366" s="68" t="s">
        <v>199</v>
      </c>
    </row>
    <row r="367" spans="4:12" s="4" customFormat="1" ht="11.25" customHeight="1" x14ac:dyDescent="0.3">
      <c r="D367" s="64">
        <v>435</v>
      </c>
      <c r="E367" s="64" t="s">
        <v>111</v>
      </c>
      <c r="F367" s="65">
        <v>40777</v>
      </c>
      <c r="G367" s="54">
        <v>240</v>
      </c>
      <c r="H367" s="66">
        <v>53510</v>
      </c>
      <c r="I367" s="66">
        <v>13154.99</v>
      </c>
      <c r="J367" s="66">
        <v>40355.01</v>
      </c>
      <c r="K367" s="68" t="s">
        <v>137</v>
      </c>
      <c r="L367" s="68" t="s">
        <v>201</v>
      </c>
    </row>
    <row r="368" spans="4:12" s="4" customFormat="1" ht="11.25" customHeight="1" x14ac:dyDescent="0.3">
      <c r="D368" s="64">
        <v>436</v>
      </c>
      <c r="E368" s="64" t="s">
        <v>111</v>
      </c>
      <c r="F368" s="65">
        <v>40792</v>
      </c>
      <c r="G368" s="54">
        <v>48</v>
      </c>
      <c r="H368" s="66">
        <v>2424</v>
      </c>
      <c r="I368" s="66">
        <v>2424</v>
      </c>
      <c r="J368" s="66">
        <v>0</v>
      </c>
      <c r="K368" s="68" t="s">
        <v>138</v>
      </c>
      <c r="L368" s="68" t="s">
        <v>199</v>
      </c>
    </row>
    <row r="369" spans="4:12" s="4" customFormat="1" ht="11.25" customHeight="1" x14ac:dyDescent="0.3">
      <c r="D369" s="64">
        <v>437</v>
      </c>
      <c r="E369" s="64" t="s">
        <v>111</v>
      </c>
      <c r="F369" s="65">
        <v>40778</v>
      </c>
      <c r="G369" s="54">
        <v>48</v>
      </c>
      <c r="H369" s="66">
        <v>6995</v>
      </c>
      <c r="I369" s="66">
        <v>6995</v>
      </c>
      <c r="J369" s="66">
        <v>0</v>
      </c>
      <c r="K369" s="68" t="s">
        <v>138</v>
      </c>
      <c r="L369" s="68" t="s">
        <v>199</v>
      </c>
    </row>
    <row r="370" spans="4:12" s="4" customFormat="1" ht="11.25" customHeight="1" x14ac:dyDescent="0.3">
      <c r="D370" s="64">
        <v>438</v>
      </c>
      <c r="E370" s="64" t="s">
        <v>111</v>
      </c>
      <c r="F370" s="65">
        <v>40784</v>
      </c>
      <c r="G370" s="54">
        <v>240</v>
      </c>
      <c r="H370" s="66">
        <v>2530</v>
      </c>
      <c r="I370" s="66">
        <v>621.97</v>
      </c>
      <c r="J370" s="66">
        <v>1908.03</v>
      </c>
      <c r="K370" s="68" t="s">
        <v>137</v>
      </c>
      <c r="L370" s="68" t="s">
        <v>201</v>
      </c>
    </row>
    <row r="371" spans="4:12" s="4" customFormat="1" ht="11.25" customHeight="1" x14ac:dyDescent="0.3">
      <c r="D371" s="64">
        <v>439</v>
      </c>
      <c r="E371" s="64" t="s">
        <v>111</v>
      </c>
      <c r="F371" s="65">
        <v>40483</v>
      </c>
      <c r="G371" s="54">
        <v>48</v>
      </c>
      <c r="H371" s="66">
        <v>25800</v>
      </c>
      <c r="I371" s="66">
        <v>25800</v>
      </c>
      <c r="J371" s="66">
        <v>0</v>
      </c>
      <c r="K371" s="68" t="s">
        <v>138</v>
      </c>
      <c r="L371" s="68" t="s">
        <v>199</v>
      </c>
    </row>
    <row r="372" spans="4:12" s="4" customFormat="1" ht="11.25" customHeight="1" x14ac:dyDescent="0.3">
      <c r="D372" s="64">
        <v>440</v>
      </c>
      <c r="E372" s="64" t="s">
        <v>111</v>
      </c>
      <c r="F372" s="65">
        <v>40483</v>
      </c>
      <c r="G372" s="54">
        <v>48</v>
      </c>
      <c r="H372" s="66">
        <v>25800</v>
      </c>
      <c r="I372" s="66">
        <v>25800</v>
      </c>
      <c r="J372" s="66">
        <v>0</v>
      </c>
      <c r="K372" s="68" t="s">
        <v>138</v>
      </c>
      <c r="L372" s="68" t="s">
        <v>199</v>
      </c>
    </row>
    <row r="373" spans="4:12" s="4" customFormat="1" ht="11.25" customHeight="1" x14ac:dyDescent="0.3">
      <c r="D373" s="64">
        <v>441</v>
      </c>
      <c r="E373" s="64" t="s">
        <v>111</v>
      </c>
      <c r="F373" s="65">
        <v>40483</v>
      </c>
      <c r="G373" s="54">
        <v>48</v>
      </c>
      <c r="H373" s="66">
        <v>25800</v>
      </c>
      <c r="I373" s="66">
        <v>25800</v>
      </c>
      <c r="J373" s="66">
        <v>0</v>
      </c>
      <c r="K373" s="68" t="s">
        <v>140</v>
      </c>
      <c r="L373" s="68" t="s">
        <v>202</v>
      </c>
    </row>
    <row r="374" spans="4:12" s="4" customFormat="1" ht="11.25" customHeight="1" x14ac:dyDescent="0.3">
      <c r="D374" s="64">
        <v>442</v>
      </c>
      <c r="E374" s="64" t="s">
        <v>111</v>
      </c>
      <c r="F374" s="65">
        <v>40893</v>
      </c>
      <c r="G374" s="54">
        <v>60</v>
      </c>
      <c r="H374" s="66">
        <v>6026</v>
      </c>
      <c r="I374" s="66">
        <v>5523.77</v>
      </c>
      <c r="J374" s="66">
        <v>502.22999999999956</v>
      </c>
      <c r="K374" s="68" t="s">
        <v>137</v>
      </c>
      <c r="L374" s="68" t="s">
        <v>201</v>
      </c>
    </row>
    <row r="375" spans="4:12" s="4" customFormat="1" ht="11.25" customHeight="1" x14ac:dyDescent="0.3">
      <c r="D375" s="64">
        <v>443</v>
      </c>
      <c r="E375" s="64" t="s">
        <v>111</v>
      </c>
      <c r="F375" s="65">
        <v>40858</v>
      </c>
      <c r="G375" s="54">
        <v>60</v>
      </c>
      <c r="H375" s="66">
        <v>4389</v>
      </c>
      <c r="I375" s="66">
        <v>4096.3900000000003</v>
      </c>
      <c r="J375" s="66">
        <v>292.60999999999967</v>
      </c>
      <c r="K375" s="68" t="s">
        <v>137</v>
      </c>
      <c r="L375" s="68" t="s">
        <v>201</v>
      </c>
    </row>
    <row r="376" spans="4:12" s="4" customFormat="1" ht="11.25" customHeight="1" x14ac:dyDescent="0.3">
      <c r="D376" s="64">
        <v>444</v>
      </c>
      <c r="E376" s="64" t="s">
        <v>111</v>
      </c>
      <c r="F376" s="65">
        <v>40917</v>
      </c>
      <c r="G376" s="54">
        <v>60</v>
      </c>
      <c r="H376" s="66">
        <v>5738</v>
      </c>
      <c r="I376" s="66">
        <v>5164.16</v>
      </c>
      <c r="J376" s="66">
        <v>573.84000000000015</v>
      </c>
      <c r="K376" s="68" t="s">
        <v>140</v>
      </c>
      <c r="L376" s="68" t="s">
        <v>202</v>
      </c>
    </row>
    <row r="377" spans="4:12" s="4" customFormat="1" ht="11.25" customHeight="1" x14ac:dyDescent="0.3">
      <c r="D377" s="64">
        <v>445</v>
      </c>
      <c r="E377" s="64" t="s">
        <v>111</v>
      </c>
      <c r="F377" s="65">
        <v>40917</v>
      </c>
      <c r="G377" s="54">
        <v>96</v>
      </c>
      <c r="H377" s="66">
        <v>3639</v>
      </c>
      <c r="I377" s="66">
        <v>2046.82</v>
      </c>
      <c r="J377" s="66">
        <v>1592.18</v>
      </c>
      <c r="K377" s="68" t="s">
        <v>140</v>
      </c>
      <c r="L377" s="68" t="s">
        <v>202</v>
      </c>
    </row>
    <row r="378" spans="4:12" s="4" customFormat="1" ht="11.25" customHeight="1" x14ac:dyDescent="0.3">
      <c r="D378" s="64">
        <v>446</v>
      </c>
      <c r="E378" s="64" t="s">
        <v>111</v>
      </c>
      <c r="F378" s="65">
        <v>41091</v>
      </c>
      <c r="G378" s="54">
        <v>240</v>
      </c>
      <c r="H378" s="66">
        <v>19479</v>
      </c>
      <c r="I378" s="66">
        <v>9214.07</v>
      </c>
      <c r="J378" s="66">
        <v>10264.93</v>
      </c>
      <c r="K378" s="68" t="s">
        <v>142</v>
      </c>
      <c r="L378" s="68" t="s">
        <v>142</v>
      </c>
    </row>
    <row r="379" spans="4:12" s="4" customFormat="1" ht="11.25" customHeight="1" x14ac:dyDescent="0.3">
      <c r="D379" s="64">
        <v>447</v>
      </c>
      <c r="E379" s="64" t="s">
        <v>111</v>
      </c>
      <c r="F379" s="65">
        <v>41091</v>
      </c>
      <c r="G379" s="54">
        <v>60</v>
      </c>
      <c r="H379" s="66">
        <v>3051</v>
      </c>
      <c r="I379" s="66">
        <v>3051</v>
      </c>
      <c r="J379" s="66">
        <v>0</v>
      </c>
      <c r="K379" s="68" t="s">
        <v>142</v>
      </c>
      <c r="L379" s="68" t="s">
        <v>142</v>
      </c>
    </row>
    <row r="380" spans="4:12" s="4" customFormat="1" ht="11.25" customHeight="1" x14ac:dyDescent="0.3">
      <c r="D380" s="64">
        <v>448</v>
      </c>
      <c r="E380" s="64" t="s">
        <v>111</v>
      </c>
      <c r="F380" s="65">
        <v>41091</v>
      </c>
      <c r="G380" s="54">
        <v>48</v>
      </c>
      <c r="H380" s="66">
        <v>45493</v>
      </c>
      <c r="I380" s="66">
        <v>45493</v>
      </c>
      <c r="J380" s="66">
        <v>0</v>
      </c>
      <c r="K380" s="68" t="s">
        <v>142</v>
      </c>
      <c r="L380" s="68" t="s">
        <v>142</v>
      </c>
    </row>
    <row r="381" spans="4:12" s="4" customFormat="1" ht="11.25" customHeight="1" x14ac:dyDescent="0.3">
      <c r="D381" s="64">
        <v>449</v>
      </c>
      <c r="E381" s="64" t="s">
        <v>111</v>
      </c>
      <c r="F381" s="65">
        <v>40358</v>
      </c>
      <c r="G381" s="54">
        <v>48</v>
      </c>
      <c r="H381" s="66">
        <v>15150</v>
      </c>
      <c r="I381" s="66">
        <v>15150</v>
      </c>
      <c r="J381" s="66">
        <v>0</v>
      </c>
      <c r="K381" s="68" t="s">
        <v>137</v>
      </c>
      <c r="L381" s="68" t="s">
        <v>201</v>
      </c>
    </row>
    <row r="382" spans="4:12" s="4" customFormat="1" ht="11.25" customHeight="1" x14ac:dyDescent="0.3">
      <c r="D382" s="64">
        <v>450</v>
      </c>
      <c r="E382" s="64" t="s">
        <v>111</v>
      </c>
      <c r="F382" s="65">
        <v>40359</v>
      </c>
      <c r="G382" s="54">
        <v>48</v>
      </c>
      <c r="H382" s="66">
        <v>2912</v>
      </c>
      <c r="I382" s="66">
        <v>2912</v>
      </c>
      <c r="J382" s="66">
        <v>0</v>
      </c>
      <c r="K382" s="68" t="s">
        <v>137</v>
      </c>
      <c r="L382" s="68" t="s">
        <v>201</v>
      </c>
    </row>
    <row r="383" spans="4:12" s="4" customFormat="1" ht="11.25" customHeight="1" x14ac:dyDescent="0.3">
      <c r="D383" s="64">
        <v>451</v>
      </c>
      <c r="E383" s="64" t="s">
        <v>111</v>
      </c>
      <c r="F383" s="65">
        <v>40421</v>
      </c>
      <c r="G383" s="54">
        <v>60</v>
      </c>
      <c r="H383" s="66">
        <v>2398</v>
      </c>
      <c r="I383" s="66">
        <v>2398</v>
      </c>
      <c r="J383" s="66">
        <v>0</v>
      </c>
      <c r="K383" s="68" t="s">
        <v>138</v>
      </c>
      <c r="L383" s="68" t="s">
        <v>199</v>
      </c>
    </row>
    <row r="384" spans="4:12" s="4" customFormat="1" ht="11.25" customHeight="1" x14ac:dyDescent="0.3">
      <c r="D384" s="64">
        <v>452</v>
      </c>
      <c r="E384" s="64" t="s">
        <v>111</v>
      </c>
      <c r="F384" s="65">
        <v>39944</v>
      </c>
      <c r="G384" s="54">
        <v>48</v>
      </c>
      <c r="H384" s="66">
        <v>5460</v>
      </c>
      <c r="I384" s="66">
        <v>5460</v>
      </c>
      <c r="J384" s="66">
        <v>0</v>
      </c>
      <c r="K384" s="68" t="s">
        <v>138</v>
      </c>
      <c r="L384" s="68" t="s">
        <v>199</v>
      </c>
    </row>
    <row r="385" spans="4:12" s="4" customFormat="1" ht="11.25" customHeight="1" x14ac:dyDescent="0.3">
      <c r="D385" s="64">
        <v>453</v>
      </c>
      <c r="E385" s="64" t="s">
        <v>111</v>
      </c>
      <c r="F385" s="65">
        <v>40408</v>
      </c>
      <c r="G385" s="54">
        <v>48</v>
      </c>
      <c r="H385" s="66">
        <v>3501</v>
      </c>
      <c r="I385" s="66">
        <v>3501</v>
      </c>
      <c r="J385" s="66">
        <v>0</v>
      </c>
      <c r="K385" s="68" t="s">
        <v>138</v>
      </c>
      <c r="L385" s="68" t="s">
        <v>199</v>
      </c>
    </row>
    <row r="386" spans="4:12" s="4" customFormat="1" ht="11.25" customHeight="1" x14ac:dyDescent="0.3">
      <c r="D386" s="64">
        <v>454</v>
      </c>
      <c r="E386" s="64" t="s">
        <v>111</v>
      </c>
      <c r="F386" s="65">
        <v>40697</v>
      </c>
      <c r="G386" s="54">
        <v>48</v>
      </c>
      <c r="H386" s="66">
        <v>3100</v>
      </c>
      <c r="I386" s="66">
        <v>3100</v>
      </c>
      <c r="J386" s="66">
        <v>0</v>
      </c>
      <c r="K386" s="68" t="s">
        <v>138</v>
      </c>
      <c r="L386" s="68" t="s">
        <v>199</v>
      </c>
    </row>
    <row r="387" spans="4:12" s="4" customFormat="1" ht="11.25" customHeight="1" x14ac:dyDescent="0.3">
      <c r="D387" s="64">
        <v>455</v>
      </c>
      <c r="E387" s="64" t="s">
        <v>111</v>
      </c>
      <c r="F387" s="65">
        <v>40933</v>
      </c>
      <c r="G387" s="54">
        <v>48</v>
      </c>
      <c r="H387" s="66">
        <v>3971</v>
      </c>
      <c r="I387" s="66">
        <v>3971</v>
      </c>
      <c r="J387" s="66">
        <v>0</v>
      </c>
      <c r="K387" s="68" t="s">
        <v>138</v>
      </c>
      <c r="L387" s="68" t="s">
        <v>199</v>
      </c>
    </row>
    <row r="388" spans="4:12" s="4" customFormat="1" ht="11.25" customHeight="1" x14ac:dyDescent="0.3">
      <c r="D388" s="64">
        <v>456</v>
      </c>
      <c r="E388" s="64" t="s">
        <v>111</v>
      </c>
      <c r="F388" s="65">
        <v>40288</v>
      </c>
      <c r="G388" s="54">
        <v>48</v>
      </c>
      <c r="H388" s="66">
        <v>3453</v>
      </c>
      <c r="I388" s="66">
        <v>3453</v>
      </c>
      <c r="J388" s="66">
        <v>0</v>
      </c>
      <c r="K388" s="68" t="s">
        <v>138</v>
      </c>
      <c r="L388" s="68" t="s">
        <v>199</v>
      </c>
    </row>
    <row r="389" spans="4:12" s="4" customFormat="1" ht="11.25" customHeight="1" x14ac:dyDescent="0.3">
      <c r="D389" s="64">
        <v>457</v>
      </c>
      <c r="E389" s="64" t="s">
        <v>111</v>
      </c>
      <c r="F389" s="65">
        <v>41142</v>
      </c>
      <c r="G389" s="54">
        <v>120</v>
      </c>
      <c r="H389" s="66">
        <v>8140</v>
      </c>
      <c r="I389" s="66">
        <v>3187.97</v>
      </c>
      <c r="J389" s="66">
        <v>4952.0300000000007</v>
      </c>
      <c r="K389" s="68" t="s">
        <v>137</v>
      </c>
      <c r="L389" s="68" t="s">
        <v>201</v>
      </c>
    </row>
    <row r="390" spans="4:12" s="4" customFormat="1" ht="11.25" customHeight="1" x14ac:dyDescent="0.3">
      <c r="D390" s="64">
        <v>458</v>
      </c>
      <c r="E390" s="64" t="s">
        <v>111</v>
      </c>
      <c r="F390" s="65">
        <v>41142</v>
      </c>
      <c r="G390" s="54">
        <v>48</v>
      </c>
      <c r="H390" s="66">
        <v>752025</v>
      </c>
      <c r="I390" s="66">
        <v>736357.79</v>
      </c>
      <c r="J390" s="66">
        <v>15667.209999999963</v>
      </c>
      <c r="K390" s="68" t="s">
        <v>138</v>
      </c>
      <c r="L390" s="68" t="s">
        <v>199</v>
      </c>
    </row>
    <row r="391" spans="4:12" s="4" customFormat="1" ht="11.25" customHeight="1" x14ac:dyDescent="0.3">
      <c r="D391" s="64">
        <v>459</v>
      </c>
      <c r="E391" s="64" t="s">
        <v>111</v>
      </c>
      <c r="F391" s="65">
        <v>41142</v>
      </c>
      <c r="G391" s="54">
        <v>48</v>
      </c>
      <c r="H391" s="66">
        <v>37814</v>
      </c>
      <c r="I391" s="66">
        <v>37026.19</v>
      </c>
      <c r="J391" s="66">
        <v>787.80999999999767</v>
      </c>
      <c r="K391" s="68" t="s">
        <v>138</v>
      </c>
      <c r="L391" s="68" t="s">
        <v>199</v>
      </c>
    </row>
    <row r="392" spans="4:12" s="4" customFormat="1" ht="11.25" customHeight="1" x14ac:dyDescent="0.3">
      <c r="D392" s="64">
        <v>460</v>
      </c>
      <c r="E392" s="64" t="s">
        <v>111</v>
      </c>
      <c r="F392" s="65">
        <v>41072</v>
      </c>
      <c r="G392" s="54">
        <v>420</v>
      </c>
      <c r="H392" s="66">
        <v>88140</v>
      </c>
      <c r="I392" s="66">
        <v>10283.58</v>
      </c>
      <c r="J392" s="66">
        <v>77856.42</v>
      </c>
      <c r="K392" s="68" t="s">
        <v>142</v>
      </c>
      <c r="L392" s="68" t="s">
        <v>142</v>
      </c>
    </row>
    <row r="393" spans="4:12" s="4" customFormat="1" ht="11.25" customHeight="1" x14ac:dyDescent="0.3">
      <c r="D393" s="64">
        <v>461</v>
      </c>
      <c r="E393" s="64" t="s">
        <v>111</v>
      </c>
      <c r="F393" s="65">
        <v>41010</v>
      </c>
      <c r="G393" s="54">
        <v>120</v>
      </c>
      <c r="H393" s="66">
        <v>54677</v>
      </c>
      <c r="I393" s="66">
        <v>23237.54</v>
      </c>
      <c r="J393" s="66">
        <v>31439.46</v>
      </c>
      <c r="K393" s="68" t="s">
        <v>137</v>
      </c>
      <c r="L393" s="68" t="s">
        <v>201</v>
      </c>
    </row>
    <row r="394" spans="4:12" s="4" customFormat="1" ht="11.25" customHeight="1" x14ac:dyDescent="0.3">
      <c r="D394" s="64">
        <v>462</v>
      </c>
      <c r="E394" s="64" t="s">
        <v>111</v>
      </c>
      <c r="F394" s="65">
        <v>40610</v>
      </c>
      <c r="G394" s="54">
        <v>420</v>
      </c>
      <c r="H394" s="66">
        <v>239938</v>
      </c>
      <c r="I394" s="66">
        <v>36561.730000000003</v>
      </c>
      <c r="J394" s="66">
        <v>203376.27</v>
      </c>
      <c r="K394" s="68" t="s">
        <v>137</v>
      </c>
      <c r="L394" s="68" t="s">
        <v>201</v>
      </c>
    </row>
    <row r="395" spans="4:12" s="4" customFormat="1" ht="11.25" customHeight="1" x14ac:dyDescent="0.3">
      <c r="D395" s="64">
        <v>463</v>
      </c>
      <c r="E395" s="64" t="s">
        <v>111</v>
      </c>
      <c r="F395" s="65">
        <v>40938</v>
      </c>
      <c r="G395" s="54">
        <v>48</v>
      </c>
      <c r="H395" s="66">
        <v>82932</v>
      </c>
      <c r="I395" s="66">
        <v>82932</v>
      </c>
      <c r="J395" s="66">
        <v>0</v>
      </c>
      <c r="K395" s="68" t="s">
        <v>138</v>
      </c>
      <c r="L395" s="68" t="s">
        <v>199</v>
      </c>
    </row>
    <row r="396" spans="4:12" s="4" customFormat="1" ht="11.25" customHeight="1" x14ac:dyDescent="0.3">
      <c r="D396" s="64">
        <v>464</v>
      </c>
      <c r="E396" s="64" t="s">
        <v>111</v>
      </c>
      <c r="F396" s="65">
        <v>40938</v>
      </c>
      <c r="G396" s="54">
        <v>48</v>
      </c>
      <c r="H396" s="66">
        <v>11035</v>
      </c>
      <c r="I396" s="66">
        <v>11035</v>
      </c>
      <c r="J396" s="66">
        <v>0</v>
      </c>
      <c r="K396" s="68" t="s">
        <v>137</v>
      </c>
      <c r="L396" s="68" t="s">
        <v>201</v>
      </c>
    </row>
    <row r="397" spans="4:12" s="4" customFormat="1" ht="11.25" customHeight="1" x14ac:dyDescent="0.3">
      <c r="D397" s="64">
        <v>465</v>
      </c>
      <c r="E397" s="64" t="s">
        <v>111</v>
      </c>
      <c r="F397" s="65">
        <v>41213</v>
      </c>
      <c r="G397" s="54">
        <v>48</v>
      </c>
      <c r="H397" s="66">
        <v>132861</v>
      </c>
      <c r="I397" s="66">
        <v>124557.26</v>
      </c>
      <c r="J397" s="66">
        <v>8303.7400000000052</v>
      </c>
      <c r="K397" s="68" t="s">
        <v>138</v>
      </c>
      <c r="L397" s="68" t="s">
        <v>199</v>
      </c>
    </row>
    <row r="398" spans="4:12" s="4" customFormat="1" ht="11.25" customHeight="1" x14ac:dyDescent="0.3">
      <c r="D398" s="64">
        <v>466</v>
      </c>
      <c r="E398" s="64" t="s">
        <v>111</v>
      </c>
      <c r="F398" s="65">
        <v>41655</v>
      </c>
      <c r="G398" s="54">
        <v>48</v>
      </c>
      <c r="H398" s="66">
        <v>30862</v>
      </c>
      <c r="I398" s="66">
        <v>19288.82</v>
      </c>
      <c r="J398" s="66">
        <v>11573.18</v>
      </c>
      <c r="K398" s="68" t="s">
        <v>138</v>
      </c>
      <c r="L398" s="68" t="s">
        <v>199</v>
      </c>
    </row>
    <row r="399" spans="4:12" s="4" customFormat="1" ht="11.25" customHeight="1" x14ac:dyDescent="0.3">
      <c r="D399" s="64">
        <v>467</v>
      </c>
      <c r="E399" s="64" t="s">
        <v>111</v>
      </c>
      <c r="F399" s="65">
        <v>41182</v>
      </c>
      <c r="G399" s="54">
        <v>240</v>
      </c>
      <c r="H399" s="66">
        <v>11983</v>
      </c>
      <c r="I399" s="66">
        <v>2296.33</v>
      </c>
      <c r="J399" s="66">
        <v>9686.67</v>
      </c>
      <c r="K399" s="68" t="s">
        <v>137</v>
      </c>
      <c r="L399" s="68" t="s">
        <v>201</v>
      </c>
    </row>
    <row r="400" spans="4:12" s="4" customFormat="1" ht="11.25" customHeight="1" x14ac:dyDescent="0.3">
      <c r="D400" s="64">
        <v>468</v>
      </c>
      <c r="E400" s="64" t="s">
        <v>111</v>
      </c>
      <c r="F400" s="65">
        <v>41182</v>
      </c>
      <c r="G400" s="54">
        <v>48</v>
      </c>
      <c r="H400" s="66">
        <v>2703</v>
      </c>
      <c r="I400" s="66">
        <v>2590.41</v>
      </c>
      <c r="J400" s="66">
        <v>112.59000000000015</v>
      </c>
      <c r="K400" s="68" t="s">
        <v>137</v>
      </c>
      <c r="L400" s="68" t="s">
        <v>201</v>
      </c>
    </row>
    <row r="401" spans="4:12" s="4" customFormat="1" ht="11.25" customHeight="1" x14ac:dyDescent="0.3">
      <c r="D401" s="64">
        <v>469</v>
      </c>
      <c r="E401" s="64" t="s">
        <v>111</v>
      </c>
      <c r="F401" s="65">
        <v>41449</v>
      </c>
      <c r="G401" s="54">
        <v>48</v>
      </c>
      <c r="H401" s="66">
        <v>302521</v>
      </c>
      <c r="I401" s="66">
        <v>233193.29</v>
      </c>
      <c r="J401" s="66">
        <v>69327.709999999992</v>
      </c>
      <c r="K401" s="68" t="s">
        <v>137</v>
      </c>
      <c r="L401" s="68" t="s">
        <v>201</v>
      </c>
    </row>
    <row r="402" spans="4:12" s="4" customFormat="1" ht="11.25" customHeight="1" x14ac:dyDescent="0.3">
      <c r="D402" s="64">
        <v>470</v>
      </c>
      <c r="E402" s="64" t="s">
        <v>111</v>
      </c>
      <c r="F402" s="65">
        <v>41243</v>
      </c>
      <c r="G402" s="54">
        <v>120</v>
      </c>
      <c r="H402" s="66">
        <v>160614</v>
      </c>
      <c r="I402" s="66">
        <v>58891.8</v>
      </c>
      <c r="J402" s="66">
        <v>101722.2</v>
      </c>
      <c r="K402" s="68" t="s">
        <v>137</v>
      </c>
      <c r="L402" s="68" t="s">
        <v>201</v>
      </c>
    </row>
    <row r="403" spans="4:12" s="4" customFormat="1" ht="11.25" customHeight="1" x14ac:dyDescent="0.3">
      <c r="D403" s="64">
        <v>471</v>
      </c>
      <c r="E403" s="64" t="s">
        <v>111</v>
      </c>
      <c r="F403" s="65">
        <v>41488</v>
      </c>
      <c r="G403" s="54">
        <v>180</v>
      </c>
      <c r="H403" s="66">
        <v>213773</v>
      </c>
      <c r="I403" s="66">
        <v>41567.08</v>
      </c>
      <c r="J403" s="66">
        <v>172205.91999999998</v>
      </c>
      <c r="K403" s="68" t="s">
        <v>137</v>
      </c>
      <c r="L403" s="68" t="s">
        <v>201</v>
      </c>
    </row>
    <row r="404" spans="4:12" s="4" customFormat="1" ht="11.25" customHeight="1" x14ac:dyDescent="0.3">
      <c r="D404" s="64">
        <v>472</v>
      </c>
      <c r="E404" s="64" t="s">
        <v>111</v>
      </c>
      <c r="F404" s="65">
        <v>41488</v>
      </c>
      <c r="G404" s="54">
        <v>180</v>
      </c>
      <c r="H404" s="66">
        <v>178208</v>
      </c>
      <c r="I404" s="66">
        <v>34651.160000000003</v>
      </c>
      <c r="J404" s="66">
        <v>143556.84</v>
      </c>
      <c r="K404" s="68" t="s">
        <v>137</v>
      </c>
      <c r="L404" s="68" t="s">
        <v>201</v>
      </c>
    </row>
    <row r="405" spans="4:12" s="4" customFormat="1" ht="11.25" customHeight="1" x14ac:dyDescent="0.3">
      <c r="D405" s="64">
        <v>473</v>
      </c>
      <c r="E405" s="64" t="s">
        <v>111</v>
      </c>
      <c r="F405" s="65">
        <v>41485</v>
      </c>
      <c r="G405" s="54">
        <v>132</v>
      </c>
      <c r="H405" s="66">
        <v>39500</v>
      </c>
      <c r="I405" s="66">
        <v>10772.77</v>
      </c>
      <c r="J405" s="66">
        <v>28727.23</v>
      </c>
      <c r="K405" s="68" t="s">
        <v>140</v>
      </c>
      <c r="L405" s="68" t="s">
        <v>202</v>
      </c>
    </row>
    <row r="406" spans="4:12" s="4" customFormat="1" ht="11.25" customHeight="1" x14ac:dyDescent="0.3">
      <c r="D406" s="64">
        <v>474</v>
      </c>
      <c r="E406" s="64" t="s">
        <v>111</v>
      </c>
      <c r="F406" s="65">
        <v>41459</v>
      </c>
      <c r="G406" s="54">
        <v>132</v>
      </c>
      <c r="H406" s="66">
        <v>112400</v>
      </c>
      <c r="I406" s="66">
        <v>30654.43</v>
      </c>
      <c r="J406" s="66">
        <v>81745.570000000007</v>
      </c>
      <c r="K406" s="68" t="s">
        <v>140</v>
      </c>
      <c r="L406" s="68" t="s">
        <v>202</v>
      </c>
    </row>
    <row r="407" spans="4:12" s="4" customFormat="1" ht="11.25" customHeight="1" x14ac:dyDescent="0.3">
      <c r="D407" s="64">
        <v>475</v>
      </c>
      <c r="E407" s="64" t="s">
        <v>111</v>
      </c>
      <c r="F407" s="65">
        <v>41082</v>
      </c>
      <c r="G407" s="54">
        <v>240</v>
      </c>
      <c r="H407" s="66">
        <v>5905</v>
      </c>
      <c r="I407" s="66">
        <v>1205.45</v>
      </c>
      <c r="J407" s="66">
        <v>4699.55</v>
      </c>
      <c r="K407" s="68" t="s">
        <v>137</v>
      </c>
      <c r="L407" s="68" t="s">
        <v>201</v>
      </c>
    </row>
    <row r="408" spans="4:12" s="4" customFormat="1" ht="11.25" customHeight="1" x14ac:dyDescent="0.3">
      <c r="D408" s="64">
        <v>476</v>
      </c>
      <c r="E408" s="64" t="s">
        <v>111</v>
      </c>
      <c r="F408" s="65">
        <v>41144</v>
      </c>
      <c r="G408" s="54">
        <v>60</v>
      </c>
      <c r="H408" s="66">
        <v>54000</v>
      </c>
      <c r="I408" s="66">
        <v>42300</v>
      </c>
      <c r="J408" s="66">
        <v>11700</v>
      </c>
      <c r="K408" s="68" t="s">
        <v>137</v>
      </c>
      <c r="L408" s="68" t="s">
        <v>201</v>
      </c>
    </row>
    <row r="409" spans="4:12" s="4" customFormat="1" ht="11.25" customHeight="1" x14ac:dyDescent="0.3">
      <c r="D409" s="64">
        <v>477</v>
      </c>
      <c r="E409" s="64" t="s">
        <v>111</v>
      </c>
      <c r="F409" s="65">
        <v>41274</v>
      </c>
      <c r="G409" s="54">
        <v>96</v>
      </c>
      <c r="H409" s="66">
        <v>32150</v>
      </c>
      <c r="I409" s="66">
        <v>14400.55</v>
      </c>
      <c r="J409" s="66">
        <v>17749.45</v>
      </c>
      <c r="K409" s="68" t="s">
        <v>137</v>
      </c>
      <c r="L409" s="68" t="s">
        <v>201</v>
      </c>
    </row>
    <row r="410" spans="4:12" s="4" customFormat="1" ht="11.25" customHeight="1" x14ac:dyDescent="0.3">
      <c r="D410" s="64">
        <v>478</v>
      </c>
      <c r="E410" s="64" t="s">
        <v>111</v>
      </c>
      <c r="F410" s="65">
        <v>41453</v>
      </c>
      <c r="G410" s="54">
        <v>240</v>
      </c>
      <c r="H410" s="66">
        <v>16584</v>
      </c>
      <c r="I410" s="66">
        <v>2556.41</v>
      </c>
      <c r="J410" s="66">
        <v>14027.59</v>
      </c>
      <c r="K410" s="68" t="s">
        <v>137</v>
      </c>
      <c r="L410" s="68" t="s">
        <v>201</v>
      </c>
    </row>
    <row r="411" spans="4:12" s="4" customFormat="1" ht="11.25" customHeight="1" x14ac:dyDescent="0.3">
      <c r="D411" s="64">
        <v>479</v>
      </c>
      <c r="E411" s="64" t="s">
        <v>111</v>
      </c>
      <c r="F411" s="65">
        <v>41274</v>
      </c>
      <c r="G411" s="54">
        <v>240</v>
      </c>
      <c r="H411" s="66">
        <v>205787</v>
      </c>
      <c r="I411" s="66">
        <v>36869.769999999997</v>
      </c>
      <c r="J411" s="66">
        <v>168917.23</v>
      </c>
      <c r="K411" s="68" t="s">
        <v>137</v>
      </c>
      <c r="L411" s="68" t="s">
        <v>201</v>
      </c>
    </row>
    <row r="412" spans="4:12" s="4" customFormat="1" ht="11.25" customHeight="1" x14ac:dyDescent="0.3">
      <c r="D412" s="64">
        <v>480</v>
      </c>
      <c r="E412" s="64" t="s">
        <v>111</v>
      </c>
      <c r="F412" s="65">
        <v>41082</v>
      </c>
      <c r="G412" s="54">
        <v>144</v>
      </c>
      <c r="H412" s="66">
        <v>16061</v>
      </c>
      <c r="I412" s="66">
        <v>5464.93</v>
      </c>
      <c r="J412" s="66">
        <v>10596.07</v>
      </c>
      <c r="K412" s="68" t="s">
        <v>137</v>
      </c>
      <c r="L412" s="68" t="s">
        <v>201</v>
      </c>
    </row>
    <row r="413" spans="4:12" s="4" customFormat="1" ht="11.25" customHeight="1" x14ac:dyDescent="0.3">
      <c r="D413" s="64">
        <v>481</v>
      </c>
      <c r="E413" s="64" t="s">
        <v>111</v>
      </c>
      <c r="F413" s="65">
        <v>41158</v>
      </c>
      <c r="G413" s="54">
        <v>144</v>
      </c>
      <c r="H413" s="66">
        <v>210577</v>
      </c>
      <c r="I413" s="66">
        <v>61406.559999999998</v>
      </c>
      <c r="J413" s="66">
        <v>149170.44</v>
      </c>
      <c r="K413" s="68" t="s">
        <v>137</v>
      </c>
      <c r="L413" s="68" t="s">
        <v>201</v>
      </c>
    </row>
    <row r="414" spans="4:12" s="4" customFormat="1" ht="11.25" customHeight="1" x14ac:dyDescent="0.3">
      <c r="D414" s="64">
        <v>482</v>
      </c>
      <c r="E414" s="64" t="s">
        <v>111</v>
      </c>
      <c r="F414" s="65">
        <v>41082</v>
      </c>
      <c r="G414" s="54">
        <v>144</v>
      </c>
      <c r="H414" s="66">
        <v>142949</v>
      </c>
      <c r="I414" s="66">
        <v>48641.98</v>
      </c>
      <c r="J414" s="66">
        <v>94307.01999999999</v>
      </c>
      <c r="K414" s="68" t="s">
        <v>137</v>
      </c>
      <c r="L414" s="68" t="s">
        <v>201</v>
      </c>
    </row>
    <row r="415" spans="4:12" s="4" customFormat="1" ht="11.25" customHeight="1" x14ac:dyDescent="0.3">
      <c r="D415" s="64">
        <v>483</v>
      </c>
      <c r="E415" s="64" t="s">
        <v>111</v>
      </c>
      <c r="F415" s="65">
        <v>41082</v>
      </c>
      <c r="G415" s="54">
        <v>144</v>
      </c>
      <c r="H415" s="66">
        <v>142949</v>
      </c>
      <c r="I415" s="66">
        <v>48641.98</v>
      </c>
      <c r="J415" s="66">
        <v>94307.01999999999</v>
      </c>
      <c r="K415" s="68" t="s">
        <v>137</v>
      </c>
      <c r="L415" s="68" t="s">
        <v>201</v>
      </c>
    </row>
    <row r="416" spans="4:12" s="4" customFormat="1" ht="11.25" customHeight="1" x14ac:dyDescent="0.3">
      <c r="D416" s="64">
        <v>484</v>
      </c>
      <c r="E416" s="64" t="s">
        <v>111</v>
      </c>
      <c r="F416" s="65">
        <v>41082</v>
      </c>
      <c r="G416" s="54">
        <v>144</v>
      </c>
      <c r="H416" s="66">
        <v>77018</v>
      </c>
      <c r="I416" s="66">
        <v>26207.38</v>
      </c>
      <c r="J416" s="66">
        <v>50810.619999999995</v>
      </c>
      <c r="K416" s="68" t="s">
        <v>137</v>
      </c>
      <c r="L416" s="68" t="s">
        <v>201</v>
      </c>
    </row>
    <row r="417" spans="4:12" s="4" customFormat="1" ht="11.25" customHeight="1" x14ac:dyDescent="0.3">
      <c r="D417" s="64">
        <v>485</v>
      </c>
      <c r="E417" s="64" t="s">
        <v>111</v>
      </c>
      <c r="F417" s="65">
        <v>41082</v>
      </c>
      <c r="G417" s="54">
        <v>144</v>
      </c>
      <c r="H417" s="66">
        <v>122898</v>
      </c>
      <c r="I417" s="66">
        <v>41819.06</v>
      </c>
      <c r="J417" s="66">
        <v>81078.94</v>
      </c>
      <c r="K417" s="68" t="s">
        <v>137</v>
      </c>
      <c r="L417" s="68" t="s">
        <v>201</v>
      </c>
    </row>
    <row r="418" spans="4:12" s="4" customFormat="1" ht="11.25" customHeight="1" x14ac:dyDescent="0.3">
      <c r="D418" s="64">
        <v>486</v>
      </c>
      <c r="E418" s="64" t="s">
        <v>111</v>
      </c>
      <c r="F418" s="65">
        <v>41082</v>
      </c>
      <c r="G418" s="54">
        <v>144</v>
      </c>
      <c r="H418" s="66">
        <v>111927</v>
      </c>
      <c r="I418" s="66">
        <v>38086.46</v>
      </c>
      <c r="J418" s="66">
        <v>73840.540000000008</v>
      </c>
      <c r="K418" s="68" t="s">
        <v>137</v>
      </c>
      <c r="L418" s="68" t="s">
        <v>201</v>
      </c>
    </row>
    <row r="419" spans="4:12" s="4" customFormat="1" ht="11.25" customHeight="1" x14ac:dyDescent="0.3">
      <c r="D419" s="64">
        <v>487</v>
      </c>
      <c r="E419" s="64" t="s">
        <v>111</v>
      </c>
      <c r="F419" s="65">
        <v>38899</v>
      </c>
      <c r="G419" s="54">
        <v>240</v>
      </c>
      <c r="H419" s="66">
        <v>4871</v>
      </c>
      <c r="I419" s="66">
        <v>2435.1799999999998</v>
      </c>
      <c r="J419" s="66">
        <v>2435.8200000000002</v>
      </c>
      <c r="K419" s="68" t="s">
        <v>137</v>
      </c>
      <c r="L419" s="68" t="s">
        <v>201</v>
      </c>
    </row>
    <row r="420" spans="4:12" s="4" customFormat="1" ht="11.25" customHeight="1" x14ac:dyDescent="0.3">
      <c r="D420" s="64">
        <v>488</v>
      </c>
      <c r="E420" s="64" t="s">
        <v>111</v>
      </c>
      <c r="F420" s="65">
        <v>37073</v>
      </c>
      <c r="G420" s="54">
        <v>120</v>
      </c>
      <c r="H420" s="66">
        <v>41157</v>
      </c>
      <c r="I420" s="66">
        <v>41157</v>
      </c>
      <c r="J420" s="66">
        <v>0</v>
      </c>
      <c r="K420" s="68" t="s">
        <v>137</v>
      </c>
      <c r="L420" s="68" t="s">
        <v>201</v>
      </c>
    </row>
    <row r="421" spans="4:12" s="4" customFormat="1" ht="11.25" customHeight="1" x14ac:dyDescent="0.3">
      <c r="D421" s="64">
        <v>489</v>
      </c>
      <c r="E421" s="64" t="s">
        <v>111</v>
      </c>
      <c r="F421" s="65">
        <v>31594</v>
      </c>
      <c r="G421" s="54">
        <v>276</v>
      </c>
      <c r="H421" s="66">
        <v>173709</v>
      </c>
      <c r="I421" s="66">
        <v>173709</v>
      </c>
      <c r="J421" s="66">
        <v>0</v>
      </c>
      <c r="K421" s="68" t="s">
        <v>137</v>
      </c>
      <c r="L421" s="68" t="s">
        <v>201</v>
      </c>
    </row>
    <row r="422" spans="4:12" s="4" customFormat="1" ht="11.25" customHeight="1" x14ac:dyDescent="0.3">
      <c r="D422" s="64">
        <v>490</v>
      </c>
      <c r="E422" s="64" t="s">
        <v>111</v>
      </c>
      <c r="F422" s="65">
        <v>38534</v>
      </c>
      <c r="G422" s="54">
        <v>60</v>
      </c>
      <c r="H422" s="66">
        <v>214660</v>
      </c>
      <c r="I422" s="66">
        <v>214660</v>
      </c>
      <c r="J422" s="66">
        <v>0</v>
      </c>
      <c r="K422" s="68" t="s">
        <v>137</v>
      </c>
      <c r="L422" s="68" t="s">
        <v>201</v>
      </c>
    </row>
    <row r="423" spans="4:12" s="4" customFormat="1" ht="11.25" customHeight="1" x14ac:dyDescent="0.3">
      <c r="D423" s="64">
        <v>491</v>
      </c>
      <c r="E423" s="64" t="s">
        <v>111</v>
      </c>
      <c r="F423" s="65">
        <v>38169</v>
      </c>
      <c r="G423" s="54">
        <v>48</v>
      </c>
      <c r="H423" s="66">
        <v>1828764</v>
      </c>
      <c r="I423" s="66">
        <v>1828764</v>
      </c>
      <c r="J423" s="66">
        <v>0</v>
      </c>
      <c r="K423" s="68" t="s">
        <v>138</v>
      </c>
      <c r="L423" s="68" t="s">
        <v>199</v>
      </c>
    </row>
    <row r="424" spans="4:12" s="4" customFormat="1" ht="11.25" customHeight="1" x14ac:dyDescent="0.3">
      <c r="D424" s="64">
        <v>492</v>
      </c>
      <c r="E424" s="64" t="s">
        <v>111</v>
      </c>
      <c r="F424" s="65">
        <v>37438</v>
      </c>
      <c r="G424" s="54">
        <v>84</v>
      </c>
      <c r="H424" s="66">
        <v>106965</v>
      </c>
      <c r="I424" s="66">
        <v>106965</v>
      </c>
      <c r="J424" s="66">
        <v>0</v>
      </c>
      <c r="K424" s="68" t="s">
        <v>140</v>
      </c>
      <c r="L424" s="68" t="s">
        <v>202</v>
      </c>
    </row>
    <row r="425" spans="4:12" s="4" customFormat="1" ht="11.25" customHeight="1" x14ac:dyDescent="0.3">
      <c r="D425" s="64">
        <v>493</v>
      </c>
      <c r="E425" s="64" t="s">
        <v>111</v>
      </c>
      <c r="F425" s="65">
        <v>38049</v>
      </c>
      <c r="G425" s="54">
        <v>48</v>
      </c>
      <c r="H425" s="66">
        <v>2473</v>
      </c>
      <c r="I425" s="66">
        <v>2473</v>
      </c>
      <c r="J425" s="66">
        <v>0</v>
      </c>
      <c r="K425" s="68" t="s">
        <v>137</v>
      </c>
      <c r="L425" s="68" t="s">
        <v>201</v>
      </c>
    </row>
    <row r="426" spans="4:12" s="4" customFormat="1" ht="11.25" customHeight="1" x14ac:dyDescent="0.3">
      <c r="D426" s="64">
        <v>494</v>
      </c>
      <c r="E426" s="64" t="s">
        <v>111</v>
      </c>
      <c r="F426" s="65">
        <v>38316</v>
      </c>
      <c r="G426" s="54">
        <v>48</v>
      </c>
      <c r="H426" s="66">
        <v>2998</v>
      </c>
      <c r="I426" s="66">
        <v>2998</v>
      </c>
      <c r="J426" s="66">
        <v>0</v>
      </c>
      <c r="K426" s="68" t="s">
        <v>138</v>
      </c>
      <c r="L426" s="68" t="s">
        <v>199</v>
      </c>
    </row>
    <row r="427" spans="4:12" s="4" customFormat="1" ht="11.25" customHeight="1" x14ac:dyDescent="0.3">
      <c r="D427" s="64">
        <v>495</v>
      </c>
      <c r="E427" s="64" t="s">
        <v>111</v>
      </c>
      <c r="F427" s="65">
        <v>38412</v>
      </c>
      <c r="G427" s="54">
        <v>48</v>
      </c>
      <c r="H427" s="66">
        <v>3727</v>
      </c>
      <c r="I427" s="66">
        <v>3727</v>
      </c>
      <c r="J427" s="66">
        <v>0</v>
      </c>
      <c r="K427" s="68" t="s">
        <v>138</v>
      </c>
      <c r="L427" s="68" t="s">
        <v>199</v>
      </c>
    </row>
    <row r="428" spans="4:12" s="4" customFormat="1" ht="11.25" customHeight="1" x14ac:dyDescent="0.3">
      <c r="D428" s="64">
        <v>496</v>
      </c>
      <c r="E428" s="64" t="s">
        <v>111</v>
      </c>
      <c r="F428" s="65">
        <v>38443</v>
      </c>
      <c r="G428" s="54">
        <v>48</v>
      </c>
      <c r="H428" s="66">
        <v>6580</v>
      </c>
      <c r="I428" s="66">
        <v>6580</v>
      </c>
      <c r="J428" s="66">
        <v>0</v>
      </c>
      <c r="K428" s="68" t="s">
        <v>137</v>
      </c>
      <c r="L428" s="68" t="s">
        <v>201</v>
      </c>
    </row>
    <row r="429" spans="4:12" s="4" customFormat="1" ht="11.25" customHeight="1" x14ac:dyDescent="0.3">
      <c r="D429" s="64">
        <v>497</v>
      </c>
      <c r="E429" s="64" t="s">
        <v>111</v>
      </c>
      <c r="F429" s="65">
        <v>38482</v>
      </c>
      <c r="G429" s="54">
        <v>48</v>
      </c>
      <c r="H429" s="66">
        <v>3000</v>
      </c>
      <c r="I429" s="66">
        <v>3000</v>
      </c>
      <c r="J429" s="66">
        <v>0</v>
      </c>
      <c r="K429" s="68" t="s">
        <v>138</v>
      </c>
      <c r="L429" s="68" t="s">
        <v>199</v>
      </c>
    </row>
    <row r="430" spans="4:12" s="4" customFormat="1" ht="11.25" customHeight="1" x14ac:dyDescent="0.3">
      <c r="D430" s="64">
        <v>498</v>
      </c>
      <c r="E430" s="64" t="s">
        <v>111</v>
      </c>
      <c r="F430" s="65">
        <v>38482</v>
      </c>
      <c r="G430" s="54">
        <v>48</v>
      </c>
      <c r="H430" s="66">
        <v>3000</v>
      </c>
      <c r="I430" s="66">
        <v>3000</v>
      </c>
      <c r="J430" s="66">
        <v>0</v>
      </c>
      <c r="K430" s="68" t="s">
        <v>138</v>
      </c>
      <c r="L430" s="68" t="s">
        <v>199</v>
      </c>
    </row>
    <row r="431" spans="4:12" s="4" customFormat="1" ht="11.25" customHeight="1" x14ac:dyDescent="0.3">
      <c r="D431" s="64">
        <v>499</v>
      </c>
      <c r="E431" s="64" t="s">
        <v>111</v>
      </c>
      <c r="F431" s="65">
        <v>38491</v>
      </c>
      <c r="G431" s="54">
        <v>48</v>
      </c>
      <c r="H431" s="66">
        <v>5669</v>
      </c>
      <c r="I431" s="66">
        <v>5669</v>
      </c>
      <c r="J431" s="66">
        <v>0</v>
      </c>
      <c r="K431" s="68" t="s">
        <v>138</v>
      </c>
      <c r="L431" s="68" t="s">
        <v>199</v>
      </c>
    </row>
    <row r="432" spans="4:12" s="4" customFormat="1" ht="11.25" customHeight="1" x14ac:dyDescent="0.3">
      <c r="D432" s="64">
        <v>500</v>
      </c>
      <c r="E432" s="64" t="s">
        <v>111</v>
      </c>
      <c r="F432" s="65">
        <v>38473</v>
      </c>
      <c r="G432" s="54">
        <v>96</v>
      </c>
      <c r="H432" s="66">
        <v>10998</v>
      </c>
      <c r="I432" s="66">
        <v>10998</v>
      </c>
      <c r="J432" s="66">
        <v>0</v>
      </c>
      <c r="K432" s="68" t="s">
        <v>137</v>
      </c>
      <c r="L432" s="68" t="s">
        <v>201</v>
      </c>
    </row>
    <row r="433" spans="4:12" s="4" customFormat="1" ht="11.25" customHeight="1" x14ac:dyDescent="0.3">
      <c r="D433" s="64">
        <v>501</v>
      </c>
      <c r="E433" s="64" t="s">
        <v>111</v>
      </c>
      <c r="F433" s="65">
        <v>38473</v>
      </c>
      <c r="G433" s="54">
        <v>48</v>
      </c>
      <c r="H433" s="66">
        <v>25102</v>
      </c>
      <c r="I433" s="66">
        <v>25102</v>
      </c>
      <c r="J433" s="66">
        <v>0</v>
      </c>
      <c r="K433" s="68" t="s">
        <v>138</v>
      </c>
      <c r="L433" s="68" t="s">
        <v>199</v>
      </c>
    </row>
    <row r="434" spans="4:12" s="4" customFormat="1" ht="11.25" customHeight="1" x14ac:dyDescent="0.3">
      <c r="D434" s="64">
        <v>502</v>
      </c>
      <c r="E434" s="64" t="s">
        <v>111</v>
      </c>
      <c r="F434" s="65">
        <v>38473</v>
      </c>
      <c r="G434" s="54">
        <v>48</v>
      </c>
      <c r="H434" s="66">
        <v>4740</v>
      </c>
      <c r="I434" s="66">
        <v>4740</v>
      </c>
      <c r="J434" s="66">
        <v>0</v>
      </c>
      <c r="K434" s="68" t="s">
        <v>138</v>
      </c>
      <c r="L434" s="68" t="s">
        <v>199</v>
      </c>
    </row>
    <row r="435" spans="4:12" s="4" customFormat="1" ht="11.25" customHeight="1" x14ac:dyDescent="0.3">
      <c r="D435" s="64">
        <v>503</v>
      </c>
      <c r="E435" s="64" t="s">
        <v>111</v>
      </c>
      <c r="F435" s="65">
        <v>38534</v>
      </c>
      <c r="G435" s="54">
        <v>96</v>
      </c>
      <c r="H435" s="66">
        <v>334291</v>
      </c>
      <c r="I435" s="66">
        <v>334291</v>
      </c>
      <c r="J435" s="66">
        <v>0</v>
      </c>
      <c r="K435" s="68" t="s">
        <v>137</v>
      </c>
      <c r="L435" s="68" t="s">
        <v>201</v>
      </c>
    </row>
    <row r="436" spans="4:12" s="4" customFormat="1" ht="11.25" customHeight="1" x14ac:dyDescent="0.3">
      <c r="D436" s="64">
        <v>504</v>
      </c>
      <c r="E436" s="64" t="s">
        <v>111</v>
      </c>
      <c r="F436" s="65">
        <v>38807</v>
      </c>
      <c r="G436" s="54">
        <v>48</v>
      </c>
      <c r="H436" s="66">
        <v>3725</v>
      </c>
      <c r="I436" s="66">
        <v>3725</v>
      </c>
      <c r="J436" s="66">
        <v>0</v>
      </c>
      <c r="K436" s="68" t="s">
        <v>137</v>
      </c>
      <c r="L436" s="68" t="s">
        <v>201</v>
      </c>
    </row>
    <row r="437" spans="4:12" s="4" customFormat="1" ht="11.25" customHeight="1" x14ac:dyDescent="0.3">
      <c r="D437" s="64">
        <v>505</v>
      </c>
      <c r="E437" s="64" t="s">
        <v>111</v>
      </c>
      <c r="F437" s="65">
        <v>38534</v>
      </c>
      <c r="G437" s="54">
        <v>48</v>
      </c>
      <c r="H437" s="66">
        <v>4740</v>
      </c>
      <c r="I437" s="66">
        <v>4740</v>
      </c>
      <c r="J437" s="66">
        <v>0</v>
      </c>
      <c r="K437" s="68" t="s">
        <v>137</v>
      </c>
      <c r="L437" s="68" t="s">
        <v>201</v>
      </c>
    </row>
    <row r="438" spans="4:12" s="4" customFormat="1" ht="11.25" customHeight="1" x14ac:dyDescent="0.3">
      <c r="D438" s="64">
        <v>506</v>
      </c>
      <c r="E438" s="64" t="s">
        <v>111</v>
      </c>
      <c r="F438" s="65">
        <v>38534</v>
      </c>
      <c r="G438" s="54">
        <v>96</v>
      </c>
      <c r="H438" s="66">
        <v>5894</v>
      </c>
      <c r="I438" s="66">
        <v>5894</v>
      </c>
      <c r="J438" s="66">
        <v>0</v>
      </c>
      <c r="K438" s="68" t="s">
        <v>137</v>
      </c>
      <c r="L438" s="68" t="s">
        <v>201</v>
      </c>
    </row>
    <row r="439" spans="4:12" s="4" customFormat="1" ht="11.25" customHeight="1" x14ac:dyDescent="0.3">
      <c r="D439" s="64">
        <v>507</v>
      </c>
      <c r="E439" s="64" t="s">
        <v>111</v>
      </c>
      <c r="F439" s="65">
        <v>38534</v>
      </c>
      <c r="G439" s="54">
        <v>96</v>
      </c>
      <c r="H439" s="66">
        <v>9467</v>
      </c>
      <c r="I439" s="66">
        <v>9467</v>
      </c>
      <c r="J439" s="66">
        <v>0</v>
      </c>
      <c r="K439" s="68" t="s">
        <v>137</v>
      </c>
      <c r="L439" s="68" t="s">
        <v>201</v>
      </c>
    </row>
    <row r="440" spans="4:12" s="4" customFormat="1" ht="11.25" customHeight="1" x14ac:dyDescent="0.3">
      <c r="D440" s="64">
        <v>508</v>
      </c>
      <c r="E440" s="64" t="s">
        <v>111</v>
      </c>
      <c r="F440" s="65">
        <v>38534</v>
      </c>
      <c r="G440" s="54">
        <v>96</v>
      </c>
      <c r="H440" s="66">
        <v>7152</v>
      </c>
      <c r="I440" s="66">
        <v>7152</v>
      </c>
      <c r="J440" s="66">
        <v>0</v>
      </c>
      <c r="K440" s="68" t="s">
        <v>137</v>
      </c>
      <c r="L440" s="68" t="s">
        <v>201</v>
      </c>
    </row>
    <row r="441" spans="4:12" s="4" customFormat="1" ht="11.25" customHeight="1" x14ac:dyDescent="0.3">
      <c r="D441" s="64">
        <v>509</v>
      </c>
      <c r="E441" s="64" t="s">
        <v>111</v>
      </c>
      <c r="F441" s="65">
        <v>38534</v>
      </c>
      <c r="G441" s="54">
        <v>96</v>
      </c>
      <c r="H441" s="66">
        <v>69055</v>
      </c>
      <c r="I441" s="66">
        <v>69055</v>
      </c>
      <c r="J441" s="66">
        <v>0</v>
      </c>
      <c r="K441" s="68" t="s">
        <v>137</v>
      </c>
      <c r="L441" s="68" t="s">
        <v>201</v>
      </c>
    </row>
    <row r="442" spans="4:12" s="4" customFormat="1" ht="11.25" customHeight="1" x14ac:dyDescent="0.3">
      <c r="D442" s="64">
        <v>510</v>
      </c>
      <c r="E442" s="64" t="s">
        <v>111</v>
      </c>
      <c r="F442" s="65">
        <v>38534</v>
      </c>
      <c r="G442" s="54">
        <v>96</v>
      </c>
      <c r="H442" s="66">
        <v>20625</v>
      </c>
      <c r="I442" s="66">
        <v>20625</v>
      </c>
      <c r="J442" s="66">
        <v>0</v>
      </c>
      <c r="K442" s="68" t="s">
        <v>137</v>
      </c>
      <c r="L442" s="68" t="s">
        <v>201</v>
      </c>
    </row>
    <row r="443" spans="4:12" s="4" customFormat="1" ht="11.25" customHeight="1" x14ac:dyDescent="0.3">
      <c r="D443" s="64">
        <v>511</v>
      </c>
      <c r="E443" s="64" t="s">
        <v>111</v>
      </c>
      <c r="F443" s="65">
        <v>38534</v>
      </c>
      <c r="G443" s="54">
        <v>96</v>
      </c>
      <c r="H443" s="66">
        <v>4250</v>
      </c>
      <c r="I443" s="66">
        <v>4250</v>
      </c>
      <c r="J443" s="66">
        <v>0</v>
      </c>
      <c r="K443" s="68" t="s">
        <v>137</v>
      </c>
      <c r="L443" s="68" t="s">
        <v>201</v>
      </c>
    </row>
    <row r="444" spans="4:12" s="4" customFormat="1" ht="11.25" customHeight="1" x14ac:dyDescent="0.3">
      <c r="D444" s="64">
        <v>512</v>
      </c>
      <c r="E444" s="64" t="s">
        <v>111</v>
      </c>
      <c r="F444" s="65">
        <v>38534</v>
      </c>
      <c r="G444" s="54">
        <v>96</v>
      </c>
      <c r="H444" s="66">
        <v>2262</v>
      </c>
      <c r="I444" s="66">
        <v>2262</v>
      </c>
      <c r="J444" s="66">
        <v>0</v>
      </c>
      <c r="K444" s="68" t="s">
        <v>137</v>
      </c>
      <c r="L444" s="68" t="s">
        <v>201</v>
      </c>
    </row>
    <row r="445" spans="4:12" s="4" customFormat="1" ht="11.25" customHeight="1" x14ac:dyDescent="0.3">
      <c r="D445" s="64">
        <v>513</v>
      </c>
      <c r="E445" s="64" t="s">
        <v>111</v>
      </c>
      <c r="F445" s="65">
        <v>38534</v>
      </c>
      <c r="G445" s="54">
        <v>96</v>
      </c>
      <c r="H445" s="66">
        <v>9000</v>
      </c>
      <c r="I445" s="66">
        <v>9000</v>
      </c>
      <c r="J445" s="66">
        <v>0</v>
      </c>
      <c r="K445" s="68" t="s">
        <v>137</v>
      </c>
      <c r="L445" s="68" t="s">
        <v>201</v>
      </c>
    </row>
    <row r="446" spans="4:12" s="4" customFormat="1" ht="11.25" customHeight="1" x14ac:dyDescent="0.3">
      <c r="D446" s="64">
        <v>514</v>
      </c>
      <c r="E446" s="64" t="s">
        <v>111</v>
      </c>
      <c r="F446" s="65">
        <v>38534</v>
      </c>
      <c r="G446" s="54">
        <v>96</v>
      </c>
      <c r="H446" s="66">
        <v>2705</v>
      </c>
      <c r="I446" s="66">
        <v>2705</v>
      </c>
      <c r="J446" s="66">
        <v>0</v>
      </c>
      <c r="K446" s="68" t="s">
        <v>137</v>
      </c>
      <c r="L446" s="68" t="s">
        <v>201</v>
      </c>
    </row>
    <row r="447" spans="4:12" s="4" customFormat="1" ht="11.25" customHeight="1" x14ac:dyDescent="0.3">
      <c r="D447" s="64">
        <v>515</v>
      </c>
      <c r="E447" s="64" t="s">
        <v>111</v>
      </c>
      <c r="F447" s="65">
        <v>38534</v>
      </c>
      <c r="G447" s="54">
        <v>96</v>
      </c>
      <c r="H447" s="66">
        <v>10180</v>
      </c>
      <c r="I447" s="66">
        <v>10180</v>
      </c>
      <c r="J447" s="66">
        <v>0</v>
      </c>
      <c r="K447" s="68" t="s">
        <v>137</v>
      </c>
      <c r="L447" s="68" t="s">
        <v>201</v>
      </c>
    </row>
    <row r="448" spans="4:12" s="4" customFormat="1" ht="11.25" customHeight="1" x14ac:dyDescent="0.3">
      <c r="D448" s="64">
        <v>516</v>
      </c>
      <c r="E448" s="64" t="s">
        <v>111</v>
      </c>
      <c r="F448" s="65">
        <v>38534</v>
      </c>
      <c r="G448" s="54">
        <v>96</v>
      </c>
      <c r="H448" s="66">
        <v>57041</v>
      </c>
      <c r="I448" s="66">
        <v>57041</v>
      </c>
      <c r="J448" s="66">
        <v>0</v>
      </c>
      <c r="K448" s="68" t="s">
        <v>137</v>
      </c>
      <c r="L448" s="68" t="s">
        <v>201</v>
      </c>
    </row>
    <row r="449" spans="4:12" s="4" customFormat="1" ht="11.25" customHeight="1" x14ac:dyDescent="0.3">
      <c r="D449" s="64">
        <v>517</v>
      </c>
      <c r="E449" s="64" t="s">
        <v>111</v>
      </c>
      <c r="F449" s="65">
        <v>38534</v>
      </c>
      <c r="G449" s="54">
        <v>96</v>
      </c>
      <c r="H449" s="66">
        <v>1537</v>
      </c>
      <c r="I449" s="66">
        <v>1537</v>
      </c>
      <c r="J449" s="66">
        <v>0</v>
      </c>
      <c r="K449" s="68" t="s">
        <v>137</v>
      </c>
      <c r="L449" s="68" t="s">
        <v>201</v>
      </c>
    </row>
    <row r="450" spans="4:12" s="4" customFormat="1" ht="11.25" customHeight="1" x14ac:dyDescent="0.3">
      <c r="D450" s="64">
        <v>518</v>
      </c>
      <c r="E450" s="64" t="s">
        <v>111</v>
      </c>
      <c r="F450" s="65">
        <v>38534</v>
      </c>
      <c r="G450" s="54">
        <v>96</v>
      </c>
      <c r="H450" s="66">
        <v>5210</v>
      </c>
      <c r="I450" s="66">
        <v>5210</v>
      </c>
      <c r="J450" s="66">
        <v>0</v>
      </c>
      <c r="K450" s="68" t="s">
        <v>137</v>
      </c>
      <c r="L450" s="68" t="s">
        <v>201</v>
      </c>
    </row>
    <row r="451" spans="4:12" s="4" customFormat="1" ht="11.25" customHeight="1" x14ac:dyDescent="0.3">
      <c r="D451" s="64">
        <v>519</v>
      </c>
      <c r="E451" s="64" t="s">
        <v>111</v>
      </c>
      <c r="F451" s="65">
        <v>38534</v>
      </c>
      <c r="G451" s="54">
        <v>96</v>
      </c>
      <c r="H451" s="66">
        <v>7351</v>
      </c>
      <c r="I451" s="66">
        <v>7351</v>
      </c>
      <c r="J451" s="66">
        <v>0</v>
      </c>
      <c r="K451" s="68" t="s">
        <v>137</v>
      </c>
      <c r="L451" s="68" t="s">
        <v>201</v>
      </c>
    </row>
    <row r="452" spans="4:12" s="4" customFormat="1" ht="11.25" customHeight="1" x14ac:dyDescent="0.3">
      <c r="D452" s="64">
        <v>520</v>
      </c>
      <c r="E452" s="64" t="s">
        <v>111</v>
      </c>
      <c r="F452" s="65">
        <v>38534</v>
      </c>
      <c r="G452" s="54">
        <v>96</v>
      </c>
      <c r="H452" s="66">
        <v>3197</v>
      </c>
      <c r="I452" s="66">
        <v>3197</v>
      </c>
      <c r="J452" s="66">
        <v>0</v>
      </c>
      <c r="K452" s="68" t="s">
        <v>137</v>
      </c>
      <c r="L452" s="68" t="s">
        <v>201</v>
      </c>
    </row>
    <row r="453" spans="4:12" s="4" customFormat="1" ht="11.25" customHeight="1" x14ac:dyDescent="0.3">
      <c r="D453" s="64">
        <v>521</v>
      </c>
      <c r="E453" s="64" t="s">
        <v>111</v>
      </c>
      <c r="F453" s="65">
        <v>38534</v>
      </c>
      <c r="G453" s="54">
        <v>96</v>
      </c>
      <c r="H453" s="66">
        <v>17671</v>
      </c>
      <c r="I453" s="66">
        <v>17671</v>
      </c>
      <c r="J453" s="66">
        <v>0</v>
      </c>
      <c r="K453" s="68" t="s">
        <v>137</v>
      </c>
      <c r="L453" s="68" t="s">
        <v>201</v>
      </c>
    </row>
    <row r="454" spans="4:12" s="4" customFormat="1" ht="11.25" customHeight="1" x14ac:dyDescent="0.3">
      <c r="D454" s="64">
        <v>522</v>
      </c>
      <c r="E454" s="64" t="s">
        <v>111</v>
      </c>
      <c r="F454" s="65">
        <v>38534</v>
      </c>
      <c r="G454" s="54">
        <v>96</v>
      </c>
      <c r="H454" s="66">
        <v>1185</v>
      </c>
      <c r="I454" s="66">
        <v>1185</v>
      </c>
      <c r="J454" s="66">
        <v>0</v>
      </c>
      <c r="K454" s="68" t="s">
        <v>137</v>
      </c>
      <c r="L454" s="68" t="s">
        <v>201</v>
      </c>
    </row>
    <row r="455" spans="4:12" s="4" customFormat="1" ht="11.25" customHeight="1" x14ac:dyDescent="0.3">
      <c r="D455" s="64">
        <v>523</v>
      </c>
      <c r="E455" s="64" t="s">
        <v>111</v>
      </c>
      <c r="F455" s="65">
        <v>38534</v>
      </c>
      <c r="G455" s="54">
        <v>96</v>
      </c>
      <c r="H455" s="66">
        <v>292</v>
      </c>
      <c r="I455" s="66">
        <v>292</v>
      </c>
      <c r="J455" s="66">
        <v>0</v>
      </c>
      <c r="K455" s="68" t="s">
        <v>137</v>
      </c>
      <c r="L455" s="68" t="s">
        <v>201</v>
      </c>
    </row>
    <row r="456" spans="4:12" s="4" customFormat="1" ht="11.25" customHeight="1" x14ac:dyDescent="0.3">
      <c r="D456" s="64">
        <v>524</v>
      </c>
      <c r="E456" s="64" t="s">
        <v>111</v>
      </c>
      <c r="F456" s="65">
        <v>38534</v>
      </c>
      <c r="G456" s="54">
        <v>96</v>
      </c>
      <c r="H456" s="66">
        <v>1545</v>
      </c>
      <c r="I456" s="66">
        <v>1545</v>
      </c>
      <c r="J456" s="66">
        <v>0</v>
      </c>
      <c r="K456" s="68" t="s">
        <v>137</v>
      </c>
      <c r="L456" s="68" t="s">
        <v>201</v>
      </c>
    </row>
    <row r="457" spans="4:12" s="4" customFormat="1" ht="11.25" customHeight="1" x14ac:dyDescent="0.3">
      <c r="D457" s="64">
        <v>525</v>
      </c>
      <c r="E457" s="64" t="s">
        <v>111</v>
      </c>
      <c r="F457" s="65">
        <v>38534</v>
      </c>
      <c r="G457" s="54">
        <v>96</v>
      </c>
      <c r="H457" s="66">
        <v>1318</v>
      </c>
      <c r="I457" s="66">
        <v>1318</v>
      </c>
      <c r="J457" s="66">
        <v>0</v>
      </c>
      <c r="K457" s="68" t="s">
        <v>137</v>
      </c>
      <c r="L457" s="68" t="s">
        <v>201</v>
      </c>
    </row>
    <row r="458" spans="4:12" s="4" customFormat="1" ht="11.25" customHeight="1" x14ac:dyDescent="0.3">
      <c r="D458" s="64">
        <v>526</v>
      </c>
      <c r="E458" s="64" t="s">
        <v>111</v>
      </c>
      <c r="F458" s="65">
        <v>38534</v>
      </c>
      <c r="G458" s="54">
        <v>96</v>
      </c>
      <c r="H458" s="66">
        <v>12338</v>
      </c>
      <c r="I458" s="66">
        <v>12338</v>
      </c>
      <c r="J458" s="66">
        <v>0</v>
      </c>
      <c r="K458" s="68" t="s">
        <v>137</v>
      </c>
      <c r="L458" s="68" t="s">
        <v>201</v>
      </c>
    </row>
    <row r="459" spans="4:12" s="4" customFormat="1" ht="11.25" customHeight="1" x14ac:dyDescent="0.3">
      <c r="D459" s="64">
        <v>527</v>
      </c>
      <c r="E459" s="64" t="s">
        <v>111</v>
      </c>
      <c r="F459" s="65">
        <v>38534</v>
      </c>
      <c r="G459" s="54">
        <v>96</v>
      </c>
      <c r="H459" s="66">
        <v>7580</v>
      </c>
      <c r="I459" s="66">
        <v>7580</v>
      </c>
      <c r="J459" s="66">
        <v>0</v>
      </c>
      <c r="K459" s="68" t="s">
        <v>137</v>
      </c>
      <c r="L459" s="68" t="s">
        <v>201</v>
      </c>
    </row>
    <row r="460" spans="4:12" s="4" customFormat="1" ht="11.25" customHeight="1" x14ac:dyDescent="0.3">
      <c r="D460" s="64">
        <v>528</v>
      </c>
      <c r="E460" s="64" t="s">
        <v>111</v>
      </c>
      <c r="F460" s="65">
        <v>38534</v>
      </c>
      <c r="G460" s="54">
        <v>96</v>
      </c>
      <c r="H460" s="66">
        <v>4568</v>
      </c>
      <c r="I460" s="66">
        <v>4568</v>
      </c>
      <c r="J460" s="66">
        <v>0</v>
      </c>
      <c r="K460" s="68" t="s">
        <v>137</v>
      </c>
      <c r="L460" s="68" t="s">
        <v>201</v>
      </c>
    </row>
    <row r="461" spans="4:12" s="4" customFormat="1" ht="11.25" customHeight="1" x14ac:dyDescent="0.3">
      <c r="D461" s="64">
        <v>529</v>
      </c>
      <c r="E461" s="64" t="s">
        <v>111</v>
      </c>
      <c r="F461" s="65">
        <v>38534</v>
      </c>
      <c r="G461" s="54">
        <v>96</v>
      </c>
      <c r="H461" s="66">
        <v>3223</v>
      </c>
      <c r="I461" s="66">
        <v>3223</v>
      </c>
      <c r="J461" s="66">
        <v>0</v>
      </c>
      <c r="K461" s="68" t="s">
        <v>137</v>
      </c>
      <c r="L461" s="68" t="s">
        <v>201</v>
      </c>
    </row>
    <row r="462" spans="4:12" s="4" customFormat="1" ht="11.25" customHeight="1" x14ac:dyDescent="0.3">
      <c r="D462" s="64">
        <v>530</v>
      </c>
      <c r="E462" s="64" t="s">
        <v>111</v>
      </c>
      <c r="F462" s="65">
        <v>38534</v>
      </c>
      <c r="G462" s="54">
        <v>96</v>
      </c>
      <c r="H462" s="66">
        <v>4718</v>
      </c>
      <c r="I462" s="66">
        <v>4718</v>
      </c>
      <c r="J462" s="66">
        <v>0</v>
      </c>
      <c r="K462" s="68" t="s">
        <v>137</v>
      </c>
      <c r="L462" s="68" t="s">
        <v>201</v>
      </c>
    </row>
    <row r="463" spans="4:12" s="4" customFormat="1" ht="11.25" customHeight="1" x14ac:dyDescent="0.3">
      <c r="D463" s="64">
        <v>531</v>
      </c>
      <c r="E463" s="64" t="s">
        <v>111</v>
      </c>
      <c r="F463" s="65">
        <v>38534</v>
      </c>
      <c r="G463" s="54">
        <v>96</v>
      </c>
      <c r="H463" s="66">
        <v>1453</v>
      </c>
      <c r="I463" s="66">
        <v>1453</v>
      </c>
      <c r="J463" s="66">
        <v>0</v>
      </c>
      <c r="K463" s="68" t="s">
        <v>137</v>
      </c>
      <c r="L463" s="68" t="s">
        <v>201</v>
      </c>
    </row>
    <row r="464" spans="4:12" s="4" customFormat="1" ht="11.25" customHeight="1" x14ac:dyDescent="0.3">
      <c r="D464" s="64">
        <v>532</v>
      </c>
      <c r="E464" s="64" t="s">
        <v>111</v>
      </c>
      <c r="F464" s="65">
        <v>38534</v>
      </c>
      <c r="G464" s="54">
        <v>96</v>
      </c>
      <c r="H464" s="66">
        <v>1658</v>
      </c>
      <c r="I464" s="66">
        <v>1658</v>
      </c>
      <c r="J464" s="66">
        <v>0</v>
      </c>
      <c r="K464" s="68" t="s">
        <v>137</v>
      </c>
      <c r="L464" s="68" t="s">
        <v>201</v>
      </c>
    </row>
    <row r="465" spans="4:12" s="4" customFormat="1" ht="11.25" customHeight="1" x14ac:dyDescent="0.3">
      <c r="D465" s="64">
        <v>533</v>
      </c>
      <c r="E465" s="64" t="s">
        <v>111</v>
      </c>
      <c r="F465" s="65">
        <v>38534</v>
      </c>
      <c r="G465" s="54">
        <v>96</v>
      </c>
      <c r="H465" s="66">
        <v>5322</v>
      </c>
      <c r="I465" s="66">
        <v>5322</v>
      </c>
      <c r="J465" s="66">
        <v>0</v>
      </c>
      <c r="K465" s="68" t="s">
        <v>137</v>
      </c>
      <c r="L465" s="68" t="s">
        <v>201</v>
      </c>
    </row>
    <row r="466" spans="4:12" s="4" customFormat="1" ht="11.25" customHeight="1" x14ac:dyDescent="0.3">
      <c r="D466" s="64">
        <v>534</v>
      </c>
      <c r="E466" s="64" t="s">
        <v>111</v>
      </c>
      <c r="F466" s="65">
        <v>38534</v>
      </c>
      <c r="G466" s="54">
        <v>96</v>
      </c>
      <c r="H466" s="66">
        <v>818</v>
      </c>
      <c r="I466" s="66">
        <v>818</v>
      </c>
      <c r="J466" s="66">
        <v>0</v>
      </c>
      <c r="K466" s="68" t="s">
        <v>137</v>
      </c>
      <c r="L466" s="68" t="s">
        <v>201</v>
      </c>
    </row>
    <row r="467" spans="4:12" s="4" customFormat="1" ht="11.25" customHeight="1" x14ac:dyDescent="0.3">
      <c r="D467" s="64">
        <v>535</v>
      </c>
      <c r="E467" s="64" t="s">
        <v>111</v>
      </c>
      <c r="F467" s="65">
        <v>38534</v>
      </c>
      <c r="G467" s="54">
        <v>96</v>
      </c>
      <c r="H467" s="66">
        <v>1696</v>
      </c>
      <c r="I467" s="66">
        <v>1696</v>
      </c>
      <c r="J467" s="66">
        <v>0</v>
      </c>
      <c r="K467" s="68" t="s">
        <v>137</v>
      </c>
      <c r="L467" s="68" t="s">
        <v>201</v>
      </c>
    </row>
    <row r="468" spans="4:12" s="4" customFormat="1" ht="11.25" customHeight="1" x14ac:dyDescent="0.3">
      <c r="D468" s="64">
        <v>536</v>
      </c>
      <c r="E468" s="64" t="s">
        <v>111</v>
      </c>
      <c r="F468" s="65">
        <v>38534</v>
      </c>
      <c r="G468" s="54">
        <v>96</v>
      </c>
      <c r="H468" s="66">
        <v>13930</v>
      </c>
      <c r="I468" s="66">
        <v>13930</v>
      </c>
      <c r="J468" s="66">
        <v>0</v>
      </c>
      <c r="K468" s="68" t="s">
        <v>137</v>
      </c>
      <c r="L468" s="68" t="s">
        <v>201</v>
      </c>
    </row>
    <row r="469" spans="4:12" s="4" customFormat="1" ht="11.25" customHeight="1" x14ac:dyDescent="0.3">
      <c r="D469" s="64">
        <v>537</v>
      </c>
      <c r="E469" s="64" t="s">
        <v>111</v>
      </c>
      <c r="F469" s="65">
        <v>38534</v>
      </c>
      <c r="G469" s="54">
        <v>96</v>
      </c>
      <c r="H469" s="66">
        <v>4403</v>
      </c>
      <c r="I469" s="66">
        <v>4403</v>
      </c>
      <c r="J469" s="66">
        <v>0</v>
      </c>
      <c r="K469" s="68" t="s">
        <v>137</v>
      </c>
      <c r="L469" s="68" t="s">
        <v>201</v>
      </c>
    </row>
    <row r="470" spans="4:12" s="4" customFormat="1" ht="11.25" customHeight="1" x14ac:dyDescent="0.3">
      <c r="D470" s="64">
        <v>538</v>
      </c>
      <c r="E470" s="64" t="s">
        <v>111</v>
      </c>
      <c r="F470" s="65">
        <v>38534</v>
      </c>
      <c r="G470" s="54">
        <v>96</v>
      </c>
      <c r="H470" s="66">
        <v>4403</v>
      </c>
      <c r="I470" s="66">
        <v>4403</v>
      </c>
      <c r="J470" s="66">
        <v>0</v>
      </c>
      <c r="K470" s="68" t="s">
        <v>137</v>
      </c>
      <c r="L470" s="68" t="s">
        <v>201</v>
      </c>
    </row>
    <row r="471" spans="4:12" s="4" customFormat="1" ht="11.25" customHeight="1" x14ac:dyDescent="0.3">
      <c r="D471" s="64">
        <v>539</v>
      </c>
      <c r="E471" s="64" t="s">
        <v>111</v>
      </c>
      <c r="F471" s="65">
        <v>38534</v>
      </c>
      <c r="G471" s="54">
        <v>96</v>
      </c>
      <c r="H471" s="66">
        <v>1652</v>
      </c>
      <c r="I471" s="66">
        <v>1652</v>
      </c>
      <c r="J471" s="66">
        <v>0</v>
      </c>
      <c r="K471" s="68" t="s">
        <v>137</v>
      </c>
      <c r="L471" s="68" t="s">
        <v>201</v>
      </c>
    </row>
    <row r="472" spans="4:12" s="4" customFormat="1" ht="11.25" customHeight="1" x14ac:dyDescent="0.3">
      <c r="D472" s="64">
        <v>540</v>
      </c>
      <c r="E472" s="64" t="s">
        <v>111</v>
      </c>
      <c r="F472" s="65">
        <v>38534</v>
      </c>
      <c r="G472" s="54">
        <v>96</v>
      </c>
      <c r="H472" s="66">
        <v>1652</v>
      </c>
      <c r="I472" s="66">
        <v>1652</v>
      </c>
      <c r="J472" s="66">
        <v>0</v>
      </c>
      <c r="K472" s="68" t="s">
        <v>137</v>
      </c>
      <c r="L472" s="68" t="s">
        <v>201</v>
      </c>
    </row>
    <row r="473" spans="4:12" s="4" customFormat="1" ht="11.25" customHeight="1" x14ac:dyDescent="0.3">
      <c r="D473" s="64">
        <v>541</v>
      </c>
      <c r="E473" s="64" t="s">
        <v>111</v>
      </c>
      <c r="F473" s="65">
        <v>38534</v>
      </c>
      <c r="G473" s="54">
        <v>96</v>
      </c>
      <c r="H473" s="66">
        <v>1652</v>
      </c>
      <c r="I473" s="66">
        <v>1652</v>
      </c>
      <c r="J473" s="66">
        <v>0</v>
      </c>
      <c r="K473" s="68" t="s">
        <v>137</v>
      </c>
      <c r="L473" s="68" t="s">
        <v>201</v>
      </c>
    </row>
    <row r="474" spans="4:12" s="4" customFormat="1" ht="11.25" customHeight="1" x14ac:dyDescent="0.3">
      <c r="D474" s="64">
        <v>542</v>
      </c>
      <c r="E474" s="64" t="s">
        <v>111</v>
      </c>
      <c r="F474" s="65">
        <v>38534</v>
      </c>
      <c r="G474" s="54">
        <v>96</v>
      </c>
      <c r="H474" s="66">
        <v>1652</v>
      </c>
      <c r="I474" s="66">
        <v>1652</v>
      </c>
      <c r="J474" s="66">
        <v>0</v>
      </c>
      <c r="K474" s="68" t="s">
        <v>137</v>
      </c>
      <c r="L474" s="68" t="s">
        <v>201</v>
      </c>
    </row>
    <row r="475" spans="4:12" s="4" customFormat="1" ht="11.25" customHeight="1" x14ac:dyDescent="0.3">
      <c r="D475" s="64">
        <v>543</v>
      </c>
      <c r="E475" s="64" t="s">
        <v>111</v>
      </c>
      <c r="F475" s="65">
        <v>38534</v>
      </c>
      <c r="G475" s="54">
        <v>36</v>
      </c>
      <c r="H475" s="66">
        <v>5803</v>
      </c>
      <c r="I475" s="66">
        <v>5803</v>
      </c>
      <c r="J475" s="66">
        <v>0</v>
      </c>
      <c r="K475" s="68" t="s">
        <v>138</v>
      </c>
      <c r="L475" s="68" t="s">
        <v>199</v>
      </c>
    </row>
    <row r="476" spans="4:12" s="4" customFormat="1" ht="11.25" customHeight="1" x14ac:dyDescent="0.3">
      <c r="D476" s="64">
        <v>544</v>
      </c>
      <c r="E476" s="64" t="s">
        <v>111</v>
      </c>
      <c r="F476" s="65">
        <v>38534</v>
      </c>
      <c r="G476" s="54">
        <v>48</v>
      </c>
      <c r="H476" s="66">
        <v>6125</v>
      </c>
      <c r="I476" s="66">
        <v>6125</v>
      </c>
      <c r="J476" s="66">
        <v>0</v>
      </c>
      <c r="K476" s="68" t="s">
        <v>138</v>
      </c>
      <c r="L476" s="68" t="s">
        <v>199</v>
      </c>
    </row>
    <row r="477" spans="4:12" s="4" customFormat="1" ht="11.25" customHeight="1" x14ac:dyDescent="0.3">
      <c r="D477" s="64">
        <v>545</v>
      </c>
      <c r="E477" s="64" t="s">
        <v>111</v>
      </c>
      <c r="F477" s="65">
        <v>39113</v>
      </c>
      <c r="G477" s="54">
        <v>60</v>
      </c>
      <c r="H477" s="66">
        <v>3199</v>
      </c>
      <c r="I477" s="66">
        <v>3199</v>
      </c>
      <c r="J477" s="66">
        <v>0</v>
      </c>
      <c r="K477" s="68" t="s">
        <v>138</v>
      </c>
      <c r="L477" s="68" t="s">
        <v>199</v>
      </c>
    </row>
    <row r="478" spans="4:12" s="4" customFormat="1" ht="11.25" customHeight="1" x14ac:dyDescent="0.3">
      <c r="D478" s="64">
        <v>546</v>
      </c>
      <c r="E478" s="64" t="s">
        <v>111</v>
      </c>
      <c r="F478" s="65">
        <v>39113</v>
      </c>
      <c r="G478" s="54">
        <v>60</v>
      </c>
      <c r="H478" s="66">
        <v>4621</v>
      </c>
      <c r="I478" s="66">
        <v>4621</v>
      </c>
      <c r="J478" s="66">
        <v>0</v>
      </c>
      <c r="K478" s="68" t="s">
        <v>138</v>
      </c>
      <c r="L478" s="68" t="s">
        <v>199</v>
      </c>
    </row>
    <row r="479" spans="4:12" s="4" customFormat="1" ht="11.25" customHeight="1" x14ac:dyDescent="0.3">
      <c r="D479" s="64">
        <v>547</v>
      </c>
      <c r="E479" s="64" t="s">
        <v>111</v>
      </c>
      <c r="F479" s="65">
        <v>39113</v>
      </c>
      <c r="G479" s="54">
        <v>60</v>
      </c>
      <c r="H479" s="66">
        <v>3199</v>
      </c>
      <c r="I479" s="66">
        <v>3199</v>
      </c>
      <c r="J479" s="66">
        <v>0</v>
      </c>
      <c r="K479" s="68" t="s">
        <v>138</v>
      </c>
      <c r="L479" s="68" t="s">
        <v>199</v>
      </c>
    </row>
    <row r="480" spans="4:12" s="4" customFormat="1" ht="11.25" customHeight="1" x14ac:dyDescent="0.3">
      <c r="D480" s="64">
        <v>548</v>
      </c>
      <c r="E480" s="64" t="s">
        <v>111</v>
      </c>
      <c r="F480" s="65">
        <v>39113</v>
      </c>
      <c r="G480" s="54">
        <v>60</v>
      </c>
      <c r="H480" s="66">
        <v>10663</v>
      </c>
      <c r="I480" s="66">
        <v>10663</v>
      </c>
      <c r="J480" s="66">
        <v>0</v>
      </c>
      <c r="K480" s="68" t="s">
        <v>138</v>
      </c>
      <c r="L480" s="68" t="s">
        <v>199</v>
      </c>
    </row>
    <row r="481" spans="4:12" s="4" customFormat="1" ht="11.25" customHeight="1" x14ac:dyDescent="0.3">
      <c r="D481" s="64">
        <v>549</v>
      </c>
      <c r="E481" s="64" t="s">
        <v>111</v>
      </c>
      <c r="F481" s="65">
        <v>39113</v>
      </c>
      <c r="G481" s="54">
        <v>60</v>
      </c>
      <c r="H481" s="66">
        <v>3554</v>
      </c>
      <c r="I481" s="66">
        <v>3554</v>
      </c>
      <c r="J481" s="66">
        <v>0</v>
      </c>
      <c r="K481" s="68" t="s">
        <v>138</v>
      </c>
      <c r="L481" s="68" t="s">
        <v>199</v>
      </c>
    </row>
    <row r="482" spans="4:12" s="4" customFormat="1" ht="11.25" customHeight="1" x14ac:dyDescent="0.3">
      <c r="D482" s="64">
        <v>550</v>
      </c>
      <c r="E482" s="64" t="s">
        <v>111</v>
      </c>
      <c r="F482" s="65">
        <v>39113</v>
      </c>
      <c r="G482" s="54">
        <v>60</v>
      </c>
      <c r="H482" s="66">
        <v>3199</v>
      </c>
      <c r="I482" s="66">
        <v>3199</v>
      </c>
      <c r="J482" s="66">
        <v>0</v>
      </c>
      <c r="K482" s="68" t="s">
        <v>138</v>
      </c>
      <c r="L482" s="68" t="s">
        <v>199</v>
      </c>
    </row>
    <row r="483" spans="4:12" s="4" customFormat="1" ht="11.25" customHeight="1" x14ac:dyDescent="0.3">
      <c r="D483" s="64">
        <v>551</v>
      </c>
      <c r="E483" s="64" t="s">
        <v>111</v>
      </c>
      <c r="F483" s="65">
        <v>39113</v>
      </c>
      <c r="G483" s="54">
        <v>60</v>
      </c>
      <c r="H483" s="66">
        <v>3554</v>
      </c>
      <c r="I483" s="66">
        <v>3554</v>
      </c>
      <c r="J483" s="66">
        <v>0</v>
      </c>
      <c r="K483" s="68" t="s">
        <v>138</v>
      </c>
      <c r="L483" s="68" t="s">
        <v>199</v>
      </c>
    </row>
    <row r="484" spans="4:12" s="4" customFormat="1" ht="11.25" customHeight="1" x14ac:dyDescent="0.3">
      <c r="D484" s="64">
        <v>552</v>
      </c>
      <c r="E484" s="64" t="s">
        <v>111</v>
      </c>
      <c r="F484" s="65">
        <v>39113</v>
      </c>
      <c r="G484" s="54">
        <v>60</v>
      </c>
      <c r="H484" s="66">
        <v>3554</v>
      </c>
      <c r="I484" s="66">
        <v>3554</v>
      </c>
      <c r="J484" s="66">
        <v>0</v>
      </c>
      <c r="K484" s="68" t="s">
        <v>138</v>
      </c>
      <c r="L484" s="68" t="s">
        <v>199</v>
      </c>
    </row>
    <row r="485" spans="4:12" s="4" customFormat="1" ht="11.25" customHeight="1" x14ac:dyDescent="0.3">
      <c r="D485" s="64">
        <v>553</v>
      </c>
      <c r="E485" s="64" t="s">
        <v>111</v>
      </c>
      <c r="F485" s="65">
        <v>39113</v>
      </c>
      <c r="G485" s="54">
        <v>60</v>
      </c>
      <c r="H485" s="66">
        <v>3045</v>
      </c>
      <c r="I485" s="66">
        <v>3045</v>
      </c>
      <c r="J485" s="66">
        <v>0</v>
      </c>
      <c r="K485" s="68" t="s">
        <v>138</v>
      </c>
      <c r="L485" s="68" t="s">
        <v>199</v>
      </c>
    </row>
    <row r="486" spans="4:12" s="4" customFormat="1" ht="11.25" customHeight="1" x14ac:dyDescent="0.3">
      <c r="D486" s="64">
        <v>554</v>
      </c>
      <c r="E486" s="64" t="s">
        <v>111</v>
      </c>
      <c r="F486" s="65">
        <v>39113</v>
      </c>
      <c r="G486" s="54">
        <v>60</v>
      </c>
      <c r="H486" s="66">
        <v>3045</v>
      </c>
      <c r="I486" s="66">
        <v>3045</v>
      </c>
      <c r="J486" s="66">
        <v>0</v>
      </c>
      <c r="K486" s="68" t="s">
        <v>138</v>
      </c>
      <c r="L486" s="68" t="s">
        <v>199</v>
      </c>
    </row>
    <row r="487" spans="4:12" s="4" customFormat="1" ht="11.25" customHeight="1" x14ac:dyDescent="0.3">
      <c r="D487" s="64">
        <v>555</v>
      </c>
      <c r="E487" s="64" t="s">
        <v>111</v>
      </c>
      <c r="F487" s="65">
        <v>39113</v>
      </c>
      <c r="G487" s="54">
        <v>60</v>
      </c>
      <c r="H487" s="66">
        <v>3045</v>
      </c>
      <c r="I487" s="66">
        <v>3045</v>
      </c>
      <c r="J487" s="66">
        <v>0</v>
      </c>
      <c r="K487" s="68" t="s">
        <v>138</v>
      </c>
      <c r="L487" s="68" t="s">
        <v>199</v>
      </c>
    </row>
    <row r="488" spans="4:12" s="4" customFormat="1" ht="11.25" customHeight="1" x14ac:dyDescent="0.3">
      <c r="D488" s="64">
        <v>556</v>
      </c>
      <c r="E488" s="64" t="s">
        <v>111</v>
      </c>
      <c r="F488" s="65">
        <v>39113</v>
      </c>
      <c r="G488" s="54">
        <v>60</v>
      </c>
      <c r="H488" s="66">
        <v>1692</v>
      </c>
      <c r="I488" s="66">
        <v>1692</v>
      </c>
      <c r="J488" s="66">
        <v>0</v>
      </c>
      <c r="K488" s="68" t="s">
        <v>138</v>
      </c>
      <c r="L488" s="68" t="s">
        <v>199</v>
      </c>
    </row>
    <row r="489" spans="4:12" s="4" customFormat="1" ht="11.25" customHeight="1" x14ac:dyDescent="0.3">
      <c r="D489" s="64">
        <v>557</v>
      </c>
      <c r="E489" s="64" t="s">
        <v>111</v>
      </c>
      <c r="F489" s="65">
        <v>39113</v>
      </c>
      <c r="G489" s="54">
        <v>60</v>
      </c>
      <c r="H489" s="66">
        <v>3384</v>
      </c>
      <c r="I489" s="66">
        <v>3384</v>
      </c>
      <c r="J489" s="66">
        <v>0</v>
      </c>
      <c r="K489" s="68" t="s">
        <v>138</v>
      </c>
      <c r="L489" s="68" t="s">
        <v>199</v>
      </c>
    </row>
    <row r="490" spans="4:12" s="4" customFormat="1" ht="11.25" customHeight="1" x14ac:dyDescent="0.3">
      <c r="D490" s="64">
        <v>558</v>
      </c>
      <c r="E490" s="64" t="s">
        <v>111</v>
      </c>
      <c r="F490" s="65">
        <v>39113</v>
      </c>
      <c r="G490" s="54">
        <v>60</v>
      </c>
      <c r="H490" s="66">
        <v>3384</v>
      </c>
      <c r="I490" s="66">
        <v>3384</v>
      </c>
      <c r="J490" s="66">
        <v>0</v>
      </c>
      <c r="K490" s="68" t="s">
        <v>138</v>
      </c>
      <c r="L490" s="68" t="s">
        <v>199</v>
      </c>
    </row>
    <row r="491" spans="4:12" s="4" customFormat="1" ht="11.25" customHeight="1" x14ac:dyDescent="0.3">
      <c r="D491" s="64">
        <v>559</v>
      </c>
      <c r="E491" s="64" t="s">
        <v>111</v>
      </c>
      <c r="F491" s="65">
        <v>39113</v>
      </c>
      <c r="G491" s="54">
        <v>60</v>
      </c>
      <c r="H491" s="66">
        <v>8121</v>
      </c>
      <c r="I491" s="66">
        <v>8121</v>
      </c>
      <c r="J491" s="66">
        <v>0</v>
      </c>
      <c r="K491" s="68" t="s">
        <v>138</v>
      </c>
      <c r="L491" s="68" t="s">
        <v>199</v>
      </c>
    </row>
    <row r="492" spans="4:12" s="4" customFormat="1" ht="11.25" customHeight="1" x14ac:dyDescent="0.3">
      <c r="D492" s="64">
        <v>560</v>
      </c>
      <c r="E492" s="64" t="s">
        <v>111</v>
      </c>
      <c r="F492" s="65">
        <v>39113</v>
      </c>
      <c r="G492" s="54">
        <v>60</v>
      </c>
      <c r="H492" s="66">
        <v>8121</v>
      </c>
      <c r="I492" s="66">
        <v>8121</v>
      </c>
      <c r="J492" s="66">
        <v>0</v>
      </c>
      <c r="K492" s="68" t="s">
        <v>138</v>
      </c>
      <c r="L492" s="68" t="s">
        <v>199</v>
      </c>
    </row>
    <row r="493" spans="4:12" s="4" customFormat="1" ht="11.25" customHeight="1" x14ac:dyDescent="0.3">
      <c r="D493" s="64">
        <v>561</v>
      </c>
      <c r="E493" s="64" t="s">
        <v>111</v>
      </c>
      <c r="F493" s="65">
        <v>38899</v>
      </c>
      <c r="G493" s="54">
        <v>96</v>
      </c>
      <c r="H493" s="66">
        <v>9421</v>
      </c>
      <c r="I493" s="66">
        <v>9421</v>
      </c>
      <c r="J493" s="66">
        <v>0</v>
      </c>
      <c r="K493" s="68" t="s">
        <v>138</v>
      </c>
      <c r="L493" s="68" t="s">
        <v>199</v>
      </c>
    </row>
    <row r="494" spans="4:12" s="4" customFormat="1" ht="11.25" customHeight="1" x14ac:dyDescent="0.3">
      <c r="D494" s="64">
        <v>562</v>
      </c>
      <c r="E494" s="64" t="s">
        <v>111</v>
      </c>
      <c r="F494" s="65">
        <v>38899</v>
      </c>
      <c r="G494" s="54">
        <v>48</v>
      </c>
      <c r="H494" s="66">
        <v>8546</v>
      </c>
      <c r="I494" s="66">
        <v>8546</v>
      </c>
      <c r="J494" s="66">
        <v>0</v>
      </c>
      <c r="K494" s="68" t="s">
        <v>138</v>
      </c>
      <c r="L494" s="68" t="s">
        <v>199</v>
      </c>
    </row>
    <row r="495" spans="4:12" s="4" customFormat="1" ht="11.25" customHeight="1" x14ac:dyDescent="0.3">
      <c r="D495" s="64">
        <v>563</v>
      </c>
      <c r="E495" s="64" t="s">
        <v>111</v>
      </c>
      <c r="F495" s="65">
        <v>38899</v>
      </c>
      <c r="G495" s="54">
        <v>96</v>
      </c>
      <c r="H495" s="66">
        <v>9049</v>
      </c>
      <c r="I495" s="66">
        <v>9049</v>
      </c>
      <c r="J495" s="66">
        <v>0</v>
      </c>
      <c r="K495" s="68" t="s">
        <v>138</v>
      </c>
      <c r="L495" s="68" t="s">
        <v>199</v>
      </c>
    </row>
    <row r="496" spans="4:12" s="4" customFormat="1" ht="11.25" customHeight="1" x14ac:dyDescent="0.3">
      <c r="D496" s="64">
        <v>564</v>
      </c>
      <c r="E496" s="64" t="s">
        <v>111</v>
      </c>
      <c r="F496" s="65">
        <v>38961</v>
      </c>
      <c r="G496" s="54">
        <v>48</v>
      </c>
      <c r="H496" s="66">
        <v>514871</v>
      </c>
      <c r="I496" s="66">
        <v>514871</v>
      </c>
      <c r="J496" s="66">
        <v>0</v>
      </c>
      <c r="K496" s="68" t="s">
        <v>138</v>
      </c>
      <c r="L496" s="68" t="s">
        <v>199</v>
      </c>
    </row>
    <row r="497" spans="4:12" s="4" customFormat="1" ht="11.25" customHeight="1" x14ac:dyDescent="0.3">
      <c r="D497" s="64">
        <v>565</v>
      </c>
      <c r="E497" s="64" t="s">
        <v>111</v>
      </c>
      <c r="F497" s="65">
        <v>38899</v>
      </c>
      <c r="G497" s="54">
        <v>96</v>
      </c>
      <c r="H497" s="66">
        <v>10790</v>
      </c>
      <c r="I497" s="66">
        <v>10790</v>
      </c>
      <c r="J497" s="66">
        <v>0</v>
      </c>
      <c r="K497" s="68" t="s">
        <v>138</v>
      </c>
      <c r="L497" s="68" t="s">
        <v>199</v>
      </c>
    </row>
    <row r="498" spans="4:12" s="4" customFormat="1" ht="11.25" customHeight="1" x14ac:dyDescent="0.3">
      <c r="D498" s="64">
        <v>566</v>
      </c>
      <c r="E498" s="64" t="s">
        <v>111</v>
      </c>
      <c r="F498" s="65">
        <v>39083</v>
      </c>
      <c r="G498" s="54">
        <v>48</v>
      </c>
      <c r="H498" s="66">
        <v>93004</v>
      </c>
      <c r="I498" s="66">
        <v>93004</v>
      </c>
      <c r="J498" s="66">
        <v>0</v>
      </c>
      <c r="K498" s="68" t="s">
        <v>138</v>
      </c>
      <c r="L498" s="68" t="s">
        <v>199</v>
      </c>
    </row>
    <row r="499" spans="4:12" s="4" customFormat="1" ht="11.25" customHeight="1" x14ac:dyDescent="0.3">
      <c r="D499" s="64">
        <v>567</v>
      </c>
      <c r="E499" s="64" t="s">
        <v>111</v>
      </c>
      <c r="F499" s="65">
        <v>38899</v>
      </c>
      <c r="G499" s="54">
        <v>96</v>
      </c>
      <c r="H499" s="66">
        <v>9510</v>
      </c>
      <c r="I499" s="66">
        <v>9510</v>
      </c>
      <c r="J499" s="66">
        <v>0</v>
      </c>
      <c r="K499" s="68" t="s">
        <v>138</v>
      </c>
      <c r="L499" s="68" t="s">
        <v>199</v>
      </c>
    </row>
    <row r="500" spans="4:12" s="4" customFormat="1" ht="11.25" customHeight="1" x14ac:dyDescent="0.3">
      <c r="D500" s="64">
        <v>568</v>
      </c>
      <c r="E500" s="64" t="s">
        <v>111</v>
      </c>
      <c r="F500" s="65">
        <v>38961</v>
      </c>
      <c r="G500" s="54">
        <v>48</v>
      </c>
      <c r="H500" s="66">
        <v>122122</v>
      </c>
      <c r="I500" s="66">
        <v>122122</v>
      </c>
      <c r="J500" s="66">
        <v>0</v>
      </c>
      <c r="K500" s="68" t="s">
        <v>138</v>
      </c>
      <c r="L500" s="68" t="s">
        <v>199</v>
      </c>
    </row>
    <row r="501" spans="4:12" s="4" customFormat="1" ht="11.25" customHeight="1" x14ac:dyDescent="0.3">
      <c r="D501" s="64">
        <v>569</v>
      </c>
      <c r="E501" s="64" t="s">
        <v>111</v>
      </c>
      <c r="F501" s="65">
        <v>38899</v>
      </c>
      <c r="G501" s="54">
        <v>96</v>
      </c>
      <c r="H501" s="66">
        <v>9049</v>
      </c>
      <c r="I501" s="66">
        <v>9049</v>
      </c>
      <c r="J501" s="66">
        <v>0</v>
      </c>
      <c r="K501" s="68" t="s">
        <v>138</v>
      </c>
      <c r="L501" s="68" t="s">
        <v>199</v>
      </c>
    </row>
    <row r="502" spans="4:12" s="4" customFormat="1" ht="11.25" customHeight="1" x14ac:dyDescent="0.3">
      <c r="D502" s="64">
        <v>570</v>
      </c>
      <c r="E502" s="64" t="s">
        <v>111</v>
      </c>
      <c r="F502" s="65">
        <v>38899</v>
      </c>
      <c r="G502" s="54">
        <v>48</v>
      </c>
      <c r="H502" s="66">
        <v>289145</v>
      </c>
      <c r="I502" s="66">
        <v>289145</v>
      </c>
      <c r="J502" s="66">
        <v>0</v>
      </c>
      <c r="K502" s="68" t="s">
        <v>138</v>
      </c>
      <c r="L502" s="68" t="s">
        <v>199</v>
      </c>
    </row>
    <row r="503" spans="4:12" s="4" customFormat="1" ht="11.25" customHeight="1" x14ac:dyDescent="0.3">
      <c r="D503" s="64">
        <v>571</v>
      </c>
      <c r="E503" s="64" t="s">
        <v>111</v>
      </c>
      <c r="F503" s="65">
        <v>38899</v>
      </c>
      <c r="G503" s="54">
        <v>48</v>
      </c>
      <c r="H503" s="66">
        <v>41623</v>
      </c>
      <c r="I503" s="66">
        <v>41623</v>
      </c>
      <c r="J503" s="66">
        <v>0</v>
      </c>
      <c r="K503" s="68" t="s">
        <v>138</v>
      </c>
      <c r="L503" s="68" t="s">
        <v>199</v>
      </c>
    </row>
    <row r="504" spans="4:12" s="4" customFormat="1" ht="11.25" customHeight="1" x14ac:dyDescent="0.3">
      <c r="D504" s="64">
        <v>572</v>
      </c>
      <c r="E504" s="64" t="s">
        <v>111</v>
      </c>
      <c r="F504" s="65">
        <v>39233</v>
      </c>
      <c r="G504" s="54">
        <v>96</v>
      </c>
      <c r="H504" s="66">
        <v>1523503</v>
      </c>
      <c r="I504" s="66">
        <v>1523503</v>
      </c>
      <c r="J504" s="66">
        <v>0</v>
      </c>
      <c r="K504" s="68" t="s">
        <v>137</v>
      </c>
      <c r="L504" s="68" t="s">
        <v>201</v>
      </c>
    </row>
    <row r="505" spans="4:12" s="4" customFormat="1" ht="11.25" customHeight="1" x14ac:dyDescent="0.3">
      <c r="D505" s="64">
        <v>573</v>
      </c>
      <c r="E505" s="64" t="s">
        <v>111</v>
      </c>
      <c r="F505" s="65">
        <v>39233</v>
      </c>
      <c r="G505" s="54">
        <v>240</v>
      </c>
      <c r="H505" s="66">
        <v>522914</v>
      </c>
      <c r="I505" s="66">
        <v>239668.45</v>
      </c>
      <c r="J505" s="66">
        <v>283245.55</v>
      </c>
      <c r="K505" s="68" t="s">
        <v>137</v>
      </c>
      <c r="L505" s="68" t="s">
        <v>201</v>
      </c>
    </row>
    <row r="506" spans="4:12" s="4" customFormat="1" ht="11.25" customHeight="1" x14ac:dyDescent="0.3">
      <c r="D506" s="64">
        <v>574</v>
      </c>
      <c r="E506" s="64" t="s">
        <v>111</v>
      </c>
      <c r="F506" s="65">
        <v>39233</v>
      </c>
      <c r="G506" s="54">
        <v>180</v>
      </c>
      <c r="H506" s="66">
        <v>69204</v>
      </c>
      <c r="I506" s="66">
        <v>42291.25</v>
      </c>
      <c r="J506" s="66">
        <v>26912.75</v>
      </c>
      <c r="K506" s="68" t="s">
        <v>137</v>
      </c>
      <c r="L506" s="68" t="s">
        <v>201</v>
      </c>
    </row>
    <row r="507" spans="4:12" s="4" customFormat="1" ht="11.25" customHeight="1" x14ac:dyDescent="0.3">
      <c r="D507" s="64">
        <v>575</v>
      </c>
      <c r="E507" s="64" t="s">
        <v>111</v>
      </c>
      <c r="F507" s="65">
        <v>39233</v>
      </c>
      <c r="G507" s="54">
        <v>240</v>
      </c>
      <c r="H507" s="66">
        <v>399986</v>
      </c>
      <c r="I507" s="66">
        <v>183326.64</v>
      </c>
      <c r="J507" s="66">
        <v>216659.36</v>
      </c>
      <c r="K507" s="68" t="s">
        <v>137</v>
      </c>
      <c r="L507" s="68" t="s">
        <v>201</v>
      </c>
    </row>
    <row r="508" spans="4:12" s="4" customFormat="1" ht="11.25" customHeight="1" x14ac:dyDescent="0.3">
      <c r="D508" s="64">
        <v>576</v>
      </c>
      <c r="E508" s="64" t="s">
        <v>111</v>
      </c>
      <c r="F508" s="65">
        <v>39233</v>
      </c>
      <c r="G508" s="54">
        <v>120</v>
      </c>
      <c r="H508" s="66">
        <v>95179</v>
      </c>
      <c r="I508" s="66">
        <v>87247.56</v>
      </c>
      <c r="J508" s="66">
        <v>7931.4400000000023</v>
      </c>
      <c r="K508" s="68" t="s">
        <v>137</v>
      </c>
      <c r="L508" s="68" t="s">
        <v>201</v>
      </c>
    </row>
    <row r="509" spans="4:12" s="4" customFormat="1" ht="11.25" customHeight="1" x14ac:dyDescent="0.3">
      <c r="D509" s="64">
        <v>577</v>
      </c>
      <c r="E509" s="64" t="s">
        <v>111</v>
      </c>
      <c r="F509" s="65">
        <v>39233</v>
      </c>
      <c r="G509" s="54">
        <v>60</v>
      </c>
      <c r="H509" s="66">
        <v>81964</v>
      </c>
      <c r="I509" s="66">
        <v>81964</v>
      </c>
      <c r="J509" s="66">
        <v>0</v>
      </c>
      <c r="K509" s="68" t="s">
        <v>137</v>
      </c>
      <c r="L509" s="68" t="s">
        <v>201</v>
      </c>
    </row>
    <row r="510" spans="4:12" s="4" customFormat="1" ht="11.25" customHeight="1" x14ac:dyDescent="0.3">
      <c r="D510" s="64">
        <v>578</v>
      </c>
      <c r="E510" s="64" t="s">
        <v>111</v>
      </c>
      <c r="F510" s="65">
        <v>39233</v>
      </c>
      <c r="G510" s="54">
        <v>240</v>
      </c>
      <c r="H510" s="66">
        <v>70944</v>
      </c>
      <c r="I510" s="66">
        <v>32516.36</v>
      </c>
      <c r="J510" s="66">
        <v>38427.64</v>
      </c>
      <c r="K510" s="68" t="s">
        <v>137</v>
      </c>
      <c r="L510" s="68" t="s">
        <v>201</v>
      </c>
    </row>
    <row r="511" spans="4:12" s="4" customFormat="1" ht="11.25" customHeight="1" x14ac:dyDescent="0.3">
      <c r="D511" s="64">
        <v>579</v>
      </c>
      <c r="E511" s="64" t="s">
        <v>111</v>
      </c>
      <c r="F511" s="65">
        <v>39225</v>
      </c>
      <c r="G511" s="54">
        <v>48</v>
      </c>
      <c r="H511" s="66">
        <v>20942</v>
      </c>
      <c r="I511" s="66">
        <v>20942</v>
      </c>
      <c r="J511" s="66">
        <v>0</v>
      </c>
      <c r="K511" s="68" t="s">
        <v>138</v>
      </c>
      <c r="L511" s="68" t="s">
        <v>199</v>
      </c>
    </row>
    <row r="512" spans="4:12" s="4" customFormat="1" ht="11.25" customHeight="1" x14ac:dyDescent="0.3">
      <c r="D512" s="64">
        <v>580</v>
      </c>
      <c r="E512" s="64" t="s">
        <v>111</v>
      </c>
      <c r="F512" s="65">
        <v>39217</v>
      </c>
      <c r="G512" s="54">
        <v>48</v>
      </c>
      <c r="H512" s="66">
        <v>12830</v>
      </c>
      <c r="I512" s="66">
        <v>12830</v>
      </c>
      <c r="J512" s="66">
        <v>0</v>
      </c>
      <c r="K512" s="68" t="s">
        <v>138</v>
      </c>
      <c r="L512" s="68" t="s">
        <v>199</v>
      </c>
    </row>
    <row r="513" spans="4:12" s="4" customFormat="1" ht="11.25" customHeight="1" x14ac:dyDescent="0.3">
      <c r="D513" s="64">
        <v>581</v>
      </c>
      <c r="E513" s="64" t="s">
        <v>111</v>
      </c>
      <c r="F513" s="65">
        <v>39105</v>
      </c>
      <c r="G513" s="54">
        <v>96</v>
      </c>
      <c r="H513" s="66">
        <v>8160</v>
      </c>
      <c r="I513" s="66">
        <v>8160</v>
      </c>
      <c r="J513" s="66">
        <v>0</v>
      </c>
      <c r="K513" s="68" t="s">
        <v>137</v>
      </c>
      <c r="L513" s="68" t="s">
        <v>201</v>
      </c>
    </row>
    <row r="514" spans="4:12" s="4" customFormat="1" ht="11.25" customHeight="1" x14ac:dyDescent="0.3">
      <c r="D514" s="64">
        <v>582</v>
      </c>
      <c r="E514" s="64" t="s">
        <v>111</v>
      </c>
      <c r="F514" s="65">
        <v>39258</v>
      </c>
      <c r="G514" s="54">
        <v>48</v>
      </c>
      <c r="H514" s="66">
        <v>12076</v>
      </c>
      <c r="I514" s="66">
        <v>12076</v>
      </c>
      <c r="J514" s="66">
        <v>0</v>
      </c>
      <c r="K514" s="68" t="s">
        <v>138</v>
      </c>
      <c r="L514" s="68" t="s">
        <v>199</v>
      </c>
    </row>
    <row r="515" spans="4:12" s="4" customFormat="1" ht="11.25" customHeight="1" x14ac:dyDescent="0.3">
      <c r="D515" s="64">
        <v>583</v>
      </c>
      <c r="E515" s="64" t="s">
        <v>111</v>
      </c>
      <c r="F515" s="65">
        <v>39105</v>
      </c>
      <c r="G515" s="54">
        <v>96</v>
      </c>
      <c r="H515" s="66">
        <v>1560</v>
      </c>
      <c r="I515" s="66">
        <v>1560</v>
      </c>
      <c r="J515" s="66">
        <v>0</v>
      </c>
      <c r="K515" s="68" t="s">
        <v>137</v>
      </c>
      <c r="L515" s="68" t="s">
        <v>201</v>
      </c>
    </row>
    <row r="516" spans="4:12" s="4" customFormat="1" ht="11.25" customHeight="1" x14ac:dyDescent="0.3">
      <c r="D516" s="64">
        <v>584</v>
      </c>
      <c r="E516" s="64" t="s">
        <v>111</v>
      </c>
      <c r="F516" s="65">
        <v>39258</v>
      </c>
      <c r="G516" s="54">
        <v>48</v>
      </c>
      <c r="H516" s="66">
        <v>3382</v>
      </c>
      <c r="I516" s="66">
        <v>3382</v>
      </c>
      <c r="J516" s="66">
        <v>0</v>
      </c>
      <c r="K516" s="68" t="s">
        <v>138</v>
      </c>
      <c r="L516" s="68" t="s">
        <v>199</v>
      </c>
    </row>
    <row r="517" spans="4:12" s="4" customFormat="1" ht="11.25" customHeight="1" x14ac:dyDescent="0.3">
      <c r="D517" s="64">
        <v>585</v>
      </c>
      <c r="E517" s="64" t="s">
        <v>111</v>
      </c>
      <c r="F517" s="65">
        <v>39105</v>
      </c>
      <c r="G517" s="54">
        <v>96</v>
      </c>
      <c r="H517" s="66">
        <v>2880</v>
      </c>
      <c r="I517" s="66">
        <v>2880</v>
      </c>
      <c r="J517" s="66">
        <v>0</v>
      </c>
      <c r="K517" s="68" t="s">
        <v>137</v>
      </c>
      <c r="L517" s="68" t="s">
        <v>201</v>
      </c>
    </row>
    <row r="518" spans="4:12" s="4" customFormat="1" ht="11.25" customHeight="1" x14ac:dyDescent="0.3">
      <c r="D518" s="64">
        <v>586</v>
      </c>
      <c r="E518" s="64" t="s">
        <v>111</v>
      </c>
      <c r="F518" s="65">
        <v>39105</v>
      </c>
      <c r="G518" s="54">
        <v>96</v>
      </c>
      <c r="H518" s="66">
        <v>2727</v>
      </c>
      <c r="I518" s="66">
        <v>2727</v>
      </c>
      <c r="J518" s="66">
        <v>0</v>
      </c>
      <c r="K518" s="68" t="s">
        <v>137</v>
      </c>
      <c r="L518" s="68" t="s">
        <v>201</v>
      </c>
    </row>
    <row r="519" spans="4:12" s="4" customFormat="1" ht="11.25" customHeight="1" x14ac:dyDescent="0.3">
      <c r="D519" s="64">
        <v>587</v>
      </c>
      <c r="E519" s="64" t="s">
        <v>111</v>
      </c>
      <c r="F519" s="65">
        <v>39225</v>
      </c>
      <c r="G519" s="54">
        <v>120</v>
      </c>
      <c r="H519" s="66">
        <v>3590</v>
      </c>
      <c r="I519" s="66">
        <v>3290.86</v>
      </c>
      <c r="J519" s="66">
        <v>299.13999999999987</v>
      </c>
      <c r="K519" s="68" t="s">
        <v>137</v>
      </c>
      <c r="L519" s="68" t="s">
        <v>201</v>
      </c>
    </row>
    <row r="520" spans="4:12" s="4" customFormat="1" ht="11.25" customHeight="1" x14ac:dyDescent="0.3">
      <c r="D520" s="64">
        <v>588</v>
      </c>
      <c r="E520" s="64" t="s">
        <v>111</v>
      </c>
      <c r="F520" s="65">
        <v>39105</v>
      </c>
      <c r="G520" s="54">
        <v>96</v>
      </c>
      <c r="H520" s="66">
        <v>7500</v>
      </c>
      <c r="I520" s="66">
        <v>7500</v>
      </c>
      <c r="J520" s="66">
        <v>0</v>
      </c>
      <c r="K520" s="68" t="s">
        <v>137</v>
      </c>
      <c r="L520" s="68" t="s">
        <v>201</v>
      </c>
    </row>
    <row r="521" spans="4:12" s="4" customFormat="1" ht="11.25" customHeight="1" x14ac:dyDescent="0.3">
      <c r="D521" s="64">
        <v>589</v>
      </c>
      <c r="E521" s="64" t="s">
        <v>111</v>
      </c>
      <c r="F521" s="65">
        <v>39105</v>
      </c>
      <c r="G521" s="54">
        <v>96</v>
      </c>
      <c r="H521" s="66">
        <v>1140</v>
      </c>
      <c r="I521" s="66">
        <v>1140</v>
      </c>
      <c r="J521" s="66">
        <v>0</v>
      </c>
      <c r="K521" s="68" t="s">
        <v>137</v>
      </c>
      <c r="L521" s="68" t="s">
        <v>201</v>
      </c>
    </row>
    <row r="522" spans="4:12" s="4" customFormat="1" ht="11.25" customHeight="1" x14ac:dyDescent="0.3">
      <c r="D522" s="64">
        <v>590</v>
      </c>
      <c r="E522" s="64" t="s">
        <v>111</v>
      </c>
      <c r="F522" s="65">
        <v>39105</v>
      </c>
      <c r="G522" s="54">
        <v>96</v>
      </c>
      <c r="H522" s="66">
        <v>520</v>
      </c>
      <c r="I522" s="66">
        <v>520</v>
      </c>
      <c r="J522" s="66">
        <v>0</v>
      </c>
      <c r="K522" s="68" t="s">
        <v>137</v>
      </c>
      <c r="L522" s="68" t="s">
        <v>201</v>
      </c>
    </row>
    <row r="523" spans="4:12" s="4" customFormat="1" ht="11.25" customHeight="1" x14ac:dyDescent="0.3">
      <c r="D523" s="64">
        <v>591</v>
      </c>
      <c r="E523" s="64" t="s">
        <v>111</v>
      </c>
      <c r="F523" s="65">
        <v>39105</v>
      </c>
      <c r="G523" s="54">
        <v>96</v>
      </c>
      <c r="H523" s="66">
        <v>3000</v>
      </c>
      <c r="I523" s="66">
        <v>3000</v>
      </c>
      <c r="J523" s="66">
        <v>0</v>
      </c>
      <c r="K523" s="68" t="s">
        <v>137</v>
      </c>
      <c r="L523" s="68" t="s">
        <v>201</v>
      </c>
    </row>
    <row r="524" spans="4:12" s="4" customFormat="1" ht="11.25" customHeight="1" x14ac:dyDescent="0.3">
      <c r="D524" s="64">
        <v>592</v>
      </c>
      <c r="E524" s="64" t="s">
        <v>111</v>
      </c>
      <c r="F524" s="65">
        <v>39105</v>
      </c>
      <c r="G524" s="54">
        <v>96</v>
      </c>
      <c r="H524" s="66">
        <v>260</v>
      </c>
      <c r="I524" s="66">
        <v>260</v>
      </c>
      <c r="J524" s="66">
        <v>0</v>
      </c>
      <c r="K524" s="68" t="s">
        <v>137</v>
      </c>
      <c r="L524" s="68" t="s">
        <v>201</v>
      </c>
    </row>
    <row r="525" spans="4:12" s="4" customFormat="1" ht="11.25" customHeight="1" x14ac:dyDescent="0.3">
      <c r="D525" s="64">
        <v>593</v>
      </c>
      <c r="E525" s="64" t="s">
        <v>111</v>
      </c>
      <c r="F525" s="65">
        <v>38984</v>
      </c>
      <c r="G525" s="54">
        <v>96</v>
      </c>
      <c r="H525" s="66">
        <v>2651</v>
      </c>
      <c r="I525" s="66">
        <v>2651</v>
      </c>
      <c r="J525" s="66">
        <v>0</v>
      </c>
      <c r="K525" s="68" t="s">
        <v>137</v>
      </c>
      <c r="L525" s="68" t="s">
        <v>201</v>
      </c>
    </row>
    <row r="526" spans="4:12" s="4" customFormat="1" ht="11.25" customHeight="1" x14ac:dyDescent="0.3">
      <c r="D526" s="64">
        <v>594</v>
      </c>
      <c r="E526" s="64" t="s">
        <v>111</v>
      </c>
      <c r="F526" s="65">
        <v>38984</v>
      </c>
      <c r="G526" s="54">
        <v>96</v>
      </c>
      <c r="H526" s="66">
        <v>1850</v>
      </c>
      <c r="I526" s="66">
        <v>1850</v>
      </c>
      <c r="J526" s="66">
        <v>0</v>
      </c>
      <c r="K526" s="68" t="s">
        <v>137</v>
      </c>
      <c r="L526" s="68" t="s">
        <v>201</v>
      </c>
    </row>
    <row r="527" spans="4:12" s="4" customFormat="1" ht="11.25" customHeight="1" x14ac:dyDescent="0.3">
      <c r="D527" s="64">
        <v>595</v>
      </c>
      <c r="E527" s="64" t="s">
        <v>111</v>
      </c>
      <c r="F527" s="65">
        <v>38984</v>
      </c>
      <c r="G527" s="54">
        <v>96</v>
      </c>
      <c r="H527" s="66">
        <v>1440</v>
      </c>
      <c r="I527" s="66">
        <v>1440</v>
      </c>
      <c r="J527" s="66">
        <v>0</v>
      </c>
      <c r="K527" s="68" t="s">
        <v>137</v>
      </c>
      <c r="L527" s="68" t="s">
        <v>201</v>
      </c>
    </row>
    <row r="528" spans="4:12" s="4" customFormat="1" ht="11.25" customHeight="1" x14ac:dyDescent="0.3">
      <c r="D528" s="64">
        <v>596</v>
      </c>
      <c r="E528" s="64" t="s">
        <v>111</v>
      </c>
      <c r="F528" s="65">
        <v>38984</v>
      </c>
      <c r="G528" s="54">
        <v>96</v>
      </c>
      <c r="H528" s="66">
        <v>1304</v>
      </c>
      <c r="I528" s="66">
        <v>1304</v>
      </c>
      <c r="J528" s="66">
        <v>0</v>
      </c>
      <c r="K528" s="68" t="s">
        <v>137</v>
      </c>
      <c r="L528" s="68" t="s">
        <v>201</v>
      </c>
    </row>
    <row r="529" spans="4:12" s="4" customFormat="1" ht="11.25" customHeight="1" x14ac:dyDescent="0.3">
      <c r="D529" s="64">
        <v>597</v>
      </c>
      <c r="E529" s="64" t="s">
        <v>111</v>
      </c>
      <c r="F529" s="65">
        <v>38984</v>
      </c>
      <c r="G529" s="54">
        <v>96</v>
      </c>
      <c r="H529" s="66">
        <v>3371</v>
      </c>
      <c r="I529" s="66">
        <v>3371</v>
      </c>
      <c r="J529" s="66">
        <v>0</v>
      </c>
      <c r="K529" s="68" t="s">
        <v>137</v>
      </c>
      <c r="L529" s="68" t="s">
        <v>201</v>
      </c>
    </row>
    <row r="530" spans="4:12" s="4" customFormat="1" ht="11.25" customHeight="1" x14ac:dyDescent="0.3">
      <c r="D530" s="64">
        <v>598</v>
      </c>
      <c r="E530" s="64" t="s">
        <v>111</v>
      </c>
      <c r="F530" s="65">
        <v>38984</v>
      </c>
      <c r="G530" s="54">
        <v>96</v>
      </c>
      <c r="H530" s="66">
        <v>2200</v>
      </c>
      <c r="I530" s="66">
        <v>2200</v>
      </c>
      <c r="J530" s="66">
        <v>0</v>
      </c>
      <c r="K530" s="68" t="s">
        <v>137</v>
      </c>
      <c r="L530" s="68" t="s">
        <v>201</v>
      </c>
    </row>
    <row r="531" spans="4:12" s="4" customFormat="1" ht="11.25" customHeight="1" x14ac:dyDescent="0.3">
      <c r="D531" s="64">
        <v>599</v>
      </c>
      <c r="E531" s="64" t="s">
        <v>111</v>
      </c>
      <c r="F531" s="65">
        <v>38984</v>
      </c>
      <c r="G531" s="54">
        <v>96</v>
      </c>
      <c r="H531" s="66">
        <v>2117</v>
      </c>
      <c r="I531" s="66">
        <v>2117</v>
      </c>
      <c r="J531" s="66">
        <v>0</v>
      </c>
      <c r="K531" s="68" t="s">
        <v>137</v>
      </c>
      <c r="L531" s="68" t="s">
        <v>201</v>
      </c>
    </row>
    <row r="532" spans="4:12" s="4" customFormat="1" ht="11.25" customHeight="1" x14ac:dyDescent="0.3">
      <c r="D532" s="64">
        <v>600</v>
      </c>
      <c r="E532" s="64" t="s">
        <v>111</v>
      </c>
      <c r="F532" s="65">
        <v>38984</v>
      </c>
      <c r="G532" s="54">
        <v>48</v>
      </c>
      <c r="H532" s="66">
        <v>2495</v>
      </c>
      <c r="I532" s="66">
        <v>2495</v>
      </c>
      <c r="J532" s="66">
        <v>0</v>
      </c>
      <c r="K532" s="68" t="s">
        <v>137</v>
      </c>
      <c r="L532" s="68" t="s">
        <v>201</v>
      </c>
    </row>
    <row r="533" spans="4:12" s="4" customFormat="1" ht="11.25" customHeight="1" x14ac:dyDescent="0.3">
      <c r="D533" s="64">
        <v>601</v>
      </c>
      <c r="E533" s="64" t="s">
        <v>111</v>
      </c>
      <c r="F533" s="65">
        <v>38984</v>
      </c>
      <c r="G533" s="54">
        <v>48</v>
      </c>
      <c r="H533" s="66">
        <v>2340</v>
      </c>
      <c r="I533" s="66">
        <v>2340</v>
      </c>
      <c r="J533" s="66">
        <v>0</v>
      </c>
      <c r="K533" s="68" t="s">
        <v>137</v>
      </c>
      <c r="L533" s="68" t="s">
        <v>201</v>
      </c>
    </row>
    <row r="534" spans="4:12" s="4" customFormat="1" ht="11.25" customHeight="1" x14ac:dyDescent="0.3">
      <c r="D534" s="64">
        <v>602</v>
      </c>
      <c r="E534" s="64" t="s">
        <v>111</v>
      </c>
      <c r="F534" s="65">
        <v>38984</v>
      </c>
      <c r="G534" s="54">
        <v>60</v>
      </c>
      <c r="H534" s="66">
        <v>3420</v>
      </c>
      <c r="I534" s="66">
        <v>3420</v>
      </c>
      <c r="J534" s="66">
        <v>0</v>
      </c>
      <c r="K534" s="68" t="s">
        <v>137</v>
      </c>
      <c r="L534" s="68" t="s">
        <v>201</v>
      </c>
    </row>
    <row r="535" spans="4:12" s="4" customFormat="1" ht="11.25" customHeight="1" x14ac:dyDescent="0.3">
      <c r="D535" s="64">
        <v>603</v>
      </c>
      <c r="E535" s="64" t="s">
        <v>111</v>
      </c>
      <c r="F535" s="65">
        <v>39233</v>
      </c>
      <c r="G535" s="54">
        <v>240</v>
      </c>
      <c r="H535" s="66">
        <v>428892</v>
      </c>
      <c r="I535" s="66">
        <v>196575.22</v>
      </c>
      <c r="J535" s="66">
        <v>232316.78</v>
      </c>
      <c r="K535" s="68" t="s">
        <v>137</v>
      </c>
      <c r="L535" s="68" t="s">
        <v>201</v>
      </c>
    </row>
    <row r="536" spans="4:12" s="4" customFormat="1" ht="11.25" customHeight="1" x14ac:dyDescent="0.3">
      <c r="D536" s="64">
        <v>604</v>
      </c>
      <c r="E536" s="64" t="s">
        <v>111</v>
      </c>
      <c r="F536" s="65">
        <v>39233</v>
      </c>
      <c r="G536" s="54">
        <v>48</v>
      </c>
      <c r="H536" s="66">
        <v>92128</v>
      </c>
      <c r="I536" s="66">
        <v>92128</v>
      </c>
      <c r="J536" s="66">
        <v>0</v>
      </c>
      <c r="K536" s="68" t="s">
        <v>138</v>
      </c>
      <c r="L536" s="68" t="s">
        <v>199</v>
      </c>
    </row>
    <row r="537" spans="4:12" s="4" customFormat="1" ht="11.25" customHeight="1" x14ac:dyDescent="0.3">
      <c r="D537" s="64">
        <v>605</v>
      </c>
      <c r="E537" s="64" t="s">
        <v>111</v>
      </c>
      <c r="F537" s="65">
        <v>39253</v>
      </c>
      <c r="G537" s="54">
        <v>48</v>
      </c>
      <c r="H537" s="66">
        <v>23443</v>
      </c>
      <c r="I537" s="66">
        <v>23443</v>
      </c>
      <c r="J537" s="66">
        <v>0</v>
      </c>
      <c r="K537" s="68" t="s">
        <v>138</v>
      </c>
      <c r="L537" s="68" t="s">
        <v>199</v>
      </c>
    </row>
    <row r="538" spans="4:12" s="4" customFormat="1" ht="11.25" customHeight="1" x14ac:dyDescent="0.3">
      <c r="D538" s="64">
        <v>606</v>
      </c>
      <c r="E538" s="64" t="s">
        <v>111</v>
      </c>
      <c r="F538" s="65">
        <v>39225</v>
      </c>
      <c r="G538" s="54">
        <v>48</v>
      </c>
      <c r="H538" s="66">
        <v>20942</v>
      </c>
      <c r="I538" s="66">
        <v>20942</v>
      </c>
      <c r="J538" s="66">
        <v>0</v>
      </c>
      <c r="K538" s="68" t="s">
        <v>138</v>
      </c>
      <c r="L538" s="68" t="s">
        <v>199</v>
      </c>
    </row>
    <row r="539" spans="4:12" s="4" customFormat="1" ht="11.25" customHeight="1" x14ac:dyDescent="0.3">
      <c r="D539" s="64">
        <v>607</v>
      </c>
      <c r="E539" s="64" t="s">
        <v>111</v>
      </c>
      <c r="F539" s="65">
        <v>39233</v>
      </c>
      <c r="G539" s="54">
        <v>48</v>
      </c>
      <c r="H539" s="66">
        <v>35717</v>
      </c>
      <c r="I539" s="66">
        <v>35717</v>
      </c>
      <c r="J539" s="66">
        <v>0</v>
      </c>
      <c r="K539" s="68" t="s">
        <v>138</v>
      </c>
      <c r="L539" s="68" t="s">
        <v>199</v>
      </c>
    </row>
    <row r="540" spans="4:12" s="4" customFormat="1" ht="11.25" customHeight="1" x14ac:dyDescent="0.3">
      <c r="D540" s="64">
        <v>608</v>
      </c>
      <c r="E540" s="64" t="s">
        <v>111</v>
      </c>
      <c r="F540" s="65">
        <v>39202</v>
      </c>
      <c r="G540" s="54">
        <v>96</v>
      </c>
      <c r="H540" s="66">
        <v>15650</v>
      </c>
      <c r="I540" s="66">
        <v>15650</v>
      </c>
      <c r="J540" s="66">
        <v>0</v>
      </c>
      <c r="K540" s="68" t="s">
        <v>138</v>
      </c>
      <c r="L540" s="68" t="s">
        <v>199</v>
      </c>
    </row>
    <row r="541" spans="4:12" s="4" customFormat="1" ht="11.25" customHeight="1" x14ac:dyDescent="0.3">
      <c r="D541" s="64">
        <v>609</v>
      </c>
      <c r="E541" s="64" t="s">
        <v>111</v>
      </c>
      <c r="F541" s="65">
        <v>39230</v>
      </c>
      <c r="G541" s="54">
        <v>48</v>
      </c>
      <c r="H541" s="66">
        <v>26369</v>
      </c>
      <c r="I541" s="66">
        <v>26369</v>
      </c>
      <c r="J541" s="66">
        <v>0</v>
      </c>
      <c r="K541" s="68" t="s">
        <v>138</v>
      </c>
      <c r="L541" s="68" t="s">
        <v>199</v>
      </c>
    </row>
    <row r="542" spans="4:12" s="4" customFormat="1" ht="11.25" customHeight="1" x14ac:dyDescent="0.3">
      <c r="D542" s="64">
        <v>610</v>
      </c>
      <c r="E542" s="64" t="s">
        <v>111</v>
      </c>
      <c r="F542" s="65">
        <v>39230</v>
      </c>
      <c r="G542" s="54">
        <v>48</v>
      </c>
      <c r="H542" s="66">
        <v>16536</v>
      </c>
      <c r="I542" s="66">
        <v>16536</v>
      </c>
      <c r="J542" s="66">
        <v>0</v>
      </c>
      <c r="K542" s="68" t="s">
        <v>138</v>
      </c>
      <c r="L542" s="68" t="s">
        <v>199</v>
      </c>
    </row>
    <row r="543" spans="4:12" s="4" customFormat="1" ht="11.25" customHeight="1" x14ac:dyDescent="0.3">
      <c r="D543" s="64">
        <v>611</v>
      </c>
      <c r="E543" s="64" t="s">
        <v>111</v>
      </c>
      <c r="F543" s="65">
        <v>39351</v>
      </c>
      <c r="G543" s="54">
        <v>48</v>
      </c>
      <c r="H543" s="66">
        <v>5252</v>
      </c>
      <c r="I543" s="66">
        <v>5252</v>
      </c>
      <c r="J543" s="66">
        <v>0</v>
      </c>
      <c r="K543" s="68" t="s">
        <v>138</v>
      </c>
      <c r="L543" s="68" t="s">
        <v>199</v>
      </c>
    </row>
    <row r="544" spans="4:12" s="4" customFormat="1" ht="11.25" customHeight="1" x14ac:dyDescent="0.3">
      <c r="D544" s="64">
        <v>612</v>
      </c>
      <c r="E544" s="64" t="s">
        <v>111</v>
      </c>
      <c r="F544" s="65">
        <v>39317</v>
      </c>
      <c r="G544" s="54">
        <v>48</v>
      </c>
      <c r="H544" s="66">
        <v>18745</v>
      </c>
      <c r="I544" s="66">
        <v>18745</v>
      </c>
      <c r="J544" s="66">
        <v>0</v>
      </c>
      <c r="K544" s="68" t="s">
        <v>138</v>
      </c>
      <c r="L544" s="68" t="s">
        <v>199</v>
      </c>
    </row>
    <row r="545" spans="4:12" s="4" customFormat="1" ht="11.25" customHeight="1" x14ac:dyDescent="0.3">
      <c r="D545" s="64">
        <v>613</v>
      </c>
      <c r="E545" s="64" t="s">
        <v>111</v>
      </c>
      <c r="F545" s="65">
        <v>39325</v>
      </c>
      <c r="G545" s="54">
        <v>48</v>
      </c>
      <c r="H545" s="66">
        <v>38099</v>
      </c>
      <c r="I545" s="66">
        <v>38099</v>
      </c>
      <c r="J545" s="66">
        <v>0</v>
      </c>
      <c r="K545" s="68" t="s">
        <v>138</v>
      </c>
      <c r="L545" s="68" t="s">
        <v>199</v>
      </c>
    </row>
    <row r="546" spans="4:12" s="4" customFormat="1" ht="11.25" customHeight="1" x14ac:dyDescent="0.3">
      <c r="D546" s="64">
        <v>614</v>
      </c>
      <c r="E546" s="64" t="s">
        <v>111</v>
      </c>
      <c r="F546" s="65">
        <v>39259</v>
      </c>
      <c r="G546" s="54">
        <v>48</v>
      </c>
      <c r="H546" s="66">
        <v>11780</v>
      </c>
      <c r="I546" s="66">
        <v>11780</v>
      </c>
      <c r="J546" s="66">
        <v>0</v>
      </c>
      <c r="K546" s="68" t="s">
        <v>138</v>
      </c>
      <c r="L546" s="68" t="s">
        <v>199</v>
      </c>
    </row>
    <row r="547" spans="4:12" s="4" customFormat="1" ht="11.25" customHeight="1" x14ac:dyDescent="0.3">
      <c r="D547" s="64">
        <v>615</v>
      </c>
      <c r="E547" s="64" t="s">
        <v>111</v>
      </c>
      <c r="F547" s="65">
        <v>39332</v>
      </c>
      <c r="G547" s="54">
        <v>240</v>
      </c>
      <c r="H547" s="66">
        <v>3767</v>
      </c>
      <c r="I547" s="66">
        <v>1663.75</v>
      </c>
      <c r="J547" s="66">
        <v>2103.25</v>
      </c>
      <c r="K547" s="68" t="s">
        <v>137</v>
      </c>
      <c r="L547" s="68" t="s">
        <v>201</v>
      </c>
    </row>
    <row r="548" spans="4:12" s="4" customFormat="1" ht="11.25" customHeight="1" x14ac:dyDescent="0.3">
      <c r="D548" s="64">
        <v>616</v>
      </c>
      <c r="E548" s="64" t="s">
        <v>111</v>
      </c>
      <c r="F548" s="65">
        <v>39500</v>
      </c>
      <c r="G548" s="54">
        <v>48</v>
      </c>
      <c r="H548" s="66">
        <v>9750</v>
      </c>
      <c r="I548" s="66">
        <v>9750</v>
      </c>
      <c r="J548" s="66">
        <v>0</v>
      </c>
      <c r="K548" s="68" t="s">
        <v>138</v>
      </c>
      <c r="L548" s="68" t="s">
        <v>199</v>
      </c>
    </row>
    <row r="549" spans="4:12" s="4" customFormat="1" ht="11.25" customHeight="1" x14ac:dyDescent="0.3">
      <c r="D549" s="64">
        <v>617</v>
      </c>
      <c r="E549" s="64" t="s">
        <v>111</v>
      </c>
      <c r="F549" s="65">
        <v>39259</v>
      </c>
      <c r="G549" s="54">
        <v>60</v>
      </c>
      <c r="H549" s="66">
        <v>54868</v>
      </c>
      <c r="I549" s="66">
        <v>54868</v>
      </c>
      <c r="J549" s="66">
        <v>0</v>
      </c>
      <c r="K549" s="68" t="s">
        <v>138</v>
      </c>
      <c r="L549" s="68" t="s">
        <v>199</v>
      </c>
    </row>
    <row r="550" spans="4:12" s="4" customFormat="1" ht="11.25" customHeight="1" x14ac:dyDescent="0.3">
      <c r="D550" s="64">
        <v>618</v>
      </c>
      <c r="E550" s="64" t="s">
        <v>111</v>
      </c>
      <c r="F550" s="65">
        <v>39259</v>
      </c>
      <c r="G550" s="54">
        <v>48</v>
      </c>
      <c r="H550" s="66">
        <v>109833</v>
      </c>
      <c r="I550" s="66">
        <v>109833</v>
      </c>
      <c r="J550" s="66">
        <v>0</v>
      </c>
      <c r="K550" s="68" t="s">
        <v>138</v>
      </c>
      <c r="L550" s="68" t="s">
        <v>199</v>
      </c>
    </row>
    <row r="551" spans="4:12" s="4" customFormat="1" ht="11.25" customHeight="1" x14ac:dyDescent="0.3">
      <c r="D551" s="64">
        <v>619</v>
      </c>
      <c r="E551" s="64" t="s">
        <v>111</v>
      </c>
      <c r="F551" s="65">
        <v>39259</v>
      </c>
      <c r="G551" s="54">
        <v>180</v>
      </c>
      <c r="H551" s="66">
        <v>17663</v>
      </c>
      <c r="I551" s="66">
        <v>10696.07</v>
      </c>
      <c r="J551" s="66">
        <v>6966.93</v>
      </c>
      <c r="K551" s="68" t="s">
        <v>138</v>
      </c>
      <c r="L551" s="68" t="s">
        <v>199</v>
      </c>
    </row>
    <row r="552" spans="4:12" s="4" customFormat="1" ht="11.25" customHeight="1" x14ac:dyDescent="0.3">
      <c r="D552" s="64">
        <v>620</v>
      </c>
      <c r="E552" s="64" t="s">
        <v>111</v>
      </c>
      <c r="F552" s="65">
        <v>39259</v>
      </c>
      <c r="G552" s="54">
        <v>180</v>
      </c>
      <c r="H552" s="66">
        <v>19864</v>
      </c>
      <c r="I552" s="66">
        <v>12028.6</v>
      </c>
      <c r="J552" s="66">
        <v>7835.4</v>
      </c>
      <c r="K552" s="68" t="s">
        <v>138</v>
      </c>
      <c r="L552" s="68" t="s">
        <v>199</v>
      </c>
    </row>
    <row r="553" spans="4:12" s="4" customFormat="1" ht="11.25" customHeight="1" x14ac:dyDescent="0.3">
      <c r="D553" s="64">
        <v>621</v>
      </c>
      <c r="E553" s="64" t="s">
        <v>111</v>
      </c>
      <c r="F553" s="65">
        <v>39259</v>
      </c>
      <c r="G553" s="54">
        <v>48</v>
      </c>
      <c r="H553" s="66">
        <v>27217</v>
      </c>
      <c r="I553" s="66">
        <v>27217</v>
      </c>
      <c r="J553" s="66">
        <v>0</v>
      </c>
      <c r="K553" s="68" t="s">
        <v>138</v>
      </c>
      <c r="L553" s="68" t="s">
        <v>199</v>
      </c>
    </row>
    <row r="554" spans="4:12" s="4" customFormat="1" ht="11.25" customHeight="1" x14ac:dyDescent="0.3">
      <c r="D554" s="64">
        <v>622</v>
      </c>
      <c r="E554" s="64" t="s">
        <v>111</v>
      </c>
      <c r="F554" s="65">
        <v>39259</v>
      </c>
      <c r="G554" s="54">
        <v>60</v>
      </c>
      <c r="H554" s="66">
        <v>101588</v>
      </c>
      <c r="I554" s="66">
        <v>101588</v>
      </c>
      <c r="J554" s="66">
        <v>0</v>
      </c>
      <c r="K554" s="68" t="s">
        <v>138</v>
      </c>
      <c r="L554" s="68" t="s">
        <v>199</v>
      </c>
    </row>
    <row r="555" spans="4:12" s="4" customFormat="1" ht="11.25" customHeight="1" x14ac:dyDescent="0.3">
      <c r="D555" s="64">
        <v>623</v>
      </c>
      <c r="E555" s="64" t="s">
        <v>111</v>
      </c>
      <c r="F555" s="65">
        <v>39259</v>
      </c>
      <c r="G555" s="54">
        <v>60</v>
      </c>
      <c r="H555" s="66">
        <v>41616</v>
      </c>
      <c r="I555" s="66">
        <v>41616</v>
      </c>
      <c r="J555" s="66">
        <v>0</v>
      </c>
      <c r="K555" s="68" t="s">
        <v>138</v>
      </c>
      <c r="L555" s="68" t="s">
        <v>199</v>
      </c>
    </row>
    <row r="556" spans="4:12" s="4" customFormat="1" ht="11.25" customHeight="1" x14ac:dyDescent="0.3">
      <c r="D556" s="64">
        <v>624</v>
      </c>
      <c r="E556" s="64" t="s">
        <v>111</v>
      </c>
      <c r="F556" s="65">
        <v>39259</v>
      </c>
      <c r="G556" s="54">
        <v>240</v>
      </c>
      <c r="H556" s="66">
        <v>54492</v>
      </c>
      <c r="I556" s="66">
        <v>54492</v>
      </c>
      <c r="J556" s="66">
        <v>0</v>
      </c>
      <c r="K556" s="68" t="s">
        <v>137</v>
      </c>
      <c r="L556" s="68" t="s">
        <v>201</v>
      </c>
    </row>
    <row r="557" spans="4:12" s="4" customFormat="1" ht="11.25" customHeight="1" x14ac:dyDescent="0.3">
      <c r="D557" s="64">
        <v>625</v>
      </c>
      <c r="E557" s="64" t="s">
        <v>111</v>
      </c>
      <c r="F557" s="65">
        <v>36987</v>
      </c>
      <c r="G557" s="54">
        <v>48</v>
      </c>
      <c r="H557" s="66">
        <v>15866</v>
      </c>
      <c r="I557" s="66">
        <v>15866</v>
      </c>
      <c r="J557" s="66">
        <v>0</v>
      </c>
      <c r="K557" s="68" t="s">
        <v>138</v>
      </c>
      <c r="L557" s="68" t="s">
        <v>199</v>
      </c>
    </row>
    <row r="558" spans="4:12" s="4" customFormat="1" ht="11.25" customHeight="1" x14ac:dyDescent="0.3">
      <c r="D558" s="64">
        <v>626</v>
      </c>
      <c r="E558" s="64" t="s">
        <v>111</v>
      </c>
      <c r="F558" s="65">
        <v>36985</v>
      </c>
      <c r="G558" s="54">
        <v>36</v>
      </c>
      <c r="H558" s="66">
        <v>3383</v>
      </c>
      <c r="I558" s="66">
        <v>3383</v>
      </c>
      <c r="J558" s="66">
        <v>0</v>
      </c>
      <c r="K558" s="68" t="s">
        <v>138</v>
      </c>
      <c r="L558" s="68" t="s">
        <v>199</v>
      </c>
    </row>
    <row r="559" spans="4:12" s="4" customFormat="1" ht="11.25" customHeight="1" x14ac:dyDescent="0.3">
      <c r="D559" s="64">
        <v>627</v>
      </c>
      <c r="E559" s="64" t="s">
        <v>111</v>
      </c>
      <c r="F559" s="65">
        <v>36708</v>
      </c>
      <c r="G559" s="54">
        <v>96</v>
      </c>
      <c r="H559" s="66">
        <v>6456</v>
      </c>
      <c r="I559" s="66">
        <v>6456</v>
      </c>
      <c r="J559" s="66">
        <v>0</v>
      </c>
      <c r="K559" s="68" t="s">
        <v>138</v>
      </c>
      <c r="L559" s="68" t="s">
        <v>199</v>
      </c>
    </row>
    <row r="560" spans="4:12" s="4" customFormat="1" ht="11.25" customHeight="1" x14ac:dyDescent="0.3">
      <c r="D560" s="64">
        <v>628</v>
      </c>
      <c r="E560" s="64" t="s">
        <v>111</v>
      </c>
      <c r="F560" s="65">
        <v>36708</v>
      </c>
      <c r="G560" s="54">
        <v>36</v>
      </c>
      <c r="H560" s="66">
        <v>9950</v>
      </c>
      <c r="I560" s="66">
        <v>9950</v>
      </c>
      <c r="J560" s="66">
        <v>0</v>
      </c>
      <c r="K560" s="68" t="s">
        <v>138</v>
      </c>
      <c r="L560" s="68" t="s">
        <v>199</v>
      </c>
    </row>
    <row r="561" spans="4:12" s="4" customFormat="1" ht="11.25" customHeight="1" x14ac:dyDescent="0.3">
      <c r="D561" s="64">
        <v>629</v>
      </c>
      <c r="E561" s="64" t="s">
        <v>111</v>
      </c>
      <c r="F561" s="65">
        <v>36708</v>
      </c>
      <c r="G561" s="54">
        <v>48</v>
      </c>
      <c r="H561" s="66">
        <v>9585</v>
      </c>
      <c r="I561" s="66">
        <v>9585</v>
      </c>
      <c r="J561" s="66">
        <v>0</v>
      </c>
      <c r="K561" s="68" t="s">
        <v>138</v>
      </c>
      <c r="L561" s="68" t="s">
        <v>199</v>
      </c>
    </row>
    <row r="562" spans="4:12" s="4" customFormat="1" ht="11.25" customHeight="1" x14ac:dyDescent="0.3">
      <c r="D562" s="64">
        <v>630</v>
      </c>
      <c r="E562" s="64" t="s">
        <v>111</v>
      </c>
      <c r="F562" s="65">
        <v>37064</v>
      </c>
      <c r="G562" s="54">
        <v>96</v>
      </c>
      <c r="H562" s="66">
        <v>80326</v>
      </c>
      <c r="I562" s="66">
        <v>80326</v>
      </c>
      <c r="J562" s="66">
        <v>0</v>
      </c>
      <c r="K562" s="68" t="s">
        <v>137</v>
      </c>
      <c r="L562" s="68" t="s">
        <v>201</v>
      </c>
    </row>
    <row r="563" spans="4:12" s="4" customFormat="1" ht="11.25" customHeight="1" x14ac:dyDescent="0.3">
      <c r="D563" s="64">
        <v>631</v>
      </c>
      <c r="E563" s="64" t="s">
        <v>111</v>
      </c>
      <c r="F563" s="65">
        <v>36708</v>
      </c>
      <c r="G563" s="54">
        <v>96</v>
      </c>
      <c r="H563" s="66">
        <v>38486</v>
      </c>
      <c r="I563" s="66">
        <v>38486</v>
      </c>
      <c r="J563" s="66">
        <v>0</v>
      </c>
      <c r="K563" s="68" t="s">
        <v>137</v>
      </c>
      <c r="L563" s="68" t="s">
        <v>201</v>
      </c>
    </row>
    <row r="564" spans="4:12" s="4" customFormat="1" ht="11.25" customHeight="1" x14ac:dyDescent="0.3">
      <c r="D564" s="64">
        <v>632</v>
      </c>
      <c r="E564" s="64" t="s">
        <v>111</v>
      </c>
      <c r="F564" s="65">
        <v>36708</v>
      </c>
      <c r="G564" s="54">
        <v>96</v>
      </c>
      <c r="H564" s="66">
        <v>555596</v>
      </c>
      <c r="I564" s="66">
        <v>555596</v>
      </c>
      <c r="J564" s="66">
        <v>0</v>
      </c>
      <c r="K564" s="68" t="s">
        <v>137</v>
      </c>
      <c r="L564" s="68" t="s">
        <v>201</v>
      </c>
    </row>
    <row r="565" spans="4:12" s="4" customFormat="1" ht="11.25" customHeight="1" x14ac:dyDescent="0.3">
      <c r="D565" s="64">
        <v>633</v>
      </c>
      <c r="E565" s="64" t="s">
        <v>111</v>
      </c>
      <c r="F565" s="65">
        <v>36708</v>
      </c>
      <c r="G565" s="54">
        <v>48</v>
      </c>
      <c r="H565" s="66">
        <v>25078</v>
      </c>
      <c r="I565" s="66">
        <v>25078</v>
      </c>
      <c r="J565" s="66">
        <v>0</v>
      </c>
      <c r="K565" s="68" t="s">
        <v>138</v>
      </c>
      <c r="L565" s="68" t="s">
        <v>199</v>
      </c>
    </row>
    <row r="566" spans="4:12" s="4" customFormat="1" ht="11.25" customHeight="1" x14ac:dyDescent="0.3">
      <c r="D566" s="64">
        <v>634</v>
      </c>
      <c r="E566" s="64" t="s">
        <v>111</v>
      </c>
      <c r="F566" s="65">
        <v>36708</v>
      </c>
      <c r="G566" s="54">
        <v>48</v>
      </c>
      <c r="H566" s="66">
        <v>25078</v>
      </c>
      <c r="I566" s="66">
        <v>25078</v>
      </c>
      <c r="J566" s="66">
        <v>0</v>
      </c>
      <c r="K566" s="68" t="s">
        <v>138</v>
      </c>
      <c r="L566" s="68" t="s">
        <v>199</v>
      </c>
    </row>
    <row r="567" spans="4:12" s="4" customFormat="1" ht="11.25" customHeight="1" x14ac:dyDescent="0.3">
      <c r="D567" s="64">
        <v>635</v>
      </c>
      <c r="E567" s="64" t="s">
        <v>111</v>
      </c>
      <c r="F567" s="65">
        <v>37955</v>
      </c>
      <c r="G567" s="54">
        <v>48</v>
      </c>
      <c r="H567" s="66">
        <v>36260</v>
      </c>
      <c r="I567" s="66">
        <v>36260</v>
      </c>
      <c r="J567" s="66">
        <v>0</v>
      </c>
      <c r="K567" s="68" t="s">
        <v>138</v>
      </c>
      <c r="L567" s="68" t="s">
        <v>199</v>
      </c>
    </row>
    <row r="568" spans="4:12" s="4" customFormat="1" ht="11.25" customHeight="1" x14ac:dyDescent="0.3">
      <c r="D568" s="64">
        <v>636</v>
      </c>
      <c r="E568" s="64" t="s">
        <v>111</v>
      </c>
      <c r="F568" s="65">
        <v>37955</v>
      </c>
      <c r="G568" s="54">
        <v>48</v>
      </c>
      <c r="H568" s="66">
        <v>36260</v>
      </c>
      <c r="I568" s="66">
        <v>36260</v>
      </c>
      <c r="J568" s="66">
        <v>0</v>
      </c>
      <c r="K568" s="68" t="s">
        <v>138</v>
      </c>
      <c r="L568" s="68" t="s">
        <v>199</v>
      </c>
    </row>
    <row r="569" spans="4:12" s="4" customFormat="1" ht="11.25" customHeight="1" x14ac:dyDescent="0.3">
      <c r="D569" s="64">
        <v>643</v>
      </c>
      <c r="E569" s="64" t="s">
        <v>122</v>
      </c>
      <c r="F569" s="65">
        <v>41900</v>
      </c>
      <c r="G569" s="54">
        <v>120</v>
      </c>
      <c r="H569" s="66">
        <v>1053686.03</v>
      </c>
      <c r="I569" s="66">
        <v>193175.78</v>
      </c>
      <c r="J569" s="66">
        <v>860510.25</v>
      </c>
      <c r="K569" s="68" t="s">
        <v>138</v>
      </c>
      <c r="L569" s="68" t="s">
        <v>199</v>
      </c>
    </row>
    <row r="570" spans="4:12" s="4" customFormat="1" ht="11.25" customHeight="1" x14ac:dyDescent="0.3">
      <c r="D570" s="64">
        <v>675</v>
      </c>
      <c r="E570" s="64" t="s">
        <v>122</v>
      </c>
      <c r="F570" s="65">
        <v>41455</v>
      </c>
      <c r="G570" s="54">
        <v>60</v>
      </c>
      <c r="H570" s="66">
        <v>26438.25</v>
      </c>
      <c r="I570" s="66">
        <v>16303.62</v>
      </c>
      <c r="J570" s="66">
        <v>10134.629999999999</v>
      </c>
      <c r="K570" s="68" t="s">
        <v>138</v>
      </c>
      <c r="L570" s="68" t="s">
        <v>199</v>
      </c>
    </row>
    <row r="571" spans="4:12" s="4" customFormat="1" ht="11.25" customHeight="1" x14ac:dyDescent="0.3">
      <c r="D571" s="64">
        <v>676</v>
      </c>
      <c r="E571" s="64" t="s">
        <v>122</v>
      </c>
      <c r="F571" s="65">
        <v>41455</v>
      </c>
      <c r="G571" s="54">
        <v>60</v>
      </c>
      <c r="H571" s="66">
        <v>36637.31</v>
      </c>
      <c r="I571" s="66">
        <v>22592.98</v>
      </c>
      <c r="J571" s="66">
        <v>14044.329999999998</v>
      </c>
      <c r="K571" s="68" t="s">
        <v>138</v>
      </c>
      <c r="L571" s="68" t="s">
        <v>199</v>
      </c>
    </row>
    <row r="572" spans="4:12" s="4" customFormat="1" ht="11.25" customHeight="1" x14ac:dyDescent="0.3">
      <c r="D572" s="64">
        <v>677</v>
      </c>
      <c r="E572" s="64" t="s">
        <v>122</v>
      </c>
      <c r="F572" s="65">
        <v>41455</v>
      </c>
      <c r="G572" s="54">
        <v>60</v>
      </c>
      <c r="H572" s="66">
        <v>12047.03</v>
      </c>
      <c r="I572" s="66">
        <v>7428.94</v>
      </c>
      <c r="J572" s="66">
        <v>4618.0900000000011</v>
      </c>
      <c r="K572" s="68" t="s">
        <v>138</v>
      </c>
      <c r="L572" s="68" t="s">
        <v>199</v>
      </c>
    </row>
    <row r="573" spans="4:12" s="4" customFormat="1" ht="11.25" customHeight="1" x14ac:dyDescent="0.3">
      <c r="D573" s="64">
        <v>678</v>
      </c>
      <c r="E573" s="64" t="s">
        <v>122</v>
      </c>
      <c r="F573" s="65">
        <v>41455</v>
      </c>
      <c r="G573" s="54">
        <v>60</v>
      </c>
      <c r="H573" s="66">
        <v>79818.429999999993</v>
      </c>
      <c r="I573" s="66">
        <v>49221.39</v>
      </c>
      <c r="J573" s="66">
        <v>30597.039999999994</v>
      </c>
      <c r="K573" s="68" t="s">
        <v>138</v>
      </c>
      <c r="L573" s="68" t="s">
        <v>199</v>
      </c>
    </row>
    <row r="574" spans="4:12" s="4" customFormat="1" ht="11.25" customHeight="1" x14ac:dyDescent="0.3">
      <c r="D574" s="64">
        <v>679</v>
      </c>
      <c r="E574" s="64" t="s">
        <v>122</v>
      </c>
      <c r="F574" s="65">
        <v>41455</v>
      </c>
      <c r="G574" s="54">
        <v>60</v>
      </c>
      <c r="H574" s="66">
        <v>10353.83</v>
      </c>
      <c r="I574" s="66">
        <v>6384.8</v>
      </c>
      <c r="J574" s="66">
        <v>3969.0299999999997</v>
      </c>
      <c r="K574" s="68" t="s">
        <v>138</v>
      </c>
      <c r="L574" s="68" t="s">
        <v>199</v>
      </c>
    </row>
    <row r="575" spans="4:12" s="4" customFormat="1" ht="11.25" customHeight="1" x14ac:dyDescent="0.3">
      <c r="D575" s="64">
        <v>680</v>
      </c>
      <c r="E575" s="64" t="s">
        <v>122</v>
      </c>
      <c r="F575" s="65">
        <v>41455</v>
      </c>
      <c r="G575" s="54">
        <v>60</v>
      </c>
      <c r="H575" s="66">
        <v>63021.1</v>
      </c>
      <c r="I575" s="66">
        <v>38862.99</v>
      </c>
      <c r="J575" s="66">
        <v>24158.11</v>
      </c>
      <c r="K575" s="68" t="s">
        <v>138</v>
      </c>
      <c r="L575" s="68" t="s">
        <v>199</v>
      </c>
    </row>
    <row r="576" spans="4:12" s="4" customFormat="1" ht="11.25" customHeight="1" x14ac:dyDescent="0.3">
      <c r="D576" s="64">
        <v>681</v>
      </c>
      <c r="E576" s="64" t="s">
        <v>122</v>
      </c>
      <c r="F576" s="65">
        <v>41455</v>
      </c>
      <c r="G576" s="54">
        <v>60</v>
      </c>
      <c r="H576" s="66">
        <v>13068</v>
      </c>
      <c r="I576" s="66">
        <v>8058.6</v>
      </c>
      <c r="J576" s="66">
        <v>5009.3999999999996</v>
      </c>
      <c r="K576" s="68" t="s">
        <v>138</v>
      </c>
      <c r="L576" s="68" t="s">
        <v>199</v>
      </c>
    </row>
    <row r="577" spans="4:12" s="4" customFormat="1" ht="11.25" customHeight="1" x14ac:dyDescent="0.3">
      <c r="D577" s="64">
        <v>682</v>
      </c>
      <c r="E577" s="64" t="s">
        <v>122</v>
      </c>
      <c r="F577" s="65">
        <v>41455</v>
      </c>
      <c r="G577" s="54">
        <v>60</v>
      </c>
      <c r="H577" s="66">
        <v>80231.7</v>
      </c>
      <c r="I577" s="66">
        <v>49476.17</v>
      </c>
      <c r="J577" s="66">
        <v>30755.53</v>
      </c>
      <c r="K577" s="68" t="s">
        <v>138</v>
      </c>
      <c r="L577" s="68" t="s">
        <v>199</v>
      </c>
    </row>
    <row r="578" spans="4:12" s="4" customFormat="1" ht="11.25" customHeight="1" x14ac:dyDescent="0.3">
      <c r="D578" s="64">
        <v>683</v>
      </c>
      <c r="E578" s="64" t="s">
        <v>122</v>
      </c>
      <c r="F578" s="65">
        <v>41455</v>
      </c>
      <c r="G578" s="54">
        <v>60</v>
      </c>
      <c r="H578" s="66">
        <v>109323.44</v>
      </c>
      <c r="I578" s="66">
        <v>67416.14</v>
      </c>
      <c r="J578" s="66">
        <v>41907.300000000003</v>
      </c>
      <c r="K578" s="68" t="s">
        <v>138</v>
      </c>
      <c r="L578" s="68" t="s">
        <v>199</v>
      </c>
    </row>
    <row r="579" spans="4:12" s="4" customFormat="1" ht="11.25" customHeight="1" x14ac:dyDescent="0.3">
      <c r="D579" s="64">
        <v>684</v>
      </c>
      <c r="E579" s="64" t="s">
        <v>122</v>
      </c>
      <c r="F579" s="65">
        <v>41455</v>
      </c>
      <c r="G579" s="54">
        <v>60</v>
      </c>
      <c r="H579" s="66">
        <v>184429.29</v>
      </c>
      <c r="I579" s="66">
        <v>113731.36</v>
      </c>
      <c r="J579" s="66">
        <v>70697.930000000008</v>
      </c>
      <c r="K579" s="68" t="s">
        <v>138</v>
      </c>
      <c r="L579" s="68" t="s">
        <v>199</v>
      </c>
    </row>
    <row r="580" spans="4:12" s="4" customFormat="1" ht="11.25" customHeight="1" x14ac:dyDescent="0.3">
      <c r="D580" s="64">
        <v>685</v>
      </c>
      <c r="E580" s="64" t="s">
        <v>123</v>
      </c>
      <c r="F580" s="65">
        <v>41608</v>
      </c>
      <c r="G580" s="54">
        <v>60</v>
      </c>
      <c r="H580" s="66">
        <v>8397.65</v>
      </c>
      <c r="I580" s="66">
        <v>4478.7299999999996</v>
      </c>
      <c r="J580" s="66">
        <v>3918.92</v>
      </c>
      <c r="K580" s="68" t="s">
        <v>138</v>
      </c>
      <c r="L580" s="68" t="s">
        <v>199</v>
      </c>
    </row>
    <row r="581" spans="4:12" s="4" customFormat="1" ht="11.25" customHeight="1" x14ac:dyDescent="0.3">
      <c r="D581" s="64">
        <v>686</v>
      </c>
      <c r="E581" s="64" t="s">
        <v>111</v>
      </c>
      <c r="F581" s="65">
        <v>41639</v>
      </c>
      <c r="G581" s="54">
        <v>60</v>
      </c>
      <c r="H581" s="66">
        <v>15686.6</v>
      </c>
      <c r="I581" s="66">
        <v>8104.68</v>
      </c>
      <c r="J581" s="66">
        <v>7581.92</v>
      </c>
      <c r="K581" s="68" t="s">
        <v>138</v>
      </c>
      <c r="L581" s="68" t="s">
        <v>199</v>
      </c>
    </row>
    <row r="582" spans="4:12" s="4" customFormat="1" ht="11.25" customHeight="1" x14ac:dyDescent="0.3">
      <c r="D582" s="64">
        <v>687</v>
      </c>
      <c r="E582" s="64" t="s">
        <v>122</v>
      </c>
      <c r="F582" s="65">
        <v>41627</v>
      </c>
      <c r="G582" s="54">
        <v>60</v>
      </c>
      <c r="H582" s="66">
        <v>75731.39</v>
      </c>
      <c r="I582" s="66">
        <v>39127.879999999997</v>
      </c>
      <c r="J582" s="66">
        <v>36603.51</v>
      </c>
      <c r="K582" s="68" t="s">
        <v>138</v>
      </c>
      <c r="L582" s="68" t="s">
        <v>199</v>
      </c>
    </row>
    <row r="583" spans="4:12" s="4" customFormat="1" ht="11.25" customHeight="1" x14ac:dyDescent="0.3">
      <c r="D583" s="64">
        <v>688</v>
      </c>
      <c r="E583" s="64" t="s">
        <v>123</v>
      </c>
      <c r="F583" s="65">
        <v>41627</v>
      </c>
      <c r="G583" s="54">
        <v>60</v>
      </c>
      <c r="H583" s="66">
        <v>8397.65</v>
      </c>
      <c r="I583" s="66">
        <v>4338.7700000000004</v>
      </c>
      <c r="J583" s="66">
        <v>4058.8799999999992</v>
      </c>
      <c r="K583" s="68" t="s">
        <v>138</v>
      </c>
      <c r="L583" s="68" t="s">
        <v>199</v>
      </c>
    </row>
    <row r="584" spans="4:12" s="4" customFormat="1" ht="11.25" customHeight="1" x14ac:dyDescent="0.3">
      <c r="D584" s="64">
        <v>689</v>
      </c>
      <c r="E584" s="64" t="s">
        <v>124</v>
      </c>
      <c r="F584" s="65">
        <v>41816</v>
      </c>
      <c r="G584" s="54">
        <v>60</v>
      </c>
      <c r="H584" s="66">
        <v>594541.16</v>
      </c>
      <c r="I584" s="66">
        <v>247725.49</v>
      </c>
      <c r="J584" s="66">
        <v>346815.67000000004</v>
      </c>
      <c r="K584" s="68" t="s">
        <v>138</v>
      </c>
      <c r="L584" s="68" t="s">
        <v>199</v>
      </c>
    </row>
    <row r="585" spans="4:12" s="4" customFormat="1" ht="11.25" customHeight="1" x14ac:dyDescent="0.3">
      <c r="D585" s="64">
        <v>690</v>
      </c>
      <c r="E585" s="64" t="s">
        <v>124</v>
      </c>
      <c r="F585" s="65">
        <v>41816</v>
      </c>
      <c r="G585" s="54">
        <v>60</v>
      </c>
      <c r="H585" s="66">
        <v>234049.37</v>
      </c>
      <c r="I585" s="66">
        <v>97520.53</v>
      </c>
      <c r="J585" s="66">
        <v>136528.84</v>
      </c>
      <c r="K585" s="68" t="s">
        <v>138</v>
      </c>
      <c r="L585" s="68" t="s">
        <v>199</v>
      </c>
    </row>
    <row r="586" spans="4:12" s="4" customFormat="1" ht="11.25" customHeight="1" x14ac:dyDescent="0.3">
      <c r="D586" s="64">
        <v>691</v>
      </c>
      <c r="E586" s="64" t="s">
        <v>124</v>
      </c>
      <c r="F586" s="65">
        <v>41816</v>
      </c>
      <c r="G586" s="54">
        <v>60</v>
      </c>
      <c r="H586" s="66">
        <v>234049.37</v>
      </c>
      <c r="I586" s="66">
        <v>97520.53</v>
      </c>
      <c r="J586" s="66">
        <v>136528.84</v>
      </c>
      <c r="K586" s="68" t="s">
        <v>138</v>
      </c>
      <c r="L586" s="68" t="s">
        <v>199</v>
      </c>
    </row>
    <row r="587" spans="4:12" s="4" customFormat="1" ht="11.25" customHeight="1" x14ac:dyDescent="0.3">
      <c r="D587" s="64">
        <v>692</v>
      </c>
      <c r="E587" s="64" t="s">
        <v>124</v>
      </c>
      <c r="F587" s="65">
        <v>41816</v>
      </c>
      <c r="G587" s="54">
        <v>60</v>
      </c>
      <c r="H587" s="66">
        <v>234049.37</v>
      </c>
      <c r="I587" s="66">
        <v>97520.53</v>
      </c>
      <c r="J587" s="66">
        <v>136528.84</v>
      </c>
      <c r="K587" s="68" t="s">
        <v>138</v>
      </c>
      <c r="L587" s="68" t="s">
        <v>199</v>
      </c>
    </row>
    <row r="588" spans="4:12" s="4" customFormat="1" ht="11.25" customHeight="1" x14ac:dyDescent="0.3">
      <c r="D588" s="64">
        <v>693</v>
      </c>
      <c r="E588" s="64" t="s">
        <v>124</v>
      </c>
      <c r="F588" s="65">
        <v>41816</v>
      </c>
      <c r="G588" s="54">
        <v>60</v>
      </c>
      <c r="H588" s="66">
        <v>234049.37</v>
      </c>
      <c r="I588" s="66">
        <v>97520.53</v>
      </c>
      <c r="J588" s="66">
        <v>136528.84</v>
      </c>
      <c r="K588" s="68" t="s">
        <v>138</v>
      </c>
      <c r="L588" s="68" t="s">
        <v>199</v>
      </c>
    </row>
    <row r="589" spans="4:12" s="4" customFormat="1" ht="11.25" customHeight="1" x14ac:dyDescent="0.3">
      <c r="D589" s="64">
        <v>694</v>
      </c>
      <c r="E589" s="64" t="s">
        <v>124</v>
      </c>
      <c r="F589" s="65">
        <v>41816</v>
      </c>
      <c r="G589" s="54">
        <v>60</v>
      </c>
      <c r="H589" s="66">
        <v>234049.37</v>
      </c>
      <c r="I589" s="66">
        <v>97520.53</v>
      </c>
      <c r="J589" s="66">
        <v>136528.84</v>
      </c>
      <c r="K589" s="68" t="s">
        <v>138</v>
      </c>
      <c r="L589" s="68" t="s">
        <v>199</v>
      </c>
    </row>
    <row r="590" spans="4:12" s="4" customFormat="1" ht="11.25" customHeight="1" x14ac:dyDescent="0.3">
      <c r="D590" s="64">
        <v>695</v>
      </c>
      <c r="E590" s="64" t="s">
        <v>111</v>
      </c>
      <c r="F590" s="65">
        <v>41849</v>
      </c>
      <c r="G590" s="54">
        <v>60</v>
      </c>
      <c r="H590" s="66">
        <v>45825.52</v>
      </c>
      <c r="I590" s="66">
        <v>18330.22</v>
      </c>
      <c r="J590" s="66">
        <v>27495.299999999996</v>
      </c>
      <c r="K590" s="68" t="s">
        <v>138</v>
      </c>
      <c r="L590" s="68" t="s">
        <v>199</v>
      </c>
    </row>
    <row r="591" spans="4:12" s="4" customFormat="1" ht="11.25" customHeight="1" x14ac:dyDescent="0.3">
      <c r="D591" s="64">
        <v>696</v>
      </c>
      <c r="E591" s="64" t="s">
        <v>122</v>
      </c>
      <c r="F591" s="65">
        <v>41988</v>
      </c>
      <c r="G591" s="54">
        <v>60</v>
      </c>
      <c r="H591" s="66">
        <v>9527.7800000000007</v>
      </c>
      <c r="I591" s="66">
        <v>3017.2</v>
      </c>
      <c r="J591" s="66">
        <v>6510.5800000000008</v>
      </c>
      <c r="K591" s="68" t="s">
        <v>138</v>
      </c>
      <c r="L591" s="68" t="s">
        <v>199</v>
      </c>
    </row>
    <row r="592" spans="4:12" s="4" customFormat="1" ht="11.25" customHeight="1" x14ac:dyDescent="0.3">
      <c r="D592" s="64">
        <v>697</v>
      </c>
      <c r="E592" s="64" t="s">
        <v>122</v>
      </c>
      <c r="F592" s="65">
        <v>41988</v>
      </c>
      <c r="G592" s="54">
        <v>60</v>
      </c>
      <c r="H592" s="66">
        <v>9527.7800000000007</v>
      </c>
      <c r="I592" s="66">
        <v>3017.2</v>
      </c>
      <c r="J592" s="66">
        <v>6510.5800000000008</v>
      </c>
      <c r="K592" s="68" t="s">
        <v>138</v>
      </c>
      <c r="L592" s="68" t="s">
        <v>199</v>
      </c>
    </row>
    <row r="593" spans="4:12" s="4" customFormat="1" ht="11.25" customHeight="1" x14ac:dyDescent="0.3">
      <c r="D593" s="64">
        <v>698</v>
      </c>
      <c r="E593" s="64" t="s">
        <v>122</v>
      </c>
      <c r="F593" s="65">
        <v>42058</v>
      </c>
      <c r="G593" s="54">
        <v>60</v>
      </c>
      <c r="H593" s="66">
        <v>834270.85</v>
      </c>
      <c r="I593" s="66">
        <v>236376.67</v>
      </c>
      <c r="J593" s="66">
        <v>597894.17999999993</v>
      </c>
      <c r="K593" s="68" t="s">
        <v>138</v>
      </c>
      <c r="L593" s="68" t="s">
        <v>199</v>
      </c>
    </row>
    <row r="594" spans="4:12" s="4" customFormat="1" ht="11.25" customHeight="1" x14ac:dyDescent="0.3">
      <c r="D594" s="64">
        <v>699</v>
      </c>
      <c r="E594" s="64" t="s">
        <v>125</v>
      </c>
      <c r="F594" s="65">
        <v>42308</v>
      </c>
      <c r="G594" s="54">
        <v>60</v>
      </c>
      <c r="H594" s="66">
        <v>140371.13</v>
      </c>
      <c r="I594" s="66">
        <v>21055.68</v>
      </c>
      <c r="J594" s="66">
        <v>119315.45000000001</v>
      </c>
      <c r="K594" s="68" t="s">
        <v>138</v>
      </c>
      <c r="L594" s="68" t="s">
        <v>199</v>
      </c>
    </row>
    <row r="595" spans="4:12" s="4" customFormat="1" ht="11.25" customHeight="1" x14ac:dyDescent="0.3">
      <c r="D595" s="64">
        <v>700</v>
      </c>
      <c r="E595" s="64" t="s">
        <v>111</v>
      </c>
      <c r="F595" s="65">
        <v>41728</v>
      </c>
      <c r="G595" s="54">
        <v>180</v>
      </c>
      <c r="H595" s="66">
        <v>4400</v>
      </c>
      <c r="I595" s="66">
        <v>684.37</v>
      </c>
      <c r="J595" s="66">
        <v>3715.63</v>
      </c>
      <c r="K595" s="68" t="s">
        <v>138</v>
      </c>
      <c r="L595" s="68" t="s">
        <v>199</v>
      </c>
    </row>
    <row r="596" spans="4:12" s="4" customFormat="1" ht="11.25" customHeight="1" x14ac:dyDescent="0.3">
      <c r="D596" s="64">
        <v>701</v>
      </c>
      <c r="E596" s="64" t="s">
        <v>111</v>
      </c>
      <c r="F596" s="65">
        <v>41180</v>
      </c>
      <c r="G596" s="54">
        <v>240</v>
      </c>
      <c r="H596" s="66">
        <v>3998</v>
      </c>
      <c r="I596" s="66">
        <v>766.32</v>
      </c>
      <c r="J596" s="66">
        <v>3231.68</v>
      </c>
      <c r="K596" s="68" t="s">
        <v>138</v>
      </c>
      <c r="L596" s="68" t="s">
        <v>199</v>
      </c>
    </row>
    <row r="597" spans="4:12" s="4" customFormat="1" ht="11.25" customHeight="1" x14ac:dyDescent="0.3">
      <c r="D597" s="64">
        <v>702</v>
      </c>
      <c r="E597" s="64" t="s">
        <v>111</v>
      </c>
      <c r="F597" s="65">
        <v>42387</v>
      </c>
      <c r="G597" s="54">
        <v>240</v>
      </c>
      <c r="H597" s="66">
        <v>98848.83</v>
      </c>
      <c r="I597" s="66">
        <v>2471.2199999999998</v>
      </c>
      <c r="J597" s="66">
        <v>96377.61</v>
      </c>
      <c r="K597" s="68" t="s">
        <v>138</v>
      </c>
      <c r="L597" s="68" t="s">
        <v>199</v>
      </c>
    </row>
    <row r="598" spans="4:12" s="4" customFormat="1" ht="11.25" customHeight="1" x14ac:dyDescent="0.3">
      <c r="D598" s="64">
        <v>130</v>
      </c>
      <c r="E598" s="64" t="s">
        <v>122</v>
      </c>
      <c r="F598" s="65">
        <v>39722</v>
      </c>
      <c r="G598" s="54">
        <v>48</v>
      </c>
      <c r="H598" s="66">
        <v>0</v>
      </c>
      <c r="I598" s="66">
        <v>0</v>
      </c>
      <c r="J598" s="66">
        <v>0</v>
      </c>
      <c r="K598" s="68" t="s">
        <v>138</v>
      </c>
      <c r="L598" s="68" t="s">
        <v>199</v>
      </c>
    </row>
    <row r="599" spans="4:12" s="4" customFormat="1" ht="11.25" customHeight="1" x14ac:dyDescent="0.3">
      <c r="D599" s="64">
        <v>131</v>
      </c>
      <c r="E599" s="64" t="s">
        <v>122</v>
      </c>
      <c r="F599" s="65">
        <v>39722</v>
      </c>
      <c r="G599" s="54">
        <v>48</v>
      </c>
      <c r="H599" s="66">
        <v>0</v>
      </c>
      <c r="I599" s="66">
        <v>0</v>
      </c>
      <c r="J599" s="66">
        <v>0</v>
      </c>
      <c r="K599" s="68" t="s">
        <v>138</v>
      </c>
      <c r="L599" s="68" t="s">
        <v>199</v>
      </c>
    </row>
    <row r="600" spans="4:12" s="4" customFormat="1" ht="11.25" customHeight="1" x14ac:dyDescent="0.3">
      <c r="D600" s="64">
        <v>132</v>
      </c>
      <c r="E600" s="64" t="s">
        <v>122</v>
      </c>
      <c r="F600" s="65">
        <v>39259</v>
      </c>
      <c r="G600" s="54">
        <v>24</v>
      </c>
      <c r="H600" s="66">
        <v>24141</v>
      </c>
      <c r="I600" s="66">
        <v>24141</v>
      </c>
      <c r="J600" s="66">
        <v>0</v>
      </c>
      <c r="K600" s="68" t="s">
        <v>138</v>
      </c>
      <c r="L600" s="68" t="s">
        <v>199</v>
      </c>
    </row>
    <row r="601" spans="4:12" s="4" customFormat="1" ht="11.25" customHeight="1" x14ac:dyDescent="0.3">
      <c r="D601" s="64">
        <v>133</v>
      </c>
      <c r="E601" s="64" t="s">
        <v>122</v>
      </c>
      <c r="F601" s="65">
        <v>39554</v>
      </c>
      <c r="G601" s="54">
        <v>24</v>
      </c>
      <c r="H601" s="66">
        <v>68725</v>
      </c>
      <c r="I601" s="66">
        <v>68725</v>
      </c>
      <c r="J601" s="66">
        <v>0</v>
      </c>
      <c r="K601" s="68" t="s">
        <v>138</v>
      </c>
      <c r="L601" s="68" t="s">
        <v>199</v>
      </c>
    </row>
    <row r="602" spans="4:12" s="4" customFormat="1" ht="11.25" customHeight="1" x14ac:dyDescent="0.3">
      <c r="D602" s="64">
        <v>134</v>
      </c>
      <c r="E602" s="64" t="s">
        <v>122</v>
      </c>
      <c r="F602" s="65">
        <v>39262</v>
      </c>
      <c r="G602" s="54">
        <v>24</v>
      </c>
      <c r="H602" s="66">
        <v>171187</v>
      </c>
      <c r="I602" s="66">
        <v>171187</v>
      </c>
      <c r="J602" s="66">
        <v>0</v>
      </c>
      <c r="K602" s="68" t="s">
        <v>138</v>
      </c>
      <c r="L602" s="68" t="s">
        <v>199</v>
      </c>
    </row>
    <row r="603" spans="4:12" s="4" customFormat="1" ht="11.25" customHeight="1" x14ac:dyDescent="0.3">
      <c r="D603" s="64">
        <v>135</v>
      </c>
      <c r="E603" s="64" t="s">
        <v>122</v>
      </c>
      <c r="F603" s="65">
        <v>40147</v>
      </c>
      <c r="G603" s="54">
        <v>48</v>
      </c>
      <c r="H603" s="66">
        <v>631136</v>
      </c>
      <c r="I603" s="66">
        <v>631136</v>
      </c>
      <c r="J603" s="66">
        <v>0</v>
      </c>
      <c r="K603" s="68" t="s">
        <v>138</v>
      </c>
      <c r="L603" s="68" t="s">
        <v>199</v>
      </c>
    </row>
    <row r="604" spans="4:12" s="4" customFormat="1" ht="11.25" customHeight="1" x14ac:dyDescent="0.3">
      <c r="D604" s="64">
        <v>136</v>
      </c>
      <c r="E604" s="64" t="s">
        <v>122</v>
      </c>
      <c r="F604" s="65">
        <v>39941</v>
      </c>
      <c r="G604" s="54">
        <v>48</v>
      </c>
      <c r="H604" s="66">
        <v>32266</v>
      </c>
      <c r="I604" s="66">
        <v>32266</v>
      </c>
      <c r="J604" s="66">
        <v>0</v>
      </c>
      <c r="K604" s="68" t="s">
        <v>138</v>
      </c>
      <c r="L604" s="68" t="s">
        <v>199</v>
      </c>
    </row>
    <row r="605" spans="4:12" s="4" customFormat="1" ht="11.25" customHeight="1" x14ac:dyDescent="0.3">
      <c r="D605" s="64">
        <v>137</v>
      </c>
      <c r="E605" s="64" t="s">
        <v>122</v>
      </c>
      <c r="F605" s="65">
        <v>40117</v>
      </c>
      <c r="G605" s="54">
        <v>48</v>
      </c>
      <c r="H605" s="66">
        <v>27358</v>
      </c>
      <c r="I605" s="66">
        <v>27358</v>
      </c>
      <c r="J605" s="66">
        <v>0</v>
      </c>
      <c r="K605" s="68" t="s">
        <v>138</v>
      </c>
      <c r="L605" s="68" t="s">
        <v>199</v>
      </c>
    </row>
    <row r="606" spans="4:12" s="4" customFormat="1" ht="11.25" customHeight="1" x14ac:dyDescent="0.3">
      <c r="D606" s="64">
        <v>138</v>
      </c>
      <c r="E606" s="64" t="s">
        <v>122</v>
      </c>
      <c r="F606" s="65">
        <v>39903</v>
      </c>
      <c r="G606" s="54">
        <v>48</v>
      </c>
      <c r="H606" s="66">
        <v>51259</v>
      </c>
      <c r="I606" s="66">
        <v>51259</v>
      </c>
      <c r="J606" s="66">
        <v>0</v>
      </c>
      <c r="K606" s="68" t="s">
        <v>138</v>
      </c>
      <c r="L606" s="68" t="s">
        <v>199</v>
      </c>
    </row>
    <row r="607" spans="4:12" s="4" customFormat="1" ht="11.25" customHeight="1" x14ac:dyDescent="0.3">
      <c r="D607" s="64">
        <v>139</v>
      </c>
      <c r="E607" s="64" t="s">
        <v>122</v>
      </c>
      <c r="F607" s="65">
        <v>39895</v>
      </c>
      <c r="G607" s="54">
        <v>48</v>
      </c>
      <c r="H607" s="66">
        <v>13969</v>
      </c>
      <c r="I607" s="66">
        <v>13969</v>
      </c>
      <c r="J607" s="66">
        <v>0</v>
      </c>
      <c r="K607" s="68" t="s">
        <v>138</v>
      </c>
      <c r="L607" s="68" t="s">
        <v>199</v>
      </c>
    </row>
    <row r="608" spans="4:12" s="4" customFormat="1" ht="11.25" customHeight="1" x14ac:dyDescent="0.3">
      <c r="D608" s="64">
        <v>140</v>
      </c>
      <c r="E608" s="64" t="s">
        <v>122</v>
      </c>
      <c r="F608" s="65">
        <v>40288</v>
      </c>
      <c r="G608" s="54">
        <v>24</v>
      </c>
      <c r="H608" s="66">
        <v>133604</v>
      </c>
      <c r="I608" s="66">
        <v>133604</v>
      </c>
      <c r="J608" s="66">
        <v>0</v>
      </c>
      <c r="K608" s="68" t="s">
        <v>138</v>
      </c>
      <c r="L608" s="68" t="s">
        <v>199</v>
      </c>
    </row>
    <row r="609" spans="4:12" s="4" customFormat="1" ht="11.25" customHeight="1" x14ac:dyDescent="0.3">
      <c r="D609" s="64">
        <v>141</v>
      </c>
      <c r="E609" s="64" t="s">
        <v>122</v>
      </c>
      <c r="F609" s="65">
        <v>40288</v>
      </c>
      <c r="G609" s="54">
        <v>24</v>
      </c>
      <c r="H609" s="66">
        <v>71255</v>
      </c>
      <c r="I609" s="66">
        <v>71255</v>
      </c>
      <c r="J609" s="66">
        <v>0</v>
      </c>
      <c r="K609" s="68" t="s">
        <v>138</v>
      </c>
      <c r="L609" s="68" t="s">
        <v>199</v>
      </c>
    </row>
    <row r="610" spans="4:12" s="4" customFormat="1" ht="11.25" customHeight="1" x14ac:dyDescent="0.3">
      <c r="D610" s="64">
        <v>142</v>
      </c>
      <c r="E610" s="64" t="s">
        <v>122</v>
      </c>
      <c r="F610" s="65">
        <v>40288</v>
      </c>
      <c r="G610" s="54">
        <v>24</v>
      </c>
      <c r="H610" s="66">
        <v>71255</v>
      </c>
      <c r="I610" s="66">
        <v>71255</v>
      </c>
      <c r="J610" s="66">
        <v>0</v>
      </c>
      <c r="K610" s="68" t="s">
        <v>138</v>
      </c>
      <c r="L610" s="68" t="s">
        <v>199</v>
      </c>
    </row>
    <row r="611" spans="4:12" s="4" customFormat="1" ht="11.25" customHeight="1" x14ac:dyDescent="0.3">
      <c r="D611" s="64">
        <v>143</v>
      </c>
      <c r="E611" s="64" t="s">
        <v>122</v>
      </c>
      <c r="F611" s="65">
        <v>40338</v>
      </c>
      <c r="G611" s="54">
        <v>24</v>
      </c>
      <c r="H611" s="66">
        <v>448274</v>
      </c>
      <c r="I611" s="66">
        <v>448274</v>
      </c>
      <c r="J611" s="66">
        <v>0</v>
      </c>
      <c r="K611" s="68" t="s">
        <v>138</v>
      </c>
      <c r="L611" s="68" t="s">
        <v>199</v>
      </c>
    </row>
    <row r="612" spans="4:12" s="4" customFormat="1" ht="11.25" customHeight="1" x14ac:dyDescent="0.3">
      <c r="D612" s="64">
        <v>144</v>
      </c>
      <c r="E612" s="64" t="s">
        <v>122</v>
      </c>
      <c r="F612" s="65">
        <v>40338</v>
      </c>
      <c r="G612" s="54">
        <v>24</v>
      </c>
      <c r="H612" s="66">
        <v>183643</v>
      </c>
      <c r="I612" s="66">
        <v>183643</v>
      </c>
      <c r="J612" s="66">
        <v>0</v>
      </c>
      <c r="K612" s="68" t="s">
        <v>138</v>
      </c>
      <c r="L612" s="68" t="s">
        <v>199</v>
      </c>
    </row>
    <row r="613" spans="4:12" s="4" customFormat="1" ht="11.25" customHeight="1" x14ac:dyDescent="0.3">
      <c r="D613" s="64">
        <v>145</v>
      </c>
      <c r="E613" s="64" t="s">
        <v>122</v>
      </c>
      <c r="F613" s="65">
        <v>40132</v>
      </c>
      <c r="G613" s="54">
        <v>48</v>
      </c>
      <c r="H613" s="66">
        <v>1167222</v>
      </c>
      <c r="I613" s="66">
        <v>1167222</v>
      </c>
      <c r="J613" s="66">
        <v>0</v>
      </c>
      <c r="K613" s="68" t="s">
        <v>138</v>
      </c>
      <c r="L613" s="68" t="s">
        <v>199</v>
      </c>
    </row>
    <row r="614" spans="4:12" s="4" customFormat="1" ht="11.25" customHeight="1" x14ac:dyDescent="0.3">
      <c r="D614" s="64">
        <v>146</v>
      </c>
      <c r="E614" s="64" t="s">
        <v>122</v>
      </c>
      <c r="F614" s="65">
        <v>40391</v>
      </c>
      <c r="G614" s="54">
        <v>24</v>
      </c>
      <c r="H614" s="66">
        <v>3484</v>
      </c>
      <c r="I614" s="66">
        <v>3484</v>
      </c>
      <c r="J614" s="66">
        <v>0</v>
      </c>
      <c r="K614" s="68" t="s">
        <v>138</v>
      </c>
      <c r="L614" s="68" t="s">
        <v>199</v>
      </c>
    </row>
    <row r="615" spans="4:12" s="4" customFormat="1" ht="11.25" customHeight="1" x14ac:dyDescent="0.3">
      <c r="D615" s="64">
        <v>147</v>
      </c>
      <c r="E615" s="64" t="s">
        <v>122</v>
      </c>
      <c r="F615" s="65">
        <v>40508</v>
      </c>
      <c r="G615" s="54">
        <v>48</v>
      </c>
      <c r="H615" s="66">
        <v>1301599</v>
      </c>
      <c r="I615" s="66">
        <v>1301599</v>
      </c>
      <c r="J615" s="66">
        <v>0</v>
      </c>
      <c r="K615" s="68" t="s">
        <v>138</v>
      </c>
      <c r="L615" s="68" t="s">
        <v>199</v>
      </c>
    </row>
    <row r="616" spans="4:12" s="4" customFormat="1" ht="11.25" customHeight="1" x14ac:dyDescent="0.3">
      <c r="D616" s="64">
        <v>148</v>
      </c>
      <c r="E616" s="64" t="s">
        <v>122</v>
      </c>
      <c r="F616" s="65">
        <v>39540</v>
      </c>
      <c r="G616" s="54">
        <v>24</v>
      </c>
      <c r="H616" s="66">
        <v>44639</v>
      </c>
      <c r="I616" s="66">
        <v>44639</v>
      </c>
      <c r="J616" s="66">
        <v>0</v>
      </c>
      <c r="K616" s="68" t="s">
        <v>138</v>
      </c>
      <c r="L616" s="68" t="s">
        <v>199</v>
      </c>
    </row>
    <row r="617" spans="4:12" s="4" customFormat="1" ht="11.25" customHeight="1" x14ac:dyDescent="0.3">
      <c r="D617" s="64">
        <v>149</v>
      </c>
      <c r="E617" s="64" t="s">
        <v>122</v>
      </c>
      <c r="F617" s="65">
        <v>40318</v>
      </c>
      <c r="G617" s="54">
        <v>48</v>
      </c>
      <c r="H617" s="66">
        <v>14166</v>
      </c>
      <c r="I617" s="66">
        <v>14166</v>
      </c>
      <c r="J617" s="66">
        <v>0</v>
      </c>
      <c r="K617" s="68" t="s">
        <v>138</v>
      </c>
      <c r="L617" s="68" t="s">
        <v>199</v>
      </c>
    </row>
    <row r="618" spans="4:12" s="4" customFormat="1" ht="11.25" customHeight="1" x14ac:dyDescent="0.3">
      <c r="D618" s="64">
        <v>150</v>
      </c>
      <c r="E618" s="64" t="s">
        <v>122</v>
      </c>
      <c r="F618" s="65">
        <v>40396</v>
      </c>
      <c r="G618" s="54">
        <v>48</v>
      </c>
      <c r="H618" s="66">
        <v>36868</v>
      </c>
      <c r="I618" s="66">
        <v>36868</v>
      </c>
      <c r="J618" s="66">
        <v>0</v>
      </c>
      <c r="K618" s="68" t="s">
        <v>138</v>
      </c>
      <c r="L618" s="68" t="s">
        <v>199</v>
      </c>
    </row>
    <row r="619" spans="4:12" s="4" customFormat="1" ht="11.25" customHeight="1" x14ac:dyDescent="0.3">
      <c r="D619" s="64">
        <v>151</v>
      </c>
      <c r="E619" s="64" t="s">
        <v>122</v>
      </c>
      <c r="F619" s="65">
        <v>40296</v>
      </c>
      <c r="G619" s="54">
        <v>48</v>
      </c>
      <c r="H619" s="66">
        <v>60724</v>
      </c>
      <c r="I619" s="66">
        <v>60724</v>
      </c>
      <c r="J619" s="66">
        <v>0</v>
      </c>
      <c r="K619" s="68" t="s">
        <v>138</v>
      </c>
      <c r="L619" s="68" t="s">
        <v>199</v>
      </c>
    </row>
    <row r="620" spans="4:12" s="4" customFormat="1" ht="11.25" customHeight="1" x14ac:dyDescent="0.3">
      <c r="D620" s="64">
        <v>152</v>
      </c>
      <c r="E620" s="64" t="s">
        <v>122</v>
      </c>
      <c r="F620" s="65">
        <v>40210</v>
      </c>
      <c r="G620" s="54">
        <v>48</v>
      </c>
      <c r="H620" s="66">
        <v>20769</v>
      </c>
      <c r="I620" s="66">
        <v>20769</v>
      </c>
      <c r="J620" s="66">
        <v>0</v>
      </c>
      <c r="K620" s="68" t="s">
        <v>138</v>
      </c>
      <c r="L620" s="68" t="s">
        <v>199</v>
      </c>
    </row>
    <row r="621" spans="4:12" s="4" customFormat="1" ht="11.25" customHeight="1" x14ac:dyDescent="0.3">
      <c r="D621" s="64">
        <v>153</v>
      </c>
      <c r="E621" s="64" t="s">
        <v>122</v>
      </c>
      <c r="F621" s="65">
        <v>40511</v>
      </c>
      <c r="G621" s="54">
        <v>48</v>
      </c>
      <c r="H621" s="66">
        <v>27229</v>
      </c>
      <c r="I621" s="66">
        <v>27229</v>
      </c>
      <c r="J621" s="66">
        <v>0</v>
      </c>
      <c r="K621" s="68" t="s">
        <v>138</v>
      </c>
      <c r="L621" s="68" t="s">
        <v>199</v>
      </c>
    </row>
    <row r="622" spans="4:12" s="4" customFormat="1" ht="11.25" customHeight="1" x14ac:dyDescent="0.3">
      <c r="D622" s="64">
        <v>154</v>
      </c>
      <c r="E622" s="64" t="s">
        <v>122</v>
      </c>
      <c r="F622" s="65">
        <v>39230</v>
      </c>
      <c r="G622" s="54">
        <v>24</v>
      </c>
      <c r="H622" s="66">
        <v>2236</v>
      </c>
      <c r="I622" s="66">
        <v>2236</v>
      </c>
      <c r="J622" s="66">
        <v>0</v>
      </c>
      <c r="K622" s="68" t="s">
        <v>138</v>
      </c>
      <c r="L622" s="68" t="s">
        <v>199</v>
      </c>
    </row>
    <row r="623" spans="4:12" s="4" customFormat="1" ht="11.25" customHeight="1" x14ac:dyDescent="0.3">
      <c r="D623" s="64">
        <v>155</v>
      </c>
      <c r="E623" s="64" t="s">
        <v>122</v>
      </c>
      <c r="F623" s="65">
        <v>40339</v>
      </c>
      <c r="G623" s="54">
        <v>48</v>
      </c>
      <c r="H623" s="66">
        <v>24999</v>
      </c>
      <c r="I623" s="66">
        <v>24999</v>
      </c>
      <c r="J623" s="66">
        <v>0</v>
      </c>
      <c r="K623" s="68" t="s">
        <v>138</v>
      </c>
      <c r="L623" s="68" t="s">
        <v>199</v>
      </c>
    </row>
    <row r="624" spans="4:12" s="4" customFormat="1" ht="11.25" customHeight="1" x14ac:dyDescent="0.3">
      <c r="D624" s="64">
        <v>156</v>
      </c>
      <c r="E624" s="64" t="s">
        <v>122</v>
      </c>
      <c r="F624" s="65">
        <v>40242</v>
      </c>
      <c r="G624" s="54">
        <v>48</v>
      </c>
      <c r="H624" s="66">
        <v>39900</v>
      </c>
      <c r="I624" s="66">
        <v>39900</v>
      </c>
      <c r="J624" s="66">
        <v>0</v>
      </c>
      <c r="K624" s="68" t="s">
        <v>138</v>
      </c>
      <c r="L624" s="68" t="s">
        <v>199</v>
      </c>
    </row>
    <row r="625" spans="4:12" s="4" customFormat="1" ht="11.25" customHeight="1" x14ac:dyDescent="0.3">
      <c r="D625" s="64">
        <v>157</v>
      </c>
      <c r="E625" s="64" t="s">
        <v>122</v>
      </c>
      <c r="F625" s="65">
        <v>40366</v>
      </c>
      <c r="G625" s="54">
        <v>48</v>
      </c>
      <c r="H625" s="66">
        <v>10997</v>
      </c>
      <c r="I625" s="66">
        <v>10997</v>
      </c>
      <c r="J625" s="66">
        <v>0</v>
      </c>
      <c r="K625" s="68" t="s">
        <v>138</v>
      </c>
      <c r="L625" s="68" t="s">
        <v>199</v>
      </c>
    </row>
    <row r="626" spans="4:12" s="4" customFormat="1" ht="11.25" customHeight="1" x14ac:dyDescent="0.3">
      <c r="D626" s="64">
        <v>158</v>
      </c>
      <c r="E626" s="64" t="s">
        <v>122</v>
      </c>
      <c r="F626" s="65">
        <v>40288</v>
      </c>
      <c r="G626" s="54">
        <v>24</v>
      </c>
      <c r="H626" s="66">
        <v>169231</v>
      </c>
      <c r="I626" s="66">
        <v>169231</v>
      </c>
      <c r="J626" s="66">
        <v>0</v>
      </c>
      <c r="K626" s="68" t="s">
        <v>138</v>
      </c>
      <c r="L626" s="68" t="s">
        <v>199</v>
      </c>
    </row>
    <row r="627" spans="4:12" s="4" customFormat="1" ht="11.25" customHeight="1" x14ac:dyDescent="0.3">
      <c r="D627" s="64">
        <v>159</v>
      </c>
      <c r="E627" s="64" t="s">
        <v>122</v>
      </c>
      <c r="F627" s="65">
        <v>40483</v>
      </c>
      <c r="G627" s="54">
        <v>24</v>
      </c>
      <c r="H627" s="66">
        <v>24862</v>
      </c>
      <c r="I627" s="66">
        <v>24862</v>
      </c>
      <c r="J627" s="66">
        <v>0</v>
      </c>
      <c r="K627" s="68" t="s">
        <v>138</v>
      </c>
      <c r="L627" s="68" t="s">
        <v>199</v>
      </c>
    </row>
    <row r="628" spans="4:12" s="4" customFormat="1" ht="11.25" customHeight="1" x14ac:dyDescent="0.3">
      <c r="D628" s="64">
        <v>160</v>
      </c>
      <c r="E628" s="64" t="s">
        <v>122</v>
      </c>
      <c r="F628" s="65">
        <v>40483</v>
      </c>
      <c r="G628" s="54">
        <v>24</v>
      </c>
      <c r="H628" s="66">
        <v>67051</v>
      </c>
      <c r="I628" s="66">
        <v>67051</v>
      </c>
      <c r="J628" s="66">
        <v>0</v>
      </c>
      <c r="K628" s="68" t="s">
        <v>138</v>
      </c>
      <c r="L628" s="68" t="s">
        <v>199</v>
      </c>
    </row>
    <row r="629" spans="4:12" s="4" customFormat="1" ht="11.25" customHeight="1" x14ac:dyDescent="0.3">
      <c r="D629" s="64">
        <v>161</v>
      </c>
      <c r="E629" s="64" t="s">
        <v>122</v>
      </c>
      <c r="F629" s="65">
        <v>40483</v>
      </c>
      <c r="G629" s="54">
        <v>24</v>
      </c>
      <c r="H629" s="66">
        <v>28376</v>
      </c>
      <c r="I629" s="66">
        <v>28376</v>
      </c>
      <c r="J629" s="66">
        <v>0</v>
      </c>
      <c r="K629" s="68" t="s">
        <v>138</v>
      </c>
      <c r="L629" s="68" t="s">
        <v>199</v>
      </c>
    </row>
    <row r="630" spans="4:12" s="4" customFormat="1" ht="11.25" customHeight="1" x14ac:dyDescent="0.3">
      <c r="D630" s="64">
        <v>162</v>
      </c>
      <c r="E630" s="64" t="s">
        <v>122</v>
      </c>
      <c r="F630" s="65">
        <v>40483</v>
      </c>
      <c r="G630" s="54">
        <v>24</v>
      </c>
      <c r="H630" s="66">
        <v>81701</v>
      </c>
      <c r="I630" s="66">
        <v>81701</v>
      </c>
      <c r="J630" s="66">
        <v>0</v>
      </c>
      <c r="K630" s="68" t="s">
        <v>138</v>
      </c>
      <c r="L630" s="68" t="s">
        <v>199</v>
      </c>
    </row>
    <row r="631" spans="4:12" s="4" customFormat="1" ht="11.25" customHeight="1" x14ac:dyDescent="0.3">
      <c r="D631" s="64">
        <v>163</v>
      </c>
      <c r="E631" s="64" t="s">
        <v>122</v>
      </c>
      <c r="F631" s="65">
        <v>40366</v>
      </c>
      <c r="G631" s="54">
        <v>24</v>
      </c>
      <c r="H631" s="66">
        <v>15038</v>
      </c>
      <c r="I631" s="66">
        <v>15038</v>
      </c>
      <c r="J631" s="66">
        <v>0</v>
      </c>
      <c r="K631" s="68" t="s">
        <v>138</v>
      </c>
      <c r="L631" s="68" t="s">
        <v>199</v>
      </c>
    </row>
    <row r="632" spans="4:12" s="4" customFormat="1" ht="11.25" customHeight="1" x14ac:dyDescent="0.3">
      <c r="D632" s="64">
        <v>164</v>
      </c>
      <c r="E632" s="64" t="s">
        <v>122</v>
      </c>
      <c r="F632" s="65">
        <v>40868</v>
      </c>
      <c r="G632" s="54">
        <v>48</v>
      </c>
      <c r="H632" s="66">
        <v>31309</v>
      </c>
      <c r="I632" s="66">
        <v>31309</v>
      </c>
      <c r="J632" s="66">
        <v>0</v>
      </c>
      <c r="K632" s="68" t="s">
        <v>138</v>
      </c>
      <c r="L632" s="68" t="s">
        <v>199</v>
      </c>
    </row>
    <row r="633" spans="4:12" s="4" customFormat="1" ht="11.25" customHeight="1" x14ac:dyDescent="0.3">
      <c r="D633" s="64">
        <v>165</v>
      </c>
      <c r="E633" s="64" t="s">
        <v>122</v>
      </c>
      <c r="F633" s="65">
        <v>40784</v>
      </c>
      <c r="G633" s="54">
        <v>48</v>
      </c>
      <c r="H633" s="66">
        <v>6600</v>
      </c>
      <c r="I633" s="66">
        <v>6600</v>
      </c>
      <c r="J633" s="66">
        <v>0</v>
      </c>
      <c r="K633" s="68" t="s">
        <v>138</v>
      </c>
      <c r="L633" s="68" t="s">
        <v>199</v>
      </c>
    </row>
    <row r="634" spans="4:12" s="4" customFormat="1" ht="11.25" customHeight="1" x14ac:dyDescent="0.3">
      <c r="D634" s="64">
        <v>166</v>
      </c>
      <c r="E634" s="64" t="s">
        <v>122</v>
      </c>
      <c r="F634" s="65">
        <v>40828</v>
      </c>
      <c r="G634" s="54">
        <v>48</v>
      </c>
      <c r="H634" s="66">
        <v>13900</v>
      </c>
      <c r="I634" s="66">
        <v>13900</v>
      </c>
      <c r="J634" s="66">
        <v>0</v>
      </c>
      <c r="K634" s="68" t="s">
        <v>138</v>
      </c>
      <c r="L634" s="68" t="s">
        <v>199</v>
      </c>
    </row>
    <row r="635" spans="4:12" s="4" customFormat="1" ht="11.25" customHeight="1" x14ac:dyDescent="0.3">
      <c r="D635" s="64">
        <v>167</v>
      </c>
      <c r="E635" s="64" t="s">
        <v>122</v>
      </c>
      <c r="F635" s="65">
        <v>40841</v>
      </c>
      <c r="G635" s="54">
        <v>48</v>
      </c>
      <c r="H635" s="66">
        <v>7707</v>
      </c>
      <c r="I635" s="66">
        <v>7707</v>
      </c>
      <c r="J635" s="66">
        <v>0</v>
      </c>
      <c r="K635" s="68" t="s">
        <v>138</v>
      </c>
      <c r="L635" s="68" t="s">
        <v>199</v>
      </c>
    </row>
    <row r="636" spans="4:12" s="4" customFormat="1" ht="11.25" customHeight="1" x14ac:dyDescent="0.3">
      <c r="D636" s="64">
        <v>168</v>
      </c>
      <c r="E636" s="64" t="s">
        <v>122</v>
      </c>
      <c r="F636" s="65">
        <v>41142</v>
      </c>
      <c r="G636" s="54">
        <v>24</v>
      </c>
      <c r="H636" s="66">
        <v>134354</v>
      </c>
      <c r="I636" s="66">
        <v>134354</v>
      </c>
      <c r="J636" s="66">
        <v>0</v>
      </c>
      <c r="K636" s="68" t="s">
        <v>138</v>
      </c>
      <c r="L636" s="68" t="s">
        <v>199</v>
      </c>
    </row>
    <row r="637" spans="4:12" s="4" customFormat="1" ht="11.25" customHeight="1" x14ac:dyDescent="0.3">
      <c r="D637" s="64">
        <v>169</v>
      </c>
      <c r="E637" s="64" t="s">
        <v>122</v>
      </c>
      <c r="F637" s="65">
        <v>41142</v>
      </c>
      <c r="G637" s="54">
        <v>24</v>
      </c>
      <c r="H637" s="66">
        <v>1938011</v>
      </c>
      <c r="I637" s="66">
        <v>1938011</v>
      </c>
      <c r="J637" s="66">
        <v>0</v>
      </c>
      <c r="K637" s="68" t="s">
        <v>138</v>
      </c>
      <c r="L637" s="68" t="s">
        <v>199</v>
      </c>
    </row>
    <row r="638" spans="4:12" s="4" customFormat="1" ht="11.25" customHeight="1" x14ac:dyDescent="0.3">
      <c r="D638" s="64">
        <v>170</v>
      </c>
      <c r="E638" s="64" t="s">
        <v>122</v>
      </c>
      <c r="F638" s="65">
        <v>41142</v>
      </c>
      <c r="G638" s="54">
        <v>24</v>
      </c>
      <c r="H638" s="66">
        <v>611625</v>
      </c>
      <c r="I638" s="66">
        <v>611625</v>
      </c>
      <c r="J638" s="66">
        <v>0</v>
      </c>
      <c r="K638" s="68" t="s">
        <v>138</v>
      </c>
      <c r="L638" s="68" t="s">
        <v>199</v>
      </c>
    </row>
    <row r="639" spans="4:12" s="4" customFormat="1" ht="11.25" customHeight="1" x14ac:dyDescent="0.3">
      <c r="D639" s="64">
        <v>171</v>
      </c>
      <c r="E639" s="64" t="s">
        <v>122</v>
      </c>
      <c r="F639" s="65">
        <v>41142</v>
      </c>
      <c r="G639" s="54">
        <v>48</v>
      </c>
      <c r="H639" s="66">
        <v>27797940</v>
      </c>
      <c r="I639" s="66">
        <v>27218816.239999998</v>
      </c>
      <c r="J639" s="66">
        <v>579123.76000000164</v>
      </c>
      <c r="K639" s="68" t="s">
        <v>138</v>
      </c>
      <c r="L639" s="68" t="s">
        <v>199</v>
      </c>
    </row>
    <row r="640" spans="4:12" s="4" customFormat="1" ht="11.25" customHeight="1" x14ac:dyDescent="0.3">
      <c r="D640" s="64">
        <v>172</v>
      </c>
      <c r="E640" s="64" t="s">
        <v>122</v>
      </c>
      <c r="F640" s="65">
        <v>41248</v>
      </c>
      <c r="G640" s="54">
        <v>24</v>
      </c>
      <c r="H640" s="66">
        <v>240620</v>
      </c>
      <c r="I640" s="66">
        <v>240620</v>
      </c>
      <c r="J640" s="66">
        <v>0</v>
      </c>
      <c r="K640" s="68" t="s">
        <v>138</v>
      </c>
      <c r="L640" s="68" t="s">
        <v>199</v>
      </c>
    </row>
    <row r="641" spans="4:12" s="4" customFormat="1" ht="11.25" customHeight="1" x14ac:dyDescent="0.3">
      <c r="D641" s="64">
        <v>173</v>
      </c>
      <c r="E641" s="64" t="s">
        <v>122</v>
      </c>
      <c r="F641" s="65">
        <v>41257</v>
      </c>
      <c r="G641" s="54">
        <v>24</v>
      </c>
      <c r="H641" s="66">
        <v>46830</v>
      </c>
      <c r="I641" s="66">
        <v>46830</v>
      </c>
      <c r="J641" s="66">
        <v>0</v>
      </c>
      <c r="K641" s="68" t="s">
        <v>138</v>
      </c>
      <c r="L641" s="68" t="s">
        <v>199</v>
      </c>
    </row>
    <row r="642" spans="4:12" s="4" customFormat="1" ht="11.25" customHeight="1" x14ac:dyDescent="0.3">
      <c r="D642" s="64">
        <v>174</v>
      </c>
      <c r="E642" s="64" t="s">
        <v>122</v>
      </c>
      <c r="F642" s="65">
        <v>39230</v>
      </c>
      <c r="G642" s="54">
        <v>24</v>
      </c>
      <c r="H642" s="66">
        <v>0</v>
      </c>
      <c r="I642" s="66">
        <v>0</v>
      </c>
      <c r="J642" s="66">
        <v>0</v>
      </c>
      <c r="K642" s="68" t="s">
        <v>138</v>
      </c>
      <c r="L642" s="68" t="s">
        <v>199</v>
      </c>
    </row>
    <row r="643" spans="4:12" s="4" customFormat="1" ht="11.25" customHeight="1" x14ac:dyDescent="0.3">
      <c r="D643" s="64">
        <v>175</v>
      </c>
      <c r="E643" s="64" t="s">
        <v>122</v>
      </c>
      <c r="F643" s="65">
        <v>41589</v>
      </c>
      <c r="G643" s="54">
        <v>48</v>
      </c>
      <c r="H643" s="66">
        <v>137359</v>
      </c>
      <c r="I643" s="66">
        <v>91572.59</v>
      </c>
      <c r="J643" s="66">
        <v>45786.41</v>
      </c>
      <c r="K643" s="68" t="s">
        <v>138</v>
      </c>
      <c r="L643" s="68" t="s">
        <v>199</v>
      </c>
    </row>
    <row r="644" spans="4:12" s="4" customFormat="1" ht="11.25" customHeight="1" x14ac:dyDescent="0.3">
      <c r="D644" s="64">
        <v>176</v>
      </c>
      <c r="E644" s="64" t="s">
        <v>122</v>
      </c>
      <c r="F644" s="65">
        <v>40923</v>
      </c>
      <c r="G644" s="54">
        <v>48</v>
      </c>
      <c r="H644" s="66">
        <v>10290</v>
      </c>
      <c r="I644" s="66">
        <v>10290</v>
      </c>
      <c r="J644" s="66">
        <v>0</v>
      </c>
      <c r="K644" s="68" t="s">
        <v>138</v>
      </c>
      <c r="L644" s="68" t="s">
        <v>199</v>
      </c>
    </row>
    <row r="645" spans="4:12" s="4" customFormat="1" ht="11.25" customHeight="1" x14ac:dyDescent="0.3">
      <c r="D645" s="64">
        <v>177</v>
      </c>
      <c r="E645" s="64" t="s">
        <v>122</v>
      </c>
      <c r="F645" s="65">
        <v>39216</v>
      </c>
      <c r="G645" s="54">
        <v>24</v>
      </c>
      <c r="H645" s="66">
        <v>0</v>
      </c>
      <c r="I645" s="66">
        <v>0</v>
      </c>
      <c r="J645" s="66">
        <v>0</v>
      </c>
      <c r="K645" s="68" t="s">
        <v>138</v>
      </c>
      <c r="L645" s="68" t="s">
        <v>199</v>
      </c>
    </row>
    <row r="646" spans="4:12" s="4" customFormat="1" ht="11.25" customHeight="1" x14ac:dyDescent="0.3">
      <c r="D646" s="64">
        <v>178</v>
      </c>
      <c r="E646" s="64" t="s">
        <v>122</v>
      </c>
      <c r="F646" s="65">
        <v>41359</v>
      </c>
      <c r="G646" s="54">
        <v>48</v>
      </c>
      <c r="H646" s="66">
        <v>21691</v>
      </c>
      <c r="I646" s="66">
        <v>18075.79</v>
      </c>
      <c r="J646" s="66">
        <v>3615.2099999999991</v>
      </c>
      <c r="K646" s="68" t="s">
        <v>138</v>
      </c>
      <c r="L646" s="68" t="s">
        <v>199</v>
      </c>
    </row>
    <row r="647" spans="4:12" s="4" customFormat="1" ht="11.25" customHeight="1" x14ac:dyDescent="0.3">
      <c r="D647" s="64">
        <v>179</v>
      </c>
      <c r="E647" s="64" t="s">
        <v>122</v>
      </c>
      <c r="F647" s="65">
        <v>41424</v>
      </c>
      <c r="G647" s="54">
        <v>48</v>
      </c>
      <c r="H647" s="66">
        <v>95693</v>
      </c>
      <c r="I647" s="66">
        <v>75756.84</v>
      </c>
      <c r="J647" s="66">
        <v>19936.160000000003</v>
      </c>
      <c r="K647" s="68" t="s">
        <v>138</v>
      </c>
      <c r="L647" s="68" t="s">
        <v>199</v>
      </c>
    </row>
    <row r="648" spans="4:12" s="4" customFormat="1" ht="11.25" customHeight="1" x14ac:dyDescent="0.3">
      <c r="D648" s="64">
        <v>180</v>
      </c>
      <c r="E648" s="64" t="s">
        <v>122</v>
      </c>
      <c r="F648" s="65">
        <v>41158</v>
      </c>
      <c r="G648" s="54">
        <v>48</v>
      </c>
      <c r="H648" s="66">
        <v>12667</v>
      </c>
      <c r="I648" s="66">
        <v>12139.17</v>
      </c>
      <c r="J648" s="66">
        <v>527.82999999999993</v>
      </c>
      <c r="K648" s="68" t="s">
        <v>138</v>
      </c>
      <c r="L648" s="68" t="s">
        <v>199</v>
      </c>
    </row>
    <row r="649" spans="4:12" s="4" customFormat="1" ht="11.25" customHeight="1" x14ac:dyDescent="0.3">
      <c r="D649" s="64">
        <v>181</v>
      </c>
      <c r="E649" s="64" t="s">
        <v>122</v>
      </c>
      <c r="F649" s="65">
        <v>41108</v>
      </c>
      <c r="G649" s="54">
        <v>48</v>
      </c>
      <c r="H649" s="66">
        <v>41252</v>
      </c>
      <c r="I649" s="66">
        <v>41252</v>
      </c>
      <c r="J649" s="66">
        <v>0</v>
      </c>
      <c r="K649" s="68" t="s">
        <v>138</v>
      </c>
      <c r="L649" s="68" t="s">
        <v>199</v>
      </c>
    </row>
    <row r="650" spans="4:12" s="4" customFormat="1" ht="11.25" customHeight="1" x14ac:dyDescent="0.3">
      <c r="D650" s="64">
        <v>182</v>
      </c>
      <c r="E650" s="64" t="s">
        <v>122</v>
      </c>
      <c r="F650" s="65">
        <v>39204</v>
      </c>
      <c r="G650" s="54">
        <v>24</v>
      </c>
      <c r="H650" s="66">
        <v>0</v>
      </c>
      <c r="I650" s="66">
        <v>0</v>
      </c>
      <c r="J650" s="66">
        <v>0</v>
      </c>
      <c r="K650" s="68" t="s">
        <v>138</v>
      </c>
      <c r="L650" s="68" t="s">
        <v>199</v>
      </c>
    </row>
    <row r="651" spans="4:12" s="4" customFormat="1" ht="11.25" customHeight="1" x14ac:dyDescent="0.3">
      <c r="D651" s="64">
        <v>183</v>
      </c>
      <c r="E651" s="64" t="s">
        <v>122</v>
      </c>
      <c r="F651" s="65">
        <v>41401</v>
      </c>
      <c r="G651" s="54">
        <v>48</v>
      </c>
      <c r="H651" s="66">
        <v>886207</v>
      </c>
      <c r="I651" s="66">
        <v>701580.56</v>
      </c>
      <c r="J651" s="66">
        <v>184626.43999999994</v>
      </c>
      <c r="K651" s="68" t="s">
        <v>138</v>
      </c>
      <c r="L651" s="68" t="s">
        <v>199</v>
      </c>
    </row>
    <row r="652" spans="4:12" s="4" customFormat="1" ht="11.25" customHeight="1" x14ac:dyDescent="0.3">
      <c r="D652" s="64">
        <v>184</v>
      </c>
      <c r="E652" s="64" t="s">
        <v>122</v>
      </c>
      <c r="F652" s="65">
        <v>39113</v>
      </c>
      <c r="G652" s="54">
        <v>60</v>
      </c>
      <c r="H652" s="66">
        <v>193816</v>
      </c>
      <c r="I652" s="66">
        <v>193816</v>
      </c>
      <c r="J652" s="66">
        <v>0</v>
      </c>
      <c r="K652" s="68" t="s">
        <v>138</v>
      </c>
      <c r="L652" s="68" t="s">
        <v>199</v>
      </c>
    </row>
    <row r="653" spans="4:12" s="4" customFormat="1" ht="11.25" customHeight="1" x14ac:dyDescent="0.3">
      <c r="D653" s="64">
        <v>185</v>
      </c>
      <c r="E653" s="64" t="s">
        <v>122</v>
      </c>
      <c r="F653" s="65">
        <v>41084</v>
      </c>
      <c r="G653" s="54">
        <v>48</v>
      </c>
      <c r="H653" s="66">
        <v>455450</v>
      </c>
      <c r="I653" s="66">
        <v>455450</v>
      </c>
      <c r="J653" s="66">
        <v>0</v>
      </c>
      <c r="K653" s="68" t="s">
        <v>138</v>
      </c>
      <c r="L653" s="68" t="s">
        <v>199</v>
      </c>
    </row>
    <row r="654" spans="4:12" s="4" customFormat="1" ht="11.25" customHeight="1" x14ac:dyDescent="0.3">
      <c r="D654" s="64">
        <v>186</v>
      </c>
      <c r="E654" s="64" t="s">
        <v>122</v>
      </c>
      <c r="F654" s="65">
        <v>41484</v>
      </c>
      <c r="G654" s="54">
        <v>48</v>
      </c>
      <c r="H654" s="66">
        <v>347993</v>
      </c>
      <c r="I654" s="66">
        <v>260994.65</v>
      </c>
      <c r="J654" s="66">
        <v>86998.35</v>
      </c>
      <c r="K654" s="68" t="s">
        <v>138</v>
      </c>
      <c r="L654" s="68" t="s">
        <v>199</v>
      </c>
    </row>
    <row r="655" spans="4:12" s="4" customFormat="1" ht="11.25" customHeight="1" x14ac:dyDescent="0.3">
      <c r="D655" s="64">
        <v>187</v>
      </c>
      <c r="E655" s="64" t="s">
        <v>122</v>
      </c>
      <c r="F655" s="65">
        <v>41517</v>
      </c>
      <c r="G655" s="54">
        <v>48</v>
      </c>
      <c r="H655" s="66">
        <v>30925</v>
      </c>
      <c r="I655" s="66">
        <v>22549.48</v>
      </c>
      <c r="J655" s="66">
        <v>8375.52</v>
      </c>
      <c r="K655" s="68" t="s">
        <v>138</v>
      </c>
      <c r="L655" s="68" t="s">
        <v>199</v>
      </c>
    </row>
    <row r="656" spans="4:12" s="4" customFormat="1" ht="11.25" customHeight="1" x14ac:dyDescent="0.3">
      <c r="D656" s="64">
        <v>188</v>
      </c>
      <c r="E656" s="64" t="s">
        <v>122</v>
      </c>
      <c r="F656" s="65">
        <v>39213</v>
      </c>
      <c r="G656" s="54">
        <v>24</v>
      </c>
      <c r="H656" s="66">
        <v>47602</v>
      </c>
      <c r="I656" s="66">
        <v>47602</v>
      </c>
      <c r="J656" s="66">
        <v>0</v>
      </c>
      <c r="K656" s="68" t="s">
        <v>138</v>
      </c>
      <c r="L656" s="68" t="s">
        <v>199</v>
      </c>
    </row>
    <row r="657" spans="4:12" s="4" customFormat="1" ht="11.25" customHeight="1" x14ac:dyDescent="0.3">
      <c r="D657" s="64">
        <v>189</v>
      </c>
      <c r="E657" s="64" t="s">
        <v>122</v>
      </c>
      <c r="F657" s="65">
        <v>38899</v>
      </c>
      <c r="G657" s="54">
        <v>24</v>
      </c>
      <c r="H657" s="66">
        <v>0</v>
      </c>
      <c r="I657" s="66">
        <v>0</v>
      </c>
      <c r="J657" s="66">
        <v>0</v>
      </c>
      <c r="K657" s="68" t="s">
        <v>138</v>
      </c>
      <c r="L657" s="68" t="s">
        <v>199</v>
      </c>
    </row>
    <row r="658" spans="4:12" s="4" customFormat="1" ht="11.25" customHeight="1" x14ac:dyDescent="0.3">
      <c r="D658" s="64">
        <v>190</v>
      </c>
      <c r="E658" s="64" t="s">
        <v>122</v>
      </c>
      <c r="F658" s="65">
        <v>38899</v>
      </c>
      <c r="G658" s="54">
        <v>24</v>
      </c>
      <c r="H658" s="66">
        <v>8299</v>
      </c>
      <c r="I658" s="66">
        <v>8299</v>
      </c>
      <c r="J658" s="66">
        <v>0</v>
      </c>
      <c r="K658" s="68" t="s">
        <v>138</v>
      </c>
      <c r="L658" s="68" t="s">
        <v>199</v>
      </c>
    </row>
    <row r="659" spans="4:12" s="4" customFormat="1" ht="11.25" customHeight="1" x14ac:dyDescent="0.3">
      <c r="D659" s="64">
        <v>191</v>
      </c>
      <c r="E659" s="64" t="s">
        <v>122</v>
      </c>
      <c r="F659" s="65">
        <v>41334</v>
      </c>
      <c r="G659" s="54">
        <v>48</v>
      </c>
      <c r="H659" s="66">
        <v>23899</v>
      </c>
      <c r="I659" s="66">
        <v>19915.79</v>
      </c>
      <c r="J659" s="66">
        <v>3983.2099999999991</v>
      </c>
      <c r="K659" s="68" t="s">
        <v>138</v>
      </c>
      <c r="L659" s="68" t="s">
        <v>199</v>
      </c>
    </row>
    <row r="660" spans="4:12" s="4" customFormat="1" ht="11.25" customHeight="1" x14ac:dyDescent="0.3">
      <c r="D660" s="64">
        <v>192</v>
      </c>
      <c r="E660" s="64" t="s">
        <v>122</v>
      </c>
      <c r="F660" s="65">
        <v>41592</v>
      </c>
      <c r="G660" s="54">
        <v>48</v>
      </c>
      <c r="H660" s="66">
        <v>128533</v>
      </c>
      <c r="I660" s="66">
        <v>85688.53</v>
      </c>
      <c r="J660" s="66">
        <v>42844.47</v>
      </c>
      <c r="K660" s="68" t="s">
        <v>138</v>
      </c>
      <c r="L660" s="68" t="s">
        <v>199</v>
      </c>
    </row>
    <row r="661" spans="4:12" s="4" customFormat="1" ht="11.25" customHeight="1" x14ac:dyDescent="0.3">
      <c r="D661" s="64">
        <v>193</v>
      </c>
      <c r="E661" s="64" t="s">
        <v>122</v>
      </c>
      <c r="F661" s="65">
        <v>41466</v>
      </c>
      <c r="G661" s="54">
        <v>48</v>
      </c>
      <c r="H661" s="66">
        <v>371220</v>
      </c>
      <c r="I661" s="66">
        <v>278415</v>
      </c>
      <c r="J661" s="66">
        <v>92805</v>
      </c>
      <c r="K661" s="68" t="s">
        <v>138</v>
      </c>
      <c r="L661" s="68" t="s">
        <v>199</v>
      </c>
    </row>
    <row r="662" spans="4:12" s="4" customFormat="1" ht="11.25" customHeight="1" x14ac:dyDescent="0.3">
      <c r="D662" s="64">
        <v>194</v>
      </c>
      <c r="E662" s="64" t="s">
        <v>122</v>
      </c>
      <c r="F662" s="65">
        <v>41243</v>
      </c>
      <c r="G662" s="54">
        <v>48</v>
      </c>
      <c r="H662" s="66">
        <v>300430</v>
      </c>
      <c r="I662" s="66">
        <v>275394.08</v>
      </c>
      <c r="J662" s="66">
        <v>25035.919999999984</v>
      </c>
      <c r="K662" s="68" t="s">
        <v>138</v>
      </c>
      <c r="L662" s="68" t="s">
        <v>199</v>
      </c>
    </row>
    <row r="663" spans="4:12" s="4" customFormat="1" ht="11.25" customHeight="1" x14ac:dyDescent="0.3">
      <c r="D663" s="64">
        <v>195</v>
      </c>
      <c r="E663" s="64" t="s">
        <v>122</v>
      </c>
      <c r="F663" s="65">
        <v>41766</v>
      </c>
      <c r="G663" s="54">
        <v>48</v>
      </c>
      <c r="H663" s="66">
        <v>12450</v>
      </c>
      <c r="I663" s="66">
        <v>6743.87</v>
      </c>
      <c r="J663" s="66">
        <v>5706.13</v>
      </c>
      <c r="K663" s="68" t="s">
        <v>138</v>
      </c>
      <c r="L663" s="68" t="s">
        <v>199</v>
      </c>
    </row>
    <row r="664" spans="4:12" s="4" customFormat="1" ht="11.25" customHeight="1" x14ac:dyDescent="0.3">
      <c r="D664" s="64">
        <v>196</v>
      </c>
      <c r="E664" s="64" t="s">
        <v>122</v>
      </c>
      <c r="F664" s="65">
        <v>41688</v>
      </c>
      <c r="G664" s="54">
        <v>48</v>
      </c>
      <c r="H664" s="66">
        <v>14960385</v>
      </c>
      <c r="I664" s="66">
        <v>9038565.7699999996</v>
      </c>
      <c r="J664" s="66">
        <v>5921819.2300000004</v>
      </c>
      <c r="K664" s="68" t="s">
        <v>138</v>
      </c>
      <c r="L664" s="68" t="s">
        <v>199</v>
      </c>
    </row>
    <row r="665" spans="4:12" s="4" customFormat="1" ht="11.25" customHeight="1" x14ac:dyDescent="0.3">
      <c r="D665" s="64">
        <v>197</v>
      </c>
      <c r="E665" s="64" t="s">
        <v>122</v>
      </c>
      <c r="F665" s="65">
        <v>41688</v>
      </c>
      <c r="G665" s="54">
        <v>48</v>
      </c>
      <c r="H665" s="66">
        <v>235446</v>
      </c>
      <c r="I665" s="66">
        <v>142248.82999999999</v>
      </c>
      <c r="J665" s="66">
        <v>93197.170000000013</v>
      </c>
      <c r="K665" s="68" t="s">
        <v>138</v>
      </c>
      <c r="L665" s="68" t="s">
        <v>199</v>
      </c>
    </row>
    <row r="666" spans="4:12" s="4" customFormat="1" ht="11.25" customHeight="1" x14ac:dyDescent="0.3">
      <c r="D666" s="64">
        <v>198</v>
      </c>
      <c r="E666" s="64" t="s">
        <v>122</v>
      </c>
      <c r="F666" s="65">
        <v>41688</v>
      </c>
      <c r="G666" s="54">
        <v>48</v>
      </c>
      <c r="H666" s="66">
        <v>515382</v>
      </c>
      <c r="I666" s="66">
        <v>311376.83</v>
      </c>
      <c r="J666" s="66">
        <v>204005.16999999998</v>
      </c>
      <c r="K666" s="68" t="s">
        <v>138</v>
      </c>
      <c r="L666" s="68" t="s">
        <v>199</v>
      </c>
    </row>
    <row r="667" spans="4:12" s="4" customFormat="1" ht="11.25" customHeight="1" x14ac:dyDescent="0.3">
      <c r="D667" s="64">
        <v>199</v>
      </c>
      <c r="E667" s="64" t="s">
        <v>122</v>
      </c>
      <c r="F667" s="65">
        <v>41688</v>
      </c>
      <c r="G667" s="54">
        <v>48</v>
      </c>
      <c r="H667" s="66">
        <v>375598</v>
      </c>
      <c r="I667" s="66">
        <v>226923.84</v>
      </c>
      <c r="J667" s="66">
        <v>148674.16</v>
      </c>
      <c r="K667" s="68" t="s">
        <v>138</v>
      </c>
      <c r="L667" s="68" t="s">
        <v>199</v>
      </c>
    </row>
    <row r="668" spans="4:12" s="4" customFormat="1" ht="11.25" customHeight="1" x14ac:dyDescent="0.3">
      <c r="D668" s="64">
        <v>200</v>
      </c>
      <c r="E668" s="64" t="s">
        <v>122</v>
      </c>
      <c r="F668" s="65">
        <v>41688</v>
      </c>
      <c r="G668" s="54">
        <v>48</v>
      </c>
      <c r="H668" s="66">
        <v>325657</v>
      </c>
      <c r="I668" s="66">
        <v>196751.25</v>
      </c>
      <c r="J668" s="66">
        <v>128905.75</v>
      </c>
      <c r="K668" s="68" t="s">
        <v>138</v>
      </c>
      <c r="L668" s="68" t="s">
        <v>199</v>
      </c>
    </row>
    <row r="669" spans="4:12" s="4" customFormat="1" ht="11.25" customHeight="1" x14ac:dyDescent="0.3">
      <c r="D669" s="64">
        <v>201</v>
      </c>
      <c r="E669" s="64" t="s">
        <v>122</v>
      </c>
      <c r="F669" s="65">
        <v>41688</v>
      </c>
      <c r="G669" s="54">
        <v>48</v>
      </c>
      <c r="H669" s="66">
        <v>365735</v>
      </c>
      <c r="I669" s="66">
        <v>220964.73</v>
      </c>
      <c r="J669" s="66">
        <v>144770.26999999999</v>
      </c>
      <c r="K669" s="68" t="s">
        <v>138</v>
      </c>
      <c r="L669" s="68" t="s">
        <v>199</v>
      </c>
    </row>
    <row r="670" spans="4:12" s="4" customFormat="1" ht="11.25" customHeight="1" x14ac:dyDescent="0.3">
      <c r="D670" s="64">
        <v>202</v>
      </c>
      <c r="E670" s="64" t="s">
        <v>122</v>
      </c>
      <c r="F670" s="65">
        <v>41688</v>
      </c>
      <c r="G670" s="54">
        <v>48</v>
      </c>
      <c r="H670" s="66">
        <v>113249</v>
      </c>
      <c r="I670" s="66">
        <v>68421.38</v>
      </c>
      <c r="J670" s="66">
        <v>44827.619999999995</v>
      </c>
      <c r="K670" s="68" t="s">
        <v>138</v>
      </c>
      <c r="L670" s="68" t="s">
        <v>199</v>
      </c>
    </row>
    <row r="671" spans="4:12" s="4" customFormat="1" ht="11.25" customHeight="1" x14ac:dyDescent="0.3">
      <c r="D671" s="64">
        <v>203</v>
      </c>
      <c r="E671" s="64" t="s">
        <v>122</v>
      </c>
      <c r="F671" s="65">
        <v>41688</v>
      </c>
      <c r="G671" s="54">
        <v>48</v>
      </c>
      <c r="H671" s="66">
        <v>90172</v>
      </c>
      <c r="I671" s="66">
        <v>54478.93</v>
      </c>
      <c r="J671" s="66">
        <v>35693.07</v>
      </c>
      <c r="K671" s="68" t="s">
        <v>138</v>
      </c>
      <c r="L671" s="68" t="s">
        <v>199</v>
      </c>
    </row>
    <row r="672" spans="4:12" s="4" customFormat="1" ht="11.25" customHeight="1" x14ac:dyDescent="0.3">
      <c r="D672" s="64">
        <v>204</v>
      </c>
      <c r="E672" s="64" t="s">
        <v>122</v>
      </c>
      <c r="F672" s="65">
        <v>41688</v>
      </c>
      <c r="G672" s="54">
        <v>48</v>
      </c>
      <c r="H672" s="66">
        <v>221742</v>
      </c>
      <c r="I672" s="66">
        <v>133969.09</v>
      </c>
      <c r="J672" s="66">
        <v>87772.91</v>
      </c>
      <c r="K672" s="68" t="s">
        <v>138</v>
      </c>
      <c r="L672" s="68" t="s">
        <v>199</v>
      </c>
    </row>
    <row r="673" spans="4:12" s="4" customFormat="1" ht="11.25" customHeight="1" x14ac:dyDescent="0.3">
      <c r="D673" s="64">
        <v>205</v>
      </c>
      <c r="E673" s="64" t="s">
        <v>122</v>
      </c>
      <c r="F673" s="65">
        <v>41688</v>
      </c>
      <c r="G673" s="54">
        <v>48</v>
      </c>
      <c r="H673" s="66">
        <v>262211</v>
      </c>
      <c r="I673" s="66">
        <v>158419.28</v>
      </c>
      <c r="J673" s="66">
        <v>103791.72</v>
      </c>
      <c r="K673" s="68" t="s">
        <v>138</v>
      </c>
      <c r="L673" s="68" t="s">
        <v>199</v>
      </c>
    </row>
    <row r="674" spans="4:12" s="4" customFormat="1" ht="11.25" customHeight="1" x14ac:dyDescent="0.3">
      <c r="D674" s="64">
        <v>206</v>
      </c>
      <c r="E674" s="64" t="s">
        <v>122</v>
      </c>
      <c r="F674" s="65">
        <v>41688</v>
      </c>
      <c r="G674" s="54">
        <v>48</v>
      </c>
      <c r="H674" s="66">
        <v>527152</v>
      </c>
      <c r="I674" s="66">
        <v>318487.86</v>
      </c>
      <c r="J674" s="66">
        <v>208664.14</v>
      </c>
      <c r="K674" s="68" t="s">
        <v>138</v>
      </c>
      <c r="L674" s="68" t="s">
        <v>199</v>
      </c>
    </row>
    <row r="675" spans="4:12" s="4" customFormat="1" ht="11.25" customHeight="1" x14ac:dyDescent="0.3">
      <c r="D675" s="64">
        <v>207</v>
      </c>
      <c r="E675" s="64" t="s">
        <v>122</v>
      </c>
      <c r="F675" s="65">
        <v>38061</v>
      </c>
      <c r="G675" s="54">
        <v>60</v>
      </c>
      <c r="H675" s="66">
        <v>334655</v>
      </c>
      <c r="I675" s="66">
        <v>334655</v>
      </c>
      <c r="J675" s="66">
        <v>0</v>
      </c>
      <c r="K675" s="68" t="s">
        <v>138</v>
      </c>
      <c r="L675" s="68" t="s">
        <v>199</v>
      </c>
    </row>
    <row r="676" spans="4:12" s="4" customFormat="1" ht="11.25" customHeight="1" x14ac:dyDescent="0.3">
      <c r="D676" s="64">
        <v>208</v>
      </c>
      <c r="E676" s="64" t="s">
        <v>122</v>
      </c>
      <c r="F676" s="65">
        <v>37803</v>
      </c>
      <c r="G676" s="54">
        <v>60</v>
      </c>
      <c r="H676" s="66">
        <v>6594186</v>
      </c>
      <c r="I676" s="66">
        <v>6594186</v>
      </c>
      <c r="J676" s="66">
        <v>0</v>
      </c>
      <c r="K676" s="68" t="s">
        <v>138</v>
      </c>
      <c r="L676" s="68" t="s">
        <v>199</v>
      </c>
    </row>
    <row r="677" spans="4:12" s="4" customFormat="1" ht="11.25" customHeight="1" x14ac:dyDescent="0.3">
      <c r="D677" s="64">
        <v>209</v>
      </c>
      <c r="E677" s="64" t="s">
        <v>122</v>
      </c>
      <c r="F677" s="65">
        <v>38899</v>
      </c>
      <c r="G677" s="54">
        <v>24</v>
      </c>
      <c r="H677" s="66">
        <v>76034</v>
      </c>
      <c r="I677" s="66">
        <v>76034</v>
      </c>
      <c r="J677" s="66">
        <v>0</v>
      </c>
      <c r="K677" s="68" t="s">
        <v>138</v>
      </c>
      <c r="L677" s="68" t="s">
        <v>199</v>
      </c>
    </row>
    <row r="678" spans="4:12" s="4" customFormat="1" ht="11.25" customHeight="1" x14ac:dyDescent="0.3">
      <c r="D678" s="64">
        <v>210</v>
      </c>
      <c r="E678" s="64" t="s">
        <v>122</v>
      </c>
      <c r="F678" s="65">
        <v>38534</v>
      </c>
      <c r="G678" s="54">
        <v>60</v>
      </c>
      <c r="H678" s="66">
        <v>793466</v>
      </c>
      <c r="I678" s="66">
        <v>793466</v>
      </c>
      <c r="J678" s="66">
        <v>0</v>
      </c>
      <c r="K678" s="68" t="s">
        <v>138</v>
      </c>
      <c r="L678" s="68" t="s">
        <v>199</v>
      </c>
    </row>
    <row r="679" spans="4:12" s="4" customFormat="1" ht="11.25" customHeight="1" x14ac:dyDescent="0.3">
      <c r="D679" s="64">
        <v>211</v>
      </c>
      <c r="E679" s="64" t="s">
        <v>122</v>
      </c>
      <c r="F679" s="65">
        <v>37334</v>
      </c>
      <c r="G679" s="54">
        <v>12</v>
      </c>
      <c r="H679" s="66">
        <v>0</v>
      </c>
      <c r="I679" s="66">
        <v>0</v>
      </c>
      <c r="J679" s="66">
        <v>0</v>
      </c>
      <c r="K679" s="68" t="s">
        <v>138</v>
      </c>
      <c r="L679" s="68" t="s">
        <v>199</v>
      </c>
    </row>
    <row r="680" spans="4:12" s="4" customFormat="1" ht="11.25" customHeight="1" x14ac:dyDescent="0.3">
      <c r="D680" s="64">
        <v>212</v>
      </c>
      <c r="E680" s="64" t="s">
        <v>122</v>
      </c>
      <c r="F680" s="65">
        <v>38868</v>
      </c>
      <c r="G680" s="54">
        <v>60</v>
      </c>
      <c r="H680" s="66">
        <v>894174</v>
      </c>
      <c r="I680" s="66">
        <v>894174</v>
      </c>
      <c r="J680" s="66">
        <v>0</v>
      </c>
      <c r="K680" s="68" t="s">
        <v>138</v>
      </c>
      <c r="L680" s="68" t="s">
        <v>199</v>
      </c>
    </row>
    <row r="681" spans="4:12" s="4" customFormat="1" ht="11.25" customHeight="1" x14ac:dyDescent="0.3">
      <c r="D681" s="64">
        <v>213</v>
      </c>
      <c r="E681" s="64" t="s">
        <v>122</v>
      </c>
      <c r="F681" s="65">
        <v>38169</v>
      </c>
      <c r="G681" s="54">
        <v>60</v>
      </c>
      <c r="H681" s="66">
        <v>0</v>
      </c>
      <c r="I681" s="66">
        <v>0</v>
      </c>
      <c r="J681" s="66">
        <v>0</v>
      </c>
      <c r="K681" s="68" t="s">
        <v>138</v>
      </c>
      <c r="L681" s="68" t="s">
        <v>199</v>
      </c>
    </row>
    <row r="682" spans="4:12" s="4" customFormat="1" ht="11.25" customHeight="1" x14ac:dyDescent="0.3">
      <c r="D682" s="64">
        <v>214</v>
      </c>
      <c r="E682" s="64" t="s">
        <v>122</v>
      </c>
      <c r="F682" s="65">
        <v>38169</v>
      </c>
      <c r="G682" s="54">
        <v>60</v>
      </c>
      <c r="H682" s="66">
        <v>0</v>
      </c>
      <c r="I682" s="66">
        <v>0</v>
      </c>
      <c r="J682" s="66">
        <v>0</v>
      </c>
      <c r="K682" s="68" t="s">
        <v>138</v>
      </c>
      <c r="L682" s="68" t="s">
        <v>199</v>
      </c>
    </row>
    <row r="683" spans="4:12" s="4" customFormat="1" ht="11.25" customHeight="1" x14ac:dyDescent="0.3">
      <c r="D683" s="64">
        <v>215</v>
      </c>
      <c r="E683" s="64" t="s">
        <v>122</v>
      </c>
      <c r="F683" s="65">
        <v>37803</v>
      </c>
      <c r="G683" s="54">
        <v>60</v>
      </c>
      <c r="H683" s="66">
        <v>0</v>
      </c>
      <c r="I683" s="66">
        <v>0</v>
      </c>
      <c r="J683" s="66">
        <v>0</v>
      </c>
      <c r="K683" s="68" t="s">
        <v>138</v>
      </c>
      <c r="L683" s="68" t="s">
        <v>199</v>
      </c>
    </row>
    <row r="684" spans="4:12" s="4" customFormat="1" ht="11.25" customHeight="1" x14ac:dyDescent="0.3">
      <c r="D684" s="64">
        <v>216</v>
      </c>
      <c r="E684" s="64" t="s">
        <v>122</v>
      </c>
      <c r="F684" s="65">
        <v>41733</v>
      </c>
      <c r="G684" s="54">
        <v>24</v>
      </c>
      <c r="H684" s="66">
        <v>71611</v>
      </c>
      <c r="I684" s="66">
        <v>71611</v>
      </c>
      <c r="J684" s="66">
        <v>0</v>
      </c>
      <c r="K684" s="68" t="s">
        <v>138</v>
      </c>
      <c r="L684" s="68" t="s">
        <v>199</v>
      </c>
    </row>
    <row r="685" spans="4:12" s="4" customFormat="1" ht="11.25" customHeight="1" x14ac:dyDescent="0.3">
      <c r="D685" s="64">
        <v>217</v>
      </c>
      <c r="E685" s="64" t="s">
        <v>122</v>
      </c>
      <c r="F685" s="65">
        <v>41604</v>
      </c>
      <c r="G685" s="54">
        <v>48</v>
      </c>
      <c r="H685" s="66">
        <v>212139</v>
      </c>
      <c r="I685" s="66">
        <v>141426.20000000001</v>
      </c>
      <c r="J685" s="66">
        <v>70712.799999999988</v>
      </c>
      <c r="K685" s="68" t="s">
        <v>138</v>
      </c>
      <c r="L685" s="68" t="s">
        <v>199</v>
      </c>
    </row>
    <row r="686" spans="4:12" s="4" customFormat="1" ht="11.25" customHeight="1" x14ac:dyDescent="0.3">
      <c r="D686" s="64">
        <v>218</v>
      </c>
      <c r="E686" s="64" t="s">
        <v>122</v>
      </c>
      <c r="F686" s="65">
        <v>41429</v>
      </c>
      <c r="G686" s="54">
        <v>48</v>
      </c>
      <c r="H686" s="66">
        <v>615005</v>
      </c>
      <c r="I686" s="66">
        <v>474066.39</v>
      </c>
      <c r="J686" s="66">
        <v>140938.60999999999</v>
      </c>
      <c r="K686" s="68" t="s">
        <v>138</v>
      </c>
      <c r="L686" s="68" t="s">
        <v>199</v>
      </c>
    </row>
    <row r="687" spans="4:12" s="4" customFormat="1" ht="11.25" customHeight="1" x14ac:dyDescent="0.3">
      <c r="D687" s="64">
        <v>219</v>
      </c>
      <c r="E687" s="64" t="s">
        <v>122</v>
      </c>
      <c r="F687" s="65">
        <v>41547</v>
      </c>
      <c r="G687" s="54">
        <v>48</v>
      </c>
      <c r="H687" s="66">
        <v>38207</v>
      </c>
      <c r="I687" s="66">
        <v>27063.32</v>
      </c>
      <c r="J687" s="66">
        <v>11143.68</v>
      </c>
      <c r="K687" s="68" t="s">
        <v>138</v>
      </c>
      <c r="L687" s="68" t="s">
        <v>199</v>
      </c>
    </row>
    <row r="688" spans="4:12" s="4" customFormat="1" ht="11.25" customHeight="1" x14ac:dyDescent="0.3">
      <c r="D688" s="64">
        <v>220</v>
      </c>
      <c r="E688" s="64" t="s">
        <v>122</v>
      </c>
      <c r="F688" s="65">
        <v>41603</v>
      </c>
      <c r="G688" s="54">
        <v>48</v>
      </c>
      <c r="H688" s="66">
        <v>96044</v>
      </c>
      <c r="I688" s="66">
        <v>64029.59</v>
      </c>
      <c r="J688" s="66">
        <v>32014.410000000003</v>
      </c>
      <c r="K688" s="68" t="s">
        <v>138</v>
      </c>
      <c r="L688" s="68" t="s">
        <v>199</v>
      </c>
    </row>
    <row r="689" spans="4:12" s="4" customFormat="1" ht="11.25" customHeight="1" x14ac:dyDescent="0.3">
      <c r="D689" s="64">
        <v>221</v>
      </c>
      <c r="E689" s="64" t="s">
        <v>122</v>
      </c>
      <c r="F689" s="65">
        <v>41367</v>
      </c>
      <c r="G689" s="54">
        <v>48</v>
      </c>
      <c r="H689" s="66">
        <v>126705</v>
      </c>
      <c r="I689" s="66">
        <v>102948.03</v>
      </c>
      <c r="J689" s="66">
        <v>23756.97</v>
      </c>
      <c r="K689" s="68" t="s">
        <v>138</v>
      </c>
      <c r="L689" s="68" t="s">
        <v>199</v>
      </c>
    </row>
    <row r="690" spans="4:12" s="4" customFormat="1" ht="11.25" customHeight="1" x14ac:dyDescent="0.3">
      <c r="D690" s="64">
        <v>222</v>
      </c>
      <c r="E690" s="64" t="s">
        <v>122</v>
      </c>
      <c r="F690" s="65">
        <v>41690</v>
      </c>
      <c r="G690" s="54">
        <v>48</v>
      </c>
      <c r="H690" s="66">
        <v>104423</v>
      </c>
      <c r="I690" s="66">
        <v>63089.09</v>
      </c>
      <c r="J690" s="66">
        <v>41333.910000000003</v>
      </c>
      <c r="K690" s="68" t="s">
        <v>138</v>
      </c>
      <c r="L690" s="68" t="s">
        <v>199</v>
      </c>
    </row>
    <row r="691" spans="4:12" s="4" customFormat="1" ht="11.25" customHeight="1" x14ac:dyDescent="0.3">
      <c r="D691" s="64">
        <v>223</v>
      </c>
      <c r="E691" s="64" t="s">
        <v>122</v>
      </c>
      <c r="F691" s="65">
        <v>40322</v>
      </c>
      <c r="G691" s="54">
        <v>48</v>
      </c>
      <c r="H691" s="66">
        <v>114579</v>
      </c>
      <c r="I691" s="66">
        <v>114579</v>
      </c>
      <c r="J691" s="66">
        <v>0</v>
      </c>
      <c r="K691" s="68" t="s">
        <v>138</v>
      </c>
      <c r="L691" s="68" t="s">
        <v>199</v>
      </c>
    </row>
    <row r="692" spans="4:12" s="4" customFormat="1" ht="11.25" customHeight="1" x14ac:dyDescent="0.3">
      <c r="D692" s="64">
        <v>224</v>
      </c>
      <c r="E692" s="64" t="s">
        <v>122</v>
      </c>
      <c r="F692" s="65">
        <v>40344</v>
      </c>
      <c r="G692" s="54">
        <v>48</v>
      </c>
      <c r="H692" s="66">
        <v>0</v>
      </c>
      <c r="I692" s="66">
        <v>0</v>
      </c>
      <c r="J692" s="66">
        <v>0</v>
      </c>
      <c r="K692" s="68" t="s">
        <v>138</v>
      </c>
      <c r="L692" s="68" t="s">
        <v>199</v>
      </c>
    </row>
    <row r="693" spans="4:12" s="4" customFormat="1" ht="11.25" customHeight="1" x14ac:dyDescent="0.3">
      <c r="D693" s="64">
        <v>225</v>
      </c>
      <c r="E693" s="64" t="s">
        <v>122</v>
      </c>
      <c r="F693" s="65">
        <v>39783</v>
      </c>
      <c r="G693" s="54">
        <v>48</v>
      </c>
      <c r="H693" s="66">
        <v>86266</v>
      </c>
      <c r="I693" s="66">
        <v>86266</v>
      </c>
      <c r="J693" s="66">
        <v>0</v>
      </c>
      <c r="K693" s="68" t="s">
        <v>138</v>
      </c>
      <c r="L693" s="68" t="s">
        <v>199</v>
      </c>
    </row>
    <row r="694" spans="4:12" s="4" customFormat="1" ht="11.25" customHeight="1" x14ac:dyDescent="0.3">
      <c r="D694" s="64">
        <v>226</v>
      </c>
      <c r="E694" s="64" t="s">
        <v>122</v>
      </c>
      <c r="F694" s="65">
        <v>39814</v>
      </c>
      <c r="G694" s="54">
        <v>48</v>
      </c>
      <c r="H694" s="66">
        <v>35231</v>
      </c>
      <c r="I694" s="66">
        <v>35231</v>
      </c>
      <c r="J694" s="66">
        <v>0</v>
      </c>
      <c r="K694" s="68" t="s">
        <v>138</v>
      </c>
      <c r="L694" s="68" t="s">
        <v>199</v>
      </c>
    </row>
    <row r="695" spans="4:12" s="4" customFormat="1" ht="11.25" customHeight="1" x14ac:dyDescent="0.3">
      <c r="D695" s="64">
        <v>641</v>
      </c>
      <c r="E695" s="64" t="s">
        <v>122</v>
      </c>
      <c r="F695" s="65">
        <v>41535</v>
      </c>
      <c r="G695" s="54">
        <v>48</v>
      </c>
      <c r="H695" s="66">
        <v>123707.55</v>
      </c>
      <c r="I695" s="66">
        <v>87626.17</v>
      </c>
      <c r="J695" s="66">
        <v>36081.380000000005</v>
      </c>
      <c r="K695" s="68" t="s">
        <v>138</v>
      </c>
      <c r="L695" s="68" t="s">
        <v>199</v>
      </c>
    </row>
    <row r="696" spans="4:12" s="4" customFormat="1" ht="11.25" customHeight="1" x14ac:dyDescent="0.3">
      <c r="D696" s="64">
        <v>642</v>
      </c>
      <c r="E696" s="64" t="s">
        <v>122</v>
      </c>
      <c r="F696" s="65">
        <v>42062</v>
      </c>
      <c r="G696" s="54">
        <v>48</v>
      </c>
      <c r="H696" s="66">
        <v>117565.36</v>
      </c>
      <c r="I696" s="66">
        <v>41637.74</v>
      </c>
      <c r="J696" s="66">
        <v>75927.62</v>
      </c>
      <c r="K696" s="68" t="s">
        <v>138</v>
      </c>
      <c r="L696" s="68" t="s">
        <v>199</v>
      </c>
    </row>
    <row r="697" spans="4:12" s="4" customFormat="1" ht="11.25" customHeight="1" x14ac:dyDescent="0.3">
      <c r="D697" s="64">
        <v>644</v>
      </c>
      <c r="E697" s="64" t="s">
        <v>122</v>
      </c>
      <c r="F697" s="65">
        <v>41688</v>
      </c>
      <c r="G697" s="54">
        <v>48</v>
      </c>
      <c r="H697" s="66">
        <v>1649095.81</v>
      </c>
      <c r="I697" s="66">
        <v>996328.69</v>
      </c>
      <c r="J697" s="66">
        <v>652767.12000000011</v>
      </c>
      <c r="K697" s="68" t="s">
        <v>138</v>
      </c>
      <c r="L697" s="68" t="s">
        <v>199</v>
      </c>
    </row>
    <row r="698" spans="4:12" s="4" customFormat="1" ht="11.25" customHeight="1" x14ac:dyDescent="0.3">
      <c r="D698" s="64">
        <v>645</v>
      </c>
      <c r="E698" s="64" t="s">
        <v>122</v>
      </c>
      <c r="F698" s="65">
        <v>42087</v>
      </c>
      <c r="G698" s="54">
        <v>24</v>
      </c>
      <c r="H698" s="66">
        <v>731662.49</v>
      </c>
      <c r="I698" s="66">
        <v>487775</v>
      </c>
      <c r="J698" s="66">
        <v>243887.49</v>
      </c>
      <c r="K698" s="68" t="s">
        <v>138</v>
      </c>
      <c r="L698" s="68" t="s">
        <v>199</v>
      </c>
    </row>
    <row r="699" spans="4:12" s="4" customFormat="1" ht="11.25" customHeight="1" x14ac:dyDescent="0.3">
      <c r="D699" s="64">
        <v>647</v>
      </c>
      <c r="E699" s="64" t="s">
        <v>122</v>
      </c>
      <c r="F699" s="65">
        <v>41455</v>
      </c>
      <c r="G699" s="54">
        <v>24</v>
      </c>
      <c r="H699" s="66">
        <v>144776.84</v>
      </c>
      <c r="I699" s="66">
        <v>144776.84</v>
      </c>
      <c r="J699" s="66">
        <v>0</v>
      </c>
      <c r="K699" s="68" t="s">
        <v>138</v>
      </c>
      <c r="L699" s="68" t="s">
        <v>199</v>
      </c>
    </row>
    <row r="700" spans="4:12" s="4" customFormat="1" ht="11.25" customHeight="1" x14ac:dyDescent="0.3">
      <c r="D700" s="64">
        <v>648</v>
      </c>
      <c r="E700" s="64" t="s">
        <v>122</v>
      </c>
      <c r="F700" s="65">
        <v>40582</v>
      </c>
      <c r="G700" s="54">
        <v>48</v>
      </c>
      <c r="H700" s="66">
        <v>32484.54</v>
      </c>
      <c r="I700" s="66">
        <v>32484.54</v>
      </c>
      <c r="J700" s="66">
        <v>0</v>
      </c>
      <c r="K700" s="68" t="s">
        <v>138</v>
      </c>
      <c r="L700" s="68" t="s">
        <v>199</v>
      </c>
    </row>
    <row r="701" spans="4:12" s="4" customFormat="1" ht="11.25" customHeight="1" x14ac:dyDescent="0.3">
      <c r="D701" s="64">
        <v>649</v>
      </c>
      <c r="E701" s="64" t="s">
        <v>122</v>
      </c>
      <c r="F701" s="65">
        <v>41772</v>
      </c>
      <c r="G701" s="54">
        <v>24</v>
      </c>
      <c r="H701" s="66">
        <v>67227.399999999994</v>
      </c>
      <c r="I701" s="66">
        <v>67227.399999999994</v>
      </c>
      <c r="J701" s="66">
        <v>0</v>
      </c>
      <c r="K701" s="68" t="s">
        <v>138</v>
      </c>
      <c r="L701" s="68" t="s">
        <v>199</v>
      </c>
    </row>
    <row r="702" spans="4:12" s="4" customFormat="1" ht="11.25" customHeight="1" x14ac:dyDescent="0.3">
      <c r="D702" s="64">
        <v>650</v>
      </c>
      <c r="E702" s="64" t="s">
        <v>123</v>
      </c>
      <c r="F702" s="65">
        <v>41967</v>
      </c>
      <c r="G702" s="54">
        <v>24</v>
      </c>
      <c r="H702" s="66">
        <v>25260</v>
      </c>
      <c r="I702" s="66">
        <v>21050</v>
      </c>
      <c r="J702" s="66">
        <v>4210</v>
      </c>
      <c r="K702" s="68" t="s">
        <v>138</v>
      </c>
      <c r="L702" s="68" t="s">
        <v>199</v>
      </c>
    </row>
    <row r="703" spans="4:12" s="4" customFormat="1" ht="11.25" customHeight="1" x14ac:dyDescent="0.3">
      <c r="D703" s="64">
        <v>651</v>
      </c>
      <c r="E703" s="64" t="s">
        <v>123</v>
      </c>
      <c r="F703" s="65">
        <v>41967</v>
      </c>
      <c r="G703" s="54">
        <v>24</v>
      </c>
      <c r="H703" s="66">
        <v>25260</v>
      </c>
      <c r="I703" s="66">
        <v>21050</v>
      </c>
      <c r="J703" s="66">
        <v>4210</v>
      </c>
      <c r="K703" s="68" t="s">
        <v>138</v>
      </c>
      <c r="L703" s="68" t="s">
        <v>199</v>
      </c>
    </row>
    <row r="704" spans="4:12" s="4" customFormat="1" ht="11.25" customHeight="1" x14ac:dyDescent="0.3">
      <c r="D704" s="64">
        <v>652</v>
      </c>
      <c r="E704" s="64" t="s">
        <v>123</v>
      </c>
      <c r="F704" s="65">
        <v>42087</v>
      </c>
      <c r="G704" s="54">
        <v>24</v>
      </c>
      <c r="H704" s="66">
        <v>1042.6300000000001</v>
      </c>
      <c r="I704" s="66">
        <v>695.04</v>
      </c>
      <c r="J704" s="66">
        <v>347.59000000000015</v>
      </c>
      <c r="K704" s="68" t="s">
        <v>138</v>
      </c>
      <c r="L704" s="68" t="s">
        <v>199</v>
      </c>
    </row>
    <row r="705" spans="4:12" s="4" customFormat="1" ht="11.25" customHeight="1" x14ac:dyDescent="0.3">
      <c r="D705" s="64">
        <v>653</v>
      </c>
      <c r="E705" s="64" t="s">
        <v>122</v>
      </c>
      <c r="F705" s="65">
        <v>41454</v>
      </c>
      <c r="G705" s="54">
        <v>48</v>
      </c>
      <c r="H705" s="66">
        <v>372292.17</v>
      </c>
      <c r="I705" s="66">
        <v>286975.25</v>
      </c>
      <c r="J705" s="66">
        <v>85316.919999999984</v>
      </c>
      <c r="K705" s="68" t="s">
        <v>138</v>
      </c>
      <c r="L705" s="68" t="s">
        <v>199</v>
      </c>
    </row>
    <row r="706" spans="4:12" s="4" customFormat="1" ht="11.25" customHeight="1" x14ac:dyDescent="0.3">
      <c r="D706" s="64">
        <v>654</v>
      </c>
      <c r="E706" s="64" t="s">
        <v>124</v>
      </c>
      <c r="F706" s="65">
        <v>41535</v>
      </c>
      <c r="G706" s="54">
        <v>48</v>
      </c>
      <c r="H706" s="66">
        <v>1103749.54</v>
      </c>
      <c r="I706" s="66">
        <v>781822.54</v>
      </c>
      <c r="J706" s="66">
        <v>321927</v>
      </c>
      <c r="K706" s="68" t="s">
        <v>138</v>
      </c>
      <c r="L706" s="68" t="s">
        <v>199</v>
      </c>
    </row>
    <row r="707" spans="4:12" s="4" customFormat="1" ht="11.25" customHeight="1" x14ac:dyDescent="0.3">
      <c r="D707" s="64">
        <v>655</v>
      </c>
      <c r="E707" s="64" t="s">
        <v>124</v>
      </c>
      <c r="F707" s="65">
        <v>41535</v>
      </c>
      <c r="G707" s="54">
        <v>48</v>
      </c>
      <c r="H707" s="66">
        <v>941503.23</v>
      </c>
      <c r="I707" s="66">
        <v>666898.1</v>
      </c>
      <c r="J707" s="66">
        <v>274605.13</v>
      </c>
      <c r="K707" s="68" t="s">
        <v>138</v>
      </c>
      <c r="L707" s="68" t="s">
        <v>199</v>
      </c>
    </row>
    <row r="708" spans="4:12" s="4" customFormat="1" ht="11.25" customHeight="1" x14ac:dyDescent="0.3">
      <c r="D708" s="64">
        <v>656</v>
      </c>
      <c r="E708" s="64" t="s">
        <v>122</v>
      </c>
      <c r="F708" s="65">
        <v>41688</v>
      </c>
      <c r="G708" s="54">
        <v>48</v>
      </c>
      <c r="H708" s="66">
        <v>52837.25</v>
      </c>
      <c r="I708" s="66">
        <v>31922.57</v>
      </c>
      <c r="J708" s="66">
        <v>20914.68</v>
      </c>
      <c r="K708" s="68" t="s">
        <v>138</v>
      </c>
      <c r="L708" s="68" t="s">
        <v>199</v>
      </c>
    </row>
    <row r="709" spans="4:12" s="4" customFormat="1" ht="11.25" customHeight="1" x14ac:dyDescent="0.3">
      <c r="D709" s="64">
        <v>657</v>
      </c>
      <c r="E709" s="64" t="s">
        <v>126</v>
      </c>
      <c r="F709" s="65">
        <v>41688</v>
      </c>
      <c r="G709" s="54">
        <v>48</v>
      </c>
      <c r="H709" s="66">
        <v>998467.37</v>
      </c>
      <c r="I709" s="66">
        <v>603240.64</v>
      </c>
      <c r="J709" s="66">
        <v>395226.73</v>
      </c>
      <c r="K709" s="68" t="s">
        <v>138</v>
      </c>
      <c r="L709" s="68" t="s">
        <v>199</v>
      </c>
    </row>
    <row r="710" spans="4:12" s="4" customFormat="1" ht="11.25" customHeight="1" x14ac:dyDescent="0.3">
      <c r="D710" s="64">
        <v>658</v>
      </c>
      <c r="E710" s="64" t="s">
        <v>122</v>
      </c>
      <c r="F710" s="65">
        <v>41688</v>
      </c>
      <c r="G710" s="54">
        <v>48</v>
      </c>
      <c r="H710" s="66">
        <v>887798.18</v>
      </c>
      <c r="I710" s="66">
        <v>536378.14</v>
      </c>
      <c r="J710" s="66">
        <v>351420.04000000004</v>
      </c>
      <c r="K710" s="68" t="s">
        <v>138</v>
      </c>
      <c r="L710" s="68" t="s">
        <v>199</v>
      </c>
    </row>
    <row r="711" spans="4:12" s="4" customFormat="1" ht="11.25" customHeight="1" x14ac:dyDescent="0.3">
      <c r="D711" s="64">
        <v>659</v>
      </c>
      <c r="E711" s="64" t="s">
        <v>126</v>
      </c>
      <c r="F711" s="65">
        <v>41688</v>
      </c>
      <c r="G711" s="54">
        <v>48</v>
      </c>
      <c r="H711" s="66">
        <v>482843.53</v>
      </c>
      <c r="I711" s="66">
        <v>291717.96000000002</v>
      </c>
      <c r="J711" s="66">
        <v>191125.57</v>
      </c>
      <c r="K711" s="68" t="s">
        <v>138</v>
      </c>
      <c r="L711" s="68" t="s">
        <v>199</v>
      </c>
    </row>
    <row r="712" spans="4:12" s="4" customFormat="1" ht="11.25" customHeight="1" x14ac:dyDescent="0.3">
      <c r="D712" s="64">
        <v>660</v>
      </c>
      <c r="E712" s="64" t="s">
        <v>126</v>
      </c>
      <c r="F712" s="65">
        <v>41688</v>
      </c>
      <c r="G712" s="54">
        <v>48</v>
      </c>
      <c r="H712" s="66">
        <v>239981.44</v>
      </c>
      <c r="I712" s="66">
        <v>144988.73000000001</v>
      </c>
      <c r="J712" s="66">
        <v>94992.709999999992</v>
      </c>
      <c r="K712" s="68" t="s">
        <v>138</v>
      </c>
      <c r="L712" s="68" t="s">
        <v>199</v>
      </c>
    </row>
    <row r="713" spans="4:12" s="4" customFormat="1" ht="11.25" customHeight="1" x14ac:dyDescent="0.3">
      <c r="D713" s="64">
        <v>661</v>
      </c>
      <c r="E713" s="64" t="s">
        <v>126</v>
      </c>
      <c r="F713" s="65">
        <v>41688</v>
      </c>
      <c r="G713" s="54">
        <v>48</v>
      </c>
      <c r="H713" s="66">
        <v>381270.31</v>
      </c>
      <c r="I713" s="66">
        <v>230350.78</v>
      </c>
      <c r="J713" s="66">
        <v>150919.53</v>
      </c>
      <c r="K713" s="68" t="s">
        <v>138</v>
      </c>
      <c r="L713" s="68" t="s">
        <v>199</v>
      </c>
    </row>
    <row r="714" spans="4:12" s="4" customFormat="1" ht="11.25" customHeight="1" x14ac:dyDescent="0.3">
      <c r="D714" s="64">
        <v>662</v>
      </c>
      <c r="E714" s="64" t="s">
        <v>122</v>
      </c>
      <c r="F714" s="65">
        <v>41772</v>
      </c>
      <c r="G714" s="54">
        <v>48</v>
      </c>
      <c r="H714" s="66">
        <v>72481.820000000007</v>
      </c>
      <c r="I714" s="66">
        <v>39261.01</v>
      </c>
      <c r="J714" s="66">
        <v>33220.810000000005</v>
      </c>
      <c r="K714" s="68" t="s">
        <v>138</v>
      </c>
      <c r="L714" s="68" t="s">
        <v>199</v>
      </c>
    </row>
    <row r="715" spans="4:12" s="4" customFormat="1" ht="11.25" customHeight="1" x14ac:dyDescent="0.3">
      <c r="D715" s="64">
        <v>663</v>
      </c>
      <c r="E715" s="64" t="s">
        <v>122</v>
      </c>
      <c r="F715" s="65">
        <v>41772</v>
      </c>
      <c r="G715" s="54">
        <v>48</v>
      </c>
      <c r="H715" s="66">
        <v>122700.91</v>
      </c>
      <c r="I715" s="66">
        <v>66463</v>
      </c>
      <c r="J715" s="66">
        <v>56237.91</v>
      </c>
      <c r="K715" s="68" t="s">
        <v>138</v>
      </c>
      <c r="L715" s="68" t="s">
        <v>199</v>
      </c>
    </row>
    <row r="716" spans="4:12" s="4" customFormat="1" ht="11.25" customHeight="1" x14ac:dyDescent="0.3">
      <c r="D716" s="64">
        <v>664</v>
      </c>
      <c r="E716" s="64" t="s">
        <v>122</v>
      </c>
      <c r="F716" s="65">
        <v>41772</v>
      </c>
      <c r="G716" s="54">
        <v>48</v>
      </c>
      <c r="H716" s="66">
        <v>6308</v>
      </c>
      <c r="I716" s="66">
        <v>3416.88</v>
      </c>
      <c r="J716" s="66">
        <v>2891.12</v>
      </c>
      <c r="K716" s="68" t="s">
        <v>138</v>
      </c>
      <c r="L716" s="68" t="s">
        <v>199</v>
      </c>
    </row>
    <row r="717" spans="4:12" s="4" customFormat="1" ht="11.25" customHeight="1" x14ac:dyDescent="0.3">
      <c r="D717" s="64">
        <v>665</v>
      </c>
      <c r="E717" s="64" t="s">
        <v>125</v>
      </c>
      <c r="F717" s="65">
        <v>41768</v>
      </c>
      <c r="G717" s="54">
        <v>48</v>
      </c>
      <c r="H717" s="66">
        <v>256899.1</v>
      </c>
      <c r="I717" s="66">
        <v>139153.60999999999</v>
      </c>
      <c r="J717" s="66">
        <v>117745.49000000002</v>
      </c>
      <c r="K717" s="68" t="s">
        <v>138</v>
      </c>
      <c r="L717" s="68" t="s">
        <v>199</v>
      </c>
    </row>
    <row r="718" spans="4:12" s="4" customFormat="1" ht="11.25" customHeight="1" x14ac:dyDescent="0.3">
      <c r="D718" s="64">
        <v>666</v>
      </c>
      <c r="E718" s="64" t="s">
        <v>125</v>
      </c>
      <c r="F718" s="65">
        <v>41768</v>
      </c>
      <c r="G718" s="54">
        <v>48</v>
      </c>
      <c r="H718" s="66">
        <v>6171.68</v>
      </c>
      <c r="I718" s="66">
        <v>3343.04</v>
      </c>
      <c r="J718" s="66">
        <v>2828.6400000000003</v>
      </c>
      <c r="K718" s="68" t="s">
        <v>138</v>
      </c>
      <c r="L718" s="68" t="s">
        <v>199</v>
      </c>
    </row>
    <row r="719" spans="4:12" s="4" customFormat="1" ht="11.25" customHeight="1" x14ac:dyDescent="0.3">
      <c r="D719" s="64">
        <v>667</v>
      </c>
      <c r="E719" s="64" t="s">
        <v>122</v>
      </c>
      <c r="F719" s="65">
        <v>41772</v>
      </c>
      <c r="G719" s="54">
        <v>48</v>
      </c>
      <c r="H719" s="66">
        <v>233851.76</v>
      </c>
      <c r="I719" s="66">
        <v>126669.68</v>
      </c>
      <c r="J719" s="66">
        <v>107182.08000000002</v>
      </c>
      <c r="K719" s="68" t="s">
        <v>138</v>
      </c>
      <c r="L719" s="68" t="s">
        <v>199</v>
      </c>
    </row>
    <row r="720" spans="4:12" s="4" customFormat="1" ht="11.25" customHeight="1" x14ac:dyDescent="0.3">
      <c r="D720" s="64">
        <v>668</v>
      </c>
      <c r="E720" s="64" t="s">
        <v>122</v>
      </c>
      <c r="F720" s="65">
        <v>41943</v>
      </c>
      <c r="G720" s="54">
        <v>48</v>
      </c>
      <c r="H720" s="66">
        <v>45159.5</v>
      </c>
      <c r="I720" s="66">
        <v>19757.22</v>
      </c>
      <c r="J720" s="66">
        <v>25402.28</v>
      </c>
      <c r="K720" s="68" t="s">
        <v>138</v>
      </c>
      <c r="L720" s="68" t="s">
        <v>199</v>
      </c>
    </row>
    <row r="721" spans="3:12" s="4" customFormat="1" ht="11.25" customHeight="1" x14ac:dyDescent="0.3">
      <c r="D721" s="64">
        <v>669</v>
      </c>
      <c r="E721" s="64" t="s">
        <v>124</v>
      </c>
      <c r="F721" s="65">
        <v>42039</v>
      </c>
      <c r="G721" s="54">
        <v>48</v>
      </c>
      <c r="H721" s="66">
        <v>234049.42</v>
      </c>
      <c r="I721" s="66">
        <v>82892.509999999995</v>
      </c>
      <c r="J721" s="66">
        <v>151156.91000000003</v>
      </c>
      <c r="K721" s="68" t="s">
        <v>138</v>
      </c>
      <c r="L721" s="68" t="s">
        <v>199</v>
      </c>
    </row>
    <row r="722" spans="3:12" s="4" customFormat="1" ht="11.25" customHeight="1" x14ac:dyDescent="0.3">
      <c r="D722" s="64">
        <v>670</v>
      </c>
      <c r="E722" s="64" t="s">
        <v>124</v>
      </c>
      <c r="F722" s="65">
        <v>42039</v>
      </c>
      <c r="G722" s="54">
        <v>48</v>
      </c>
      <c r="H722" s="66">
        <v>16150</v>
      </c>
      <c r="I722" s="66">
        <v>5719.82</v>
      </c>
      <c r="J722" s="66">
        <v>10430.18</v>
      </c>
      <c r="K722" s="68" t="s">
        <v>138</v>
      </c>
      <c r="L722" s="68" t="s">
        <v>199</v>
      </c>
    </row>
    <row r="723" spans="3:12" s="4" customFormat="1" ht="11.25" customHeight="1" x14ac:dyDescent="0.3">
      <c r="D723" s="64">
        <v>671</v>
      </c>
      <c r="E723" s="64" t="s">
        <v>122</v>
      </c>
      <c r="F723" s="65">
        <v>42191</v>
      </c>
      <c r="G723" s="54">
        <v>48</v>
      </c>
      <c r="H723" s="66">
        <v>71917.88</v>
      </c>
      <c r="I723" s="66">
        <v>17979.48</v>
      </c>
      <c r="J723" s="66">
        <v>53938.400000000009</v>
      </c>
      <c r="K723" s="68" t="s">
        <v>138</v>
      </c>
      <c r="L723" s="68" t="s">
        <v>199</v>
      </c>
    </row>
    <row r="724" spans="3:12" s="4" customFormat="1" ht="11.25" customHeight="1" x14ac:dyDescent="0.3">
      <c r="D724" s="64">
        <v>672</v>
      </c>
      <c r="E724" s="64" t="s">
        <v>122</v>
      </c>
      <c r="F724" s="65">
        <v>42258</v>
      </c>
      <c r="G724" s="54">
        <v>48</v>
      </c>
      <c r="H724" s="66">
        <v>105906.66</v>
      </c>
      <c r="I724" s="66">
        <v>22063.9</v>
      </c>
      <c r="J724" s="66">
        <v>83842.760000000009</v>
      </c>
      <c r="K724" s="68" t="s">
        <v>138</v>
      </c>
      <c r="L724" s="68" t="s">
        <v>199</v>
      </c>
    </row>
    <row r="725" spans="3:12" s="4" customFormat="1" ht="11.25" customHeight="1" x14ac:dyDescent="0.3">
      <c r="D725" s="64">
        <v>673</v>
      </c>
      <c r="E725" s="64" t="s">
        <v>122</v>
      </c>
      <c r="F725" s="65">
        <v>42418</v>
      </c>
      <c r="G725" s="54">
        <v>48</v>
      </c>
      <c r="H725" s="66">
        <v>36773.11</v>
      </c>
      <c r="I725" s="66">
        <v>3830.55</v>
      </c>
      <c r="J725" s="66">
        <v>32942.559999999998</v>
      </c>
      <c r="K725" s="68" t="s">
        <v>138</v>
      </c>
      <c r="L725" s="68" t="s">
        <v>199</v>
      </c>
    </row>
    <row r="726" spans="3:12" s="4" customFormat="1" ht="11.25" customHeight="1" x14ac:dyDescent="0.3">
      <c r="D726" s="64">
        <v>674</v>
      </c>
      <c r="E726" s="64" t="s">
        <v>122</v>
      </c>
      <c r="F726" s="65">
        <v>42461</v>
      </c>
      <c r="G726" s="54">
        <v>48</v>
      </c>
      <c r="H726" s="66">
        <v>18585.46</v>
      </c>
      <c r="I726" s="66">
        <v>1161.5999999999999</v>
      </c>
      <c r="J726" s="66">
        <v>17423.86</v>
      </c>
      <c r="K726" s="68" t="s">
        <v>138</v>
      </c>
      <c r="L726" s="68" t="s">
        <v>199</v>
      </c>
    </row>
    <row r="727" spans="3:12" s="4" customFormat="1" ht="11.25" customHeight="1" x14ac:dyDescent="0.3">
      <c r="H727" s="67">
        <f t="shared" ref="H727:J727" si="0">SUM(H11:H726)</f>
        <v>172222793.81</v>
      </c>
      <c r="I727" s="67">
        <f t="shared" si="0"/>
        <v>110318403.39000008</v>
      </c>
      <c r="J727" s="67">
        <f t="shared" si="0"/>
        <v>61904390.420000009</v>
      </c>
    </row>
    <row r="728" spans="3:12" s="4" customFormat="1" ht="11.25" customHeight="1" x14ac:dyDescent="0.3"/>
    <row r="729" spans="3:12" s="10" customFormat="1" ht="13.9" x14ac:dyDescent="0.3">
      <c r="C729" s="10" t="s">
        <v>174</v>
      </c>
    </row>
    <row r="731" spans="3:12" ht="13.15" x14ac:dyDescent="0.3">
      <c r="D731" s="11" t="s">
        <v>175</v>
      </c>
      <c r="E731" s="61" t="s">
        <v>21</v>
      </c>
    </row>
    <row r="733" spans="3:12" ht="12.75" x14ac:dyDescent="0.3">
      <c r="D733" s="77" t="s">
        <v>160</v>
      </c>
      <c r="E733" s="65">
        <v>42551</v>
      </c>
    </row>
    <row r="734" spans="3:12" ht="12.75" x14ac:dyDescent="0.3">
      <c r="D734" s="77" t="s">
        <v>161</v>
      </c>
      <c r="E734" s="65">
        <v>43646</v>
      </c>
    </row>
    <row r="735" spans="3:12" ht="12.75" x14ac:dyDescent="0.3">
      <c r="D735" s="77" t="s">
        <v>170</v>
      </c>
      <c r="E735" s="76">
        <f>(YEAR(Future_Value_Date)-YEAR(Current_Value_Date))*Mths_In_Yr+MONTH(Future_Value_Date)-MONTH(Current_Value_Date)+1</f>
        <v>37</v>
      </c>
    </row>
    <row r="737" spans="2:5" ht="13.15" x14ac:dyDescent="0.3">
      <c r="D737" s="11" t="s">
        <v>104</v>
      </c>
      <c r="E737" s="11" t="s">
        <v>176</v>
      </c>
    </row>
    <row r="739" spans="2:5" ht="12.75" x14ac:dyDescent="0.3">
      <c r="D739" s="64" t="s">
        <v>111</v>
      </c>
      <c r="E739" s="56">
        <v>0.48700000182628767</v>
      </c>
    </row>
    <row r="740" spans="2:5" ht="12.75" x14ac:dyDescent="0.3">
      <c r="D740" s="64" t="s">
        <v>122</v>
      </c>
      <c r="E740" s="56">
        <v>0.16899999950892305</v>
      </c>
    </row>
    <row r="741" spans="2:5" ht="12.75" x14ac:dyDescent="0.3">
      <c r="D741" s="64" t="s">
        <v>123</v>
      </c>
      <c r="E741" s="56">
        <v>0.53339999296323626</v>
      </c>
    </row>
    <row r="742" spans="2:5" ht="12.75" x14ac:dyDescent="0.3">
      <c r="D742" s="64" t="s">
        <v>124</v>
      </c>
      <c r="E742" s="56">
        <v>0.53339999027210816</v>
      </c>
    </row>
    <row r="743" spans="2:5" ht="12.75" x14ac:dyDescent="0.3">
      <c r="D743" s="64" t="s">
        <v>125</v>
      </c>
      <c r="E743" s="56">
        <v>0.16899999726869502</v>
      </c>
    </row>
    <row r="744" spans="2:5" ht="12.75" x14ac:dyDescent="0.3">
      <c r="D744" s="64" t="s">
        <v>126</v>
      </c>
      <c r="E744" s="56">
        <v>0.16899999930756782</v>
      </c>
    </row>
    <row r="746" spans="2:5" s="2" customFormat="1" ht="15" x14ac:dyDescent="0.3">
      <c r="B746" s="2" t="s">
        <v>32</v>
      </c>
    </row>
  </sheetData>
  <conditionalFormatting sqref="B2">
    <cfRule type="cellIs" dxfId="4" priority="2" operator="notEqual">
      <formula>"No Errors Found"</formula>
    </cfRule>
  </conditionalFormatting>
  <dataValidations count="2">
    <dataValidation type="list" allowBlank="1" showInputMessage="1" showErrorMessage="1" sqref="K11:K726" xr:uid="{00000000-0002-0000-0300-000000000000}">
      <formula1>LU_RAB_Asset_Alloc</formula1>
    </dataValidation>
    <dataValidation type="list" allowBlank="1" showInputMessage="1" showErrorMessage="1" sqref="L11:L726" xr:uid="{6AB5AC3C-FB0D-4462-97FE-313F64B05D66}">
      <formula1>LU_RAB_Asset_Alloc_UC</formula1>
    </dataValidation>
  </dataValidations>
  <hyperlinks>
    <hyperlink ref="B3:C3" location="TOC!A1" display="TOC!A1" xr:uid="{00000000-0004-0000-03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AF728"/>
  <sheetViews>
    <sheetView showGridLines="0" zoomScaleNormal="100" workbookViewId="0">
      <pane xSplit="1" ySplit="4" topLeftCell="U5" activePane="bottomRight" state="frozen"/>
      <selection activeCell="L703" sqref="L703"/>
      <selection pane="topRight" activeCell="L703" sqref="L703"/>
      <selection pane="bottomLeft" activeCell="L703" sqref="L703"/>
      <selection pane="bottomRight" activeCell="AD12" sqref="AD12"/>
    </sheetView>
  </sheetViews>
  <sheetFormatPr defaultColWidth="9.33203125" defaultRowHeight="10.15" x14ac:dyDescent="0.3"/>
  <cols>
    <col min="1" max="1" width="3.6640625" style="5" customWidth="1"/>
    <col min="2" max="3" width="2.83203125" style="5" customWidth="1"/>
    <col min="4" max="4" width="18.6640625" style="5" bestFit="1" customWidth="1"/>
    <col min="5" max="5" width="20" style="5" bestFit="1" customWidth="1"/>
    <col min="6" max="6" width="19" style="5" bestFit="1" customWidth="1"/>
    <col min="7" max="7" width="17.6640625" style="5" bestFit="1" customWidth="1"/>
    <col min="8" max="8" width="24.5" style="5" bestFit="1" customWidth="1"/>
    <col min="9" max="9" width="16.33203125" style="5" bestFit="1" customWidth="1"/>
    <col min="10" max="11" width="44.25" style="5" customWidth="1"/>
    <col min="12" max="12" width="10.83203125" style="5" customWidth="1"/>
    <col min="13" max="21" width="20.83203125" style="5" customWidth="1"/>
    <col min="22" max="22" width="9.33203125" style="5"/>
    <col min="23" max="28" width="20.83203125" style="5" customWidth="1"/>
    <col min="29" max="29" width="9.33203125" style="5"/>
    <col min="30" max="32" width="20.83203125" style="5" customWidth="1"/>
    <col min="33" max="16384" width="9.33203125" style="5"/>
  </cols>
  <sheetData>
    <row r="1" spans="1:32" ht="18.75" x14ac:dyDescent="0.3">
      <c r="A1" s="59">
        <f>IF(SUM($A6:$A18)=0,0,1)</f>
        <v>0</v>
      </c>
      <c r="B1" s="3" t="s">
        <v>148</v>
      </c>
    </row>
    <row r="2" spans="1:32" x14ac:dyDescent="0.3">
      <c r="B2" s="15" t="str">
        <f>Title_Msg</f>
        <v>No Errors Found</v>
      </c>
    </row>
    <row r="3" spans="1:32" x14ac:dyDescent="0.3">
      <c r="B3" s="53" t="str">
        <f>TOC!B1</f>
        <v>Table of Contents</v>
      </c>
      <c r="C3" s="47"/>
    </row>
    <row r="4" spans="1:32" ht="13.15" x14ac:dyDescent="0.3">
      <c r="B4" s="44" t="str">
        <f>Model_Name</f>
        <v>Power and Water Corporation (PWC) - Corporate Asset Valuation</v>
      </c>
    </row>
    <row r="6" spans="1:32" s="2" customFormat="1" ht="15" x14ac:dyDescent="0.3">
      <c r="B6" s="2" t="s">
        <v>149</v>
      </c>
    </row>
    <row r="7" spans="1:32" s="4" customFormat="1" ht="4.5" customHeight="1" x14ac:dyDescent="0.3"/>
    <row r="8" spans="1:32" s="4" customFormat="1" ht="15" customHeight="1" x14ac:dyDescent="0.3">
      <c r="D8" s="74"/>
      <c r="E8" s="74"/>
      <c r="F8" s="74"/>
      <c r="G8" s="74"/>
      <c r="H8" s="74"/>
      <c r="I8" s="74"/>
      <c r="J8" s="74"/>
      <c r="K8" s="74"/>
      <c r="M8" s="74" t="s">
        <v>150</v>
      </c>
      <c r="N8" s="74"/>
      <c r="O8" s="74"/>
      <c r="P8" s="74"/>
      <c r="Q8" s="74"/>
      <c r="R8" s="74"/>
      <c r="S8" s="74"/>
      <c r="T8" s="74"/>
      <c r="U8" s="74"/>
      <c r="W8" s="74" t="s">
        <v>164</v>
      </c>
      <c r="X8" s="74"/>
      <c r="Y8" s="74"/>
      <c r="Z8" s="74"/>
      <c r="AA8" s="74"/>
      <c r="AB8" s="74"/>
      <c r="AD8" s="74" t="s">
        <v>173</v>
      </c>
      <c r="AE8" s="74"/>
      <c r="AF8" s="74"/>
    </row>
    <row r="9" spans="1:32" s="4" customFormat="1" ht="52.5" x14ac:dyDescent="0.3">
      <c r="D9" s="63" t="str">
        <f>Input_Raw_Data!E10</f>
        <v>BUSINESS_UNIT</v>
      </c>
      <c r="E9" s="72" t="str">
        <f>Input_Raw_Data!F10</f>
        <v>DATE IN SERVICE</v>
      </c>
      <c r="F9" s="72" t="str">
        <f>Input_Raw_Data!G10</f>
        <v>LIFE IN MONTHS</v>
      </c>
      <c r="G9" s="72" t="str">
        <f>Input_Raw_Data!H10</f>
        <v>COST</v>
      </c>
      <c r="H9" s="72" t="str">
        <f>Input_Raw_Data!I10</f>
        <v>ACCUMULATED DEPN</v>
      </c>
      <c r="I9" s="72" t="str">
        <f>Input_Raw_Data!J10</f>
        <v>NBV</v>
      </c>
      <c r="J9" s="72" t="str">
        <f>Input_Raw_Data!K10</f>
        <v>Allocation to PWC RAB Asset Class</v>
      </c>
      <c r="K9" s="72" t="str">
        <f>Input_Raw_Data!L10</f>
        <v>Allocation to UC RAB Asset Class</v>
      </c>
      <c r="M9" s="75" t="s">
        <v>151</v>
      </c>
      <c r="N9" s="75" t="s">
        <v>152</v>
      </c>
      <c r="O9" s="75" t="s">
        <v>153</v>
      </c>
      <c r="P9" s="75" t="s">
        <v>154</v>
      </c>
      <c r="Q9" s="75" t="s">
        <v>155</v>
      </c>
      <c r="R9" s="75" t="s">
        <v>156</v>
      </c>
      <c r="S9" s="75" t="s">
        <v>157</v>
      </c>
      <c r="T9" s="75" t="s">
        <v>158</v>
      </c>
      <c r="U9" s="75" t="s">
        <v>159</v>
      </c>
      <c r="W9" s="75" t="s">
        <v>163</v>
      </c>
      <c r="X9" s="75" t="s">
        <v>166</v>
      </c>
      <c r="Y9" s="75" t="s">
        <v>167</v>
      </c>
      <c r="Z9" s="75" t="s">
        <v>162</v>
      </c>
      <c r="AA9" s="75" t="s">
        <v>168</v>
      </c>
      <c r="AB9" s="75" t="s">
        <v>169</v>
      </c>
      <c r="AC9" s="75"/>
      <c r="AD9" s="75" t="s">
        <v>171</v>
      </c>
      <c r="AE9" s="75" t="s">
        <v>172</v>
      </c>
      <c r="AF9" s="75" t="s">
        <v>165</v>
      </c>
    </row>
    <row r="10" spans="1:32" s="4" customFormat="1" ht="11.25" customHeight="1" x14ac:dyDescent="0.3">
      <c r="D10" s="12" t="str">
        <f>Input_Raw_Data!E11</f>
        <v>FAC</v>
      </c>
      <c r="E10" s="71">
        <f>Input_Raw_Data!F11</f>
        <v>36342</v>
      </c>
      <c r="F10" s="55">
        <f>Input_Raw_Data!G11</f>
        <v>1</v>
      </c>
      <c r="G10" s="62">
        <f>Input_Raw_Data!H11</f>
        <v>0</v>
      </c>
      <c r="H10" s="62">
        <f>Input_Raw_Data!I11</f>
        <v>0</v>
      </c>
      <c r="I10" s="62">
        <f>Input_Raw_Data!J11</f>
        <v>0</v>
      </c>
      <c r="J10" s="73" t="str">
        <f>Input_Raw_Data!K11</f>
        <v>Land and Easements</v>
      </c>
      <c r="K10" s="73" t="str">
        <f>Input_Raw_Data!L11</f>
        <v xml:space="preserve">Land and easements </v>
      </c>
      <c r="M10" s="71">
        <f t="shared" ref="M10:M73" si="0">E10</f>
        <v>36342</v>
      </c>
      <c r="N10" s="55">
        <f t="shared" ref="N10:N73" si="1">IF(YEAR(M10)=YEAR(Current_Value_Date),0,Mths_In_Yr-(MONTH(M10)))</f>
        <v>5</v>
      </c>
      <c r="O10" s="55">
        <f t="shared" ref="O10:O73" si="2">IF(YEAR(M10)=YEAR(Current_Value_Date),0,
ROUND((EOMONTH(M10,0)-M10)/(Days_In_Yr/Mths_In_Yr),0))</f>
        <v>1</v>
      </c>
      <c r="P10" s="55">
        <f t="shared" ref="P10:P73" si="3">IF(YEAR(M10)=YEAR(Current_Value_Date),ROUND((Current_Value_Date-M10)/(365/12),0),MONTH(Current_Value_Date))</f>
        <v>6</v>
      </c>
      <c r="Q10" s="55">
        <f t="shared" ref="Q10:Q73" si="4">MAX((YEAR(Current_Value_Date)-1)-(YEAR(M10)),0)</f>
        <v>16</v>
      </c>
      <c r="R10" s="55">
        <f t="shared" ref="R10:R73" si="5">Q10*Mths_In_Yr</f>
        <v>192</v>
      </c>
      <c r="S10" s="55">
        <f>N10+O10+P10+R10</f>
        <v>204</v>
      </c>
      <c r="T10" s="55">
        <f t="shared" ref="T10:T73" si="6">F10</f>
        <v>1</v>
      </c>
      <c r="U10" s="55">
        <f>IF(T10=1,0,MAX(T10-S10,0))</f>
        <v>0</v>
      </c>
      <c r="W10" s="73" t="str">
        <f t="shared" ref="W10:W73" si="7">IF(F10=1,No,Yes)</f>
        <v>No</v>
      </c>
      <c r="X10" s="55">
        <f>S10</f>
        <v>204</v>
      </c>
      <c r="Y10" s="55">
        <f>U10</f>
        <v>0</v>
      </c>
      <c r="Z10" s="62">
        <f>IFERROR(I10/Y10,0)</f>
        <v>0</v>
      </c>
      <c r="AA10" s="62">
        <f t="shared" ref="AA10:AA73" si="8">MIN(H10+Z10*Applicable_Months,G10)</f>
        <v>0</v>
      </c>
      <c r="AB10" s="62">
        <f>G10-AA10</f>
        <v>0</v>
      </c>
      <c r="AD10" s="57">
        <f>INDEX(Input_Raw_Data!$E$739:$E$744,MATCH(D10,Input_Raw_Data!$D$739:$D$744,0))</f>
        <v>0.48700000182628767</v>
      </c>
      <c r="AE10" s="62">
        <f>AD10*I10</f>
        <v>0</v>
      </c>
      <c r="AF10" s="62">
        <f>AB10*AD10</f>
        <v>0</v>
      </c>
    </row>
    <row r="11" spans="1:32" s="4" customFormat="1" ht="11.25" customHeight="1" x14ac:dyDescent="0.3">
      <c r="D11" s="12" t="str">
        <f>Input_Raw_Data!E12</f>
        <v>FAC</v>
      </c>
      <c r="E11" s="71">
        <f>Input_Raw_Data!F12</f>
        <v>42453</v>
      </c>
      <c r="F11" s="55">
        <f>Input_Raw_Data!G12</f>
        <v>1</v>
      </c>
      <c r="G11" s="62">
        <f>Input_Raw_Data!H12</f>
        <v>482133.33</v>
      </c>
      <c r="H11" s="62">
        <f>Input_Raw_Data!I12</f>
        <v>0</v>
      </c>
      <c r="I11" s="62">
        <f>Input_Raw_Data!J12</f>
        <v>482133.33</v>
      </c>
      <c r="J11" s="73" t="str">
        <f>Input_Raw_Data!K12</f>
        <v>Land and Easements</v>
      </c>
      <c r="K11" s="73" t="str">
        <f>Input_Raw_Data!L12</f>
        <v xml:space="preserve">Land and easements </v>
      </c>
      <c r="M11" s="71">
        <f t="shared" si="0"/>
        <v>42453</v>
      </c>
      <c r="N11" s="55">
        <f t="shared" si="1"/>
        <v>0</v>
      </c>
      <c r="O11" s="55">
        <f t="shared" si="2"/>
        <v>0</v>
      </c>
      <c r="P11" s="55">
        <f t="shared" si="3"/>
        <v>3</v>
      </c>
      <c r="Q11" s="55">
        <f t="shared" si="4"/>
        <v>0</v>
      </c>
      <c r="R11" s="55">
        <f t="shared" si="5"/>
        <v>0</v>
      </c>
      <c r="S11" s="55">
        <f t="shared" ref="S11:S74" si="9">N11+O11+P11+R11</f>
        <v>3</v>
      </c>
      <c r="T11" s="55">
        <f t="shared" si="6"/>
        <v>1</v>
      </c>
      <c r="U11" s="55">
        <f t="shared" ref="U11:U74" si="10">IF(T11=1,0,MAX(T11-S11,0))</f>
        <v>0</v>
      </c>
      <c r="W11" s="73" t="str">
        <f t="shared" si="7"/>
        <v>No</v>
      </c>
      <c r="X11" s="55">
        <f t="shared" ref="X11:X74" si="11">S11</f>
        <v>3</v>
      </c>
      <c r="Y11" s="55">
        <f t="shared" ref="Y11:Y74" si="12">U11</f>
        <v>0</v>
      </c>
      <c r="Z11" s="62">
        <f t="shared" ref="Z11:Z74" si="13">IFERROR(I11/Y11,0)</f>
        <v>0</v>
      </c>
      <c r="AA11" s="62">
        <f t="shared" si="8"/>
        <v>0</v>
      </c>
      <c r="AB11" s="67">
        <f t="shared" ref="AB11:AB74" si="14">G11-AA11</f>
        <v>482133.33</v>
      </c>
      <c r="AD11" s="57">
        <f>INDEX(Input_Raw_Data!$E$739:$E$744,MATCH(D11,Input_Raw_Data!$D$739:$D$744,0))</f>
        <v>0.48700000182628767</v>
      </c>
      <c r="AE11" s="62">
        <f t="shared" ref="AE11:AE74" si="15">AD11*I11</f>
        <v>234798.93259051416</v>
      </c>
      <c r="AF11" s="62">
        <f t="shared" ref="AF11:AF74" si="16">AB11*AD11</f>
        <v>234798.93259051416</v>
      </c>
    </row>
    <row r="12" spans="1:32" s="4" customFormat="1" ht="11.25" customHeight="1" x14ac:dyDescent="0.3">
      <c r="D12" s="12" t="str">
        <f>Input_Raw_Data!E13</f>
        <v>FAC</v>
      </c>
      <c r="E12" s="71">
        <f>Input_Raw_Data!F13</f>
        <v>20972</v>
      </c>
      <c r="F12" s="55">
        <f>Input_Raw_Data!G13</f>
        <v>1</v>
      </c>
      <c r="G12" s="62">
        <f>Input_Raw_Data!H13</f>
        <v>229333.33</v>
      </c>
      <c r="H12" s="62">
        <f>Input_Raw_Data!I13</f>
        <v>0</v>
      </c>
      <c r="I12" s="62">
        <f>Input_Raw_Data!J13</f>
        <v>229333.33</v>
      </c>
      <c r="J12" s="73" t="str">
        <f>Input_Raw_Data!K13</f>
        <v>Land and Easements</v>
      </c>
      <c r="K12" s="73" t="str">
        <f>Input_Raw_Data!L13</f>
        <v xml:space="preserve">Land and easements </v>
      </c>
      <c r="M12" s="71">
        <f t="shared" si="0"/>
        <v>20972</v>
      </c>
      <c r="N12" s="55">
        <f t="shared" si="1"/>
        <v>6</v>
      </c>
      <c r="O12" s="55">
        <f t="shared" si="2"/>
        <v>1</v>
      </c>
      <c r="P12" s="55">
        <f t="shared" si="3"/>
        <v>6</v>
      </c>
      <c r="Q12" s="55">
        <f t="shared" si="4"/>
        <v>58</v>
      </c>
      <c r="R12" s="55">
        <f t="shared" si="5"/>
        <v>696</v>
      </c>
      <c r="S12" s="55">
        <f t="shared" si="9"/>
        <v>709</v>
      </c>
      <c r="T12" s="55">
        <f t="shared" si="6"/>
        <v>1</v>
      </c>
      <c r="U12" s="55">
        <f t="shared" si="10"/>
        <v>0</v>
      </c>
      <c r="W12" s="73" t="str">
        <f t="shared" si="7"/>
        <v>No</v>
      </c>
      <c r="X12" s="55">
        <f t="shared" si="11"/>
        <v>709</v>
      </c>
      <c r="Y12" s="55">
        <f t="shared" si="12"/>
        <v>0</v>
      </c>
      <c r="Z12" s="62">
        <f t="shared" si="13"/>
        <v>0</v>
      </c>
      <c r="AA12" s="62">
        <f t="shared" si="8"/>
        <v>0</v>
      </c>
      <c r="AB12" s="67">
        <f t="shared" si="14"/>
        <v>229333.33</v>
      </c>
      <c r="AD12" s="57">
        <f>INDEX(Input_Raw_Data!$E$739:$E$744,MATCH(D12,Input_Raw_Data!$D$739:$D$744,0))</f>
        <v>0.48700000182628767</v>
      </c>
      <c r="AE12" s="62">
        <f t="shared" si="15"/>
        <v>111685.33212882862</v>
      </c>
      <c r="AF12" s="62">
        <f t="shared" si="16"/>
        <v>111685.33212882862</v>
      </c>
    </row>
    <row r="13" spans="1:32" s="4" customFormat="1" ht="11.25" customHeight="1" x14ac:dyDescent="0.3">
      <c r="D13" s="12" t="str">
        <f>Input_Raw_Data!E14</f>
        <v>FAC</v>
      </c>
      <c r="E13" s="71">
        <f>Input_Raw_Data!F14</f>
        <v>35947</v>
      </c>
      <c r="F13" s="55">
        <f>Input_Raw_Data!G14</f>
        <v>1</v>
      </c>
      <c r="G13" s="62">
        <f>Input_Raw_Data!H14</f>
        <v>372666.66</v>
      </c>
      <c r="H13" s="62">
        <f>Input_Raw_Data!I14</f>
        <v>0</v>
      </c>
      <c r="I13" s="62">
        <f>Input_Raw_Data!J14</f>
        <v>372666.66</v>
      </c>
      <c r="J13" s="73" t="str">
        <f>Input_Raw_Data!K14</f>
        <v>Land and Easements</v>
      </c>
      <c r="K13" s="73" t="str">
        <f>Input_Raw_Data!L14</f>
        <v xml:space="preserve">Land and easements </v>
      </c>
      <c r="M13" s="71">
        <f t="shared" si="0"/>
        <v>35947</v>
      </c>
      <c r="N13" s="55">
        <f t="shared" si="1"/>
        <v>6</v>
      </c>
      <c r="O13" s="55">
        <f t="shared" si="2"/>
        <v>1</v>
      </c>
      <c r="P13" s="55">
        <f t="shared" si="3"/>
        <v>6</v>
      </c>
      <c r="Q13" s="55">
        <f t="shared" si="4"/>
        <v>17</v>
      </c>
      <c r="R13" s="55">
        <f t="shared" si="5"/>
        <v>204</v>
      </c>
      <c r="S13" s="55">
        <f t="shared" si="9"/>
        <v>217</v>
      </c>
      <c r="T13" s="55">
        <f t="shared" si="6"/>
        <v>1</v>
      </c>
      <c r="U13" s="55">
        <f t="shared" si="10"/>
        <v>0</v>
      </c>
      <c r="W13" s="73" t="str">
        <f t="shared" si="7"/>
        <v>No</v>
      </c>
      <c r="X13" s="55">
        <f t="shared" si="11"/>
        <v>217</v>
      </c>
      <c r="Y13" s="55">
        <f t="shared" si="12"/>
        <v>0</v>
      </c>
      <c r="Z13" s="62">
        <f t="shared" si="13"/>
        <v>0</v>
      </c>
      <c r="AA13" s="62">
        <f t="shared" si="8"/>
        <v>0</v>
      </c>
      <c r="AB13" s="67">
        <f t="shared" si="14"/>
        <v>372666.66</v>
      </c>
      <c r="AD13" s="57">
        <f>INDEX(Input_Raw_Data!$E$739:$E$744,MATCH(D13,Input_Raw_Data!$D$739:$D$744,0))</f>
        <v>0.48700000182628767</v>
      </c>
      <c r="AE13" s="62">
        <f t="shared" si="15"/>
        <v>181488.66410059651</v>
      </c>
      <c r="AF13" s="62">
        <f t="shared" si="16"/>
        <v>181488.66410059651</v>
      </c>
    </row>
    <row r="14" spans="1:32" s="4" customFormat="1" ht="11.25" customHeight="1" x14ac:dyDescent="0.3">
      <c r="D14" s="12" t="str">
        <f>Input_Raw_Data!E15</f>
        <v>FAC</v>
      </c>
      <c r="E14" s="71">
        <f>Input_Raw_Data!F15</f>
        <v>36191</v>
      </c>
      <c r="F14" s="55">
        <f>Input_Raw_Data!G15</f>
        <v>1</v>
      </c>
      <c r="G14" s="62">
        <f>Input_Raw_Data!H15</f>
        <v>160000</v>
      </c>
      <c r="H14" s="62">
        <f>Input_Raw_Data!I15</f>
        <v>0</v>
      </c>
      <c r="I14" s="62">
        <f>Input_Raw_Data!J15</f>
        <v>160000</v>
      </c>
      <c r="J14" s="73" t="str">
        <f>Input_Raw_Data!K15</f>
        <v>Land and Easements</v>
      </c>
      <c r="K14" s="73" t="str">
        <f>Input_Raw_Data!L15</f>
        <v xml:space="preserve">Land and easements </v>
      </c>
      <c r="M14" s="71">
        <f t="shared" si="0"/>
        <v>36191</v>
      </c>
      <c r="N14" s="55">
        <f t="shared" si="1"/>
        <v>11</v>
      </c>
      <c r="O14" s="55">
        <f t="shared" si="2"/>
        <v>0</v>
      </c>
      <c r="P14" s="55">
        <f t="shared" si="3"/>
        <v>6</v>
      </c>
      <c r="Q14" s="55">
        <f t="shared" si="4"/>
        <v>16</v>
      </c>
      <c r="R14" s="55">
        <f t="shared" si="5"/>
        <v>192</v>
      </c>
      <c r="S14" s="55">
        <f t="shared" si="9"/>
        <v>209</v>
      </c>
      <c r="T14" s="55">
        <f t="shared" si="6"/>
        <v>1</v>
      </c>
      <c r="U14" s="55">
        <f t="shared" si="10"/>
        <v>0</v>
      </c>
      <c r="W14" s="73" t="str">
        <f t="shared" si="7"/>
        <v>No</v>
      </c>
      <c r="X14" s="55">
        <f t="shared" si="11"/>
        <v>209</v>
      </c>
      <c r="Y14" s="55">
        <f t="shared" si="12"/>
        <v>0</v>
      </c>
      <c r="Z14" s="62">
        <f t="shared" si="13"/>
        <v>0</v>
      </c>
      <c r="AA14" s="62">
        <f t="shared" si="8"/>
        <v>0</v>
      </c>
      <c r="AB14" s="67">
        <f t="shared" si="14"/>
        <v>160000</v>
      </c>
      <c r="AD14" s="57">
        <f>INDEX(Input_Raw_Data!$E$739:$E$744,MATCH(D14,Input_Raw_Data!$D$739:$D$744,0))</f>
        <v>0.48700000182628767</v>
      </c>
      <c r="AE14" s="62">
        <f t="shared" si="15"/>
        <v>77920.000292206023</v>
      </c>
      <c r="AF14" s="62">
        <f t="shared" si="16"/>
        <v>77920.000292206023</v>
      </c>
    </row>
    <row r="15" spans="1:32" s="4" customFormat="1" ht="11.25" customHeight="1" x14ac:dyDescent="0.3">
      <c r="D15" s="12" t="str">
        <f>Input_Raw_Data!E16</f>
        <v>FAC</v>
      </c>
      <c r="E15" s="71">
        <f>Input_Raw_Data!F16</f>
        <v>29373</v>
      </c>
      <c r="F15" s="55">
        <f>Input_Raw_Data!G16</f>
        <v>1</v>
      </c>
      <c r="G15" s="62">
        <f>Input_Raw_Data!H16</f>
        <v>3200000</v>
      </c>
      <c r="H15" s="62">
        <f>Input_Raw_Data!I16</f>
        <v>0</v>
      </c>
      <c r="I15" s="62">
        <f>Input_Raw_Data!J16</f>
        <v>3200000</v>
      </c>
      <c r="J15" s="73" t="str">
        <f>Input_Raw_Data!K16</f>
        <v>Land and Easements</v>
      </c>
      <c r="K15" s="73" t="str">
        <f>Input_Raw_Data!L16</f>
        <v xml:space="preserve">Land and easements </v>
      </c>
      <c r="M15" s="71">
        <f t="shared" si="0"/>
        <v>29373</v>
      </c>
      <c r="N15" s="55">
        <f t="shared" si="1"/>
        <v>6</v>
      </c>
      <c r="O15" s="55">
        <f t="shared" si="2"/>
        <v>1</v>
      </c>
      <c r="P15" s="55">
        <f t="shared" si="3"/>
        <v>6</v>
      </c>
      <c r="Q15" s="55">
        <f t="shared" si="4"/>
        <v>35</v>
      </c>
      <c r="R15" s="55">
        <f t="shared" si="5"/>
        <v>420</v>
      </c>
      <c r="S15" s="55">
        <f t="shared" si="9"/>
        <v>433</v>
      </c>
      <c r="T15" s="55">
        <f t="shared" si="6"/>
        <v>1</v>
      </c>
      <c r="U15" s="55">
        <f t="shared" si="10"/>
        <v>0</v>
      </c>
      <c r="W15" s="73" t="str">
        <f t="shared" si="7"/>
        <v>No</v>
      </c>
      <c r="X15" s="55">
        <f t="shared" si="11"/>
        <v>433</v>
      </c>
      <c r="Y15" s="55">
        <f t="shared" si="12"/>
        <v>0</v>
      </c>
      <c r="Z15" s="62">
        <f t="shared" si="13"/>
        <v>0</v>
      </c>
      <c r="AA15" s="62">
        <f t="shared" si="8"/>
        <v>0</v>
      </c>
      <c r="AB15" s="67">
        <f t="shared" si="14"/>
        <v>3200000</v>
      </c>
      <c r="AD15" s="57">
        <f>INDEX(Input_Raw_Data!$E$739:$E$744,MATCH(D15,Input_Raw_Data!$D$739:$D$744,0))</f>
        <v>0.48700000182628767</v>
      </c>
      <c r="AE15" s="62">
        <f t="shared" si="15"/>
        <v>1558400.0058441206</v>
      </c>
      <c r="AF15" s="62">
        <f t="shared" si="16"/>
        <v>1558400.0058441206</v>
      </c>
    </row>
    <row r="16" spans="1:32" s="4" customFormat="1" ht="11.25" customHeight="1" x14ac:dyDescent="0.3">
      <c r="D16" s="12" t="str">
        <f>Input_Raw_Data!E17</f>
        <v>FAC</v>
      </c>
      <c r="E16" s="71">
        <f>Input_Raw_Data!F17</f>
        <v>34547</v>
      </c>
      <c r="F16" s="55">
        <f>Input_Raw_Data!G17</f>
        <v>1</v>
      </c>
      <c r="G16" s="62">
        <f>Input_Raw_Data!H17</f>
        <v>13000000</v>
      </c>
      <c r="H16" s="62">
        <f>Input_Raw_Data!I17</f>
        <v>0</v>
      </c>
      <c r="I16" s="62">
        <f>Input_Raw_Data!J17</f>
        <v>13000000</v>
      </c>
      <c r="J16" s="73" t="str">
        <f>Input_Raw_Data!K17</f>
        <v>Land and Easements</v>
      </c>
      <c r="K16" s="73" t="str">
        <f>Input_Raw_Data!L17</f>
        <v xml:space="preserve">Land and easements </v>
      </c>
      <c r="M16" s="71">
        <f t="shared" si="0"/>
        <v>34547</v>
      </c>
      <c r="N16" s="55">
        <f t="shared" si="1"/>
        <v>4</v>
      </c>
      <c r="O16" s="55">
        <f t="shared" si="2"/>
        <v>1</v>
      </c>
      <c r="P16" s="55">
        <f t="shared" si="3"/>
        <v>6</v>
      </c>
      <c r="Q16" s="55">
        <f t="shared" si="4"/>
        <v>21</v>
      </c>
      <c r="R16" s="55">
        <f t="shared" si="5"/>
        <v>252</v>
      </c>
      <c r="S16" s="55">
        <f t="shared" si="9"/>
        <v>263</v>
      </c>
      <c r="T16" s="55">
        <f t="shared" si="6"/>
        <v>1</v>
      </c>
      <c r="U16" s="55">
        <f t="shared" si="10"/>
        <v>0</v>
      </c>
      <c r="W16" s="73" t="str">
        <f t="shared" si="7"/>
        <v>No</v>
      </c>
      <c r="X16" s="55">
        <f t="shared" si="11"/>
        <v>263</v>
      </c>
      <c r="Y16" s="55">
        <f t="shared" si="12"/>
        <v>0</v>
      </c>
      <c r="Z16" s="62">
        <f t="shared" si="13"/>
        <v>0</v>
      </c>
      <c r="AA16" s="62">
        <f t="shared" si="8"/>
        <v>0</v>
      </c>
      <c r="AB16" s="67">
        <f t="shared" si="14"/>
        <v>13000000</v>
      </c>
      <c r="AD16" s="57">
        <f>INDEX(Input_Raw_Data!$E$739:$E$744,MATCH(D16,Input_Raw_Data!$D$739:$D$744,0))</f>
        <v>0.48700000182628767</v>
      </c>
      <c r="AE16" s="62">
        <f t="shared" si="15"/>
        <v>6331000.0237417398</v>
      </c>
      <c r="AF16" s="62">
        <f t="shared" si="16"/>
        <v>6331000.0237417398</v>
      </c>
    </row>
    <row r="17" spans="4:32" s="4" customFormat="1" ht="11.25" customHeight="1" x14ac:dyDescent="0.3">
      <c r="D17" s="12" t="str">
        <f>Input_Raw_Data!E18</f>
        <v>FAC</v>
      </c>
      <c r="E17" s="71">
        <f>Input_Raw_Data!F18</f>
        <v>34151</v>
      </c>
      <c r="F17" s="55">
        <f>Input_Raw_Data!G18</f>
        <v>1</v>
      </c>
      <c r="G17" s="62">
        <f>Input_Raw_Data!H18</f>
        <v>900000</v>
      </c>
      <c r="H17" s="62">
        <f>Input_Raw_Data!I18</f>
        <v>0</v>
      </c>
      <c r="I17" s="62">
        <f>Input_Raw_Data!J18</f>
        <v>900000</v>
      </c>
      <c r="J17" s="73" t="str">
        <f>Input_Raw_Data!K18</f>
        <v>Land and Easements</v>
      </c>
      <c r="K17" s="73" t="str">
        <f>Input_Raw_Data!L18</f>
        <v xml:space="preserve">Land and easements </v>
      </c>
      <c r="M17" s="71">
        <f t="shared" si="0"/>
        <v>34151</v>
      </c>
      <c r="N17" s="55">
        <f t="shared" si="1"/>
        <v>5</v>
      </c>
      <c r="O17" s="55">
        <f t="shared" si="2"/>
        <v>1</v>
      </c>
      <c r="P17" s="55">
        <f t="shared" si="3"/>
        <v>6</v>
      </c>
      <c r="Q17" s="55">
        <f t="shared" si="4"/>
        <v>22</v>
      </c>
      <c r="R17" s="55">
        <f t="shared" si="5"/>
        <v>264</v>
      </c>
      <c r="S17" s="55">
        <f t="shared" si="9"/>
        <v>276</v>
      </c>
      <c r="T17" s="55">
        <f t="shared" si="6"/>
        <v>1</v>
      </c>
      <c r="U17" s="55">
        <f t="shared" si="10"/>
        <v>0</v>
      </c>
      <c r="W17" s="73" t="str">
        <f t="shared" si="7"/>
        <v>No</v>
      </c>
      <c r="X17" s="55">
        <f t="shared" si="11"/>
        <v>276</v>
      </c>
      <c r="Y17" s="55">
        <f t="shared" si="12"/>
        <v>0</v>
      </c>
      <c r="Z17" s="62">
        <f t="shared" si="13"/>
        <v>0</v>
      </c>
      <c r="AA17" s="62">
        <f t="shared" si="8"/>
        <v>0</v>
      </c>
      <c r="AB17" s="67">
        <f t="shared" si="14"/>
        <v>900000</v>
      </c>
      <c r="AD17" s="57">
        <f>INDEX(Input_Raw_Data!$E$739:$E$744,MATCH(D17,Input_Raw_Data!$D$739:$D$744,0))</f>
        <v>0.48700000182628767</v>
      </c>
      <c r="AE17" s="62">
        <f t="shared" si="15"/>
        <v>438300.00164365891</v>
      </c>
      <c r="AF17" s="62">
        <f t="shared" si="16"/>
        <v>438300.00164365891</v>
      </c>
    </row>
    <row r="18" spans="4:32" s="4" customFormat="1" ht="11.25" customHeight="1" x14ac:dyDescent="0.3">
      <c r="D18" s="12" t="str">
        <f>Input_Raw_Data!E19</f>
        <v>FAC</v>
      </c>
      <c r="E18" s="71">
        <f>Input_Raw_Data!F19</f>
        <v>29007</v>
      </c>
      <c r="F18" s="55">
        <f>Input_Raw_Data!G19</f>
        <v>1</v>
      </c>
      <c r="G18" s="62">
        <f>Input_Raw_Data!H19</f>
        <v>300000</v>
      </c>
      <c r="H18" s="62">
        <f>Input_Raw_Data!I19</f>
        <v>0</v>
      </c>
      <c r="I18" s="62">
        <f>Input_Raw_Data!J19</f>
        <v>300000</v>
      </c>
      <c r="J18" s="73" t="str">
        <f>Input_Raw_Data!K19</f>
        <v>Land and Easements</v>
      </c>
      <c r="K18" s="73" t="str">
        <f>Input_Raw_Data!L19</f>
        <v xml:space="preserve">Land and easements </v>
      </c>
      <c r="M18" s="71">
        <f t="shared" si="0"/>
        <v>29007</v>
      </c>
      <c r="N18" s="55">
        <f t="shared" si="1"/>
        <v>6</v>
      </c>
      <c r="O18" s="55">
        <f t="shared" si="2"/>
        <v>1</v>
      </c>
      <c r="P18" s="55">
        <f t="shared" si="3"/>
        <v>6</v>
      </c>
      <c r="Q18" s="55">
        <f t="shared" si="4"/>
        <v>36</v>
      </c>
      <c r="R18" s="55">
        <f t="shared" si="5"/>
        <v>432</v>
      </c>
      <c r="S18" s="55">
        <f t="shared" si="9"/>
        <v>445</v>
      </c>
      <c r="T18" s="55">
        <f t="shared" si="6"/>
        <v>1</v>
      </c>
      <c r="U18" s="55">
        <f t="shared" si="10"/>
        <v>0</v>
      </c>
      <c r="W18" s="73" t="str">
        <f t="shared" si="7"/>
        <v>No</v>
      </c>
      <c r="X18" s="55">
        <f t="shared" si="11"/>
        <v>445</v>
      </c>
      <c r="Y18" s="55">
        <f t="shared" si="12"/>
        <v>0</v>
      </c>
      <c r="Z18" s="62">
        <f t="shared" si="13"/>
        <v>0</v>
      </c>
      <c r="AA18" s="62">
        <f t="shared" si="8"/>
        <v>0</v>
      </c>
      <c r="AB18" s="67">
        <f t="shared" si="14"/>
        <v>300000</v>
      </c>
      <c r="AD18" s="57">
        <f>INDEX(Input_Raw_Data!$E$739:$E$744,MATCH(D18,Input_Raw_Data!$D$739:$D$744,0))</f>
        <v>0.48700000182628767</v>
      </c>
      <c r="AE18" s="62">
        <f t="shared" si="15"/>
        <v>146100.0005478863</v>
      </c>
      <c r="AF18" s="62">
        <f t="shared" si="16"/>
        <v>146100.0005478863</v>
      </c>
    </row>
    <row r="19" spans="4:32" s="4" customFormat="1" ht="11.25" customHeight="1" x14ac:dyDescent="0.3">
      <c r="D19" s="12" t="str">
        <f>Input_Raw_Data!E20</f>
        <v>FAC</v>
      </c>
      <c r="E19" s="71">
        <f>Input_Raw_Data!F20</f>
        <v>32509</v>
      </c>
      <c r="F19" s="55">
        <f>Input_Raw_Data!G20</f>
        <v>1</v>
      </c>
      <c r="G19" s="62">
        <f>Input_Raw_Data!H20</f>
        <v>0</v>
      </c>
      <c r="H19" s="62">
        <f>Input_Raw_Data!I20</f>
        <v>0</v>
      </c>
      <c r="I19" s="62">
        <f>Input_Raw_Data!J20</f>
        <v>0</v>
      </c>
      <c r="J19" s="73" t="str">
        <f>Input_Raw_Data!K20</f>
        <v>Land and Easements</v>
      </c>
      <c r="K19" s="73" t="str">
        <f>Input_Raw_Data!L20</f>
        <v xml:space="preserve">Land and easements </v>
      </c>
      <c r="M19" s="71">
        <f t="shared" si="0"/>
        <v>32509</v>
      </c>
      <c r="N19" s="55">
        <f t="shared" si="1"/>
        <v>11</v>
      </c>
      <c r="O19" s="55">
        <f t="shared" si="2"/>
        <v>1</v>
      </c>
      <c r="P19" s="55">
        <f t="shared" si="3"/>
        <v>6</v>
      </c>
      <c r="Q19" s="55">
        <f t="shared" si="4"/>
        <v>26</v>
      </c>
      <c r="R19" s="55">
        <f t="shared" si="5"/>
        <v>312</v>
      </c>
      <c r="S19" s="55">
        <f t="shared" si="9"/>
        <v>330</v>
      </c>
      <c r="T19" s="55">
        <f t="shared" si="6"/>
        <v>1</v>
      </c>
      <c r="U19" s="55">
        <f t="shared" si="10"/>
        <v>0</v>
      </c>
      <c r="W19" s="73" t="str">
        <f t="shared" si="7"/>
        <v>No</v>
      </c>
      <c r="X19" s="55">
        <f t="shared" si="11"/>
        <v>330</v>
      </c>
      <c r="Y19" s="55">
        <f t="shared" si="12"/>
        <v>0</v>
      </c>
      <c r="Z19" s="62">
        <f t="shared" si="13"/>
        <v>0</v>
      </c>
      <c r="AA19" s="62">
        <f t="shared" si="8"/>
        <v>0</v>
      </c>
      <c r="AB19" s="67">
        <f t="shared" si="14"/>
        <v>0</v>
      </c>
      <c r="AD19" s="57">
        <f>INDEX(Input_Raw_Data!$E$739:$E$744,MATCH(D19,Input_Raw_Data!$D$739:$D$744,0))</f>
        <v>0.48700000182628767</v>
      </c>
      <c r="AE19" s="62">
        <f t="shared" si="15"/>
        <v>0</v>
      </c>
      <c r="AF19" s="62">
        <f t="shared" si="16"/>
        <v>0</v>
      </c>
    </row>
    <row r="20" spans="4:32" s="4" customFormat="1" ht="11.25" customHeight="1" x14ac:dyDescent="0.3">
      <c r="D20" s="12" t="str">
        <f>Input_Raw_Data!E21</f>
        <v>FAC</v>
      </c>
      <c r="E20" s="71">
        <f>Input_Raw_Data!F21</f>
        <v>42458</v>
      </c>
      <c r="F20" s="55">
        <f>Input_Raw_Data!G21</f>
        <v>1</v>
      </c>
      <c r="G20" s="62">
        <f>Input_Raw_Data!H21</f>
        <v>113181.81</v>
      </c>
      <c r="H20" s="62">
        <f>Input_Raw_Data!I21</f>
        <v>0</v>
      </c>
      <c r="I20" s="62">
        <f>Input_Raw_Data!J21</f>
        <v>113181.81</v>
      </c>
      <c r="J20" s="73" t="str">
        <f>Input_Raw_Data!K21</f>
        <v>Land and Easements</v>
      </c>
      <c r="K20" s="73" t="str">
        <f>Input_Raw_Data!L21</f>
        <v xml:space="preserve">Land and easements </v>
      </c>
      <c r="M20" s="71">
        <f t="shared" si="0"/>
        <v>42458</v>
      </c>
      <c r="N20" s="55">
        <f t="shared" si="1"/>
        <v>0</v>
      </c>
      <c r="O20" s="55">
        <f t="shared" si="2"/>
        <v>0</v>
      </c>
      <c r="P20" s="55">
        <f t="shared" si="3"/>
        <v>3</v>
      </c>
      <c r="Q20" s="55">
        <f t="shared" si="4"/>
        <v>0</v>
      </c>
      <c r="R20" s="55">
        <f t="shared" si="5"/>
        <v>0</v>
      </c>
      <c r="S20" s="55">
        <f t="shared" si="9"/>
        <v>3</v>
      </c>
      <c r="T20" s="55">
        <f t="shared" si="6"/>
        <v>1</v>
      </c>
      <c r="U20" s="55">
        <f t="shared" si="10"/>
        <v>0</v>
      </c>
      <c r="W20" s="73" t="str">
        <f t="shared" si="7"/>
        <v>No</v>
      </c>
      <c r="X20" s="55">
        <f t="shared" si="11"/>
        <v>3</v>
      </c>
      <c r="Y20" s="55">
        <f t="shared" si="12"/>
        <v>0</v>
      </c>
      <c r="Z20" s="62">
        <f t="shared" si="13"/>
        <v>0</v>
      </c>
      <c r="AA20" s="62">
        <f t="shared" si="8"/>
        <v>0</v>
      </c>
      <c r="AB20" s="67">
        <f t="shared" si="14"/>
        <v>113181.81</v>
      </c>
      <c r="AD20" s="57">
        <f>INDEX(Input_Raw_Data!$E$739:$E$744,MATCH(D20,Input_Raw_Data!$D$739:$D$744,0))</f>
        <v>0.48700000182628767</v>
      </c>
      <c r="AE20" s="62">
        <f t="shared" si="15"/>
        <v>55119.541676702545</v>
      </c>
      <c r="AF20" s="62">
        <f t="shared" si="16"/>
        <v>55119.541676702545</v>
      </c>
    </row>
    <row r="21" spans="4:32" s="4" customFormat="1" ht="11.25" customHeight="1" x14ac:dyDescent="0.3">
      <c r="D21" s="12" t="str">
        <f>Input_Raw_Data!E22</f>
        <v>FAC</v>
      </c>
      <c r="E21" s="71">
        <f>Input_Raw_Data!F22</f>
        <v>33055</v>
      </c>
      <c r="F21" s="55">
        <f>Input_Raw_Data!G22</f>
        <v>480</v>
      </c>
      <c r="G21" s="62">
        <f>Input_Raw_Data!H22</f>
        <v>18622741.82</v>
      </c>
      <c r="H21" s="62">
        <f>Input_Raw_Data!I22</f>
        <v>11991627.720000001</v>
      </c>
      <c r="I21" s="62">
        <f>Input_Raw_Data!J22</f>
        <v>6631114.0999999996</v>
      </c>
      <c r="J21" s="73" t="str">
        <f>Input_Raw_Data!K22</f>
        <v>Property</v>
      </c>
      <c r="K21" s="73" t="str">
        <f>Input_Raw_Data!L22</f>
        <v xml:space="preserve">Non-network — property </v>
      </c>
      <c r="M21" s="71">
        <f t="shared" si="0"/>
        <v>33055</v>
      </c>
      <c r="N21" s="55">
        <f t="shared" si="1"/>
        <v>5</v>
      </c>
      <c r="O21" s="55">
        <f t="shared" si="2"/>
        <v>1</v>
      </c>
      <c r="P21" s="55">
        <f t="shared" si="3"/>
        <v>6</v>
      </c>
      <c r="Q21" s="55">
        <f t="shared" si="4"/>
        <v>25</v>
      </c>
      <c r="R21" s="55">
        <f t="shared" si="5"/>
        <v>300</v>
      </c>
      <c r="S21" s="55">
        <f t="shared" si="9"/>
        <v>312</v>
      </c>
      <c r="T21" s="55">
        <f t="shared" si="6"/>
        <v>480</v>
      </c>
      <c r="U21" s="55">
        <f t="shared" si="10"/>
        <v>168</v>
      </c>
      <c r="W21" s="73" t="str">
        <f t="shared" si="7"/>
        <v>Yes</v>
      </c>
      <c r="X21" s="55">
        <f t="shared" si="11"/>
        <v>312</v>
      </c>
      <c r="Y21" s="55">
        <f t="shared" si="12"/>
        <v>168</v>
      </c>
      <c r="Z21" s="62">
        <f t="shared" si="13"/>
        <v>39470.91726190476</v>
      </c>
      <c r="AA21" s="62">
        <f t="shared" si="8"/>
        <v>13452051.658690477</v>
      </c>
      <c r="AB21" s="67">
        <f t="shared" si="14"/>
        <v>5170690.1613095235</v>
      </c>
      <c r="AD21" s="57">
        <f>INDEX(Input_Raw_Data!$E$739:$E$744,MATCH(D21,Input_Raw_Data!$D$739:$D$744,0))</f>
        <v>0.48700000182628767</v>
      </c>
      <c r="AE21" s="62">
        <f t="shared" si="15"/>
        <v>3229352.5788103216</v>
      </c>
      <c r="AF21" s="62">
        <f t="shared" si="16"/>
        <v>2518126.1180009055</v>
      </c>
    </row>
    <row r="22" spans="4:32" s="4" customFormat="1" ht="11.25" customHeight="1" x14ac:dyDescent="0.3">
      <c r="D22" s="12" t="str">
        <f>Input_Raw_Data!E23</f>
        <v>FAC</v>
      </c>
      <c r="E22" s="71">
        <f>Input_Raw_Data!F23</f>
        <v>39264</v>
      </c>
      <c r="F22" s="55">
        <f>Input_Raw_Data!G23</f>
        <v>480</v>
      </c>
      <c r="G22" s="62">
        <f>Input_Raw_Data!H23</f>
        <v>1515294.12</v>
      </c>
      <c r="H22" s="62">
        <f>Input_Raw_Data!I23</f>
        <v>340941.14</v>
      </c>
      <c r="I22" s="62">
        <f>Input_Raw_Data!J23</f>
        <v>1174352.98</v>
      </c>
      <c r="J22" s="73" t="str">
        <f>Input_Raw_Data!K23</f>
        <v>Property</v>
      </c>
      <c r="K22" s="73" t="str">
        <f>Input_Raw_Data!L23</f>
        <v xml:space="preserve">Non-network — property </v>
      </c>
      <c r="M22" s="71">
        <f t="shared" si="0"/>
        <v>39264</v>
      </c>
      <c r="N22" s="55">
        <f t="shared" si="1"/>
        <v>5</v>
      </c>
      <c r="O22" s="55">
        <f t="shared" si="2"/>
        <v>1</v>
      </c>
      <c r="P22" s="55">
        <f t="shared" si="3"/>
        <v>6</v>
      </c>
      <c r="Q22" s="55">
        <f t="shared" si="4"/>
        <v>8</v>
      </c>
      <c r="R22" s="55">
        <f t="shared" si="5"/>
        <v>96</v>
      </c>
      <c r="S22" s="55">
        <f t="shared" si="9"/>
        <v>108</v>
      </c>
      <c r="T22" s="55">
        <f t="shared" si="6"/>
        <v>480</v>
      </c>
      <c r="U22" s="55">
        <f t="shared" si="10"/>
        <v>372</v>
      </c>
      <c r="W22" s="73" t="str">
        <f t="shared" si="7"/>
        <v>Yes</v>
      </c>
      <c r="X22" s="55">
        <f t="shared" si="11"/>
        <v>108</v>
      </c>
      <c r="Y22" s="55">
        <f t="shared" si="12"/>
        <v>372</v>
      </c>
      <c r="Z22" s="62">
        <f t="shared" si="13"/>
        <v>3156.8628494623654</v>
      </c>
      <c r="AA22" s="62">
        <f t="shared" si="8"/>
        <v>457745.06543010753</v>
      </c>
      <c r="AB22" s="67">
        <f t="shared" si="14"/>
        <v>1057549.0545698926</v>
      </c>
      <c r="AD22" s="57">
        <f>INDEX(Input_Raw_Data!$E$739:$E$744,MATCH(D22,Input_Raw_Data!$D$739:$D$744,0))</f>
        <v>0.48700000182628767</v>
      </c>
      <c r="AE22" s="62">
        <f t="shared" si="15"/>
        <v>571909.90340470639</v>
      </c>
      <c r="AF22" s="62">
        <f t="shared" si="16"/>
        <v>515026.39150692651</v>
      </c>
    </row>
    <row r="23" spans="4:32" s="4" customFormat="1" ht="11.25" customHeight="1" x14ac:dyDescent="0.3">
      <c r="D23" s="12" t="str">
        <f>Input_Raw_Data!E24</f>
        <v>FAC</v>
      </c>
      <c r="E23" s="71">
        <f>Input_Raw_Data!F24</f>
        <v>27942</v>
      </c>
      <c r="F23" s="55">
        <f>Input_Raw_Data!G24</f>
        <v>396</v>
      </c>
      <c r="G23" s="62">
        <f>Input_Raw_Data!H24</f>
        <v>0</v>
      </c>
      <c r="H23" s="62">
        <f>Input_Raw_Data!I24</f>
        <v>0</v>
      </c>
      <c r="I23" s="62">
        <f>Input_Raw_Data!J24</f>
        <v>0</v>
      </c>
      <c r="J23" s="73" t="str">
        <f>Input_Raw_Data!K24</f>
        <v>Property</v>
      </c>
      <c r="K23" s="73" t="str">
        <f>Input_Raw_Data!L24</f>
        <v xml:space="preserve">Non-network — property </v>
      </c>
      <c r="M23" s="71">
        <f t="shared" si="0"/>
        <v>27942</v>
      </c>
      <c r="N23" s="55">
        <f t="shared" si="1"/>
        <v>5</v>
      </c>
      <c r="O23" s="55">
        <f t="shared" si="2"/>
        <v>1</v>
      </c>
      <c r="P23" s="55">
        <f t="shared" si="3"/>
        <v>6</v>
      </c>
      <c r="Q23" s="55">
        <f t="shared" si="4"/>
        <v>39</v>
      </c>
      <c r="R23" s="55">
        <f t="shared" si="5"/>
        <v>468</v>
      </c>
      <c r="S23" s="55">
        <f t="shared" si="9"/>
        <v>480</v>
      </c>
      <c r="T23" s="55">
        <f t="shared" si="6"/>
        <v>396</v>
      </c>
      <c r="U23" s="55">
        <f t="shared" si="10"/>
        <v>0</v>
      </c>
      <c r="W23" s="73" t="str">
        <f t="shared" si="7"/>
        <v>Yes</v>
      </c>
      <c r="X23" s="55">
        <f t="shared" si="11"/>
        <v>480</v>
      </c>
      <c r="Y23" s="55">
        <f t="shared" si="12"/>
        <v>0</v>
      </c>
      <c r="Z23" s="62">
        <f t="shared" si="13"/>
        <v>0</v>
      </c>
      <c r="AA23" s="62">
        <f t="shared" si="8"/>
        <v>0</v>
      </c>
      <c r="AB23" s="67">
        <f t="shared" si="14"/>
        <v>0</v>
      </c>
      <c r="AD23" s="57">
        <f>INDEX(Input_Raw_Data!$E$739:$E$744,MATCH(D23,Input_Raw_Data!$D$739:$D$744,0))</f>
        <v>0.48700000182628767</v>
      </c>
      <c r="AE23" s="62">
        <f t="shared" si="15"/>
        <v>0</v>
      </c>
      <c r="AF23" s="62">
        <f t="shared" si="16"/>
        <v>0</v>
      </c>
    </row>
    <row r="24" spans="4:32" s="4" customFormat="1" ht="11.25" customHeight="1" x14ac:dyDescent="0.3">
      <c r="D24" s="12" t="str">
        <f>Input_Raw_Data!E25</f>
        <v>FAC</v>
      </c>
      <c r="E24" s="71">
        <f>Input_Raw_Data!F25</f>
        <v>27942</v>
      </c>
      <c r="F24" s="55">
        <f>Input_Raw_Data!G25</f>
        <v>360</v>
      </c>
      <c r="G24" s="62">
        <f>Input_Raw_Data!H25</f>
        <v>0</v>
      </c>
      <c r="H24" s="62">
        <f>Input_Raw_Data!I25</f>
        <v>0</v>
      </c>
      <c r="I24" s="62">
        <f>Input_Raw_Data!J25</f>
        <v>0</v>
      </c>
      <c r="J24" s="73" t="str">
        <f>Input_Raw_Data!K25</f>
        <v>Property</v>
      </c>
      <c r="K24" s="73" t="str">
        <f>Input_Raw_Data!L25</f>
        <v xml:space="preserve">Non-network — property </v>
      </c>
      <c r="M24" s="71">
        <f t="shared" si="0"/>
        <v>27942</v>
      </c>
      <c r="N24" s="55">
        <f t="shared" si="1"/>
        <v>5</v>
      </c>
      <c r="O24" s="55">
        <f t="shared" si="2"/>
        <v>1</v>
      </c>
      <c r="P24" s="55">
        <f t="shared" si="3"/>
        <v>6</v>
      </c>
      <c r="Q24" s="55">
        <f t="shared" si="4"/>
        <v>39</v>
      </c>
      <c r="R24" s="55">
        <f t="shared" si="5"/>
        <v>468</v>
      </c>
      <c r="S24" s="55">
        <f t="shared" si="9"/>
        <v>480</v>
      </c>
      <c r="T24" s="55">
        <f t="shared" si="6"/>
        <v>360</v>
      </c>
      <c r="U24" s="55">
        <f t="shared" si="10"/>
        <v>0</v>
      </c>
      <c r="W24" s="73" t="str">
        <f t="shared" si="7"/>
        <v>Yes</v>
      </c>
      <c r="X24" s="55">
        <f t="shared" si="11"/>
        <v>480</v>
      </c>
      <c r="Y24" s="55">
        <f t="shared" si="12"/>
        <v>0</v>
      </c>
      <c r="Z24" s="62">
        <f t="shared" si="13"/>
        <v>0</v>
      </c>
      <c r="AA24" s="62">
        <f t="shared" si="8"/>
        <v>0</v>
      </c>
      <c r="AB24" s="67">
        <f t="shared" si="14"/>
        <v>0</v>
      </c>
      <c r="AD24" s="57">
        <f>INDEX(Input_Raw_Data!$E$739:$E$744,MATCH(D24,Input_Raw_Data!$D$739:$D$744,0))</f>
        <v>0.48700000182628767</v>
      </c>
      <c r="AE24" s="62">
        <f t="shared" si="15"/>
        <v>0</v>
      </c>
      <c r="AF24" s="62">
        <f t="shared" si="16"/>
        <v>0</v>
      </c>
    </row>
    <row r="25" spans="4:32" s="4" customFormat="1" ht="11.25" customHeight="1" x14ac:dyDescent="0.3">
      <c r="D25" s="12" t="str">
        <f>Input_Raw_Data!E26</f>
        <v>FAC</v>
      </c>
      <c r="E25" s="71">
        <f>Input_Raw_Data!F26</f>
        <v>39257</v>
      </c>
      <c r="F25" s="55">
        <f>Input_Raw_Data!G26</f>
        <v>300</v>
      </c>
      <c r="G25" s="62">
        <f>Input_Raw_Data!H26</f>
        <v>0</v>
      </c>
      <c r="H25" s="62">
        <f>Input_Raw_Data!I26</f>
        <v>0</v>
      </c>
      <c r="I25" s="62">
        <f>Input_Raw_Data!J26</f>
        <v>0</v>
      </c>
      <c r="J25" s="73" t="str">
        <f>Input_Raw_Data!K26</f>
        <v>Property</v>
      </c>
      <c r="K25" s="73" t="str">
        <f>Input_Raw_Data!L26</f>
        <v xml:space="preserve">Non-network — property </v>
      </c>
      <c r="M25" s="71">
        <f t="shared" si="0"/>
        <v>39257</v>
      </c>
      <c r="N25" s="55">
        <f t="shared" si="1"/>
        <v>6</v>
      </c>
      <c r="O25" s="55">
        <f t="shared" si="2"/>
        <v>0</v>
      </c>
      <c r="P25" s="55">
        <f t="shared" si="3"/>
        <v>6</v>
      </c>
      <c r="Q25" s="55">
        <f t="shared" si="4"/>
        <v>8</v>
      </c>
      <c r="R25" s="55">
        <f t="shared" si="5"/>
        <v>96</v>
      </c>
      <c r="S25" s="55">
        <f t="shared" si="9"/>
        <v>108</v>
      </c>
      <c r="T25" s="55">
        <f t="shared" si="6"/>
        <v>300</v>
      </c>
      <c r="U25" s="55">
        <f t="shared" si="10"/>
        <v>192</v>
      </c>
      <c r="W25" s="73" t="str">
        <f t="shared" si="7"/>
        <v>Yes</v>
      </c>
      <c r="X25" s="55">
        <f t="shared" si="11"/>
        <v>108</v>
      </c>
      <c r="Y25" s="55">
        <f t="shared" si="12"/>
        <v>192</v>
      </c>
      <c r="Z25" s="62">
        <f t="shared" si="13"/>
        <v>0</v>
      </c>
      <c r="AA25" s="62">
        <f t="shared" si="8"/>
        <v>0</v>
      </c>
      <c r="AB25" s="67">
        <f t="shared" si="14"/>
        <v>0</v>
      </c>
      <c r="AD25" s="57">
        <f>INDEX(Input_Raw_Data!$E$739:$E$744,MATCH(D25,Input_Raw_Data!$D$739:$D$744,0))</f>
        <v>0.48700000182628767</v>
      </c>
      <c r="AE25" s="62">
        <f t="shared" si="15"/>
        <v>0</v>
      </c>
      <c r="AF25" s="62">
        <f t="shared" si="16"/>
        <v>0</v>
      </c>
    </row>
    <row r="26" spans="4:32" s="4" customFormat="1" ht="11.25" customHeight="1" x14ac:dyDescent="0.3">
      <c r="D26" s="12" t="str">
        <f>Input_Raw_Data!E27</f>
        <v>FAC</v>
      </c>
      <c r="E26" s="71">
        <f>Input_Raw_Data!F27</f>
        <v>38964</v>
      </c>
      <c r="F26" s="55">
        <f>Input_Raw_Data!G27</f>
        <v>180</v>
      </c>
      <c r="G26" s="62">
        <f>Input_Raw_Data!H27</f>
        <v>0</v>
      </c>
      <c r="H26" s="62">
        <f>Input_Raw_Data!I27</f>
        <v>0</v>
      </c>
      <c r="I26" s="62">
        <f>Input_Raw_Data!J27</f>
        <v>0</v>
      </c>
      <c r="J26" s="73" t="str">
        <f>Input_Raw_Data!K27</f>
        <v>Property</v>
      </c>
      <c r="K26" s="73" t="str">
        <f>Input_Raw_Data!L27</f>
        <v xml:space="preserve">Non-network — property </v>
      </c>
      <c r="M26" s="71">
        <f t="shared" si="0"/>
        <v>38964</v>
      </c>
      <c r="N26" s="55">
        <f t="shared" si="1"/>
        <v>3</v>
      </c>
      <c r="O26" s="55">
        <f t="shared" si="2"/>
        <v>1</v>
      </c>
      <c r="P26" s="55">
        <f t="shared" si="3"/>
        <v>6</v>
      </c>
      <c r="Q26" s="55">
        <f t="shared" si="4"/>
        <v>9</v>
      </c>
      <c r="R26" s="55">
        <f t="shared" si="5"/>
        <v>108</v>
      </c>
      <c r="S26" s="55">
        <f t="shared" si="9"/>
        <v>118</v>
      </c>
      <c r="T26" s="55">
        <f t="shared" si="6"/>
        <v>180</v>
      </c>
      <c r="U26" s="55">
        <f t="shared" si="10"/>
        <v>62</v>
      </c>
      <c r="W26" s="73" t="str">
        <f t="shared" si="7"/>
        <v>Yes</v>
      </c>
      <c r="X26" s="55">
        <f t="shared" si="11"/>
        <v>118</v>
      </c>
      <c r="Y26" s="55">
        <f t="shared" si="12"/>
        <v>62</v>
      </c>
      <c r="Z26" s="62">
        <f t="shared" si="13"/>
        <v>0</v>
      </c>
      <c r="AA26" s="62">
        <f t="shared" si="8"/>
        <v>0</v>
      </c>
      <c r="AB26" s="67">
        <f t="shared" si="14"/>
        <v>0</v>
      </c>
      <c r="AD26" s="57">
        <f>INDEX(Input_Raw_Data!$E$739:$E$744,MATCH(D26,Input_Raw_Data!$D$739:$D$744,0))</f>
        <v>0.48700000182628767</v>
      </c>
      <c r="AE26" s="62">
        <f t="shared" si="15"/>
        <v>0</v>
      </c>
      <c r="AF26" s="62">
        <f t="shared" si="16"/>
        <v>0</v>
      </c>
    </row>
    <row r="27" spans="4:32" s="4" customFormat="1" ht="11.25" customHeight="1" x14ac:dyDescent="0.3">
      <c r="D27" s="12" t="str">
        <f>Input_Raw_Data!E28</f>
        <v>FAC</v>
      </c>
      <c r="E27" s="71">
        <f>Input_Raw_Data!F28</f>
        <v>39294</v>
      </c>
      <c r="F27" s="55">
        <f>Input_Raw_Data!G28</f>
        <v>180</v>
      </c>
      <c r="G27" s="62">
        <f>Input_Raw_Data!H28</f>
        <v>60429.19</v>
      </c>
      <c r="H27" s="62">
        <f>Input_Raw_Data!I28</f>
        <v>38772.31</v>
      </c>
      <c r="I27" s="62">
        <f>Input_Raw_Data!J28</f>
        <v>21656.880000000005</v>
      </c>
      <c r="J27" s="73" t="str">
        <f>Input_Raw_Data!K28</f>
        <v>Property</v>
      </c>
      <c r="K27" s="73" t="str">
        <f>Input_Raw_Data!L28</f>
        <v xml:space="preserve">Non-network — property </v>
      </c>
      <c r="M27" s="71">
        <f t="shared" si="0"/>
        <v>39294</v>
      </c>
      <c r="N27" s="55">
        <f t="shared" si="1"/>
        <v>5</v>
      </c>
      <c r="O27" s="55">
        <f t="shared" si="2"/>
        <v>0</v>
      </c>
      <c r="P27" s="55">
        <f t="shared" si="3"/>
        <v>6</v>
      </c>
      <c r="Q27" s="55">
        <f t="shared" si="4"/>
        <v>8</v>
      </c>
      <c r="R27" s="55">
        <f t="shared" si="5"/>
        <v>96</v>
      </c>
      <c r="S27" s="55">
        <f t="shared" si="9"/>
        <v>107</v>
      </c>
      <c r="T27" s="55">
        <f t="shared" si="6"/>
        <v>180</v>
      </c>
      <c r="U27" s="55">
        <f t="shared" si="10"/>
        <v>73</v>
      </c>
      <c r="W27" s="73" t="str">
        <f t="shared" si="7"/>
        <v>Yes</v>
      </c>
      <c r="X27" s="55">
        <f t="shared" si="11"/>
        <v>107</v>
      </c>
      <c r="Y27" s="55">
        <f t="shared" si="12"/>
        <v>73</v>
      </c>
      <c r="Z27" s="62">
        <f t="shared" si="13"/>
        <v>296.66958904109595</v>
      </c>
      <c r="AA27" s="62">
        <f t="shared" si="8"/>
        <v>49749.084794520546</v>
      </c>
      <c r="AB27" s="67">
        <f t="shared" si="14"/>
        <v>10680.105205479456</v>
      </c>
      <c r="AD27" s="57">
        <f>INDEX(Input_Raw_Data!$E$739:$E$744,MATCH(D27,Input_Raw_Data!$D$739:$D$744,0))</f>
        <v>0.48700000182628767</v>
      </c>
      <c r="AE27" s="62">
        <f t="shared" si="15"/>
        <v>10546.900599551695</v>
      </c>
      <c r="AF27" s="62">
        <f t="shared" si="16"/>
        <v>5201.2112545734399</v>
      </c>
    </row>
    <row r="28" spans="4:32" s="4" customFormat="1" ht="11.25" customHeight="1" x14ac:dyDescent="0.3">
      <c r="D28" s="12" t="str">
        <f>Input_Raw_Data!E29</f>
        <v>FAC</v>
      </c>
      <c r="E28" s="71">
        <f>Input_Raw_Data!F29</f>
        <v>39264</v>
      </c>
      <c r="F28" s="55">
        <f>Input_Raw_Data!G29</f>
        <v>480</v>
      </c>
      <c r="G28" s="62">
        <f>Input_Raw_Data!H29</f>
        <v>0</v>
      </c>
      <c r="H28" s="62">
        <f>Input_Raw_Data!I29</f>
        <v>0</v>
      </c>
      <c r="I28" s="62">
        <f>Input_Raw_Data!J29</f>
        <v>0</v>
      </c>
      <c r="J28" s="73" t="str">
        <f>Input_Raw_Data!K29</f>
        <v>Property</v>
      </c>
      <c r="K28" s="73" t="str">
        <f>Input_Raw_Data!L29</f>
        <v xml:space="preserve">Non-network — property </v>
      </c>
      <c r="M28" s="71">
        <f t="shared" si="0"/>
        <v>39264</v>
      </c>
      <c r="N28" s="55">
        <f t="shared" si="1"/>
        <v>5</v>
      </c>
      <c r="O28" s="55">
        <f t="shared" si="2"/>
        <v>1</v>
      </c>
      <c r="P28" s="55">
        <f t="shared" si="3"/>
        <v>6</v>
      </c>
      <c r="Q28" s="55">
        <f t="shared" si="4"/>
        <v>8</v>
      </c>
      <c r="R28" s="55">
        <f t="shared" si="5"/>
        <v>96</v>
      </c>
      <c r="S28" s="55">
        <f t="shared" si="9"/>
        <v>108</v>
      </c>
      <c r="T28" s="55">
        <f t="shared" si="6"/>
        <v>480</v>
      </c>
      <c r="U28" s="55">
        <f t="shared" si="10"/>
        <v>372</v>
      </c>
      <c r="W28" s="73" t="str">
        <f t="shared" si="7"/>
        <v>Yes</v>
      </c>
      <c r="X28" s="55">
        <f t="shared" si="11"/>
        <v>108</v>
      </c>
      <c r="Y28" s="55">
        <f t="shared" si="12"/>
        <v>372</v>
      </c>
      <c r="Z28" s="62">
        <f t="shared" si="13"/>
        <v>0</v>
      </c>
      <c r="AA28" s="62">
        <f t="shared" si="8"/>
        <v>0</v>
      </c>
      <c r="AB28" s="67">
        <f t="shared" si="14"/>
        <v>0</v>
      </c>
      <c r="AD28" s="57">
        <f>INDEX(Input_Raw_Data!$E$739:$E$744,MATCH(D28,Input_Raw_Data!$D$739:$D$744,0))</f>
        <v>0.48700000182628767</v>
      </c>
      <c r="AE28" s="62">
        <f t="shared" si="15"/>
        <v>0</v>
      </c>
      <c r="AF28" s="62">
        <f t="shared" si="16"/>
        <v>0</v>
      </c>
    </row>
    <row r="29" spans="4:32" s="4" customFormat="1" ht="11.25" customHeight="1" x14ac:dyDescent="0.3">
      <c r="D29" s="12" t="str">
        <f>Input_Raw_Data!E30</f>
        <v>FAC</v>
      </c>
      <c r="E29" s="71">
        <f>Input_Raw_Data!F30</f>
        <v>36708</v>
      </c>
      <c r="F29" s="55">
        <f>Input_Raw_Data!G30</f>
        <v>480</v>
      </c>
      <c r="G29" s="62">
        <f>Input_Raw_Data!H30</f>
        <v>189629.63</v>
      </c>
      <c r="H29" s="62">
        <f>Input_Raw_Data!I30</f>
        <v>75851.820000000007</v>
      </c>
      <c r="I29" s="62">
        <f>Input_Raw_Data!J30</f>
        <v>113777.81</v>
      </c>
      <c r="J29" s="73" t="str">
        <f>Input_Raw_Data!K30</f>
        <v>Property</v>
      </c>
      <c r="K29" s="73" t="str">
        <f>Input_Raw_Data!L30</f>
        <v xml:space="preserve">Non-network — property </v>
      </c>
      <c r="M29" s="71">
        <f t="shared" si="0"/>
        <v>36708</v>
      </c>
      <c r="N29" s="55">
        <f t="shared" si="1"/>
        <v>5</v>
      </c>
      <c r="O29" s="55">
        <f t="shared" si="2"/>
        <v>1</v>
      </c>
      <c r="P29" s="55">
        <f t="shared" si="3"/>
        <v>6</v>
      </c>
      <c r="Q29" s="55">
        <f t="shared" si="4"/>
        <v>15</v>
      </c>
      <c r="R29" s="55">
        <f t="shared" si="5"/>
        <v>180</v>
      </c>
      <c r="S29" s="55">
        <f t="shared" si="9"/>
        <v>192</v>
      </c>
      <c r="T29" s="55">
        <f t="shared" si="6"/>
        <v>480</v>
      </c>
      <c r="U29" s="55">
        <f t="shared" si="10"/>
        <v>288</v>
      </c>
      <c r="W29" s="73" t="str">
        <f t="shared" si="7"/>
        <v>Yes</v>
      </c>
      <c r="X29" s="55">
        <f t="shared" si="11"/>
        <v>192</v>
      </c>
      <c r="Y29" s="55">
        <f t="shared" si="12"/>
        <v>288</v>
      </c>
      <c r="Z29" s="62">
        <f t="shared" si="13"/>
        <v>395.06184027777778</v>
      </c>
      <c r="AA29" s="62">
        <f t="shared" si="8"/>
        <v>90469.10809027779</v>
      </c>
      <c r="AB29" s="67">
        <f t="shared" si="14"/>
        <v>99160.521909722214</v>
      </c>
      <c r="AD29" s="57">
        <f>INDEX(Input_Raw_Data!$E$739:$E$744,MATCH(D29,Input_Raw_Data!$D$739:$D$744,0))</f>
        <v>0.48700000182628767</v>
      </c>
      <c r="AE29" s="62">
        <f t="shared" si="15"/>
        <v>55409.793677791007</v>
      </c>
      <c r="AF29" s="62">
        <f t="shared" si="16"/>
        <v>48291.174351130358</v>
      </c>
    </row>
    <row r="30" spans="4:32" s="4" customFormat="1" ht="11.25" customHeight="1" x14ac:dyDescent="0.3">
      <c r="D30" s="12" t="str">
        <f>Input_Raw_Data!E31</f>
        <v>FAC</v>
      </c>
      <c r="E30" s="71">
        <f>Input_Raw_Data!F31</f>
        <v>36708</v>
      </c>
      <c r="F30" s="55">
        <f>Input_Raw_Data!G31</f>
        <v>192</v>
      </c>
      <c r="G30" s="62">
        <f>Input_Raw_Data!H31</f>
        <v>24000</v>
      </c>
      <c r="H30" s="62">
        <f>Input_Raw_Data!I31</f>
        <v>24000</v>
      </c>
      <c r="I30" s="62">
        <f>Input_Raw_Data!J31</f>
        <v>0</v>
      </c>
      <c r="J30" s="73" t="str">
        <f>Input_Raw_Data!K31</f>
        <v>Property</v>
      </c>
      <c r="K30" s="73" t="str">
        <f>Input_Raw_Data!L31</f>
        <v xml:space="preserve">Non-network — property </v>
      </c>
      <c r="M30" s="71">
        <f t="shared" si="0"/>
        <v>36708</v>
      </c>
      <c r="N30" s="55">
        <f t="shared" si="1"/>
        <v>5</v>
      </c>
      <c r="O30" s="55">
        <f t="shared" si="2"/>
        <v>1</v>
      </c>
      <c r="P30" s="55">
        <f t="shared" si="3"/>
        <v>6</v>
      </c>
      <c r="Q30" s="55">
        <f t="shared" si="4"/>
        <v>15</v>
      </c>
      <c r="R30" s="55">
        <f t="shared" si="5"/>
        <v>180</v>
      </c>
      <c r="S30" s="55">
        <f t="shared" si="9"/>
        <v>192</v>
      </c>
      <c r="T30" s="55">
        <f t="shared" si="6"/>
        <v>192</v>
      </c>
      <c r="U30" s="55">
        <f t="shared" si="10"/>
        <v>0</v>
      </c>
      <c r="W30" s="73" t="str">
        <f t="shared" si="7"/>
        <v>Yes</v>
      </c>
      <c r="X30" s="55">
        <f t="shared" si="11"/>
        <v>192</v>
      </c>
      <c r="Y30" s="55">
        <f t="shared" si="12"/>
        <v>0</v>
      </c>
      <c r="Z30" s="62">
        <f t="shared" si="13"/>
        <v>0</v>
      </c>
      <c r="AA30" s="62">
        <f t="shared" si="8"/>
        <v>24000</v>
      </c>
      <c r="AB30" s="67">
        <f t="shared" si="14"/>
        <v>0</v>
      </c>
      <c r="AD30" s="57">
        <f>INDEX(Input_Raw_Data!$E$739:$E$744,MATCH(D30,Input_Raw_Data!$D$739:$D$744,0))</f>
        <v>0.48700000182628767</v>
      </c>
      <c r="AE30" s="62">
        <f t="shared" si="15"/>
        <v>0</v>
      </c>
      <c r="AF30" s="62">
        <f t="shared" si="16"/>
        <v>0</v>
      </c>
    </row>
    <row r="31" spans="4:32" s="4" customFormat="1" ht="11.25" customHeight="1" x14ac:dyDescent="0.3">
      <c r="D31" s="12" t="str">
        <f>Input_Raw_Data!E32</f>
        <v>FAC</v>
      </c>
      <c r="E31" s="71">
        <f>Input_Raw_Data!F32</f>
        <v>40360</v>
      </c>
      <c r="F31" s="55">
        <f>Input_Raw_Data!G32</f>
        <v>480</v>
      </c>
      <c r="G31" s="62">
        <f>Input_Raw_Data!H32</f>
        <v>3459.46</v>
      </c>
      <c r="H31" s="62">
        <f>Input_Raw_Data!I32</f>
        <v>518.95000000000005</v>
      </c>
      <c r="I31" s="62">
        <f>Input_Raw_Data!J32</f>
        <v>2940.51</v>
      </c>
      <c r="J31" s="73" t="str">
        <f>Input_Raw_Data!K32</f>
        <v>Property</v>
      </c>
      <c r="K31" s="73" t="str">
        <f>Input_Raw_Data!L32</f>
        <v xml:space="preserve">Non-network — property </v>
      </c>
      <c r="M31" s="71">
        <f t="shared" si="0"/>
        <v>40360</v>
      </c>
      <c r="N31" s="55">
        <f t="shared" si="1"/>
        <v>5</v>
      </c>
      <c r="O31" s="55">
        <f t="shared" si="2"/>
        <v>1</v>
      </c>
      <c r="P31" s="55">
        <f t="shared" si="3"/>
        <v>6</v>
      </c>
      <c r="Q31" s="55">
        <f t="shared" si="4"/>
        <v>5</v>
      </c>
      <c r="R31" s="55">
        <f t="shared" si="5"/>
        <v>60</v>
      </c>
      <c r="S31" s="55">
        <f t="shared" si="9"/>
        <v>72</v>
      </c>
      <c r="T31" s="55">
        <f t="shared" si="6"/>
        <v>480</v>
      </c>
      <c r="U31" s="55">
        <f t="shared" si="10"/>
        <v>408</v>
      </c>
      <c r="W31" s="73" t="str">
        <f t="shared" si="7"/>
        <v>Yes</v>
      </c>
      <c r="X31" s="55">
        <f t="shared" si="11"/>
        <v>72</v>
      </c>
      <c r="Y31" s="55">
        <f t="shared" si="12"/>
        <v>408</v>
      </c>
      <c r="Z31" s="62">
        <f t="shared" si="13"/>
        <v>7.2071323529411773</v>
      </c>
      <c r="AA31" s="62">
        <f t="shared" si="8"/>
        <v>785.61389705882357</v>
      </c>
      <c r="AB31" s="67">
        <f t="shared" si="14"/>
        <v>2673.8461029411765</v>
      </c>
      <c r="AD31" s="57">
        <f>INDEX(Input_Raw_Data!$E$739:$E$744,MATCH(D31,Input_Raw_Data!$D$739:$D$744,0))</f>
        <v>0.48700000182628767</v>
      </c>
      <c r="AE31" s="62">
        <f t="shared" si="15"/>
        <v>1432.0283753702172</v>
      </c>
      <c r="AF31" s="62">
        <f t="shared" si="16"/>
        <v>1302.1630570155651</v>
      </c>
    </row>
    <row r="32" spans="4:32" s="4" customFormat="1" ht="11.25" customHeight="1" x14ac:dyDescent="0.3">
      <c r="D32" s="12" t="str">
        <f>Input_Raw_Data!E33</f>
        <v>FAC</v>
      </c>
      <c r="E32" s="71">
        <f>Input_Raw_Data!F33</f>
        <v>39264</v>
      </c>
      <c r="F32" s="55">
        <f>Input_Raw_Data!G33</f>
        <v>480</v>
      </c>
      <c r="G32" s="62">
        <f>Input_Raw_Data!H33</f>
        <v>8470.59</v>
      </c>
      <c r="H32" s="62">
        <f>Input_Raw_Data!I33</f>
        <v>1905.91</v>
      </c>
      <c r="I32" s="62">
        <f>Input_Raw_Data!J33</f>
        <v>6564.68</v>
      </c>
      <c r="J32" s="73" t="str">
        <f>Input_Raw_Data!K33</f>
        <v>Property</v>
      </c>
      <c r="K32" s="73" t="str">
        <f>Input_Raw_Data!L33</f>
        <v xml:space="preserve">Non-network — property </v>
      </c>
      <c r="M32" s="71">
        <f t="shared" si="0"/>
        <v>39264</v>
      </c>
      <c r="N32" s="55">
        <f t="shared" si="1"/>
        <v>5</v>
      </c>
      <c r="O32" s="55">
        <f t="shared" si="2"/>
        <v>1</v>
      </c>
      <c r="P32" s="55">
        <f t="shared" si="3"/>
        <v>6</v>
      </c>
      <c r="Q32" s="55">
        <f t="shared" si="4"/>
        <v>8</v>
      </c>
      <c r="R32" s="55">
        <f t="shared" si="5"/>
        <v>96</v>
      </c>
      <c r="S32" s="55">
        <f t="shared" si="9"/>
        <v>108</v>
      </c>
      <c r="T32" s="55">
        <f t="shared" si="6"/>
        <v>480</v>
      </c>
      <c r="U32" s="55">
        <f t="shared" si="10"/>
        <v>372</v>
      </c>
      <c r="W32" s="73" t="str">
        <f t="shared" si="7"/>
        <v>Yes</v>
      </c>
      <c r="X32" s="55">
        <f t="shared" si="11"/>
        <v>108</v>
      </c>
      <c r="Y32" s="55">
        <f t="shared" si="12"/>
        <v>372</v>
      </c>
      <c r="Z32" s="62">
        <f t="shared" si="13"/>
        <v>17.646989247311829</v>
      </c>
      <c r="AA32" s="62">
        <f t="shared" si="8"/>
        <v>2558.8486021505378</v>
      </c>
      <c r="AB32" s="67">
        <f t="shared" si="14"/>
        <v>5911.7413978494624</v>
      </c>
      <c r="AD32" s="57">
        <f>INDEX(Input_Raw_Data!$E$739:$E$744,MATCH(D32,Input_Raw_Data!$D$739:$D$744,0))</f>
        <v>0.48700000182628767</v>
      </c>
      <c r="AE32" s="62">
        <f t="shared" si="15"/>
        <v>3196.9991719889945</v>
      </c>
      <c r="AF32" s="62">
        <f t="shared" si="16"/>
        <v>2879.0180715492284</v>
      </c>
    </row>
    <row r="33" spans="4:32" s="4" customFormat="1" ht="11.25" customHeight="1" x14ac:dyDescent="0.3">
      <c r="D33" s="12" t="str">
        <f>Input_Raw_Data!E34</f>
        <v>FAC</v>
      </c>
      <c r="E33" s="71">
        <f>Input_Raw_Data!F34</f>
        <v>39264</v>
      </c>
      <c r="F33" s="55">
        <f>Input_Raw_Data!G34</f>
        <v>480</v>
      </c>
      <c r="G33" s="62">
        <f>Input_Raw_Data!H34</f>
        <v>3764.71</v>
      </c>
      <c r="H33" s="62">
        <f>Input_Raw_Data!I34</f>
        <v>847.01</v>
      </c>
      <c r="I33" s="62">
        <f>Input_Raw_Data!J34</f>
        <v>2917.7</v>
      </c>
      <c r="J33" s="73" t="str">
        <f>Input_Raw_Data!K34</f>
        <v>Property</v>
      </c>
      <c r="K33" s="73" t="str">
        <f>Input_Raw_Data!L34</f>
        <v xml:space="preserve">Non-network — property </v>
      </c>
      <c r="M33" s="71">
        <f t="shared" si="0"/>
        <v>39264</v>
      </c>
      <c r="N33" s="55">
        <f t="shared" si="1"/>
        <v>5</v>
      </c>
      <c r="O33" s="55">
        <f t="shared" si="2"/>
        <v>1</v>
      </c>
      <c r="P33" s="55">
        <f t="shared" si="3"/>
        <v>6</v>
      </c>
      <c r="Q33" s="55">
        <f t="shared" si="4"/>
        <v>8</v>
      </c>
      <c r="R33" s="55">
        <f t="shared" si="5"/>
        <v>96</v>
      </c>
      <c r="S33" s="55">
        <f t="shared" si="9"/>
        <v>108</v>
      </c>
      <c r="T33" s="55">
        <f t="shared" si="6"/>
        <v>480</v>
      </c>
      <c r="U33" s="55">
        <f t="shared" si="10"/>
        <v>372</v>
      </c>
      <c r="W33" s="73" t="str">
        <f t="shared" si="7"/>
        <v>Yes</v>
      </c>
      <c r="X33" s="55">
        <f t="shared" si="11"/>
        <v>108</v>
      </c>
      <c r="Y33" s="55">
        <f t="shared" si="12"/>
        <v>372</v>
      </c>
      <c r="Z33" s="62">
        <f t="shared" si="13"/>
        <v>7.8432795698924727</v>
      </c>
      <c r="AA33" s="62">
        <f t="shared" si="8"/>
        <v>1137.2113440860214</v>
      </c>
      <c r="AB33" s="67">
        <f t="shared" si="14"/>
        <v>2627.4986559139788</v>
      </c>
      <c r="AD33" s="57">
        <f>INDEX(Input_Raw_Data!$E$739:$E$744,MATCH(D33,Input_Raw_Data!$D$739:$D$744,0))</f>
        <v>0.48700000182628767</v>
      </c>
      <c r="AE33" s="62">
        <f t="shared" si="15"/>
        <v>1420.9199053285595</v>
      </c>
      <c r="AF33" s="62">
        <f t="shared" si="16"/>
        <v>1279.5918502286761</v>
      </c>
    </row>
    <row r="34" spans="4:32" s="4" customFormat="1" ht="11.25" customHeight="1" x14ac:dyDescent="0.3">
      <c r="D34" s="12" t="str">
        <f>Input_Raw_Data!E35</f>
        <v>FAC</v>
      </c>
      <c r="E34" s="71">
        <f>Input_Raw_Data!F35</f>
        <v>36708</v>
      </c>
      <c r="F34" s="55">
        <f>Input_Raw_Data!G35</f>
        <v>360</v>
      </c>
      <c r="G34" s="62">
        <f>Input_Raw_Data!H35</f>
        <v>8470.59</v>
      </c>
      <c r="H34" s="62">
        <f>Input_Raw_Data!I35</f>
        <v>4517.6499999999996</v>
      </c>
      <c r="I34" s="62">
        <f>Input_Raw_Data!J35</f>
        <v>3952.9400000000005</v>
      </c>
      <c r="J34" s="73" t="str">
        <f>Input_Raw_Data!K35</f>
        <v>Property</v>
      </c>
      <c r="K34" s="73" t="str">
        <f>Input_Raw_Data!L35</f>
        <v xml:space="preserve">Non-network — property </v>
      </c>
      <c r="M34" s="71">
        <f t="shared" si="0"/>
        <v>36708</v>
      </c>
      <c r="N34" s="55">
        <f t="shared" si="1"/>
        <v>5</v>
      </c>
      <c r="O34" s="55">
        <f t="shared" si="2"/>
        <v>1</v>
      </c>
      <c r="P34" s="55">
        <f t="shared" si="3"/>
        <v>6</v>
      </c>
      <c r="Q34" s="55">
        <f t="shared" si="4"/>
        <v>15</v>
      </c>
      <c r="R34" s="55">
        <f t="shared" si="5"/>
        <v>180</v>
      </c>
      <c r="S34" s="55">
        <f t="shared" si="9"/>
        <v>192</v>
      </c>
      <c r="T34" s="55">
        <f t="shared" si="6"/>
        <v>360</v>
      </c>
      <c r="U34" s="55">
        <f t="shared" si="10"/>
        <v>168</v>
      </c>
      <c r="W34" s="73" t="str">
        <f t="shared" si="7"/>
        <v>Yes</v>
      </c>
      <c r="X34" s="55">
        <f t="shared" si="11"/>
        <v>192</v>
      </c>
      <c r="Y34" s="55">
        <f t="shared" si="12"/>
        <v>168</v>
      </c>
      <c r="Z34" s="62">
        <f t="shared" si="13"/>
        <v>23.529404761904765</v>
      </c>
      <c r="AA34" s="62">
        <f t="shared" si="8"/>
        <v>5388.2379761904758</v>
      </c>
      <c r="AB34" s="67">
        <f t="shared" si="14"/>
        <v>3082.3520238095243</v>
      </c>
      <c r="AD34" s="57">
        <f>INDEX(Input_Raw_Data!$E$739:$E$744,MATCH(D34,Input_Raw_Data!$D$739:$D$744,0))</f>
        <v>0.48700000182628767</v>
      </c>
      <c r="AE34" s="62">
        <f t="shared" si="15"/>
        <v>1925.0817872192058</v>
      </c>
      <c r="AF34" s="62">
        <f t="shared" si="16"/>
        <v>1501.1054412244998</v>
      </c>
    </row>
    <row r="35" spans="4:32" s="4" customFormat="1" ht="11.25" customHeight="1" x14ac:dyDescent="0.3">
      <c r="D35" s="12" t="str">
        <f>Input_Raw_Data!E36</f>
        <v>FAC</v>
      </c>
      <c r="E35" s="71">
        <f>Input_Raw_Data!F36</f>
        <v>40360</v>
      </c>
      <c r="F35" s="55">
        <f>Input_Raw_Data!G36</f>
        <v>180</v>
      </c>
      <c r="G35" s="62">
        <f>Input_Raw_Data!H36</f>
        <v>100000</v>
      </c>
      <c r="H35" s="62">
        <f>Input_Raw_Data!I36</f>
        <v>40000.050000000003</v>
      </c>
      <c r="I35" s="62">
        <f>Input_Raw_Data!J36</f>
        <v>59999.95</v>
      </c>
      <c r="J35" s="73" t="str">
        <f>Input_Raw_Data!K36</f>
        <v>Property</v>
      </c>
      <c r="K35" s="73" t="str">
        <f>Input_Raw_Data!L36</f>
        <v xml:space="preserve">Non-network — property </v>
      </c>
      <c r="M35" s="71">
        <f t="shared" si="0"/>
        <v>40360</v>
      </c>
      <c r="N35" s="55">
        <f t="shared" si="1"/>
        <v>5</v>
      </c>
      <c r="O35" s="55">
        <f t="shared" si="2"/>
        <v>1</v>
      </c>
      <c r="P35" s="55">
        <f t="shared" si="3"/>
        <v>6</v>
      </c>
      <c r="Q35" s="55">
        <f t="shared" si="4"/>
        <v>5</v>
      </c>
      <c r="R35" s="55">
        <f t="shared" si="5"/>
        <v>60</v>
      </c>
      <c r="S35" s="55">
        <f t="shared" si="9"/>
        <v>72</v>
      </c>
      <c r="T35" s="55">
        <f t="shared" si="6"/>
        <v>180</v>
      </c>
      <c r="U35" s="55">
        <f t="shared" si="10"/>
        <v>108</v>
      </c>
      <c r="W35" s="73" t="str">
        <f t="shared" si="7"/>
        <v>Yes</v>
      </c>
      <c r="X35" s="55">
        <f t="shared" si="11"/>
        <v>72</v>
      </c>
      <c r="Y35" s="55">
        <f t="shared" si="12"/>
        <v>108</v>
      </c>
      <c r="Z35" s="62">
        <f t="shared" si="13"/>
        <v>555.55509259259259</v>
      </c>
      <c r="AA35" s="62">
        <f t="shared" si="8"/>
        <v>60555.588425925933</v>
      </c>
      <c r="AB35" s="67">
        <f t="shared" si="14"/>
        <v>39444.411574074067</v>
      </c>
      <c r="AD35" s="57">
        <f>INDEX(Input_Raw_Data!$E$739:$E$744,MATCH(D35,Input_Raw_Data!$D$739:$D$744,0))</f>
        <v>0.48700000182628767</v>
      </c>
      <c r="AE35" s="62">
        <f t="shared" si="15"/>
        <v>29219.975759577166</v>
      </c>
      <c r="AF35" s="62">
        <f t="shared" si="16"/>
        <v>19209.428508610912</v>
      </c>
    </row>
    <row r="36" spans="4:32" s="4" customFormat="1" ht="11.25" customHeight="1" x14ac:dyDescent="0.3">
      <c r="D36" s="12" t="str">
        <f>Input_Raw_Data!E37</f>
        <v>FAC</v>
      </c>
      <c r="E36" s="71">
        <f>Input_Raw_Data!F37</f>
        <v>41456</v>
      </c>
      <c r="F36" s="55">
        <f>Input_Raw_Data!G37</f>
        <v>480</v>
      </c>
      <c r="G36" s="62">
        <f>Input_Raw_Data!H37</f>
        <v>1120000</v>
      </c>
      <c r="H36" s="62">
        <f>Input_Raw_Data!I37</f>
        <v>83999.95</v>
      </c>
      <c r="I36" s="62">
        <f>Input_Raw_Data!J37</f>
        <v>1036000.05</v>
      </c>
      <c r="J36" s="73" t="str">
        <f>Input_Raw_Data!K37</f>
        <v>Property</v>
      </c>
      <c r="K36" s="73" t="str">
        <f>Input_Raw_Data!L37</f>
        <v xml:space="preserve">Non-network — property </v>
      </c>
      <c r="M36" s="71">
        <f t="shared" si="0"/>
        <v>41456</v>
      </c>
      <c r="N36" s="55">
        <f t="shared" si="1"/>
        <v>5</v>
      </c>
      <c r="O36" s="55">
        <f t="shared" si="2"/>
        <v>1</v>
      </c>
      <c r="P36" s="55">
        <f t="shared" si="3"/>
        <v>6</v>
      </c>
      <c r="Q36" s="55">
        <f t="shared" si="4"/>
        <v>2</v>
      </c>
      <c r="R36" s="55">
        <f t="shared" si="5"/>
        <v>24</v>
      </c>
      <c r="S36" s="55">
        <f t="shared" si="9"/>
        <v>36</v>
      </c>
      <c r="T36" s="55">
        <f t="shared" si="6"/>
        <v>480</v>
      </c>
      <c r="U36" s="55">
        <f t="shared" si="10"/>
        <v>444</v>
      </c>
      <c r="W36" s="73" t="str">
        <f t="shared" si="7"/>
        <v>Yes</v>
      </c>
      <c r="X36" s="55">
        <f t="shared" si="11"/>
        <v>36</v>
      </c>
      <c r="Y36" s="55">
        <f t="shared" si="12"/>
        <v>444</v>
      </c>
      <c r="Z36" s="62">
        <f t="shared" si="13"/>
        <v>2333.3334459459461</v>
      </c>
      <c r="AA36" s="62">
        <f t="shared" si="8"/>
        <v>170333.28750000001</v>
      </c>
      <c r="AB36" s="67">
        <f t="shared" si="14"/>
        <v>949666.71250000002</v>
      </c>
      <c r="AD36" s="57">
        <f>INDEX(Input_Raw_Data!$E$739:$E$744,MATCH(D36,Input_Raw_Data!$D$739:$D$744,0))</f>
        <v>0.48700000182628767</v>
      </c>
      <c r="AE36" s="62">
        <f t="shared" si="15"/>
        <v>504532.02624203416</v>
      </c>
      <c r="AF36" s="62">
        <f t="shared" si="16"/>
        <v>462487.69072186464</v>
      </c>
    </row>
    <row r="37" spans="4:32" s="4" customFormat="1" ht="11.25" customHeight="1" x14ac:dyDescent="0.3">
      <c r="D37" s="12" t="str">
        <f>Input_Raw_Data!E38</f>
        <v>FAC</v>
      </c>
      <c r="E37" s="71">
        <f>Input_Raw_Data!F38</f>
        <v>33055</v>
      </c>
      <c r="F37" s="55">
        <f>Input_Raw_Data!G38</f>
        <v>480</v>
      </c>
      <c r="G37" s="62">
        <f>Input_Raw_Data!H38</f>
        <v>1882.35</v>
      </c>
      <c r="H37" s="62">
        <f>Input_Raw_Data!I38</f>
        <v>1223.49</v>
      </c>
      <c r="I37" s="62">
        <f>Input_Raw_Data!J38</f>
        <v>658.8599999999999</v>
      </c>
      <c r="J37" s="73" t="str">
        <f>Input_Raw_Data!K38</f>
        <v>Property</v>
      </c>
      <c r="K37" s="73" t="str">
        <f>Input_Raw_Data!L38</f>
        <v xml:space="preserve">Non-network — property </v>
      </c>
      <c r="M37" s="71">
        <f t="shared" si="0"/>
        <v>33055</v>
      </c>
      <c r="N37" s="55">
        <f t="shared" si="1"/>
        <v>5</v>
      </c>
      <c r="O37" s="55">
        <f t="shared" si="2"/>
        <v>1</v>
      </c>
      <c r="P37" s="55">
        <f t="shared" si="3"/>
        <v>6</v>
      </c>
      <c r="Q37" s="55">
        <f t="shared" si="4"/>
        <v>25</v>
      </c>
      <c r="R37" s="55">
        <f t="shared" si="5"/>
        <v>300</v>
      </c>
      <c r="S37" s="55">
        <f t="shared" si="9"/>
        <v>312</v>
      </c>
      <c r="T37" s="55">
        <f t="shared" si="6"/>
        <v>480</v>
      </c>
      <c r="U37" s="55">
        <f t="shared" si="10"/>
        <v>168</v>
      </c>
      <c r="W37" s="73" t="str">
        <f t="shared" si="7"/>
        <v>Yes</v>
      </c>
      <c r="X37" s="55">
        <f t="shared" si="11"/>
        <v>312</v>
      </c>
      <c r="Y37" s="55">
        <f t="shared" si="12"/>
        <v>168</v>
      </c>
      <c r="Z37" s="62">
        <f t="shared" si="13"/>
        <v>3.9217857142857135</v>
      </c>
      <c r="AA37" s="62">
        <f t="shared" si="8"/>
        <v>1368.5960714285713</v>
      </c>
      <c r="AB37" s="67">
        <f t="shared" si="14"/>
        <v>513.75392857142856</v>
      </c>
      <c r="AD37" s="57">
        <f>INDEX(Input_Raw_Data!$E$739:$E$744,MATCH(D37,Input_Raw_Data!$D$739:$D$744,0))</f>
        <v>0.48700000182628767</v>
      </c>
      <c r="AE37" s="62">
        <f t="shared" si="15"/>
        <v>320.86482120326787</v>
      </c>
      <c r="AF37" s="62">
        <f t="shared" si="16"/>
        <v>250.19816415254817</v>
      </c>
    </row>
    <row r="38" spans="4:32" s="4" customFormat="1" ht="11.25" customHeight="1" x14ac:dyDescent="0.3">
      <c r="D38" s="12" t="str">
        <f>Input_Raw_Data!E39</f>
        <v>FAC</v>
      </c>
      <c r="E38" s="71">
        <f>Input_Raw_Data!F39</f>
        <v>39264</v>
      </c>
      <c r="F38" s="55">
        <f>Input_Raw_Data!G39</f>
        <v>480</v>
      </c>
      <c r="G38" s="62">
        <f>Input_Raw_Data!H39</f>
        <v>752941.18</v>
      </c>
      <c r="H38" s="62">
        <f>Input_Raw_Data!I39</f>
        <v>169411.79</v>
      </c>
      <c r="I38" s="62">
        <f>Input_Raw_Data!J39</f>
        <v>583529.39</v>
      </c>
      <c r="J38" s="73" t="str">
        <f>Input_Raw_Data!K39</f>
        <v>Property</v>
      </c>
      <c r="K38" s="73" t="str">
        <f>Input_Raw_Data!L39</f>
        <v xml:space="preserve">Non-network — property </v>
      </c>
      <c r="M38" s="71">
        <f t="shared" si="0"/>
        <v>39264</v>
      </c>
      <c r="N38" s="55">
        <f t="shared" si="1"/>
        <v>5</v>
      </c>
      <c r="O38" s="55">
        <f t="shared" si="2"/>
        <v>1</v>
      </c>
      <c r="P38" s="55">
        <f t="shared" si="3"/>
        <v>6</v>
      </c>
      <c r="Q38" s="55">
        <f t="shared" si="4"/>
        <v>8</v>
      </c>
      <c r="R38" s="55">
        <f t="shared" si="5"/>
        <v>96</v>
      </c>
      <c r="S38" s="55">
        <f t="shared" si="9"/>
        <v>108</v>
      </c>
      <c r="T38" s="55">
        <f t="shared" si="6"/>
        <v>480</v>
      </c>
      <c r="U38" s="55">
        <f t="shared" si="10"/>
        <v>372</v>
      </c>
      <c r="W38" s="73" t="str">
        <f t="shared" si="7"/>
        <v>Yes</v>
      </c>
      <c r="X38" s="55">
        <f t="shared" si="11"/>
        <v>108</v>
      </c>
      <c r="Y38" s="55">
        <f t="shared" si="12"/>
        <v>372</v>
      </c>
      <c r="Z38" s="62">
        <f t="shared" si="13"/>
        <v>1568.6273924731183</v>
      </c>
      <c r="AA38" s="62">
        <f t="shared" si="8"/>
        <v>227451.00352150539</v>
      </c>
      <c r="AB38" s="67">
        <f t="shared" si="14"/>
        <v>525490.17647849466</v>
      </c>
      <c r="AD38" s="57">
        <f>INDEX(Input_Raw_Data!$E$739:$E$744,MATCH(D38,Input_Raw_Data!$D$739:$D$744,0))</f>
        <v>0.48700000182628767</v>
      </c>
      <c r="AE38" s="62">
        <f t="shared" si="15"/>
        <v>284178.81399569253</v>
      </c>
      <c r="AF38" s="62">
        <f t="shared" si="16"/>
        <v>255913.71690472311</v>
      </c>
    </row>
    <row r="39" spans="4:32" s="4" customFormat="1" ht="11.25" customHeight="1" x14ac:dyDescent="0.3">
      <c r="D39" s="12" t="str">
        <f>Input_Raw_Data!E40</f>
        <v>FAC</v>
      </c>
      <c r="E39" s="71">
        <f>Input_Raw_Data!F40</f>
        <v>38899</v>
      </c>
      <c r="F39" s="55">
        <f>Input_Raw_Data!G40</f>
        <v>480</v>
      </c>
      <c r="G39" s="62">
        <f>Input_Raw_Data!H40</f>
        <v>998855.39</v>
      </c>
      <c r="H39" s="62">
        <f>Input_Raw_Data!I40</f>
        <v>123235.28</v>
      </c>
      <c r="I39" s="62">
        <f>Input_Raw_Data!J40</f>
        <v>875620.11</v>
      </c>
      <c r="J39" s="73" t="str">
        <f>Input_Raw_Data!K40</f>
        <v>Property</v>
      </c>
      <c r="K39" s="73" t="str">
        <f>Input_Raw_Data!L40</f>
        <v xml:space="preserve">Non-network — property </v>
      </c>
      <c r="M39" s="71">
        <f t="shared" si="0"/>
        <v>38899</v>
      </c>
      <c r="N39" s="55">
        <f t="shared" si="1"/>
        <v>5</v>
      </c>
      <c r="O39" s="55">
        <f t="shared" si="2"/>
        <v>1</v>
      </c>
      <c r="P39" s="55">
        <f t="shared" si="3"/>
        <v>6</v>
      </c>
      <c r="Q39" s="55">
        <f t="shared" si="4"/>
        <v>9</v>
      </c>
      <c r="R39" s="55">
        <f t="shared" si="5"/>
        <v>108</v>
      </c>
      <c r="S39" s="55">
        <f t="shared" si="9"/>
        <v>120</v>
      </c>
      <c r="T39" s="55">
        <f t="shared" si="6"/>
        <v>480</v>
      </c>
      <c r="U39" s="55">
        <f t="shared" si="10"/>
        <v>360</v>
      </c>
      <c r="W39" s="73" t="str">
        <f t="shared" si="7"/>
        <v>Yes</v>
      </c>
      <c r="X39" s="55">
        <f t="shared" si="11"/>
        <v>120</v>
      </c>
      <c r="Y39" s="55">
        <f t="shared" si="12"/>
        <v>360</v>
      </c>
      <c r="Z39" s="62">
        <f t="shared" si="13"/>
        <v>2432.2780833333331</v>
      </c>
      <c r="AA39" s="62">
        <f t="shared" si="8"/>
        <v>213229.56908333331</v>
      </c>
      <c r="AB39" s="67">
        <f t="shared" si="14"/>
        <v>785625.82091666665</v>
      </c>
      <c r="AD39" s="57">
        <f>INDEX(Input_Raw_Data!$E$739:$E$744,MATCH(D39,Input_Raw_Data!$D$739:$D$744,0))</f>
        <v>0.48700000182628767</v>
      </c>
      <c r="AE39" s="62">
        <f t="shared" si="15"/>
        <v>426426.99516913423</v>
      </c>
      <c r="AF39" s="62">
        <f t="shared" si="16"/>
        <v>382599.77622119541</v>
      </c>
    </row>
    <row r="40" spans="4:32" s="4" customFormat="1" ht="11.25" customHeight="1" x14ac:dyDescent="0.3">
      <c r="D40" s="12" t="str">
        <f>Input_Raw_Data!E41</f>
        <v>FAC</v>
      </c>
      <c r="E40" s="71">
        <f>Input_Raw_Data!F41</f>
        <v>38899</v>
      </c>
      <c r="F40" s="55">
        <f>Input_Raw_Data!G41</f>
        <v>480</v>
      </c>
      <c r="G40" s="62">
        <f>Input_Raw_Data!H41</f>
        <v>248484.85</v>
      </c>
      <c r="H40" s="62">
        <f>Input_Raw_Data!I41</f>
        <v>62121.25</v>
      </c>
      <c r="I40" s="62">
        <f>Input_Raw_Data!J41</f>
        <v>186363.6</v>
      </c>
      <c r="J40" s="73" t="str">
        <f>Input_Raw_Data!K41</f>
        <v>Property</v>
      </c>
      <c r="K40" s="73" t="str">
        <f>Input_Raw_Data!L41</f>
        <v xml:space="preserve">Non-network — property </v>
      </c>
      <c r="M40" s="71">
        <f t="shared" si="0"/>
        <v>38899</v>
      </c>
      <c r="N40" s="55">
        <f t="shared" si="1"/>
        <v>5</v>
      </c>
      <c r="O40" s="55">
        <f t="shared" si="2"/>
        <v>1</v>
      </c>
      <c r="P40" s="55">
        <f t="shared" si="3"/>
        <v>6</v>
      </c>
      <c r="Q40" s="55">
        <f t="shared" si="4"/>
        <v>9</v>
      </c>
      <c r="R40" s="55">
        <f t="shared" si="5"/>
        <v>108</v>
      </c>
      <c r="S40" s="55">
        <f t="shared" si="9"/>
        <v>120</v>
      </c>
      <c r="T40" s="55">
        <f t="shared" si="6"/>
        <v>480</v>
      </c>
      <c r="U40" s="55">
        <f t="shared" si="10"/>
        <v>360</v>
      </c>
      <c r="W40" s="73" t="str">
        <f t="shared" si="7"/>
        <v>Yes</v>
      </c>
      <c r="X40" s="55">
        <f t="shared" si="11"/>
        <v>120</v>
      </c>
      <c r="Y40" s="55">
        <f t="shared" si="12"/>
        <v>360</v>
      </c>
      <c r="Z40" s="62">
        <f t="shared" si="13"/>
        <v>517.67666666666673</v>
      </c>
      <c r="AA40" s="62">
        <f t="shared" si="8"/>
        <v>81275.286666666667</v>
      </c>
      <c r="AB40" s="67">
        <f t="shared" si="14"/>
        <v>167209.56333333335</v>
      </c>
      <c r="AD40" s="57">
        <f>INDEX(Input_Raw_Data!$E$739:$E$744,MATCH(D40,Input_Raw_Data!$D$739:$D$744,0))</f>
        <v>0.48700000182628767</v>
      </c>
      <c r="AE40" s="62">
        <f t="shared" si="15"/>
        <v>90759.073540353551</v>
      </c>
      <c r="AF40" s="62">
        <f t="shared" si="16"/>
        <v>81431.057648706104</v>
      </c>
    </row>
    <row r="41" spans="4:32" s="4" customFormat="1" ht="11.25" customHeight="1" x14ac:dyDescent="0.3">
      <c r="D41" s="12" t="str">
        <f>Input_Raw_Data!E42</f>
        <v>FAC</v>
      </c>
      <c r="E41" s="71">
        <f>Input_Raw_Data!F42</f>
        <v>39264</v>
      </c>
      <c r="F41" s="55">
        <f>Input_Raw_Data!G42</f>
        <v>480</v>
      </c>
      <c r="G41" s="62">
        <f>Input_Raw_Data!H42</f>
        <v>409411.76</v>
      </c>
      <c r="H41" s="62">
        <f>Input_Raw_Data!I42</f>
        <v>92117.63</v>
      </c>
      <c r="I41" s="62">
        <f>Input_Raw_Data!J42</f>
        <v>317294.13</v>
      </c>
      <c r="J41" s="73" t="str">
        <f>Input_Raw_Data!K42</f>
        <v>Property</v>
      </c>
      <c r="K41" s="73" t="str">
        <f>Input_Raw_Data!L42</f>
        <v xml:space="preserve">Non-network — property </v>
      </c>
      <c r="M41" s="71">
        <f t="shared" si="0"/>
        <v>39264</v>
      </c>
      <c r="N41" s="55">
        <f t="shared" si="1"/>
        <v>5</v>
      </c>
      <c r="O41" s="55">
        <f t="shared" si="2"/>
        <v>1</v>
      </c>
      <c r="P41" s="55">
        <f t="shared" si="3"/>
        <v>6</v>
      </c>
      <c r="Q41" s="55">
        <f t="shared" si="4"/>
        <v>8</v>
      </c>
      <c r="R41" s="55">
        <f t="shared" si="5"/>
        <v>96</v>
      </c>
      <c r="S41" s="55">
        <f t="shared" si="9"/>
        <v>108</v>
      </c>
      <c r="T41" s="55">
        <f t="shared" si="6"/>
        <v>480</v>
      </c>
      <c r="U41" s="55">
        <f t="shared" si="10"/>
        <v>372</v>
      </c>
      <c r="W41" s="73" t="str">
        <f t="shared" si="7"/>
        <v>Yes</v>
      </c>
      <c r="X41" s="55">
        <f t="shared" si="11"/>
        <v>108</v>
      </c>
      <c r="Y41" s="55">
        <f t="shared" si="12"/>
        <v>372</v>
      </c>
      <c r="Z41" s="62">
        <f t="shared" si="13"/>
        <v>852.94120967741935</v>
      </c>
      <c r="AA41" s="62">
        <f t="shared" si="8"/>
        <v>123676.45475806452</v>
      </c>
      <c r="AB41" s="67">
        <f t="shared" si="14"/>
        <v>285735.30524193548</v>
      </c>
      <c r="AD41" s="57">
        <f>INDEX(Input_Raw_Data!$E$739:$E$744,MATCH(D41,Input_Raw_Data!$D$739:$D$744,0))</f>
        <v>0.48700000182628767</v>
      </c>
      <c r="AE41" s="62">
        <f t="shared" si="15"/>
        <v>154522.24188947034</v>
      </c>
      <c r="AF41" s="62">
        <f t="shared" si="16"/>
        <v>139153.09417465745</v>
      </c>
    </row>
    <row r="42" spans="4:32" s="4" customFormat="1" ht="11.25" customHeight="1" x14ac:dyDescent="0.3">
      <c r="D42" s="12" t="str">
        <f>Input_Raw_Data!E43</f>
        <v>FAC</v>
      </c>
      <c r="E42" s="71">
        <f>Input_Raw_Data!F43</f>
        <v>38899</v>
      </c>
      <c r="F42" s="55">
        <f>Input_Raw_Data!G43</f>
        <v>480</v>
      </c>
      <c r="G42" s="62">
        <f>Input_Raw_Data!H43</f>
        <v>366060.61</v>
      </c>
      <c r="H42" s="62">
        <f>Input_Raw_Data!I43</f>
        <v>91515.19</v>
      </c>
      <c r="I42" s="62">
        <f>Input_Raw_Data!J43</f>
        <v>274545.42</v>
      </c>
      <c r="J42" s="73" t="str">
        <f>Input_Raw_Data!K43</f>
        <v>Property</v>
      </c>
      <c r="K42" s="73" t="str">
        <f>Input_Raw_Data!L43</f>
        <v xml:space="preserve">Non-network — property </v>
      </c>
      <c r="M42" s="71">
        <f t="shared" si="0"/>
        <v>38899</v>
      </c>
      <c r="N42" s="55">
        <f t="shared" si="1"/>
        <v>5</v>
      </c>
      <c r="O42" s="55">
        <f t="shared" si="2"/>
        <v>1</v>
      </c>
      <c r="P42" s="55">
        <f t="shared" si="3"/>
        <v>6</v>
      </c>
      <c r="Q42" s="55">
        <f t="shared" si="4"/>
        <v>9</v>
      </c>
      <c r="R42" s="55">
        <f t="shared" si="5"/>
        <v>108</v>
      </c>
      <c r="S42" s="55">
        <f t="shared" si="9"/>
        <v>120</v>
      </c>
      <c r="T42" s="55">
        <f t="shared" si="6"/>
        <v>480</v>
      </c>
      <c r="U42" s="55">
        <f t="shared" si="10"/>
        <v>360</v>
      </c>
      <c r="W42" s="73" t="str">
        <f t="shared" si="7"/>
        <v>Yes</v>
      </c>
      <c r="X42" s="55">
        <f t="shared" si="11"/>
        <v>120</v>
      </c>
      <c r="Y42" s="55">
        <f t="shared" si="12"/>
        <v>360</v>
      </c>
      <c r="Z42" s="62">
        <f t="shared" si="13"/>
        <v>762.62616666666668</v>
      </c>
      <c r="AA42" s="62">
        <f t="shared" si="8"/>
        <v>119732.35816666667</v>
      </c>
      <c r="AB42" s="67">
        <f t="shared" si="14"/>
        <v>246328.25183333331</v>
      </c>
      <c r="AD42" s="57">
        <f>INDEX(Input_Raw_Data!$E$739:$E$744,MATCH(D42,Input_Raw_Data!$D$739:$D$744,0))</f>
        <v>0.48700000182628767</v>
      </c>
      <c r="AE42" s="62">
        <f t="shared" si="15"/>
        <v>133703.62004139891</v>
      </c>
      <c r="AF42" s="62">
        <f t="shared" si="16"/>
        <v>119961.85909269957</v>
      </c>
    </row>
    <row r="43" spans="4:32" s="4" customFormat="1" ht="11.25" customHeight="1" x14ac:dyDescent="0.3">
      <c r="D43" s="12" t="str">
        <f>Input_Raw_Data!E44</f>
        <v>FAC</v>
      </c>
      <c r="E43" s="71">
        <f>Input_Raw_Data!F44</f>
        <v>38899</v>
      </c>
      <c r="F43" s="55">
        <f>Input_Raw_Data!G44</f>
        <v>480</v>
      </c>
      <c r="G43" s="62">
        <f>Input_Raw_Data!H44</f>
        <v>1585454.55</v>
      </c>
      <c r="H43" s="62">
        <f>Input_Raw_Data!I44</f>
        <v>396363.63</v>
      </c>
      <c r="I43" s="62">
        <f>Input_Raw_Data!J44</f>
        <v>1189090.92</v>
      </c>
      <c r="J43" s="73" t="str">
        <f>Input_Raw_Data!K44</f>
        <v>Property</v>
      </c>
      <c r="K43" s="73" t="str">
        <f>Input_Raw_Data!L44</f>
        <v xml:space="preserve">Non-network — property </v>
      </c>
      <c r="M43" s="71">
        <f t="shared" si="0"/>
        <v>38899</v>
      </c>
      <c r="N43" s="55">
        <f t="shared" si="1"/>
        <v>5</v>
      </c>
      <c r="O43" s="55">
        <f t="shared" si="2"/>
        <v>1</v>
      </c>
      <c r="P43" s="55">
        <f t="shared" si="3"/>
        <v>6</v>
      </c>
      <c r="Q43" s="55">
        <f t="shared" si="4"/>
        <v>9</v>
      </c>
      <c r="R43" s="55">
        <f t="shared" si="5"/>
        <v>108</v>
      </c>
      <c r="S43" s="55">
        <f t="shared" si="9"/>
        <v>120</v>
      </c>
      <c r="T43" s="55">
        <f t="shared" si="6"/>
        <v>480</v>
      </c>
      <c r="U43" s="55">
        <f t="shared" si="10"/>
        <v>360</v>
      </c>
      <c r="W43" s="73" t="str">
        <f t="shared" si="7"/>
        <v>Yes</v>
      </c>
      <c r="X43" s="55">
        <f t="shared" si="11"/>
        <v>120</v>
      </c>
      <c r="Y43" s="55">
        <f t="shared" si="12"/>
        <v>360</v>
      </c>
      <c r="Z43" s="62">
        <f t="shared" si="13"/>
        <v>3303.0303333333331</v>
      </c>
      <c r="AA43" s="62">
        <f t="shared" si="8"/>
        <v>518575.75233333337</v>
      </c>
      <c r="AB43" s="67">
        <f t="shared" si="14"/>
        <v>1066878.7976666666</v>
      </c>
      <c r="AD43" s="57">
        <f>INDEX(Input_Raw_Data!$E$739:$E$744,MATCH(D43,Input_Raw_Data!$D$739:$D$744,0))</f>
        <v>0.48700000182628767</v>
      </c>
      <c r="AE43" s="62">
        <f t="shared" si="15"/>
        <v>579087.28021162201</v>
      </c>
      <c r="AF43" s="62">
        <f t="shared" si="16"/>
        <v>519569.9764120942</v>
      </c>
    </row>
    <row r="44" spans="4:32" s="4" customFormat="1" ht="11.25" customHeight="1" x14ac:dyDescent="0.3">
      <c r="D44" s="12" t="str">
        <f>Input_Raw_Data!E45</f>
        <v>FAC</v>
      </c>
      <c r="E44" s="71">
        <f>Input_Raw_Data!F45</f>
        <v>40360</v>
      </c>
      <c r="F44" s="55">
        <f>Input_Raw_Data!G45</f>
        <v>480</v>
      </c>
      <c r="G44" s="62">
        <f>Input_Raw_Data!H45</f>
        <v>181621.62</v>
      </c>
      <c r="H44" s="62">
        <f>Input_Raw_Data!I45</f>
        <v>27243.26</v>
      </c>
      <c r="I44" s="62">
        <f>Input_Raw_Data!J45</f>
        <v>154378.35999999999</v>
      </c>
      <c r="J44" s="73" t="str">
        <f>Input_Raw_Data!K45</f>
        <v>Property</v>
      </c>
      <c r="K44" s="73" t="str">
        <f>Input_Raw_Data!L45</f>
        <v xml:space="preserve">Non-network — property </v>
      </c>
      <c r="M44" s="71">
        <f t="shared" si="0"/>
        <v>40360</v>
      </c>
      <c r="N44" s="55">
        <f t="shared" si="1"/>
        <v>5</v>
      </c>
      <c r="O44" s="55">
        <f t="shared" si="2"/>
        <v>1</v>
      </c>
      <c r="P44" s="55">
        <f t="shared" si="3"/>
        <v>6</v>
      </c>
      <c r="Q44" s="55">
        <f t="shared" si="4"/>
        <v>5</v>
      </c>
      <c r="R44" s="55">
        <f t="shared" si="5"/>
        <v>60</v>
      </c>
      <c r="S44" s="55">
        <f t="shared" si="9"/>
        <v>72</v>
      </c>
      <c r="T44" s="55">
        <f t="shared" si="6"/>
        <v>480</v>
      </c>
      <c r="U44" s="55">
        <f t="shared" si="10"/>
        <v>408</v>
      </c>
      <c r="W44" s="73" t="str">
        <f t="shared" si="7"/>
        <v>Yes</v>
      </c>
      <c r="X44" s="55">
        <f t="shared" si="11"/>
        <v>72</v>
      </c>
      <c r="Y44" s="55">
        <f t="shared" si="12"/>
        <v>408</v>
      </c>
      <c r="Z44" s="62">
        <f t="shared" si="13"/>
        <v>378.37833333333327</v>
      </c>
      <c r="AA44" s="62">
        <f t="shared" si="8"/>
        <v>41243.258333333331</v>
      </c>
      <c r="AB44" s="67">
        <f t="shared" si="14"/>
        <v>140378.36166666666</v>
      </c>
      <c r="AD44" s="57">
        <f>INDEX(Input_Raw_Data!$E$739:$E$744,MATCH(D44,Input_Raw_Data!$D$739:$D$744,0))</f>
        <v>0.48700000182628767</v>
      </c>
      <c r="AE44" s="62">
        <f t="shared" si="15"/>
        <v>75182.261601939288</v>
      </c>
      <c r="AF44" s="62">
        <f t="shared" si="16"/>
        <v>68364.26238803794</v>
      </c>
    </row>
    <row r="45" spans="4:32" s="4" customFormat="1" ht="11.25" customHeight="1" x14ac:dyDescent="0.3">
      <c r="D45" s="12" t="str">
        <f>Input_Raw_Data!E46</f>
        <v>FAC</v>
      </c>
      <c r="E45" s="71">
        <f>Input_Raw_Data!F46</f>
        <v>40725</v>
      </c>
      <c r="F45" s="55">
        <f>Input_Raw_Data!G46</f>
        <v>180</v>
      </c>
      <c r="G45" s="62">
        <f>Input_Raw_Data!H46</f>
        <v>90000</v>
      </c>
      <c r="H45" s="62">
        <f>Input_Raw_Data!I46</f>
        <v>30000</v>
      </c>
      <c r="I45" s="62">
        <f>Input_Raw_Data!J46</f>
        <v>60000</v>
      </c>
      <c r="J45" s="73" t="str">
        <f>Input_Raw_Data!K46</f>
        <v>Property</v>
      </c>
      <c r="K45" s="73" t="str">
        <f>Input_Raw_Data!L46</f>
        <v xml:space="preserve">Non-network — property </v>
      </c>
      <c r="M45" s="71">
        <f t="shared" si="0"/>
        <v>40725</v>
      </c>
      <c r="N45" s="55">
        <f t="shared" si="1"/>
        <v>5</v>
      </c>
      <c r="O45" s="55">
        <f t="shared" si="2"/>
        <v>1</v>
      </c>
      <c r="P45" s="55">
        <f t="shared" si="3"/>
        <v>6</v>
      </c>
      <c r="Q45" s="55">
        <f t="shared" si="4"/>
        <v>4</v>
      </c>
      <c r="R45" s="55">
        <f t="shared" si="5"/>
        <v>48</v>
      </c>
      <c r="S45" s="55">
        <f t="shared" si="9"/>
        <v>60</v>
      </c>
      <c r="T45" s="55">
        <f t="shared" si="6"/>
        <v>180</v>
      </c>
      <c r="U45" s="55">
        <f t="shared" si="10"/>
        <v>120</v>
      </c>
      <c r="W45" s="73" t="str">
        <f t="shared" si="7"/>
        <v>Yes</v>
      </c>
      <c r="X45" s="55">
        <f t="shared" si="11"/>
        <v>60</v>
      </c>
      <c r="Y45" s="55">
        <f t="shared" si="12"/>
        <v>120</v>
      </c>
      <c r="Z45" s="62">
        <f t="shared" si="13"/>
        <v>500</v>
      </c>
      <c r="AA45" s="62">
        <f t="shared" si="8"/>
        <v>48500</v>
      </c>
      <c r="AB45" s="67">
        <f t="shared" si="14"/>
        <v>41500</v>
      </c>
      <c r="AD45" s="57">
        <f>INDEX(Input_Raw_Data!$E$739:$E$744,MATCH(D45,Input_Raw_Data!$D$739:$D$744,0))</f>
        <v>0.48700000182628767</v>
      </c>
      <c r="AE45" s="62">
        <f t="shared" si="15"/>
        <v>29220.00010957726</v>
      </c>
      <c r="AF45" s="62">
        <f t="shared" si="16"/>
        <v>20210.500075790937</v>
      </c>
    </row>
    <row r="46" spans="4:32" s="4" customFormat="1" ht="11.25" customHeight="1" x14ac:dyDescent="0.3">
      <c r="D46" s="12" t="str">
        <f>Input_Raw_Data!E47</f>
        <v>FAC</v>
      </c>
      <c r="E46" s="71">
        <f>Input_Raw_Data!F47</f>
        <v>40360</v>
      </c>
      <c r="F46" s="55">
        <f>Input_Raw_Data!G47</f>
        <v>180</v>
      </c>
      <c r="G46" s="62">
        <f>Input_Raw_Data!H47</f>
        <v>71250</v>
      </c>
      <c r="H46" s="62">
        <f>Input_Raw_Data!I47</f>
        <v>28499.96</v>
      </c>
      <c r="I46" s="62">
        <f>Input_Raw_Data!J47</f>
        <v>42750.04</v>
      </c>
      <c r="J46" s="73" t="str">
        <f>Input_Raw_Data!K47</f>
        <v>Property</v>
      </c>
      <c r="K46" s="73" t="str">
        <f>Input_Raw_Data!L47</f>
        <v xml:space="preserve">Non-network — property </v>
      </c>
      <c r="M46" s="71">
        <f t="shared" si="0"/>
        <v>40360</v>
      </c>
      <c r="N46" s="55">
        <f t="shared" si="1"/>
        <v>5</v>
      </c>
      <c r="O46" s="55">
        <f t="shared" si="2"/>
        <v>1</v>
      </c>
      <c r="P46" s="55">
        <f t="shared" si="3"/>
        <v>6</v>
      </c>
      <c r="Q46" s="55">
        <f t="shared" si="4"/>
        <v>5</v>
      </c>
      <c r="R46" s="55">
        <f t="shared" si="5"/>
        <v>60</v>
      </c>
      <c r="S46" s="55">
        <f t="shared" si="9"/>
        <v>72</v>
      </c>
      <c r="T46" s="55">
        <f t="shared" si="6"/>
        <v>180</v>
      </c>
      <c r="U46" s="55">
        <f t="shared" si="10"/>
        <v>108</v>
      </c>
      <c r="W46" s="73" t="str">
        <f t="shared" si="7"/>
        <v>Yes</v>
      </c>
      <c r="X46" s="55">
        <f t="shared" si="11"/>
        <v>72</v>
      </c>
      <c r="Y46" s="55">
        <f t="shared" si="12"/>
        <v>108</v>
      </c>
      <c r="Z46" s="62">
        <f t="shared" si="13"/>
        <v>395.83370370370369</v>
      </c>
      <c r="AA46" s="62">
        <f t="shared" si="8"/>
        <v>43145.807037037033</v>
      </c>
      <c r="AB46" s="67">
        <f t="shared" si="14"/>
        <v>28104.192962962967</v>
      </c>
      <c r="AD46" s="57">
        <f>INDEX(Input_Raw_Data!$E$739:$E$744,MATCH(D46,Input_Raw_Data!$D$739:$D$744,0))</f>
        <v>0.48700000182628767</v>
      </c>
      <c r="AE46" s="62">
        <f t="shared" si="15"/>
        <v>20819.269558073873</v>
      </c>
      <c r="AF46" s="62">
        <f t="shared" si="16"/>
        <v>13686.742024289306</v>
      </c>
    </row>
    <row r="47" spans="4:32" s="4" customFormat="1" ht="11.25" customHeight="1" x14ac:dyDescent="0.3">
      <c r="D47" s="12" t="str">
        <f>Input_Raw_Data!E48</f>
        <v>FAC</v>
      </c>
      <c r="E47" s="71">
        <f>Input_Raw_Data!F48</f>
        <v>40725</v>
      </c>
      <c r="F47" s="55">
        <f>Input_Raw_Data!G48</f>
        <v>480</v>
      </c>
      <c r="G47" s="62">
        <f>Input_Raw_Data!H48</f>
        <v>103157.89</v>
      </c>
      <c r="H47" s="62">
        <f>Input_Raw_Data!I48</f>
        <v>12894.7</v>
      </c>
      <c r="I47" s="62">
        <f>Input_Raw_Data!J48</f>
        <v>90263.19</v>
      </c>
      <c r="J47" s="73" t="str">
        <f>Input_Raw_Data!K48</f>
        <v>Property</v>
      </c>
      <c r="K47" s="73" t="str">
        <f>Input_Raw_Data!L48</f>
        <v xml:space="preserve">Non-network — property </v>
      </c>
      <c r="M47" s="71">
        <f t="shared" si="0"/>
        <v>40725</v>
      </c>
      <c r="N47" s="55">
        <f t="shared" si="1"/>
        <v>5</v>
      </c>
      <c r="O47" s="55">
        <f t="shared" si="2"/>
        <v>1</v>
      </c>
      <c r="P47" s="55">
        <f t="shared" si="3"/>
        <v>6</v>
      </c>
      <c r="Q47" s="55">
        <f t="shared" si="4"/>
        <v>4</v>
      </c>
      <c r="R47" s="55">
        <f t="shared" si="5"/>
        <v>48</v>
      </c>
      <c r="S47" s="55">
        <f t="shared" si="9"/>
        <v>60</v>
      </c>
      <c r="T47" s="55">
        <f t="shared" si="6"/>
        <v>480</v>
      </c>
      <c r="U47" s="55">
        <f t="shared" si="10"/>
        <v>420</v>
      </c>
      <c r="W47" s="73" t="str">
        <f t="shared" si="7"/>
        <v>Yes</v>
      </c>
      <c r="X47" s="55">
        <f t="shared" si="11"/>
        <v>60</v>
      </c>
      <c r="Y47" s="55">
        <f t="shared" si="12"/>
        <v>420</v>
      </c>
      <c r="Z47" s="62">
        <f t="shared" si="13"/>
        <v>214.91235714285716</v>
      </c>
      <c r="AA47" s="62">
        <f t="shared" si="8"/>
        <v>20846.457214285714</v>
      </c>
      <c r="AB47" s="67">
        <f t="shared" si="14"/>
        <v>82311.432785714278</v>
      </c>
      <c r="AD47" s="57">
        <f>INDEX(Input_Raw_Data!$E$739:$E$744,MATCH(D47,Input_Raw_Data!$D$739:$D$744,0))</f>
        <v>0.48700000182628767</v>
      </c>
      <c r="AE47" s="62">
        <f t="shared" si="15"/>
        <v>43958.173694846555</v>
      </c>
      <c r="AF47" s="62">
        <f t="shared" si="16"/>
        <v>40085.667916967206</v>
      </c>
    </row>
    <row r="48" spans="4:32" s="4" customFormat="1" ht="11.25" customHeight="1" x14ac:dyDescent="0.3">
      <c r="D48" s="12" t="str">
        <f>Input_Raw_Data!E49</f>
        <v>FAC</v>
      </c>
      <c r="E48" s="71">
        <f>Input_Raw_Data!F49</f>
        <v>39995</v>
      </c>
      <c r="F48" s="55">
        <f>Input_Raw_Data!G49</f>
        <v>72</v>
      </c>
      <c r="G48" s="62">
        <f>Input_Raw_Data!H49</f>
        <v>32.22</v>
      </c>
      <c r="H48" s="62">
        <f>Input_Raw_Data!I49</f>
        <v>32.22</v>
      </c>
      <c r="I48" s="62">
        <f>Input_Raw_Data!J49</f>
        <v>0</v>
      </c>
      <c r="J48" s="73" t="str">
        <f>Input_Raw_Data!K49</f>
        <v>Property</v>
      </c>
      <c r="K48" s="73" t="str">
        <f>Input_Raw_Data!L49</f>
        <v xml:space="preserve">Non-network — property </v>
      </c>
      <c r="M48" s="71">
        <f t="shared" si="0"/>
        <v>39995</v>
      </c>
      <c r="N48" s="55">
        <f t="shared" si="1"/>
        <v>5</v>
      </c>
      <c r="O48" s="55">
        <f t="shared" si="2"/>
        <v>1</v>
      </c>
      <c r="P48" s="55">
        <f t="shared" si="3"/>
        <v>6</v>
      </c>
      <c r="Q48" s="55">
        <f t="shared" si="4"/>
        <v>6</v>
      </c>
      <c r="R48" s="55">
        <f t="shared" si="5"/>
        <v>72</v>
      </c>
      <c r="S48" s="55">
        <f t="shared" si="9"/>
        <v>84</v>
      </c>
      <c r="T48" s="55">
        <f t="shared" si="6"/>
        <v>72</v>
      </c>
      <c r="U48" s="55">
        <f t="shared" si="10"/>
        <v>0</v>
      </c>
      <c r="W48" s="73" t="str">
        <f t="shared" si="7"/>
        <v>Yes</v>
      </c>
      <c r="X48" s="55">
        <f t="shared" si="11"/>
        <v>84</v>
      </c>
      <c r="Y48" s="55">
        <f t="shared" si="12"/>
        <v>0</v>
      </c>
      <c r="Z48" s="62">
        <f t="shared" si="13"/>
        <v>0</v>
      </c>
      <c r="AA48" s="62">
        <f t="shared" si="8"/>
        <v>32.22</v>
      </c>
      <c r="AB48" s="67">
        <f t="shared" si="14"/>
        <v>0</v>
      </c>
      <c r="AD48" s="57">
        <f>INDEX(Input_Raw_Data!$E$739:$E$744,MATCH(D48,Input_Raw_Data!$D$739:$D$744,0))</f>
        <v>0.48700000182628767</v>
      </c>
      <c r="AE48" s="62">
        <f t="shared" si="15"/>
        <v>0</v>
      </c>
      <c r="AF48" s="62">
        <f t="shared" si="16"/>
        <v>0</v>
      </c>
    </row>
    <row r="49" spans="4:32" s="4" customFormat="1" ht="11.25" customHeight="1" x14ac:dyDescent="0.3">
      <c r="D49" s="12" t="str">
        <f>Input_Raw_Data!E50</f>
        <v>FAC</v>
      </c>
      <c r="E49" s="71">
        <f>Input_Raw_Data!F50</f>
        <v>33055</v>
      </c>
      <c r="F49" s="55">
        <f>Input_Raw_Data!G50</f>
        <v>480</v>
      </c>
      <c r="G49" s="62">
        <f>Input_Raw_Data!H50</f>
        <v>188235.29</v>
      </c>
      <c r="H49" s="62">
        <f>Input_Raw_Data!I50</f>
        <v>122352.98</v>
      </c>
      <c r="I49" s="62">
        <f>Input_Raw_Data!J50</f>
        <v>65882.310000000012</v>
      </c>
      <c r="J49" s="73" t="str">
        <f>Input_Raw_Data!K50</f>
        <v>Property</v>
      </c>
      <c r="K49" s="73" t="str">
        <f>Input_Raw_Data!L50</f>
        <v xml:space="preserve">Non-network — property </v>
      </c>
      <c r="M49" s="71">
        <f t="shared" si="0"/>
        <v>33055</v>
      </c>
      <c r="N49" s="55">
        <f t="shared" si="1"/>
        <v>5</v>
      </c>
      <c r="O49" s="55">
        <f t="shared" si="2"/>
        <v>1</v>
      </c>
      <c r="P49" s="55">
        <f t="shared" si="3"/>
        <v>6</v>
      </c>
      <c r="Q49" s="55">
        <f t="shared" si="4"/>
        <v>25</v>
      </c>
      <c r="R49" s="55">
        <f t="shared" si="5"/>
        <v>300</v>
      </c>
      <c r="S49" s="55">
        <f t="shared" si="9"/>
        <v>312</v>
      </c>
      <c r="T49" s="55">
        <f t="shared" si="6"/>
        <v>480</v>
      </c>
      <c r="U49" s="55">
        <f t="shared" si="10"/>
        <v>168</v>
      </c>
      <c r="W49" s="73" t="str">
        <f t="shared" si="7"/>
        <v>Yes</v>
      </c>
      <c r="X49" s="55">
        <f t="shared" si="11"/>
        <v>312</v>
      </c>
      <c r="Y49" s="55">
        <f t="shared" si="12"/>
        <v>168</v>
      </c>
      <c r="Z49" s="62">
        <f t="shared" si="13"/>
        <v>392.15660714285724</v>
      </c>
      <c r="AA49" s="62">
        <f t="shared" si="8"/>
        <v>136862.7744642857</v>
      </c>
      <c r="AB49" s="67">
        <f t="shared" si="14"/>
        <v>51372.515535714308</v>
      </c>
      <c r="AD49" s="57">
        <f>INDEX(Input_Raw_Data!$E$739:$E$744,MATCH(D49,Input_Raw_Data!$D$739:$D$744,0))</f>
        <v>0.48700000182628767</v>
      </c>
      <c r="AE49" s="62">
        <f t="shared" si="15"/>
        <v>32084.685090320057</v>
      </c>
      <c r="AF49" s="62">
        <f t="shared" si="16"/>
        <v>25018.415159713859</v>
      </c>
    </row>
    <row r="50" spans="4:32" s="4" customFormat="1" ht="11.25" customHeight="1" x14ac:dyDescent="0.3">
      <c r="D50" s="12" t="str">
        <f>Input_Raw_Data!E51</f>
        <v>FAC</v>
      </c>
      <c r="E50" s="71">
        <f>Input_Raw_Data!F51</f>
        <v>39995</v>
      </c>
      <c r="F50" s="55">
        <f>Input_Raw_Data!G51</f>
        <v>180</v>
      </c>
      <c r="G50" s="62">
        <f>Input_Raw_Data!H51</f>
        <v>39545.449999999997</v>
      </c>
      <c r="H50" s="62">
        <f>Input_Raw_Data!I51</f>
        <v>18454.580000000002</v>
      </c>
      <c r="I50" s="62">
        <f>Input_Raw_Data!J51</f>
        <v>21090.869999999995</v>
      </c>
      <c r="J50" s="73" t="str">
        <f>Input_Raw_Data!K51</f>
        <v>Property</v>
      </c>
      <c r="K50" s="73" t="str">
        <f>Input_Raw_Data!L51</f>
        <v xml:space="preserve">Non-network — property </v>
      </c>
      <c r="M50" s="71">
        <f t="shared" si="0"/>
        <v>39995</v>
      </c>
      <c r="N50" s="55">
        <f t="shared" si="1"/>
        <v>5</v>
      </c>
      <c r="O50" s="55">
        <f t="shared" si="2"/>
        <v>1</v>
      </c>
      <c r="P50" s="55">
        <f t="shared" si="3"/>
        <v>6</v>
      </c>
      <c r="Q50" s="55">
        <f t="shared" si="4"/>
        <v>6</v>
      </c>
      <c r="R50" s="55">
        <f t="shared" si="5"/>
        <v>72</v>
      </c>
      <c r="S50" s="55">
        <f t="shared" si="9"/>
        <v>84</v>
      </c>
      <c r="T50" s="55">
        <f t="shared" si="6"/>
        <v>180</v>
      </c>
      <c r="U50" s="55">
        <f t="shared" si="10"/>
        <v>96</v>
      </c>
      <c r="W50" s="73" t="str">
        <f t="shared" si="7"/>
        <v>Yes</v>
      </c>
      <c r="X50" s="55">
        <f t="shared" si="11"/>
        <v>84</v>
      </c>
      <c r="Y50" s="55">
        <f t="shared" si="12"/>
        <v>96</v>
      </c>
      <c r="Z50" s="62">
        <f t="shared" si="13"/>
        <v>219.69656249999994</v>
      </c>
      <c r="AA50" s="62">
        <f t="shared" si="8"/>
        <v>26583.352812500001</v>
      </c>
      <c r="AB50" s="67">
        <f t="shared" si="14"/>
        <v>12962.097187499996</v>
      </c>
      <c r="AD50" s="57">
        <f>INDEX(Input_Raw_Data!$E$739:$E$744,MATCH(D50,Input_Raw_Data!$D$739:$D$744,0))</f>
        <v>0.48700000182628767</v>
      </c>
      <c r="AE50" s="62">
        <f t="shared" si="15"/>
        <v>10271.253728517993</v>
      </c>
      <c r="AF50" s="62">
        <f t="shared" si="16"/>
        <v>6312.541353985016</v>
      </c>
    </row>
    <row r="51" spans="4:32" s="4" customFormat="1" ht="11.25" customHeight="1" x14ac:dyDescent="0.3">
      <c r="D51" s="12" t="str">
        <f>Input_Raw_Data!E52</f>
        <v>FAC</v>
      </c>
      <c r="E51" s="71">
        <f>Input_Raw_Data!F52</f>
        <v>39995</v>
      </c>
      <c r="F51" s="55">
        <f>Input_Raw_Data!G52</f>
        <v>480</v>
      </c>
      <c r="G51" s="62">
        <f>Input_Raw_Data!H52</f>
        <v>173333.33</v>
      </c>
      <c r="H51" s="62">
        <f>Input_Raw_Data!I52</f>
        <v>30333.32</v>
      </c>
      <c r="I51" s="62">
        <f>Input_Raw_Data!J52</f>
        <v>143000.00999999998</v>
      </c>
      <c r="J51" s="73" t="str">
        <f>Input_Raw_Data!K52</f>
        <v>Property</v>
      </c>
      <c r="K51" s="73" t="str">
        <f>Input_Raw_Data!L52</f>
        <v xml:space="preserve">Non-network — property </v>
      </c>
      <c r="M51" s="71">
        <f t="shared" si="0"/>
        <v>39995</v>
      </c>
      <c r="N51" s="55">
        <f t="shared" si="1"/>
        <v>5</v>
      </c>
      <c r="O51" s="55">
        <f t="shared" si="2"/>
        <v>1</v>
      </c>
      <c r="P51" s="55">
        <f t="shared" si="3"/>
        <v>6</v>
      </c>
      <c r="Q51" s="55">
        <f t="shared" si="4"/>
        <v>6</v>
      </c>
      <c r="R51" s="55">
        <f t="shared" si="5"/>
        <v>72</v>
      </c>
      <c r="S51" s="55">
        <f t="shared" si="9"/>
        <v>84</v>
      </c>
      <c r="T51" s="55">
        <f t="shared" si="6"/>
        <v>480</v>
      </c>
      <c r="U51" s="55">
        <f t="shared" si="10"/>
        <v>396</v>
      </c>
      <c r="W51" s="73" t="str">
        <f t="shared" si="7"/>
        <v>Yes</v>
      </c>
      <c r="X51" s="55">
        <f t="shared" si="11"/>
        <v>84</v>
      </c>
      <c r="Y51" s="55">
        <f t="shared" si="12"/>
        <v>396</v>
      </c>
      <c r="Z51" s="62">
        <f t="shared" si="13"/>
        <v>361.11113636363632</v>
      </c>
      <c r="AA51" s="62">
        <f t="shared" si="8"/>
        <v>43694.432045454545</v>
      </c>
      <c r="AB51" s="67">
        <f t="shared" si="14"/>
        <v>129638.89795454545</v>
      </c>
      <c r="AD51" s="57">
        <f>INDEX(Input_Raw_Data!$E$739:$E$744,MATCH(D51,Input_Raw_Data!$D$739:$D$744,0))</f>
        <v>0.48700000182628767</v>
      </c>
      <c r="AE51" s="62">
        <f t="shared" si="15"/>
        <v>69641.005131159138</v>
      </c>
      <c r="AF51" s="62">
        <f t="shared" si="16"/>
        <v>63134.143540621553</v>
      </c>
    </row>
    <row r="52" spans="4:32" s="4" customFormat="1" ht="11.25" customHeight="1" x14ac:dyDescent="0.3">
      <c r="D52" s="12" t="str">
        <f>Input_Raw_Data!E53</f>
        <v>FAC</v>
      </c>
      <c r="E52" s="71">
        <f>Input_Raw_Data!F53</f>
        <v>36708</v>
      </c>
      <c r="F52" s="55">
        <f>Input_Raw_Data!G53</f>
        <v>1</v>
      </c>
      <c r="G52" s="62">
        <f>Input_Raw_Data!H53</f>
        <v>1</v>
      </c>
      <c r="H52" s="62">
        <f>Input_Raw_Data!I53</f>
        <v>1</v>
      </c>
      <c r="I52" s="62">
        <f>Input_Raw_Data!J53</f>
        <v>0</v>
      </c>
      <c r="J52" s="73" t="str">
        <f>Input_Raw_Data!K53</f>
        <v>Property</v>
      </c>
      <c r="K52" s="73" t="str">
        <f>Input_Raw_Data!L53</f>
        <v xml:space="preserve">Non-network — property </v>
      </c>
      <c r="M52" s="71">
        <f t="shared" si="0"/>
        <v>36708</v>
      </c>
      <c r="N52" s="55">
        <f t="shared" si="1"/>
        <v>5</v>
      </c>
      <c r="O52" s="55">
        <f t="shared" si="2"/>
        <v>1</v>
      </c>
      <c r="P52" s="55">
        <f t="shared" si="3"/>
        <v>6</v>
      </c>
      <c r="Q52" s="55">
        <f t="shared" si="4"/>
        <v>15</v>
      </c>
      <c r="R52" s="55">
        <f t="shared" si="5"/>
        <v>180</v>
      </c>
      <c r="S52" s="55">
        <f t="shared" si="9"/>
        <v>192</v>
      </c>
      <c r="T52" s="55">
        <f t="shared" si="6"/>
        <v>1</v>
      </c>
      <c r="U52" s="55">
        <f t="shared" si="10"/>
        <v>0</v>
      </c>
      <c r="W52" s="73" t="str">
        <f t="shared" si="7"/>
        <v>No</v>
      </c>
      <c r="X52" s="55">
        <f t="shared" si="11"/>
        <v>192</v>
      </c>
      <c r="Y52" s="55">
        <f t="shared" si="12"/>
        <v>0</v>
      </c>
      <c r="Z52" s="62">
        <f t="shared" si="13"/>
        <v>0</v>
      </c>
      <c r="AA52" s="62">
        <f t="shared" si="8"/>
        <v>1</v>
      </c>
      <c r="AB52" s="67">
        <f t="shared" si="14"/>
        <v>0</v>
      </c>
      <c r="AD52" s="57">
        <f>INDEX(Input_Raw_Data!$E$739:$E$744,MATCH(D52,Input_Raw_Data!$D$739:$D$744,0))</f>
        <v>0.48700000182628767</v>
      </c>
      <c r="AE52" s="62">
        <f t="shared" si="15"/>
        <v>0</v>
      </c>
      <c r="AF52" s="62">
        <f t="shared" si="16"/>
        <v>0</v>
      </c>
    </row>
    <row r="53" spans="4:32" s="4" customFormat="1" ht="11.25" customHeight="1" x14ac:dyDescent="0.3">
      <c r="D53" s="12" t="str">
        <f>Input_Raw_Data!E54</f>
        <v>FAC</v>
      </c>
      <c r="E53" s="71">
        <f>Input_Raw_Data!F54</f>
        <v>36708</v>
      </c>
      <c r="F53" s="55">
        <f>Input_Raw_Data!G54</f>
        <v>1</v>
      </c>
      <c r="G53" s="62">
        <f>Input_Raw_Data!H54</f>
        <v>1</v>
      </c>
      <c r="H53" s="62">
        <f>Input_Raw_Data!I54</f>
        <v>1</v>
      </c>
      <c r="I53" s="62">
        <f>Input_Raw_Data!J54</f>
        <v>0</v>
      </c>
      <c r="J53" s="73" t="str">
        <f>Input_Raw_Data!K54</f>
        <v>Property</v>
      </c>
      <c r="K53" s="73" t="str">
        <f>Input_Raw_Data!L54</f>
        <v xml:space="preserve">Non-network — property </v>
      </c>
      <c r="M53" s="71">
        <f t="shared" si="0"/>
        <v>36708</v>
      </c>
      <c r="N53" s="55">
        <f t="shared" si="1"/>
        <v>5</v>
      </c>
      <c r="O53" s="55">
        <f t="shared" si="2"/>
        <v>1</v>
      </c>
      <c r="P53" s="55">
        <f t="shared" si="3"/>
        <v>6</v>
      </c>
      <c r="Q53" s="55">
        <f t="shared" si="4"/>
        <v>15</v>
      </c>
      <c r="R53" s="55">
        <f t="shared" si="5"/>
        <v>180</v>
      </c>
      <c r="S53" s="55">
        <f t="shared" si="9"/>
        <v>192</v>
      </c>
      <c r="T53" s="55">
        <f t="shared" si="6"/>
        <v>1</v>
      </c>
      <c r="U53" s="55">
        <f t="shared" si="10"/>
        <v>0</v>
      </c>
      <c r="W53" s="73" t="str">
        <f t="shared" si="7"/>
        <v>No</v>
      </c>
      <c r="X53" s="55">
        <f t="shared" si="11"/>
        <v>192</v>
      </c>
      <c r="Y53" s="55">
        <f t="shared" si="12"/>
        <v>0</v>
      </c>
      <c r="Z53" s="62">
        <f t="shared" si="13"/>
        <v>0</v>
      </c>
      <c r="AA53" s="62">
        <f t="shared" si="8"/>
        <v>1</v>
      </c>
      <c r="AB53" s="67">
        <f t="shared" si="14"/>
        <v>0</v>
      </c>
      <c r="AD53" s="57">
        <f>INDEX(Input_Raw_Data!$E$739:$E$744,MATCH(D53,Input_Raw_Data!$D$739:$D$744,0))</f>
        <v>0.48700000182628767</v>
      </c>
      <c r="AE53" s="62">
        <f t="shared" si="15"/>
        <v>0</v>
      </c>
      <c r="AF53" s="62">
        <f t="shared" si="16"/>
        <v>0</v>
      </c>
    </row>
    <row r="54" spans="4:32" s="4" customFormat="1" ht="11.25" customHeight="1" x14ac:dyDescent="0.3">
      <c r="D54" s="12" t="str">
        <f>Input_Raw_Data!E55</f>
        <v>FAC</v>
      </c>
      <c r="E54" s="71">
        <f>Input_Raw_Data!F55</f>
        <v>36708</v>
      </c>
      <c r="F54" s="55">
        <f>Input_Raw_Data!G55</f>
        <v>1</v>
      </c>
      <c r="G54" s="62">
        <f>Input_Raw_Data!H55</f>
        <v>1</v>
      </c>
      <c r="H54" s="62">
        <f>Input_Raw_Data!I55</f>
        <v>1</v>
      </c>
      <c r="I54" s="62">
        <f>Input_Raw_Data!J55</f>
        <v>0</v>
      </c>
      <c r="J54" s="73" t="str">
        <f>Input_Raw_Data!K55</f>
        <v>Property</v>
      </c>
      <c r="K54" s="73" t="str">
        <f>Input_Raw_Data!L55</f>
        <v xml:space="preserve">Non-network — property </v>
      </c>
      <c r="M54" s="71">
        <f t="shared" si="0"/>
        <v>36708</v>
      </c>
      <c r="N54" s="55">
        <f t="shared" si="1"/>
        <v>5</v>
      </c>
      <c r="O54" s="55">
        <f t="shared" si="2"/>
        <v>1</v>
      </c>
      <c r="P54" s="55">
        <f t="shared" si="3"/>
        <v>6</v>
      </c>
      <c r="Q54" s="55">
        <f t="shared" si="4"/>
        <v>15</v>
      </c>
      <c r="R54" s="55">
        <f t="shared" si="5"/>
        <v>180</v>
      </c>
      <c r="S54" s="55">
        <f t="shared" si="9"/>
        <v>192</v>
      </c>
      <c r="T54" s="55">
        <f t="shared" si="6"/>
        <v>1</v>
      </c>
      <c r="U54" s="55">
        <f t="shared" si="10"/>
        <v>0</v>
      </c>
      <c r="W54" s="73" t="str">
        <f t="shared" si="7"/>
        <v>No</v>
      </c>
      <c r="X54" s="55">
        <f t="shared" si="11"/>
        <v>192</v>
      </c>
      <c r="Y54" s="55">
        <f t="shared" si="12"/>
        <v>0</v>
      </c>
      <c r="Z54" s="62">
        <f t="shared" si="13"/>
        <v>0</v>
      </c>
      <c r="AA54" s="62">
        <f t="shared" si="8"/>
        <v>1</v>
      </c>
      <c r="AB54" s="67">
        <f t="shared" si="14"/>
        <v>0</v>
      </c>
      <c r="AD54" s="57">
        <f>INDEX(Input_Raw_Data!$E$739:$E$744,MATCH(D54,Input_Raw_Data!$D$739:$D$744,0))</f>
        <v>0.48700000182628767</v>
      </c>
      <c r="AE54" s="62">
        <f t="shared" si="15"/>
        <v>0</v>
      </c>
      <c r="AF54" s="62">
        <f t="shared" si="16"/>
        <v>0</v>
      </c>
    </row>
    <row r="55" spans="4:32" s="4" customFormat="1" ht="11.25" customHeight="1" x14ac:dyDescent="0.3">
      <c r="D55" s="12" t="str">
        <f>Input_Raw_Data!E56</f>
        <v>FAC</v>
      </c>
      <c r="E55" s="71">
        <f>Input_Raw_Data!F56</f>
        <v>36708</v>
      </c>
      <c r="F55" s="55">
        <f>Input_Raw_Data!G56</f>
        <v>480</v>
      </c>
      <c r="G55" s="62">
        <f>Input_Raw_Data!H56</f>
        <v>11851.85</v>
      </c>
      <c r="H55" s="62">
        <f>Input_Raw_Data!I56</f>
        <v>4740.72</v>
      </c>
      <c r="I55" s="62">
        <f>Input_Raw_Data!J56</f>
        <v>7111.13</v>
      </c>
      <c r="J55" s="73" t="str">
        <f>Input_Raw_Data!K56</f>
        <v>Property</v>
      </c>
      <c r="K55" s="73" t="str">
        <f>Input_Raw_Data!L56</f>
        <v xml:space="preserve">Non-network — property </v>
      </c>
      <c r="M55" s="71">
        <f t="shared" si="0"/>
        <v>36708</v>
      </c>
      <c r="N55" s="55">
        <f t="shared" si="1"/>
        <v>5</v>
      </c>
      <c r="O55" s="55">
        <f t="shared" si="2"/>
        <v>1</v>
      </c>
      <c r="P55" s="55">
        <f t="shared" si="3"/>
        <v>6</v>
      </c>
      <c r="Q55" s="55">
        <f t="shared" si="4"/>
        <v>15</v>
      </c>
      <c r="R55" s="55">
        <f t="shared" si="5"/>
        <v>180</v>
      </c>
      <c r="S55" s="55">
        <f t="shared" si="9"/>
        <v>192</v>
      </c>
      <c r="T55" s="55">
        <f t="shared" si="6"/>
        <v>480</v>
      </c>
      <c r="U55" s="55">
        <f t="shared" si="10"/>
        <v>288</v>
      </c>
      <c r="W55" s="73" t="str">
        <f t="shared" si="7"/>
        <v>Yes</v>
      </c>
      <c r="X55" s="55">
        <f t="shared" si="11"/>
        <v>192</v>
      </c>
      <c r="Y55" s="55">
        <f t="shared" si="12"/>
        <v>288</v>
      </c>
      <c r="Z55" s="62">
        <f t="shared" si="13"/>
        <v>24.691423611111112</v>
      </c>
      <c r="AA55" s="62">
        <f t="shared" si="8"/>
        <v>5654.3026736111115</v>
      </c>
      <c r="AB55" s="67">
        <f t="shared" si="14"/>
        <v>6197.5473263888889</v>
      </c>
      <c r="AD55" s="57">
        <f>INDEX(Input_Raw_Data!$E$739:$E$744,MATCH(D55,Input_Raw_Data!$D$739:$D$744,0))</f>
        <v>0.48700000182628767</v>
      </c>
      <c r="AE55" s="62">
        <f t="shared" si="15"/>
        <v>3463.1203229869689</v>
      </c>
      <c r="AF55" s="62">
        <f t="shared" si="16"/>
        <v>3018.205559269893</v>
      </c>
    </row>
    <row r="56" spans="4:32" s="4" customFormat="1" ht="11.25" customHeight="1" x14ac:dyDescent="0.3">
      <c r="D56" s="12" t="str">
        <f>Input_Raw_Data!E57</f>
        <v>FAC</v>
      </c>
      <c r="E56" s="71">
        <f>Input_Raw_Data!F57</f>
        <v>36708</v>
      </c>
      <c r="F56" s="55">
        <f>Input_Raw_Data!G57</f>
        <v>480</v>
      </c>
      <c r="G56" s="62">
        <f>Input_Raw_Data!H57</f>
        <v>1</v>
      </c>
      <c r="H56" s="62">
        <f>Input_Raw_Data!I57</f>
        <v>1</v>
      </c>
      <c r="I56" s="62">
        <f>Input_Raw_Data!J57</f>
        <v>0</v>
      </c>
      <c r="J56" s="73" t="str">
        <f>Input_Raw_Data!K57</f>
        <v>IT and Communications</v>
      </c>
      <c r="K56" s="73" t="str">
        <f>Input_Raw_Data!L57</f>
        <v xml:space="preserve">Non-network — IT and communications </v>
      </c>
      <c r="M56" s="71">
        <f t="shared" si="0"/>
        <v>36708</v>
      </c>
      <c r="N56" s="55">
        <f t="shared" si="1"/>
        <v>5</v>
      </c>
      <c r="O56" s="55">
        <f t="shared" si="2"/>
        <v>1</v>
      </c>
      <c r="P56" s="55">
        <f t="shared" si="3"/>
        <v>6</v>
      </c>
      <c r="Q56" s="55">
        <f t="shared" si="4"/>
        <v>15</v>
      </c>
      <c r="R56" s="55">
        <f t="shared" si="5"/>
        <v>180</v>
      </c>
      <c r="S56" s="55">
        <f t="shared" si="9"/>
        <v>192</v>
      </c>
      <c r="T56" s="55">
        <f t="shared" si="6"/>
        <v>480</v>
      </c>
      <c r="U56" s="55">
        <f t="shared" si="10"/>
        <v>288</v>
      </c>
      <c r="W56" s="73" t="str">
        <f t="shared" si="7"/>
        <v>Yes</v>
      </c>
      <c r="X56" s="55">
        <f t="shared" si="11"/>
        <v>192</v>
      </c>
      <c r="Y56" s="55">
        <f t="shared" si="12"/>
        <v>288</v>
      </c>
      <c r="Z56" s="62">
        <f t="shared" si="13"/>
        <v>0</v>
      </c>
      <c r="AA56" s="62">
        <f t="shared" si="8"/>
        <v>1</v>
      </c>
      <c r="AB56" s="67">
        <f t="shared" si="14"/>
        <v>0</v>
      </c>
      <c r="AD56" s="57">
        <f>INDEX(Input_Raw_Data!$E$739:$E$744,MATCH(D56,Input_Raw_Data!$D$739:$D$744,0))</f>
        <v>0.48700000182628767</v>
      </c>
      <c r="AE56" s="62">
        <f t="shared" si="15"/>
        <v>0</v>
      </c>
      <c r="AF56" s="62">
        <f t="shared" si="16"/>
        <v>0</v>
      </c>
    </row>
    <row r="57" spans="4:32" s="4" customFormat="1" ht="11.25" customHeight="1" x14ac:dyDescent="0.3">
      <c r="D57" s="12" t="str">
        <f>Input_Raw_Data!E58</f>
        <v>FAC</v>
      </c>
      <c r="E57" s="71">
        <f>Input_Raw_Data!F58</f>
        <v>39630</v>
      </c>
      <c r="F57" s="55">
        <f>Input_Raw_Data!G58</f>
        <v>480</v>
      </c>
      <c r="G57" s="62">
        <f>Input_Raw_Data!H58</f>
        <v>1142.8599999999999</v>
      </c>
      <c r="H57" s="62">
        <f>Input_Raw_Data!I58</f>
        <v>228.56</v>
      </c>
      <c r="I57" s="62">
        <f>Input_Raw_Data!J58</f>
        <v>914.3</v>
      </c>
      <c r="J57" s="73" t="str">
        <f>Input_Raw_Data!K58</f>
        <v>Property</v>
      </c>
      <c r="K57" s="73" t="str">
        <f>Input_Raw_Data!L58</f>
        <v xml:space="preserve">Non-network — property </v>
      </c>
      <c r="M57" s="71">
        <f t="shared" si="0"/>
        <v>39630</v>
      </c>
      <c r="N57" s="55">
        <f t="shared" si="1"/>
        <v>5</v>
      </c>
      <c r="O57" s="55">
        <f t="shared" si="2"/>
        <v>1</v>
      </c>
      <c r="P57" s="55">
        <f t="shared" si="3"/>
        <v>6</v>
      </c>
      <c r="Q57" s="55">
        <f t="shared" si="4"/>
        <v>7</v>
      </c>
      <c r="R57" s="55">
        <f t="shared" si="5"/>
        <v>84</v>
      </c>
      <c r="S57" s="55">
        <f t="shared" si="9"/>
        <v>96</v>
      </c>
      <c r="T57" s="55">
        <f t="shared" si="6"/>
        <v>480</v>
      </c>
      <c r="U57" s="55">
        <f t="shared" si="10"/>
        <v>384</v>
      </c>
      <c r="W57" s="73" t="str">
        <f t="shared" si="7"/>
        <v>Yes</v>
      </c>
      <c r="X57" s="55">
        <f t="shared" si="11"/>
        <v>96</v>
      </c>
      <c r="Y57" s="55">
        <f t="shared" si="12"/>
        <v>384</v>
      </c>
      <c r="Z57" s="62">
        <f t="shared" si="13"/>
        <v>2.3809895833333332</v>
      </c>
      <c r="AA57" s="62">
        <f t="shared" si="8"/>
        <v>316.65661458333335</v>
      </c>
      <c r="AB57" s="67">
        <f t="shared" si="14"/>
        <v>826.20338541666661</v>
      </c>
      <c r="AD57" s="57">
        <f>INDEX(Input_Raw_Data!$E$739:$E$744,MATCH(D57,Input_Raw_Data!$D$739:$D$744,0))</f>
        <v>0.48700000182628767</v>
      </c>
      <c r="AE57" s="62">
        <f t="shared" si="15"/>
        <v>445.26410166977479</v>
      </c>
      <c r="AF57" s="62">
        <f t="shared" si="16"/>
        <v>402.36105020680168</v>
      </c>
    </row>
    <row r="58" spans="4:32" s="4" customFormat="1" ht="11.25" customHeight="1" x14ac:dyDescent="0.3">
      <c r="D58" s="12" t="str">
        <f>Input_Raw_Data!E59</f>
        <v>FAC</v>
      </c>
      <c r="E58" s="71">
        <f>Input_Raw_Data!F59</f>
        <v>39630</v>
      </c>
      <c r="F58" s="55">
        <f>Input_Raw_Data!G59</f>
        <v>480</v>
      </c>
      <c r="G58" s="62">
        <f>Input_Raw_Data!H59</f>
        <v>1142.8599999999999</v>
      </c>
      <c r="H58" s="62">
        <f>Input_Raw_Data!I59</f>
        <v>228.56</v>
      </c>
      <c r="I58" s="62">
        <f>Input_Raw_Data!J59</f>
        <v>914.3</v>
      </c>
      <c r="J58" s="73" t="str">
        <f>Input_Raw_Data!K59</f>
        <v>Property</v>
      </c>
      <c r="K58" s="73" t="str">
        <f>Input_Raw_Data!L59</f>
        <v xml:space="preserve">Non-network — property </v>
      </c>
      <c r="M58" s="71">
        <f t="shared" si="0"/>
        <v>39630</v>
      </c>
      <c r="N58" s="55">
        <f t="shared" si="1"/>
        <v>5</v>
      </c>
      <c r="O58" s="55">
        <f t="shared" si="2"/>
        <v>1</v>
      </c>
      <c r="P58" s="55">
        <f t="shared" si="3"/>
        <v>6</v>
      </c>
      <c r="Q58" s="55">
        <f t="shared" si="4"/>
        <v>7</v>
      </c>
      <c r="R58" s="55">
        <f t="shared" si="5"/>
        <v>84</v>
      </c>
      <c r="S58" s="55">
        <f t="shared" si="9"/>
        <v>96</v>
      </c>
      <c r="T58" s="55">
        <f t="shared" si="6"/>
        <v>480</v>
      </c>
      <c r="U58" s="55">
        <f t="shared" si="10"/>
        <v>384</v>
      </c>
      <c r="W58" s="73" t="str">
        <f t="shared" si="7"/>
        <v>Yes</v>
      </c>
      <c r="X58" s="55">
        <f t="shared" si="11"/>
        <v>96</v>
      </c>
      <c r="Y58" s="55">
        <f t="shared" si="12"/>
        <v>384</v>
      </c>
      <c r="Z58" s="62">
        <f t="shared" si="13"/>
        <v>2.3809895833333332</v>
      </c>
      <c r="AA58" s="62">
        <f t="shared" si="8"/>
        <v>316.65661458333335</v>
      </c>
      <c r="AB58" s="67">
        <f t="shared" si="14"/>
        <v>826.20338541666661</v>
      </c>
      <c r="AD58" s="57">
        <f>INDEX(Input_Raw_Data!$E$739:$E$744,MATCH(D58,Input_Raw_Data!$D$739:$D$744,0))</f>
        <v>0.48700000182628767</v>
      </c>
      <c r="AE58" s="62">
        <f t="shared" si="15"/>
        <v>445.26410166977479</v>
      </c>
      <c r="AF58" s="62">
        <f t="shared" si="16"/>
        <v>402.36105020680168</v>
      </c>
    </row>
    <row r="59" spans="4:32" s="4" customFormat="1" ht="11.25" customHeight="1" x14ac:dyDescent="0.3">
      <c r="D59" s="12" t="str">
        <f>Input_Raw_Data!E60</f>
        <v>FAC</v>
      </c>
      <c r="E59" s="71">
        <f>Input_Raw_Data!F60</f>
        <v>39630</v>
      </c>
      <c r="F59" s="55">
        <f>Input_Raw_Data!G60</f>
        <v>480</v>
      </c>
      <c r="G59" s="62">
        <f>Input_Raw_Data!H60</f>
        <v>1142.8599999999999</v>
      </c>
      <c r="H59" s="62">
        <f>Input_Raw_Data!I60</f>
        <v>228.56</v>
      </c>
      <c r="I59" s="62">
        <f>Input_Raw_Data!J60</f>
        <v>914.3</v>
      </c>
      <c r="J59" s="73" t="str">
        <f>Input_Raw_Data!K60</f>
        <v>Property</v>
      </c>
      <c r="K59" s="73" t="str">
        <f>Input_Raw_Data!L60</f>
        <v xml:space="preserve">Non-network — property </v>
      </c>
      <c r="M59" s="71">
        <f t="shared" si="0"/>
        <v>39630</v>
      </c>
      <c r="N59" s="55">
        <f t="shared" si="1"/>
        <v>5</v>
      </c>
      <c r="O59" s="55">
        <f t="shared" si="2"/>
        <v>1</v>
      </c>
      <c r="P59" s="55">
        <f t="shared" si="3"/>
        <v>6</v>
      </c>
      <c r="Q59" s="55">
        <f t="shared" si="4"/>
        <v>7</v>
      </c>
      <c r="R59" s="55">
        <f t="shared" si="5"/>
        <v>84</v>
      </c>
      <c r="S59" s="55">
        <f t="shared" si="9"/>
        <v>96</v>
      </c>
      <c r="T59" s="55">
        <f t="shared" si="6"/>
        <v>480</v>
      </c>
      <c r="U59" s="55">
        <f t="shared" si="10"/>
        <v>384</v>
      </c>
      <c r="W59" s="73" t="str">
        <f t="shared" si="7"/>
        <v>Yes</v>
      </c>
      <c r="X59" s="55">
        <f t="shared" si="11"/>
        <v>96</v>
      </c>
      <c r="Y59" s="55">
        <f t="shared" si="12"/>
        <v>384</v>
      </c>
      <c r="Z59" s="62">
        <f t="shared" si="13"/>
        <v>2.3809895833333332</v>
      </c>
      <c r="AA59" s="62">
        <f t="shared" si="8"/>
        <v>316.65661458333335</v>
      </c>
      <c r="AB59" s="67">
        <f t="shared" si="14"/>
        <v>826.20338541666661</v>
      </c>
      <c r="AD59" s="57">
        <f>INDEX(Input_Raw_Data!$E$739:$E$744,MATCH(D59,Input_Raw_Data!$D$739:$D$744,0))</f>
        <v>0.48700000182628767</v>
      </c>
      <c r="AE59" s="62">
        <f t="shared" si="15"/>
        <v>445.26410166977479</v>
      </c>
      <c r="AF59" s="62">
        <f t="shared" si="16"/>
        <v>402.36105020680168</v>
      </c>
    </row>
    <row r="60" spans="4:32" s="4" customFormat="1" ht="11.25" customHeight="1" x14ac:dyDescent="0.3">
      <c r="D60" s="12" t="str">
        <f>Input_Raw_Data!E61</f>
        <v>FAC</v>
      </c>
      <c r="E60" s="71">
        <f>Input_Raw_Data!F61</f>
        <v>34151</v>
      </c>
      <c r="F60" s="55">
        <f>Input_Raw_Data!G61</f>
        <v>264</v>
      </c>
      <c r="G60" s="62">
        <f>Input_Raw_Data!H61</f>
        <v>5.74</v>
      </c>
      <c r="H60" s="62">
        <f>Input_Raw_Data!I61</f>
        <v>5.74</v>
      </c>
      <c r="I60" s="62">
        <f>Input_Raw_Data!J61</f>
        <v>0</v>
      </c>
      <c r="J60" s="73" t="str">
        <f>Input_Raw_Data!K61</f>
        <v>Property</v>
      </c>
      <c r="K60" s="73" t="str">
        <f>Input_Raw_Data!L61</f>
        <v xml:space="preserve">Non-network — property </v>
      </c>
      <c r="M60" s="71">
        <f t="shared" si="0"/>
        <v>34151</v>
      </c>
      <c r="N60" s="55">
        <f t="shared" si="1"/>
        <v>5</v>
      </c>
      <c r="O60" s="55">
        <f t="shared" si="2"/>
        <v>1</v>
      </c>
      <c r="P60" s="55">
        <f t="shared" si="3"/>
        <v>6</v>
      </c>
      <c r="Q60" s="55">
        <f t="shared" si="4"/>
        <v>22</v>
      </c>
      <c r="R60" s="55">
        <f t="shared" si="5"/>
        <v>264</v>
      </c>
      <c r="S60" s="55">
        <f t="shared" si="9"/>
        <v>276</v>
      </c>
      <c r="T60" s="55">
        <f t="shared" si="6"/>
        <v>264</v>
      </c>
      <c r="U60" s="55">
        <f t="shared" si="10"/>
        <v>0</v>
      </c>
      <c r="W60" s="73" t="str">
        <f t="shared" si="7"/>
        <v>Yes</v>
      </c>
      <c r="X60" s="55">
        <f t="shared" si="11"/>
        <v>276</v>
      </c>
      <c r="Y60" s="55">
        <f t="shared" si="12"/>
        <v>0</v>
      </c>
      <c r="Z60" s="62">
        <f t="shared" si="13"/>
        <v>0</v>
      </c>
      <c r="AA60" s="62">
        <f t="shared" si="8"/>
        <v>5.74</v>
      </c>
      <c r="AB60" s="67">
        <f t="shared" si="14"/>
        <v>0</v>
      </c>
      <c r="AD60" s="57">
        <f>INDEX(Input_Raw_Data!$E$739:$E$744,MATCH(D60,Input_Raw_Data!$D$739:$D$744,0))</f>
        <v>0.48700000182628767</v>
      </c>
      <c r="AE60" s="62">
        <f t="shared" si="15"/>
        <v>0</v>
      </c>
      <c r="AF60" s="62">
        <f t="shared" si="16"/>
        <v>0</v>
      </c>
    </row>
    <row r="61" spans="4:32" s="4" customFormat="1" ht="11.25" customHeight="1" x14ac:dyDescent="0.3">
      <c r="D61" s="12" t="str">
        <f>Input_Raw_Data!E62</f>
        <v>FAC</v>
      </c>
      <c r="E61" s="71">
        <f>Input_Raw_Data!F62</f>
        <v>36708</v>
      </c>
      <c r="F61" s="55">
        <f>Input_Raw_Data!G62</f>
        <v>480</v>
      </c>
      <c r="G61" s="62">
        <f>Input_Raw_Data!H62</f>
        <v>11851.85</v>
      </c>
      <c r="H61" s="62">
        <f>Input_Raw_Data!I62</f>
        <v>4740.72</v>
      </c>
      <c r="I61" s="62">
        <f>Input_Raw_Data!J62</f>
        <v>7111.13</v>
      </c>
      <c r="J61" s="73" t="str">
        <f>Input_Raw_Data!K62</f>
        <v>Property</v>
      </c>
      <c r="K61" s="73" t="str">
        <f>Input_Raw_Data!L62</f>
        <v xml:space="preserve">Non-network — property </v>
      </c>
      <c r="M61" s="71">
        <f t="shared" si="0"/>
        <v>36708</v>
      </c>
      <c r="N61" s="55">
        <f t="shared" si="1"/>
        <v>5</v>
      </c>
      <c r="O61" s="55">
        <f t="shared" si="2"/>
        <v>1</v>
      </c>
      <c r="P61" s="55">
        <f t="shared" si="3"/>
        <v>6</v>
      </c>
      <c r="Q61" s="55">
        <f t="shared" si="4"/>
        <v>15</v>
      </c>
      <c r="R61" s="55">
        <f t="shared" si="5"/>
        <v>180</v>
      </c>
      <c r="S61" s="55">
        <f t="shared" si="9"/>
        <v>192</v>
      </c>
      <c r="T61" s="55">
        <f t="shared" si="6"/>
        <v>480</v>
      </c>
      <c r="U61" s="55">
        <f t="shared" si="10"/>
        <v>288</v>
      </c>
      <c r="W61" s="73" t="str">
        <f t="shared" si="7"/>
        <v>Yes</v>
      </c>
      <c r="X61" s="55">
        <f t="shared" si="11"/>
        <v>192</v>
      </c>
      <c r="Y61" s="55">
        <f t="shared" si="12"/>
        <v>288</v>
      </c>
      <c r="Z61" s="62">
        <f t="shared" si="13"/>
        <v>24.691423611111112</v>
      </c>
      <c r="AA61" s="62">
        <f t="shared" si="8"/>
        <v>5654.3026736111115</v>
      </c>
      <c r="AB61" s="67">
        <f t="shared" si="14"/>
        <v>6197.5473263888889</v>
      </c>
      <c r="AD61" s="57">
        <f>INDEX(Input_Raw_Data!$E$739:$E$744,MATCH(D61,Input_Raw_Data!$D$739:$D$744,0))</f>
        <v>0.48700000182628767</v>
      </c>
      <c r="AE61" s="62">
        <f t="shared" si="15"/>
        <v>3463.1203229869689</v>
      </c>
      <c r="AF61" s="62">
        <f t="shared" si="16"/>
        <v>3018.205559269893</v>
      </c>
    </row>
    <row r="62" spans="4:32" s="4" customFormat="1" ht="11.25" customHeight="1" x14ac:dyDescent="0.3">
      <c r="D62" s="12" t="str">
        <f>Input_Raw_Data!E63</f>
        <v>FAC</v>
      </c>
      <c r="E62" s="71">
        <f>Input_Raw_Data!F63</f>
        <v>39630</v>
      </c>
      <c r="F62" s="55">
        <f>Input_Raw_Data!G63</f>
        <v>480</v>
      </c>
      <c r="G62" s="62">
        <f>Input_Raw_Data!H63</f>
        <v>1142.8599999999999</v>
      </c>
      <c r="H62" s="62">
        <f>Input_Raw_Data!I63</f>
        <v>228.56</v>
      </c>
      <c r="I62" s="62">
        <f>Input_Raw_Data!J63</f>
        <v>914.3</v>
      </c>
      <c r="J62" s="73" t="str">
        <f>Input_Raw_Data!K63</f>
        <v>Property</v>
      </c>
      <c r="K62" s="73" t="str">
        <f>Input_Raw_Data!L63</f>
        <v xml:space="preserve">Non-network — property </v>
      </c>
      <c r="M62" s="71">
        <f t="shared" si="0"/>
        <v>39630</v>
      </c>
      <c r="N62" s="55">
        <f t="shared" si="1"/>
        <v>5</v>
      </c>
      <c r="O62" s="55">
        <f t="shared" si="2"/>
        <v>1</v>
      </c>
      <c r="P62" s="55">
        <f t="shared" si="3"/>
        <v>6</v>
      </c>
      <c r="Q62" s="55">
        <f t="shared" si="4"/>
        <v>7</v>
      </c>
      <c r="R62" s="55">
        <f t="shared" si="5"/>
        <v>84</v>
      </c>
      <c r="S62" s="55">
        <f t="shared" si="9"/>
        <v>96</v>
      </c>
      <c r="T62" s="55">
        <f t="shared" si="6"/>
        <v>480</v>
      </c>
      <c r="U62" s="55">
        <f t="shared" si="10"/>
        <v>384</v>
      </c>
      <c r="W62" s="73" t="str">
        <f t="shared" si="7"/>
        <v>Yes</v>
      </c>
      <c r="X62" s="55">
        <f t="shared" si="11"/>
        <v>96</v>
      </c>
      <c r="Y62" s="55">
        <f t="shared" si="12"/>
        <v>384</v>
      </c>
      <c r="Z62" s="62">
        <f t="shared" si="13"/>
        <v>2.3809895833333332</v>
      </c>
      <c r="AA62" s="62">
        <f t="shared" si="8"/>
        <v>316.65661458333335</v>
      </c>
      <c r="AB62" s="67">
        <f t="shared" si="14"/>
        <v>826.20338541666661</v>
      </c>
      <c r="AD62" s="57">
        <f>INDEX(Input_Raw_Data!$E$739:$E$744,MATCH(D62,Input_Raw_Data!$D$739:$D$744,0))</f>
        <v>0.48700000182628767</v>
      </c>
      <c r="AE62" s="62">
        <f t="shared" si="15"/>
        <v>445.26410166977479</v>
      </c>
      <c r="AF62" s="62">
        <f t="shared" si="16"/>
        <v>402.36105020680168</v>
      </c>
    </row>
    <row r="63" spans="4:32" s="4" customFormat="1" ht="11.25" customHeight="1" x14ac:dyDescent="0.3">
      <c r="D63" s="12" t="str">
        <f>Input_Raw_Data!E64</f>
        <v>FAC</v>
      </c>
      <c r="E63" s="71">
        <f>Input_Raw_Data!F64</f>
        <v>39630</v>
      </c>
      <c r="F63" s="55">
        <f>Input_Raw_Data!G64</f>
        <v>480</v>
      </c>
      <c r="G63" s="62">
        <f>Input_Raw_Data!H64</f>
        <v>1142.8599999999999</v>
      </c>
      <c r="H63" s="62">
        <f>Input_Raw_Data!I64</f>
        <v>228.56</v>
      </c>
      <c r="I63" s="62">
        <f>Input_Raw_Data!J64</f>
        <v>914.3</v>
      </c>
      <c r="J63" s="73" t="str">
        <f>Input_Raw_Data!K64</f>
        <v>Property</v>
      </c>
      <c r="K63" s="73" t="str">
        <f>Input_Raw_Data!L64</f>
        <v xml:space="preserve">Non-network — property </v>
      </c>
      <c r="M63" s="71">
        <f t="shared" si="0"/>
        <v>39630</v>
      </c>
      <c r="N63" s="55">
        <f t="shared" si="1"/>
        <v>5</v>
      </c>
      <c r="O63" s="55">
        <f t="shared" si="2"/>
        <v>1</v>
      </c>
      <c r="P63" s="55">
        <f t="shared" si="3"/>
        <v>6</v>
      </c>
      <c r="Q63" s="55">
        <f t="shared" si="4"/>
        <v>7</v>
      </c>
      <c r="R63" s="55">
        <f t="shared" si="5"/>
        <v>84</v>
      </c>
      <c r="S63" s="55">
        <f t="shared" si="9"/>
        <v>96</v>
      </c>
      <c r="T63" s="55">
        <f t="shared" si="6"/>
        <v>480</v>
      </c>
      <c r="U63" s="55">
        <f t="shared" si="10"/>
        <v>384</v>
      </c>
      <c r="W63" s="73" t="str">
        <f t="shared" si="7"/>
        <v>Yes</v>
      </c>
      <c r="X63" s="55">
        <f t="shared" si="11"/>
        <v>96</v>
      </c>
      <c r="Y63" s="55">
        <f t="shared" si="12"/>
        <v>384</v>
      </c>
      <c r="Z63" s="62">
        <f t="shared" si="13"/>
        <v>2.3809895833333332</v>
      </c>
      <c r="AA63" s="62">
        <f t="shared" si="8"/>
        <v>316.65661458333335</v>
      </c>
      <c r="AB63" s="67">
        <f t="shared" si="14"/>
        <v>826.20338541666661</v>
      </c>
      <c r="AD63" s="57">
        <f>INDEX(Input_Raw_Data!$E$739:$E$744,MATCH(D63,Input_Raw_Data!$D$739:$D$744,0))</f>
        <v>0.48700000182628767</v>
      </c>
      <c r="AE63" s="62">
        <f t="shared" si="15"/>
        <v>445.26410166977479</v>
      </c>
      <c r="AF63" s="62">
        <f t="shared" si="16"/>
        <v>402.36105020680168</v>
      </c>
    </row>
    <row r="64" spans="4:32" s="4" customFormat="1" ht="11.25" customHeight="1" x14ac:dyDescent="0.3">
      <c r="D64" s="12" t="str">
        <f>Input_Raw_Data!E65</f>
        <v>FAC</v>
      </c>
      <c r="E64" s="71">
        <f>Input_Raw_Data!F65</f>
        <v>38899</v>
      </c>
      <c r="F64" s="55">
        <f>Input_Raw_Data!G65</f>
        <v>480</v>
      </c>
      <c r="G64" s="62">
        <f>Input_Raw_Data!H65</f>
        <v>218181.82</v>
      </c>
      <c r="H64" s="62">
        <f>Input_Raw_Data!I65</f>
        <v>54545.5</v>
      </c>
      <c r="I64" s="62">
        <f>Input_Raw_Data!J65</f>
        <v>163636.32</v>
      </c>
      <c r="J64" s="73" t="str">
        <f>Input_Raw_Data!K65</f>
        <v>Property</v>
      </c>
      <c r="K64" s="73" t="str">
        <f>Input_Raw_Data!L65</f>
        <v xml:space="preserve">Non-network — property </v>
      </c>
      <c r="M64" s="71">
        <f t="shared" si="0"/>
        <v>38899</v>
      </c>
      <c r="N64" s="55">
        <f t="shared" si="1"/>
        <v>5</v>
      </c>
      <c r="O64" s="55">
        <f t="shared" si="2"/>
        <v>1</v>
      </c>
      <c r="P64" s="55">
        <f t="shared" si="3"/>
        <v>6</v>
      </c>
      <c r="Q64" s="55">
        <f t="shared" si="4"/>
        <v>9</v>
      </c>
      <c r="R64" s="55">
        <f t="shared" si="5"/>
        <v>108</v>
      </c>
      <c r="S64" s="55">
        <f t="shared" si="9"/>
        <v>120</v>
      </c>
      <c r="T64" s="55">
        <f t="shared" si="6"/>
        <v>480</v>
      </c>
      <c r="U64" s="55">
        <f t="shared" si="10"/>
        <v>360</v>
      </c>
      <c r="W64" s="73" t="str">
        <f t="shared" si="7"/>
        <v>Yes</v>
      </c>
      <c r="X64" s="55">
        <f t="shared" si="11"/>
        <v>120</v>
      </c>
      <c r="Y64" s="55">
        <f t="shared" si="12"/>
        <v>360</v>
      </c>
      <c r="Z64" s="62">
        <f t="shared" si="13"/>
        <v>454.54533333333336</v>
      </c>
      <c r="AA64" s="62">
        <f t="shared" si="8"/>
        <v>71363.677333333326</v>
      </c>
      <c r="AB64" s="67">
        <f t="shared" si="14"/>
        <v>146818.14266666668</v>
      </c>
      <c r="AD64" s="57">
        <f>INDEX(Input_Raw_Data!$E$739:$E$744,MATCH(D64,Input_Raw_Data!$D$739:$D$744,0))</f>
        <v>0.48700000182628767</v>
      </c>
      <c r="AE64" s="62">
        <f t="shared" si="15"/>
        <v>79690.888138846989</v>
      </c>
      <c r="AF64" s="62">
        <f t="shared" si="16"/>
        <v>71500.43574679883</v>
      </c>
    </row>
    <row r="65" spans="4:32" s="4" customFormat="1" ht="11.25" customHeight="1" x14ac:dyDescent="0.3">
      <c r="D65" s="12" t="str">
        <f>Input_Raw_Data!E66</f>
        <v>FAC</v>
      </c>
      <c r="E65" s="71">
        <f>Input_Raw_Data!F66</f>
        <v>38899</v>
      </c>
      <c r="F65" s="55">
        <f>Input_Raw_Data!G66</f>
        <v>180</v>
      </c>
      <c r="G65" s="62">
        <f>Input_Raw_Data!H66</f>
        <v>18750</v>
      </c>
      <c r="H65" s="62">
        <f>Input_Raw_Data!I66</f>
        <v>12522.39</v>
      </c>
      <c r="I65" s="62">
        <f>Input_Raw_Data!J66</f>
        <v>6227.6100000000006</v>
      </c>
      <c r="J65" s="73" t="str">
        <f>Input_Raw_Data!K66</f>
        <v>Property</v>
      </c>
      <c r="K65" s="73" t="str">
        <f>Input_Raw_Data!L66</f>
        <v xml:space="preserve">Non-network — property </v>
      </c>
      <c r="M65" s="71">
        <f t="shared" si="0"/>
        <v>38899</v>
      </c>
      <c r="N65" s="55">
        <f t="shared" si="1"/>
        <v>5</v>
      </c>
      <c r="O65" s="55">
        <f t="shared" si="2"/>
        <v>1</v>
      </c>
      <c r="P65" s="55">
        <f t="shared" si="3"/>
        <v>6</v>
      </c>
      <c r="Q65" s="55">
        <f t="shared" si="4"/>
        <v>9</v>
      </c>
      <c r="R65" s="55">
        <f t="shared" si="5"/>
        <v>108</v>
      </c>
      <c r="S65" s="55">
        <f t="shared" si="9"/>
        <v>120</v>
      </c>
      <c r="T65" s="55">
        <f t="shared" si="6"/>
        <v>180</v>
      </c>
      <c r="U65" s="55">
        <f t="shared" si="10"/>
        <v>60</v>
      </c>
      <c r="W65" s="73" t="str">
        <f t="shared" si="7"/>
        <v>Yes</v>
      </c>
      <c r="X65" s="55">
        <f t="shared" si="11"/>
        <v>120</v>
      </c>
      <c r="Y65" s="55">
        <f t="shared" si="12"/>
        <v>60</v>
      </c>
      <c r="Z65" s="62">
        <f t="shared" si="13"/>
        <v>103.79350000000001</v>
      </c>
      <c r="AA65" s="62">
        <f t="shared" si="8"/>
        <v>16362.7495</v>
      </c>
      <c r="AB65" s="67">
        <f t="shared" si="14"/>
        <v>2387.2505000000001</v>
      </c>
      <c r="AD65" s="57">
        <f>INDEX(Input_Raw_Data!$E$739:$E$744,MATCH(D65,Input_Raw_Data!$D$739:$D$744,0))</f>
        <v>0.48700000182628767</v>
      </c>
      <c r="AE65" s="62">
        <f t="shared" si="15"/>
        <v>3032.8460813734077</v>
      </c>
      <c r="AF65" s="62">
        <f t="shared" si="16"/>
        <v>1162.5909978598063</v>
      </c>
    </row>
    <row r="66" spans="4:32" s="4" customFormat="1" ht="11.25" customHeight="1" x14ac:dyDescent="0.3">
      <c r="D66" s="12" t="str">
        <f>Input_Raw_Data!E67</f>
        <v>FAC</v>
      </c>
      <c r="E66" s="71">
        <f>Input_Raw_Data!F67</f>
        <v>38899</v>
      </c>
      <c r="F66" s="55">
        <f>Input_Raw_Data!G67</f>
        <v>180</v>
      </c>
      <c r="G66" s="62">
        <f>Input_Raw_Data!H67</f>
        <v>9375</v>
      </c>
      <c r="H66" s="62">
        <f>Input_Raw_Data!I67</f>
        <v>6261.19</v>
      </c>
      <c r="I66" s="62">
        <f>Input_Raw_Data!J67</f>
        <v>3113.8100000000004</v>
      </c>
      <c r="J66" s="73" t="str">
        <f>Input_Raw_Data!K67</f>
        <v>Property</v>
      </c>
      <c r="K66" s="73" t="str">
        <f>Input_Raw_Data!L67</f>
        <v xml:space="preserve">Non-network — property </v>
      </c>
      <c r="M66" s="71">
        <f t="shared" si="0"/>
        <v>38899</v>
      </c>
      <c r="N66" s="55">
        <f t="shared" si="1"/>
        <v>5</v>
      </c>
      <c r="O66" s="55">
        <f t="shared" si="2"/>
        <v>1</v>
      </c>
      <c r="P66" s="55">
        <f t="shared" si="3"/>
        <v>6</v>
      </c>
      <c r="Q66" s="55">
        <f t="shared" si="4"/>
        <v>9</v>
      </c>
      <c r="R66" s="55">
        <f t="shared" si="5"/>
        <v>108</v>
      </c>
      <c r="S66" s="55">
        <f t="shared" si="9"/>
        <v>120</v>
      </c>
      <c r="T66" s="55">
        <f t="shared" si="6"/>
        <v>180</v>
      </c>
      <c r="U66" s="55">
        <f t="shared" si="10"/>
        <v>60</v>
      </c>
      <c r="W66" s="73" t="str">
        <f t="shared" si="7"/>
        <v>Yes</v>
      </c>
      <c r="X66" s="55">
        <f t="shared" si="11"/>
        <v>120</v>
      </c>
      <c r="Y66" s="55">
        <f t="shared" si="12"/>
        <v>60</v>
      </c>
      <c r="Z66" s="62">
        <f t="shared" si="13"/>
        <v>51.89683333333334</v>
      </c>
      <c r="AA66" s="62">
        <f t="shared" si="8"/>
        <v>8181.3728333333329</v>
      </c>
      <c r="AB66" s="67">
        <f t="shared" si="14"/>
        <v>1193.6271666666671</v>
      </c>
      <c r="AD66" s="57">
        <f>INDEX(Input_Raw_Data!$E$739:$E$744,MATCH(D66,Input_Raw_Data!$D$739:$D$744,0))</f>
        <v>0.48700000182628767</v>
      </c>
      <c r="AE66" s="62">
        <f t="shared" si="15"/>
        <v>1516.4254756867131</v>
      </c>
      <c r="AF66" s="62">
        <f t="shared" si="16"/>
        <v>581.2964323465734</v>
      </c>
    </row>
    <row r="67" spans="4:32" s="4" customFormat="1" ht="11.25" customHeight="1" x14ac:dyDescent="0.3">
      <c r="D67" s="12" t="str">
        <f>Input_Raw_Data!E68</f>
        <v>FAC</v>
      </c>
      <c r="E67" s="71">
        <f>Input_Raw_Data!F68</f>
        <v>38899</v>
      </c>
      <c r="F67" s="55">
        <f>Input_Raw_Data!G68</f>
        <v>480</v>
      </c>
      <c r="G67" s="62">
        <f>Input_Raw_Data!H68</f>
        <v>236363.64</v>
      </c>
      <c r="H67" s="62">
        <f>Input_Raw_Data!I68</f>
        <v>59090.85</v>
      </c>
      <c r="I67" s="62">
        <f>Input_Raw_Data!J68</f>
        <v>177272.79</v>
      </c>
      <c r="J67" s="73" t="str">
        <f>Input_Raw_Data!K68</f>
        <v>Property</v>
      </c>
      <c r="K67" s="73" t="str">
        <f>Input_Raw_Data!L68</f>
        <v xml:space="preserve">Non-network — property </v>
      </c>
      <c r="M67" s="71">
        <f t="shared" si="0"/>
        <v>38899</v>
      </c>
      <c r="N67" s="55">
        <f t="shared" si="1"/>
        <v>5</v>
      </c>
      <c r="O67" s="55">
        <f t="shared" si="2"/>
        <v>1</v>
      </c>
      <c r="P67" s="55">
        <f t="shared" si="3"/>
        <v>6</v>
      </c>
      <c r="Q67" s="55">
        <f t="shared" si="4"/>
        <v>9</v>
      </c>
      <c r="R67" s="55">
        <f t="shared" si="5"/>
        <v>108</v>
      </c>
      <c r="S67" s="55">
        <f t="shared" si="9"/>
        <v>120</v>
      </c>
      <c r="T67" s="55">
        <f t="shared" si="6"/>
        <v>480</v>
      </c>
      <c r="U67" s="55">
        <f t="shared" si="10"/>
        <v>360</v>
      </c>
      <c r="W67" s="73" t="str">
        <f t="shared" si="7"/>
        <v>Yes</v>
      </c>
      <c r="X67" s="55">
        <f t="shared" si="11"/>
        <v>120</v>
      </c>
      <c r="Y67" s="55">
        <f t="shared" si="12"/>
        <v>360</v>
      </c>
      <c r="Z67" s="62">
        <f t="shared" si="13"/>
        <v>492.42441666666667</v>
      </c>
      <c r="AA67" s="62">
        <f t="shared" si="8"/>
        <v>77310.553416666662</v>
      </c>
      <c r="AB67" s="67">
        <f t="shared" si="14"/>
        <v>159053.08658333335</v>
      </c>
      <c r="AD67" s="57">
        <f>INDEX(Input_Raw_Data!$E$739:$E$744,MATCH(D67,Input_Raw_Data!$D$739:$D$744,0))</f>
        <v>0.48700000182628767</v>
      </c>
      <c r="AE67" s="62">
        <f t="shared" si="15"/>
        <v>86331.84905375111</v>
      </c>
      <c r="AF67" s="62">
        <f t="shared" si="16"/>
        <v>77458.853456560028</v>
      </c>
    </row>
    <row r="68" spans="4:32" s="4" customFormat="1" ht="11.25" customHeight="1" x14ac:dyDescent="0.3">
      <c r="D68" s="12" t="str">
        <f>Input_Raw_Data!E69</f>
        <v>FAC</v>
      </c>
      <c r="E68" s="71">
        <f>Input_Raw_Data!F69</f>
        <v>38899</v>
      </c>
      <c r="F68" s="55">
        <f>Input_Raw_Data!G69</f>
        <v>180</v>
      </c>
      <c r="G68" s="62">
        <f>Input_Raw_Data!H69</f>
        <v>18750</v>
      </c>
      <c r="H68" s="62">
        <f>Input_Raw_Data!I69</f>
        <v>12500.04</v>
      </c>
      <c r="I68" s="62">
        <f>Input_Raw_Data!J69</f>
        <v>6249.9599999999991</v>
      </c>
      <c r="J68" s="73" t="str">
        <f>Input_Raw_Data!K69</f>
        <v>Property</v>
      </c>
      <c r="K68" s="73" t="str">
        <f>Input_Raw_Data!L69</f>
        <v xml:space="preserve">Non-network — property </v>
      </c>
      <c r="M68" s="71">
        <f t="shared" si="0"/>
        <v>38899</v>
      </c>
      <c r="N68" s="55">
        <f t="shared" si="1"/>
        <v>5</v>
      </c>
      <c r="O68" s="55">
        <f t="shared" si="2"/>
        <v>1</v>
      </c>
      <c r="P68" s="55">
        <f t="shared" si="3"/>
        <v>6</v>
      </c>
      <c r="Q68" s="55">
        <f t="shared" si="4"/>
        <v>9</v>
      </c>
      <c r="R68" s="55">
        <f t="shared" si="5"/>
        <v>108</v>
      </c>
      <c r="S68" s="55">
        <f t="shared" si="9"/>
        <v>120</v>
      </c>
      <c r="T68" s="55">
        <f t="shared" si="6"/>
        <v>180</v>
      </c>
      <c r="U68" s="55">
        <f t="shared" si="10"/>
        <v>60</v>
      </c>
      <c r="W68" s="73" t="str">
        <f t="shared" si="7"/>
        <v>Yes</v>
      </c>
      <c r="X68" s="55">
        <f t="shared" si="11"/>
        <v>120</v>
      </c>
      <c r="Y68" s="55">
        <f t="shared" si="12"/>
        <v>60</v>
      </c>
      <c r="Z68" s="62">
        <f t="shared" si="13"/>
        <v>104.16599999999998</v>
      </c>
      <c r="AA68" s="62">
        <f t="shared" si="8"/>
        <v>16354.182000000001</v>
      </c>
      <c r="AB68" s="67">
        <f t="shared" si="14"/>
        <v>2395.8179999999993</v>
      </c>
      <c r="AD68" s="57">
        <f>INDEX(Input_Raw_Data!$E$739:$E$744,MATCH(D68,Input_Raw_Data!$D$739:$D$744,0))</f>
        <v>0.48700000182628767</v>
      </c>
      <c r="AE68" s="62">
        <f t="shared" si="15"/>
        <v>3043.7305314142245</v>
      </c>
      <c r="AF68" s="62">
        <f t="shared" si="16"/>
        <v>1166.7633703754525</v>
      </c>
    </row>
    <row r="69" spans="4:32" s="4" customFormat="1" ht="11.25" customHeight="1" x14ac:dyDescent="0.3">
      <c r="D69" s="12" t="str">
        <f>Input_Raw_Data!E70</f>
        <v>FAC</v>
      </c>
      <c r="E69" s="71">
        <f>Input_Raw_Data!F70</f>
        <v>33055</v>
      </c>
      <c r="F69" s="55">
        <f>Input_Raw_Data!G70</f>
        <v>408</v>
      </c>
      <c r="G69" s="62">
        <f>Input_Raw_Data!H70</f>
        <v>300000</v>
      </c>
      <c r="H69" s="62">
        <f>Input_Raw_Data!I70</f>
        <v>284399.99</v>
      </c>
      <c r="I69" s="62">
        <f>Input_Raw_Data!J70</f>
        <v>15600.010000000009</v>
      </c>
      <c r="J69" s="73" t="str">
        <f>Input_Raw_Data!K70</f>
        <v>Property</v>
      </c>
      <c r="K69" s="73" t="str">
        <f>Input_Raw_Data!L70</f>
        <v xml:space="preserve">Non-network — property </v>
      </c>
      <c r="M69" s="71">
        <f t="shared" si="0"/>
        <v>33055</v>
      </c>
      <c r="N69" s="55">
        <f t="shared" si="1"/>
        <v>5</v>
      </c>
      <c r="O69" s="55">
        <f t="shared" si="2"/>
        <v>1</v>
      </c>
      <c r="P69" s="55">
        <f t="shared" si="3"/>
        <v>6</v>
      </c>
      <c r="Q69" s="55">
        <f t="shared" si="4"/>
        <v>25</v>
      </c>
      <c r="R69" s="55">
        <f t="shared" si="5"/>
        <v>300</v>
      </c>
      <c r="S69" s="55">
        <f t="shared" si="9"/>
        <v>312</v>
      </c>
      <c r="T69" s="55">
        <f t="shared" si="6"/>
        <v>408</v>
      </c>
      <c r="U69" s="55">
        <f t="shared" si="10"/>
        <v>96</v>
      </c>
      <c r="W69" s="73" t="str">
        <f t="shared" si="7"/>
        <v>Yes</v>
      </c>
      <c r="X69" s="55">
        <f t="shared" si="11"/>
        <v>312</v>
      </c>
      <c r="Y69" s="55">
        <f t="shared" si="12"/>
        <v>96</v>
      </c>
      <c r="Z69" s="62">
        <f t="shared" si="13"/>
        <v>162.50010416666677</v>
      </c>
      <c r="AA69" s="62">
        <f t="shared" si="8"/>
        <v>290412.49385416665</v>
      </c>
      <c r="AB69" s="67">
        <f t="shared" si="14"/>
        <v>9587.5061458333512</v>
      </c>
      <c r="AD69" s="57">
        <f>INDEX(Input_Raw_Data!$E$739:$E$744,MATCH(D69,Input_Raw_Data!$D$739:$D$744,0))</f>
        <v>0.48700000182628767</v>
      </c>
      <c r="AE69" s="62">
        <f t="shared" si="15"/>
        <v>7597.2048984901103</v>
      </c>
      <c r="AF69" s="62">
        <f t="shared" si="16"/>
        <v>4669.115510530386</v>
      </c>
    </row>
    <row r="70" spans="4:32" s="4" customFormat="1" ht="11.25" customHeight="1" x14ac:dyDescent="0.3">
      <c r="D70" s="12" t="str">
        <f>Input_Raw_Data!E71</f>
        <v>FAC</v>
      </c>
      <c r="E70" s="71">
        <f>Input_Raw_Data!F71</f>
        <v>40360</v>
      </c>
      <c r="F70" s="55">
        <f>Input_Raw_Data!G71</f>
        <v>180</v>
      </c>
      <c r="G70" s="62">
        <f>Input_Raw_Data!H71</f>
        <v>5000</v>
      </c>
      <c r="H70" s="62">
        <f>Input_Raw_Data!I71</f>
        <v>2000.02</v>
      </c>
      <c r="I70" s="62">
        <f>Input_Raw_Data!J71</f>
        <v>2999.98</v>
      </c>
      <c r="J70" s="73" t="str">
        <f>Input_Raw_Data!K71</f>
        <v>Property</v>
      </c>
      <c r="K70" s="73" t="str">
        <f>Input_Raw_Data!L71</f>
        <v xml:space="preserve">Non-network — property </v>
      </c>
      <c r="M70" s="71">
        <f t="shared" si="0"/>
        <v>40360</v>
      </c>
      <c r="N70" s="55">
        <f t="shared" si="1"/>
        <v>5</v>
      </c>
      <c r="O70" s="55">
        <f t="shared" si="2"/>
        <v>1</v>
      </c>
      <c r="P70" s="55">
        <f t="shared" si="3"/>
        <v>6</v>
      </c>
      <c r="Q70" s="55">
        <f t="shared" si="4"/>
        <v>5</v>
      </c>
      <c r="R70" s="55">
        <f t="shared" si="5"/>
        <v>60</v>
      </c>
      <c r="S70" s="55">
        <f t="shared" si="9"/>
        <v>72</v>
      </c>
      <c r="T70" s="55">
        <f t="shared" si="6"/>
        <v>180</v>
      </c>
      <c r="U70" s="55">
        <f t="shared" si="10"/>
        <v>108</v>
      </c>
      <c r="W70" s="73" t="str">
        <f t="shared" si="7"/>
        <v>Yes</v>
      </c>
      <c r="X70" s="55">
        <f t="shared" si="11"/>
        <v>72</v>
      </c>
      <c r="Y70" s="55">
        <f t="shared" si="12"/>
        <v>108</v>
      </c>
      <c r="Z70" s="62">
        <f t="shared" si="13"/>
        <v>27.777592592592594</v>
      </c>
      <c r="AA70" s="62">
        <f t="shared" si="8"/>
        <v>3027.7909259259259</v>
      </c>
      <c r="AB70" s="67">
        <f t="shared" si="14"/>
        <v>1972.2090740740741</v>
      </c>
      <c r="AD70" s="57">
        <f>INDEX(Input_Raw_Data!$E$739:$E$744,MATCH(D70,Input_Raw_Data!$D$739:$D$744,0))</f>
        <v>0.48700000182628767</v>
      </c>
      <c r="AE70" s="62">
        <f t="shared" si="15"/>
        <v>1460.9902654788266</v>
      </c>
      <c r="AF70" s="62">
        <f t="shared" si="16"/>
        <v>960.4658226758952</v>
      </c>
    </row>
    <row r="71" spans="4:32" s="4" customFormat="1" ht="11.25" customHeight="1" x14ac:dyDescent="0.3">
      <c r="D71" s="12" t="str">
        <f>Input_Raw_Data!E72</f>
        <v>FAC</v>
      </c>
      <c r="E71" s="71">
        <f>Input_Raw_Data!F72</f>
        <v>33055</v>
      </c>
      <c r="F71" s="55">
        <f>Input_Raw_Data!G72</f>
        <v>480</v>
      </c>
      <c r="G71" s="62">
        <f>Input_Raw_Data!H72</f>
        <v>1129411.76</v>
      </c>
      <c r="H71" s="62">
        <f>Input_Raw_Data!I72</f>
        <v>734117.62</v>
      </c>
      <c r="I71" s="62">
        <f>Input_Raw_Data!J72</f>
        <v>395294.14</v>
      </c>
      <c r="J71" s="73" t="str">
        <f>Input_Raw_Data!K72</f>
        <v>Property</v>
      </c>
      <c r="K71" s="73" t="str">
        <f>Input_Raw_Data!L72</f>
        <v xml:space="preserve">Non-network — property </v>
      </c>
      <c r="M71" s="71">
        <f t="shared" si="0"/>
        <v>33055</v>
      </c>
      <c r="N71" s="55">
        <f t="shared" si="1"/>
        <v>5</v>
      </c>
      <c r="O71" s="55">
        <f t="shared" si="2"/>
        <v>1</v>
      </c>
      <c r="P71" s="55">
        <f t="shared" si="3"/>
        <v>6</v>
      </c>
      <c r="Q71" s="55">
        <f t="shared" si="4"/>
        <v>25</v>
      </c>
      <c r="R71" s="55">
        <f t="shared" si="5"/>
        <v>300</v>
      </c>
      <c r="S71" s="55">
        <f t="shared" si="9"/>
        <v>312</v>
      </c>
      <c r="T71" s="55">
        <f t="shared" si="6"/>
        <v>480</v>
      </c>
      <c r="U71" s="55">
        <f t="shared" si="10"/>
        <v>168</v>
      </c>
      <c r="W71" s="73" t="str">
        <f t="shared" si="7"/>
        <v>Yes</v>
      </c>
      <c r="X71" s="55">
        <f t="shared" si="11"/>
        <v>312</v>
      </c>
      <c r="Y71" s="55">
        <f t="shared" si="12"/>
        <v>168</v>
      </c>
      <c r="Z71" s="62">
        <f t="shared" si="13"/>
        <v>2352.9413095238097</v>
      </c>
      <c r="AA71" s="62">
        <f t="shared" si="8"/>
        <v>821176.44845238095</v>
      </c>
      <c r="AB71" s="67">
        <f t="shared" si="14"/>
        <v>308235.31154761906</v>
      </c>
      <c r="AD71" s="57">
        <f>INDEX(Input_Raw_Data!$E$739:$E$744,MATCH(D71,Input_Raw_Data!$D$739:$D$744,0))</f>
        <v>0.48700000182628767</v>
      </c>
      <c r="AE71" s="62">
        <f t="shared" si="15"/>
        <v>192508.24690192082</v>
      </c>
      <c r="AF71" s="62">
        <f t="shared" si="16"/>
        <v>150110.59728661683</v>
      </c>
    </row>
    <row r="72" spans="4:32" s="4" customFormat="1" ht="11.25" customHeight="1" x14ac:dyDescent="0.3">
      <c r="D72" s="12" t="str">
        <f>Input_Raw_Data!E73</f>
        <v>FAC</v>
      </c>
      <c r="E72" s="71">
        <f>Input_Raw_Data!F73</f>
        <v>38899</v>
      </c>
      <c r="F72" s="55">
        <f>Input_Raw_Data!G73</f>
        <v>180</v>
      </c>
      <c r="G72" s="62">
        <f>Input_Raw_Data!H73</f>
        <v>75000</v>
      </c>
      <c r="H72" s="62">
        <f>Input_Raw_Data!I73</f>
        <v>50089.3</v>
      </c>
      <c r="I72" s="62">
        <f>Input_Raw_Data!J73</f>
        <v>24910.699999999997</v>
      </c>
      <c r="J72" s="73" t="str">
        <f>Input_Raw_Data!K73</f>
        <v>Property</v>
      </c>
      <c r="K72" s="73" t="str">
        <f>Input_Raw_Data!L73</f>
        <v xml:space="preserve">Non-network — property </v>
      </c>
      <c r="M72" s="71">
        <f t="shared" si="0"/>
        <v>38899</v>
      </c>
      <c r="N72" s="55">
        <f t="shared" si="1"/>
        <v>5</v>
      </c>
      <c r="O72" s="55">
        <f t="shared" si="2"/>
        <v>1</v>
      </c>
      <c r="P72" s="55">
        <f t="shared" si="3"/>
        <v>6</v>
      </c>
      <c r="Q72" s="55">
        <f t="shared" si="4"/>
        <v>9</v>
      </c>
      <c r="R72" s="55">
        <f t="shared" si="5"/>
        <v>108</v>
      </c>
      <c r="S72" s="55">
        <f t="shared" si="9"/>
        <v>120</v>
      </c>
      <c r="T72" s="55">
        <f t="shared" si="6"/>
        <v>180</v>
      </c>
      <c r="U72" s="55">
        <f t="shared" si="10"/>
        <v>60</v>
      </c>
      <c r="W72" s="73" t="str">
        <f t="shared" si="7"/>
        <v>Yes</v>
      </c>
      <c r="X72" s="55">
        <f t="shared" si="11"/>
        <v>120</v>
      </c>
      <c r="Y72" s="55">
        <f t="shared" si="12"/>
        <v>60</v>
      </c>
      <c r="Z72" s="62">
        <f t="shared" si="13"/>
        <v>415.17833333333328</v>
      </c>
      <c r="AA72" s="62">
        <f t="shared" si="8"/>
        <v>65450.898333333331</v>
      </c>
      <c r="AB72" s="67">
        <f t="shared" si="14"/>
        <v>9549.1016666666692</v>
      </c>
      <c r="AD72" s="57">
        <f>INDEX(Input_Raw_Data!$E$739:$E$744,MATCH(D72,Input_Raw_Data!$D$739:$D$744,0))</f>
        <v>0.48700000182628767</v>
      </c>
      <c r="AE72" s="62">
        <f t="shared" si="15"/>
        <v>12131.510945494103</v>
      </c>
      <c r="AF72" s="62">
        <f t="shared" si="16"/>
        <v>4650.4125291060745</v>
      </c>
    </row>
    <row r="73" spans="4:32" s="4" customFormat="1" ht="11.25" customHeight="1" x14ac:dyDescent="0.3">
      <c r="D73" s="12" t="str">
        <f>Input_Raw_Data!E74</f>
        <v>FAC</v>
      </c>
      <c r="E73" s="71">
        <f>Input_Raw_Data!F74</f>
        <v>38899</v>
      </c>
      <c r="F73" s="55">
        <f>Input_Raw_Data!G74</f>
        <v>480</v>
      </c>
      <c r="G73" s="62">
        <f>Input_Raw_Data!H74</f>
        <v>242424.24</v>
      </c>
      <c r="H73" s="62">
        <f>Input_Raw_Data!I74</f>
        <v>60606.05</v>
      </c>
      <c r="I73" s="62">
        <f>Input_Raw_Data!J74</f>
        <v>181818.19</v>
      </c>
      <c r="J73" s="73" t="str">
        <f>Input_Raw_Data!K74</f>
        <v>Property</v>
      </c>
      <c r="K73" s="73" t="str">
        <f>Input_Raw_Data!L74</f>
        <v xml:space="preserve">Non-network — property </v>
      </c>
      <c r="M73" s="71">
        <f t="shared" si="0"/>
        <v>38899</v>
      </c>
      <c r="N73" s="55">
        <f t="shared" si="1"/>
        <v>5</v>
      </c>
      <c r="O73" s="55">
        <f t="shared" si="2"/>
        <v>1</v>
      </c>
      <c r="P73" s="55">
        <f t="shared" si="3"/>
        <v>6</v>
      </c>
      <c r="Q73" s="55">
        <f t="shared" si="4"/>
        <v>9</v>
      </c>
      <c r="R73" s="55">
        <f t="shared" si="5"/>
        <v>108</v>
      </c>
      <c r="S73" s="55">
        <f t="shared" si="9"/>
        <v>120</v>
      </c>
      <c r="T73" s="55">
        <f t="shared" si="6"/>
        <v>480</v>
      </c>
      <c r="U73" s="55">
        <f t="shared" si="10"/>
        <v>360</v>
      </c>
      <c r="W73" s="73" t="str">
        <f t="shared" si="7"/>
        <v>Yes</v>
      </c>
      <c r="X73" s="55">
        <f t="shared" si="11"/>
        <v>120</v>
      </c>
      <c r="Y73" s="55">
        <f t="shared" si="12"/>
        <v>360</v>
      </c>
      <c r="Z73" s="62">
        <f t="shared" si="13"/>
        <v>505.0505277777778</v>
      </c>
      <c r="AA73" s="62">
        <f t="shared" si="8"/>
        <v>79292.919527777776</v>
      </c>
      <c r="AB73" s="67">
        <f t="shared" si="14"/>
        <v>163131.32047222223</v>
      </c>
      <c r="AD73" s="57">
        <f>INDEX(Input_Raw_Data!$E$739:$E$744,MATCH(D73,Input_Raw_Data!$D$739:$D$744,0))</f>
        <v>0.48700000182628767</v>
      </c>
      <c r="AE73" s="62">
        <f t="shared" si="15"/>
        <v>88545.458862052314</v>
      </c>
      <c r="AF73" s="62">
        <f t="shared" si="16"/>
        <v>79444.953367896946</v>
      </c>
    </row>
    <row r="74" spans="4:32" s="4" customFormat="1" ht="11.25" customHeight="1" x14ac:dyDescent="0.3">
      <c r="D74" s="12" t="str">
        <f>Input_Raw_Data!E75</f>
        <v>FAC</v>
      </c>
      <c r="E74" s="71">
        <f>Input_Raw_Data!F75</f>
        <v>38899</v>
      </c>
      <c r="F74" s="55">
        <f>Input_Raw_Data!G75</f>
        <v>180</v>
      </c>
      <c r="G74" s="62">
        <f>Input_Raw_Data!H75</f>
        <v>9375</v>
      </c>
      <c r="H74" s="62">
        <f>Input_Raw_Data!I75</f>
        <v>6261.19</v>
      </c>
      <c r="I74" s="62">
        <f>Input_Raw_Data!J75</f>
        <v>3113.8100000000004</v>
      </c>
      <c r="J74" s="73" t="str">
        <f>Input_Raw_Data!K75</f>
        <v>Property</v>
      </c>
      <c r="K74" s="73" t="str">
        <f>Input_Raw_Data!L75</f>
        <v xml:space="preserve">Non-network — property </v>
      </c>
      <c r="M74" s="71">
        <f t="shared" ref="M74:M137" si="17">E74</f>
        <v>38899</v>
      </c>
      <c r="N74" s="55">
        <f t="shared" ref="N74:N137" si="18">IF(YEAR(M74)=YEAR(Current_Value_Date),0,Mths_In_Yr-(MONTH(M74)))</f>
        <v>5</v>
      </c>
      <c r="O74" s="55">
        <f t="shared" ref="O74:O137" si="19">IF(YEAR(M74)=YEAR(Current_Value_Date),0,
ROUND((EOMONTH(M74,0)-M74)/(Days_In_Yr/Mths_In_Yr),0))</f>
        <v>1</v>
      </c>
      <c r="P74" s="55">
        <f t="shared" ref="P74:P137" si="20">IF(YEAR(M74)=YEAR(Current_Value_Date),ROUND((Current_Value_Date-M74)/(365/12),0),MONTH(Current_Value_Date))</f>
        <v>6</v>
      </c>
      <c r="Q74" s="55">
        <f t="shared" ref="Q74:Q137" si="21">MAX((YEAR(Current_Value_Date)-1)-(YEAR(M74)),0)</f>
        <v>9</v>
      </c>
      <c r="R74" s="55">
        <f t="shared" ref="R74:R137" si="22">Q74*Mths_In_Yr</f>
        <v>108</v>
      </c>
      <c r="S74" s="55">
        <f t="shared" si="9"/>
        <v>120</v>
      </c>
      <c r="T74" s="55">
        <f t="shared" ref="T74:T137" si="23">F74</f>
        <v>180</v>
      </c>
      <c r="U74" s="55">
        <f t="shared" si="10"/>
        <v>60</v>
      </c>
      <c r="W74" s="73" t="str">
        <f t="shared" ref="W74:W137" si="24">IF(F74=1,No,Yes)</f>
        <v>Yes</v>
      </c>
      <c r="X74" s="55">
        <f t="shared" si="11"/>
        <v>120</v>
      </c>
      <c r="Y74" s="55">
        <f t="shared" si="12"/>
        <v>60</v>
      </c>
      <c r="Z74" s="62">
        <f t="shared" si="13"/>
        <v>51.89683333333334</v>
      </c>
      <c r="AA74" s="62">
        <f t="shared" ref="AA74:AA137" si="25">MIN(H74+Z74*Applicable_Months,G74)</f>
        <v>8181.3728333333329</v>
      </c>
      <c r="AB74" s="67">
        <f t="shared" si="14"/>
        <v>1193.6271666666671</v>
      </c>
      <c r="AD74" s="57">
        <f>INDEX(Input_Raw_Data!$E$739:$E$744,MATCH(D74,Input_Raw_Data!$D$739:$D$744,0))</f>
        <v>0.48700000182628767</v>
      </c>
      <c r="AE74" s="62">
        <f t="shared" si="15"/>
        <v>1516.4254756867131</v>
      </c>
      <c r="AF74" s="62">
        <f t="shared" si="16"/>
        <v>581.2964323465734</v>
      </c>
    </row>
    <row r="75" spans="4:32" s="4" customFormat="1" ht="11.25" customHeight="1" x14ac:dyDescent="0.3">
      <c r="D75" s="12" t="str">
        <f>Input_Raw_Data!E76</f>
        <v>FAC</v>
      </c>
      <c r="E75" s="71">
        <f>Input_Raw_Data!F76</f>
        <v>33055</v>
      </c>
      <c r="F75" s="55">
        <f>Input_Raw_Data!G76</f>
        <v>408</v>
      </c>
      <c r="G75" s="62">
        <f>Input_Raw_Data!H76</f>
        <v>15000</v>
      </c>
      <c r="H75" s="62">
        <f>Input_Raw_Data!I76</f>
        <v>14190.02</v>
      </c>
      <c r="I75" s="62">
        <f>Input_Raw_Data!J76</f>
        <v>809.97999999999956</v>
      </c>
      <c r="J75" s="73" t="str">
        <f>Input_Raw_Data!K76</f>
        <v>Property</v>
      </c>
      <c r="K75" s="73" t="str">
        <f>Input_Raw_Data!L76</f>
        <v xml:space="preserve">Non-network — property </v>
      </c>
      <c r="M75" s="71">
        <f t="shared" si="17"/>
        <v>33055</v>
      </c>
      <c r="N75" s="55">
        <f t="shared" si="18"/>
        <v>5</v>
      </c>
      <c r="O75" s="55">
        <f t="shared" si="19"/>
        <v>1</v>
      </c>
      <c r="P75" s="55">
        <f t="shared" si="20"/>
        <v>6</v>
      </c>
      <c r="Q75" s="55">
        <f t="shared" si="21"/>
        <v>25</v>
      </c>
      <c r="R75" s="55">
        <f t="shared" si="22"/>
        <v>300</v>
      </c>
      <c r="S75" s="55">
        <f t="shared" ref="S75:S138" si="26">N75+O75+P75+R75</f>
        <v>312</v>
      </c>
      <c r="T75" s="55">
        <f t="shared" si="23"/>
        <v>408</v>
      </c>
      <c r="U75" s="55">
        <f t="shared" ref="U75:U138" si="27">IF(T75=1,0,MAX(T75-S75,0))</f>
        <v>96</v>
      </c>
      <c r="W75" s="73" t="str">
        <f t="shared" si="24"/>
        <v>Yes</v>
      </c>
      <c r="X75" s="55">
        <f t="shared" ref="X75:X138" si="28">S75</f>
        <v>312</v>
      </c>
      <c r="Y75" s="55">
        <f t="shared" ref="Y75:Y138" si="29">U75</f>
        <v>96</v>
      </c>
      <c r="Z75" s="62">
        <f t="shared" ref="Z75:Z138" si="30">IFERROR(I75/Y75,0)</f>
        <v>8.4372916666666615</v>
      </c>
      <c r="AA75" s="62">
        <f t="shared" si="25"/>
        <v>14502.199791666666</v>
      </c>
      <c r="AB75" s="67">
        <f t="shared" ref="AB75:AB138" si="31">G75-AA75</f>
        <v>497.80020833333401</v>
      </c>
      <c r="AD75" s="57">
        <f>INDEX(Input_Raw_Data!$E$739:$E$744,MATCH(D75,Input_Raw_Data!$D$739:$D$744,0))</f>
        <v>0.48700000182628767</v>
      </c>
      <c r="AE75" s="62">
        <f t="shared" ref="AE75:AE138" si="32">AD75*I75</f>
        <v>394.46026147925625</v>
      </c>
      <c r="AF75" s="62">
        <f t="shared" ref="AF75:AF138" si="33">AB75*AD75</f>
        <v>242.42870236746003</v>
      </c>
    </row>
    <row r="76" spans="4:32" s="4" customFormat="1" ht="11.25" customHeight="1" x14ac:dyDescent="0.3">
      <c r="D76" s="12" t="str">
        <f>Input_Raw_Data!E77</f>
        <v>FAC</v>
      </c>
      <c r="E76" s="71">
        <f>Input_Raw_Data!F77</f>
        <v>38169</v>
      </c>
      <c r="F76" s="55">
        <f>Input_Raw_Data!G77</f>
        <v>180</v>
      </c>
      <c r="G76" s="62">
        <f>Input_Raw_Data!H77</f>
        <v>12500</v>
      </c>
      <c r="H76" s="62">
        <f>Input_Raw_Data!I77</f>
        <v>9999.92</v>
      </c>
      <c r="I76" s="62">
        <f>Input_Raw_Data!J77</f>
        <v>2500.08</v>
      </c>
      <c r="J76" s="73" t="str">
        <f>Input_Raw_Data!K77</f>
        <v>Property</v>
      </c>
      <c r="K76" s="73" t="str">
        <f>Input_Raw_Data!L77</f>
        <v xml:space="preserve">Non-network — property </v>
      </c>
      <c r="M76" s="71">
        <f t="shared" si="17"/>
        <v>38169</v>
      </c>
      <c r="N76" s="55">
        <f t="shared" si="18"/>
        <v>5</v>
      </c>
      <c r="O76" s="55">
        <f t="shared" si="19"/>
        <v>1</v>
      </c>
      <c r="P76" s="55">
        <f t="shared" si="20"/>
        <v>6</v>
      </c>
      <c r="Q76" s="55">
        <f t="shared" si="21"/>
        <v>11</v>
      </c>
      <c r="R76" s="55">
        <f t="shared" si="22"/>
        <v>132</v>
      </c>
      <c r="S76" s="55">
        <f t="shared" si="26"/>
        <v>144</v>
      </c>
      <c r="T76" s="55">
        <f t="shared" si="23"/>
        <v>180</v>
      </c>
      <c r="U76" s="55">
        <f t="shared" si="27"/>
        <v>36</v>
      </c>
      <c r="W76" s="73" t="str">
        <f t="shared" si="24"/>
        <v>Yes</v>
      </c>
      <c r="X76" s="55">
        <f t="shared" si="28"/>
        <v>144</v>
      </c>
      <c r="Y76" s="55">
        <f t="shared" si="29"/>
        <v>36</v>
      </c>
      <c r="Z76" s="62">
        <f t="shared" si="30"/>
        <v>69.446666666666658</v>
      </c>
      <c r="AA76" s="62">
        <f t="shared" si="25"/>
        <v>12500</v>
      </c>
      <c r="AB76" s="67">
        <f t="shared" si="31"/>
        <v>0</v>
      </c>
      <c r="AD76" s="57">
        <f>INDEX(Input_Raw_Data!$E$739:$E$744,MATCH(D76,Input_Raw_Data!$D$739:$D$744,0))</f>
        <v>0.48700000182628767</v>
      </c>
      <c r="AE76" s="62">
        <f t="shared" si="32"/>
        <v>1217.5389645658652</v>
      </c>
      <c r="AF76" s="62">
        <f t="shared" si="33"/>
        <v>0</v>
      </c>
    </row>
    <row r="77" spans="4:32" s="4" customFormat="1" ht="11.25" customHeight="1" x14ac:dyDescent="0.3">
      <c r="D77" s="12" t="str">
        <f>Input_Raw_Data!E78</f>
        <v>FAC</v>
      </c>
      <c r="E77" s="71">
        <f>Input_Raw_Data!F78</f>
        <v>39264</v>
      </c>
      <c r="F77" s="55">
        <f>Input_Raw_Data!G78</f>
        <v>480</v>
      </c>
      <c r="G77" s="62">
        <f>Input_Raw_Data!H78</f>
        <v>141176.47</v>
      </c>
      <c r="H77" s="62">
        <f>Input_Raw_Data!I78</f>
        <v>31764.73</v>
      </c>
      <c r="I77" s="62">
        <f>Input_Raw_Data!J78</f>
        <v>109411.74</v>
      </c>
      <c r="J77" s="73" t="str">
        <f>Input_Raw_Data!K78</f>
        <v>Property</v>
      </c>
      <c r="K77" s="73" t="str">
        <f>Input_Raw_Data!L78</f>
        <v xml:space="preserve">Non-network — property </v>
      </c>
      <c r="M77" s="71">
        <f t="shared" si="17"/>
        <v>39264</v>
      </c>
      <c r="N77" s="55">
        <f t="shared" si="18"/>
        <v>5</v>
      </c>
      <c r="O77" s="55">
        <f t="shared" si="19"/>
        <v>1</v>
      </c>
      <c r="P77" s="55">
        <f t="shared" si="20"/>
        <v>6</v>
      </c>
      <c r="Q77" s="55">
        <f t="shared" si="21"/>
        <v>8</v>
      </c>
      <c r="R77" s="55">
        <f t="shared" si="22"/>
        <v>96</v>
      </c>
      <c r="S77" s="55">
        <f t="shared" si="26"/>
        <v>108</v>
      </c>
      <c r="T77" s="55">
        <f t="shared" si="23"/>
        <v>480</v>
      </c>
      <c r="U77" s="55">
        <f t="shared" si="27"/>
        <v>372</v>
      </c>
      <c r="W77" s="73" t="str">
        <f t="shared" si="24"/>
        <v>Yes</v>
      </c>
      <c r="X77" s="55">
        <f t="shared" si="28"/>
        <v>108</v>
      </c>
      <c r="Y77" s="55">
        <f t="shared" si="29"/>
        <v>372</v>
      </c>
      <c r="Z77" s="62">
        <f t="shared" si="30"/>
        <v>294.1175806451613</v>
      </c>
      <c r="AA77" s="62">
        <f t="shared" si="25"/>
        <v>42647.080483870966</v>
      </c>
      <c r="AB77" s="67">
        <f t="shared" si="31"/>
        <v>98529.389516129042</v>
      </c>
      <c r="AD77" s="57">
        <f>INDEX(Input_Raw_Data!$E$739:$E$744,MATCH(D77,Input_Raw_Data!$D$739:$D$744,0))</f>
        <v>0.48700000182628767</v>
      </c>
      <c r="AE77" s="62">
        <f t="shared" si="32"/>
        <v>53283.517579817315</v>
      </c>
      <c r="AF77" s="62">
        <f t="shared" si="33"/>
        <v>47983.812874297852</v>
      </c>
    </row>
    <row r="78" spans="4:32" s="4" customFormat="1" ht="11.25" customHeight="1" x14ac:dyDescent="0.3">
      <c r="D78" s="12" t="str">
        <f>Input_Raw_Data!E79</f>
        <v>FAC</v>
      </c>
      <c r="E78" s="71">
        <f>Input_Raw_Data!F79</f>
        <v>39264</v>
      </c>
      <c r="F78" s="55">
        <f>Input_Raw_Data!G79</f>
        <v>180</v>
      </c>
      <c r="G78" s="62">
        <f>Input_Raw_Data!H79</f>
        <v>8333.33</v>
      </c>
      <c r="H78" s="62">
        <f>Input_Raw_Data!I79</f>
        <v>5000.04</v>
      </c>
      <c r="I78" s="62">
        <f>Input_Raw_Data!J79</f>
        <v>3333.29</v>
      </c>
      <c r="J78" s="73" t="str">
        <f>Input_Raw_Data!K79</f>
        <v>Property</v>
      </c>
      <c r="K78" s="73" t="str">
        <f>Input_Raw_Data!L79</f>
        <v xml:space="preserve">Non-network — property </v>
      </c>
      <c r="M78" s="71">
        <f t="shared" si="17"/>
        <v>39264</v>
      </c>
      <c r="N78" s="55">
        <f t="shared" si="18"/>
        <v>5</v>
      </c>
      <c r="O78" s="55">
        <f t="shared" si="19"/>
        <v>1</v>
      </c>
      <c r="P78" s="55">
        <f t="shared" si="20"/>
        <v>6</v>
      </c>
      <c r="Q78" s="55">
        <f t="shared" si="21"/>
        <v>8</v>
      </c>
      <c r="R78" s="55">
        <f t="shared" si="22"/>
        <v>96</v>
      </c>
      <c r="S78" s="55">
        <f t="shared" si="26"/>
        <v>108</v>
      </c>
      <c r="T78" s="55">
        <f t="shared" si="23"/>
        <v>180</v>
      </c>
      <c r="U78" s="55">
        <f t="shared" si="27"/>
        <v>72</v>
      </c>
      <c r="W78" s="73" t="str">
        <f t="shared" si="24"/>
        <v>Yes</v>
      </c>
      <c r="X78" s="55">
        <f t="shared" si="28"/>
        <v>108</v>
      </c>
      <c r="Y78" s="55">
        <f t="shared" si="29"/>
        <v>72</v>
      </c>
      <c r="Z78" s="62">
        <f t="shared" si="30"/>
        <v>46.295694444444443</v>
      </c>
      <c r="AA78" s="62">
        <f t="shared" si="25"/>
        <v>6712.9806944444445</v>
      </c>
      <c r="AB78" s="67">
        <f t="shared" si="31"/>
        <v>1620.3493055555555</v>
      </c>
      <c r="AD78" s="57">
        <f>INDEX(Input_Raw_Data!$E$739:$E$744,MATCH(D78,Input_Raw_Data!$D$739:$D$744,0))</f>
        <v>0.48700000182628767</v>
      </c>
      <c r="AE78" s="62">
        <f t="shared" si="32"/>
        <v>1623.3122360875464</v>
      </c>
      <c r="AF78" s="62">
        <f t="shared" si="33"/>
        <v>789.1101147647795</v>
      </c>
    </row>
    <row r="79" spans="4:32" s="4" customFormat="1" ht="11.25" customHeight="1" x14ac:dyDescent="0.3">
      <c r="D79" s="12" t="str">
        <f>Input_Raw_Data!E80</f>
        <v>FAC</v>
      </c>
      <c r="E79" s="71">
        <f>Input_Raw_Data!F80</f>
        <v>32325</v>
      </c>
      <c r="F79" s="55">
        <f>Input_Raw_Data!G80</f>
        <v>480</v>
      </c>
      <c r="G79" s="62">
        <f>Input_Raw_Data!H80</f>
        <v>2133333.33</v>
      </c>
      <c r="H79" s="62">
        <f>Input_Raw_Data!I80</f>
        <v>1493333.27</v>
      </c>
      <c r="I79" s="62">
        <f>Input_Raw_Data!J80</f>
        <v>640000.06000000006</v>
      </c>
      <c r="J79" s="73" t="str">
        <f>Input_Raw_Data!K80</f>
        <v>Property</v>
      </c>
      <c r="K79" s="73" t="str">
        <f>Input_Raw_Data!L80</f>
        <v xml:space="preserve">Non-network — property </v>
      </c>
      <c r="M79" s="71">
        <f t="shared" si="17"/>
        <v>32325</v>
      </c>
      <c r="N79" s="55">
        <f t="shared" si="18"/>
        <v>5</v>
      </c>
      <c r="O79" s="55">
        <f t="shared" si="19"/>
        <v>1</v>
      </c>
      <c r="P79" s="55">
        <f t="shared" si="20"/>
        <v>6</v>
      </c>
      <c r="Q79" s="55">
        <f t="shared" si="21"/>
        <v>27</v>
      </c>
      <c r="R79" s="55">
        <f t="shared" si="22"/>
        <v>324</v>
      </c>
      <c r="S79" s="55">
        <f t="shared" si="26"/>
        <v>336</v>
      </c>
      <c r="T79" s="55">
        <f t="shared" si="23"/>
        <v>480</v>
      </c>
      <c r="U79" s="55">
        <f t="shared" si="27"/>
        <v>144</v>
      </c>
      <c r="W79" s="73" t="str">
        <f t="shared" si="24"/>
        <v>Yes</v>
      </c>
      <c r="X79" s="55">
        <f t="shared" si="28"/>
        <v>336</v>
      </c>
      <c r="Y79" s="55">
        <f t="shared" si="29"/>
        <v>144</v>
      </c>
      <c r="Z79" s="62">
        <f t="shared" si="30"/>
        <v>4444.4448611111111</v>
      </c>
      <c r="AA79" s="62">
        <f t="shared" si="25"/>
        <v>1657777.7298611111</v>
      </c>
      <c r="AB79" s="67">
        <f t="shared" si="31"/>
        <v>475555.60013888893</v>
      </c>
      <c r="AD79" s="57">
        <f>INDEX(Input_Raw_Data!$E$739:$E$744,MATCH(D79,Input_Raw_Data!$D$739:$D$744,0))</f>
        <v>0.48700000182628767</v>
      </c>
      <c r="AE79" s="62">
        <f t="shared" si="32"/>
        <v>311680.03038882423</v>
      </c>
      <c r="AF79" s="62">
        <f t="shared" si="33"/>
        <v>231595.57813614025</v>
      </c>
    </row>
    <row r="80" spans="4:32" s="4" customFormat="1" ht="11.25" customHeight="1" x14ac:dyDescent="0.3">
      <c r="D80" s="12" t="str">
        <f>Input_Raw_Data!E81</f>
        <v>FAC</v>
      </c>
      <c r="E80" s="71">
        <f>Input_Raw_Data!F81</f>
        <v>32325</v>
      </c>
      <c r="F80" s="55">
        <f>Input_Raw_Data!G81</f>
        <v>480</v>
      </c>
      <c r="G80" s="62">
        <f>Input_Raw_Data!H81</f>
        <v>2200000</v>
      </c>
      <c r="H80" s="62">
        <f>Input_Raw_Data!I81</f>
        <v>1539999.95</v>
      </c>
      <c r="I80" s="62">
        <f>Input_Raw_Data!J81</f>
        <v>660000.05000000005</v>
      </c>
      <c r="J80" s="73" t="str">
        <f>Input_Raw_Data!K81</f>
        <v>Property</v>
      </c>
      <c r="K80" s="73" t="str">
        <f>Input_Raw_Data!L81</f>
        <v xml:space="preserve">Non-network — property </v>
      </c>
      <c r="M80" s="71">
        <f t="shared" si="17"/>
        <v>32325</v>
      </c>
      <c r="N80" s="55">
        <f t="shared" si="18"/>
        <v>5</v>
      </c>
      <c r="O80" s="55">
        <f t="shared" si="19"/>
        <v>1</v>
      </c>
      <c r="P80" s="55">
        <f t="shared" si="20"/>
        <v>6</v>
      </c>
      <c r="Q80" s="55">
        <f t="shared" si="21"/>
        <v>27</v>
      </c>
      <c r="R80" s="55">
        <f t="shared" si="22"/>
        <v>324</v>
      </c>
      <c r="S80" s="55">
        <f t="shared" si="26"/>
        <v>336</v>
      </c>
      <c r="T80" s="55">
        <f t="shared" si="23"/>
        <v>480</v>
      </c>
      <c r="U80" s="55">
        <f t="shared" si="27"/>
        <v>144</v>
      </c>
      <c r="W80" s="73" t="str">
        <f t="shared" si="24"/>
        <v>Yes</v>
      </c>
      <c r="X80" s="55">
        <f t="shared" si="28"/>
        <v>336</v>
      </c>
      <c r="Y80" s="55">
        <f t="shared" si="29"/>
        <v>144</v>
      </c>
      <c r="Z80" s="62">
        <f t="shared" si="30"/>
        <v>4583.3336805555555</v>
      </c>
      <c r="AA80" s="62">
        <f t="shared" si="25"/>
        <v>1709583.2961805556</v>
      </c>
      <c r="AB80" s="67">
        <f t="shared" si="31"/>
        <v>490416.7038194444</v>
      </c>
      <c r="AD80" s="57">
        <f>INDEX(Input_Raw_Data!$E$739:$E$744,MATCH(D80,Input_Raw_Data!$D$739:$D$744,0))</f>
        <v>0.48700000182628767</v>
      </c>
      <c r="AE80" s="62">
        <f t="shared" si="32"/>
        <v>321420.02555534994</v>
      </c>
      <c r="AF80" s="62">
        <f t="shared" si="33"/>
        <v>238832.93565571139</v>
      </c>
    </row>
    <row r="81" spans="4:32" s="4" customFormat="1" ht="11.25" customHeight="1" x14ac:dyDescent="0.3">
      <c r="D81" s="12" t="str">
        <f>Input_Raw_Data!E82</f>
        <v>FAC</v>
      </c>
      <c r="E81" s="71">
        <f>Input_Raw_Data!F82</f>
        <v>32325</v>
      </c>
      <c r="F81" s="55">
        <f>Input_Raw_Data!G82</f>
        <v>324</v>
      </c>
      <c r="G81" s="62">
        <f>Input_Raw_Data!H82</f>
        <v>375000</v>
      </c>
      <c r="H81" s="62">
        <f>Input_Raw_Data!I82</f>
        <v>375000</v>
      </c>
      <c r="I81" s="62">
        <f>Input_Raw_Data!J82</f>
        <v>0</v>
      </c>
      <c r="J81" s="73" t="str">
        <f>Input_Raw_Data!K82</f>
        <v>Property</v>
      </c>
      <c r="K81" s="73" t="str">
        <f>Input_Raw_Data!L82</f>
        <v xml:space="preserve">Non-network — property </v>
      </c>
      <c r="M81" s="71">
        <f t="shared" si="17"/>
        <v>32325</v>
      </c>
      <c r="N81" s="55">
        <f t="shared" si="18"/>
        <v>5</v>
      </c>
      <c r="O81" s="55">
        <f t="shared" si="19"/>
        <v>1</v>
      </c>
      <c r="P81" s="55">
        <f t="shared" si="20"/>
        <v>6</v>
      </c>
      <c r="Q81" s="55">
        <f t="shared" si="21"/>
        <v>27</v>
      </c>
      <c r="R81" s="55">
        <f t="shared" si="22"/>
        <v>324</v>
      </c>
      <c r="S81" s="55">
        <f t="shared" si="26"/>
        <v>336</v>
      </c>
      <c r="T81" s="55">
        <f t="shared" si="23"/>
        <v>324</v>
      </c>
      <c r="U81" s="55">
        <f t="shared" si="27"/>
        <v>0</v>
      </c>
      <c r="W81" s="73" t="str">
        <f t="shared" si="24"/>
        <v>Yes</v>
      </c>
      <c r="X81" s="55">
        <f t="shared" si="28"/>
        <v>336</v>
      </c>
      <c r="Y81" s="55">
        <f t="shared" si="29"/>
        <v>0</v>
      </c>
      <c r="Z81" s="62">
        <f t="shared" si="30"/>
        <v>0</v>
      </c>
      <c r="AA81" s="62">
        <f t="shared" si="25"/>
        <v>375000</v>
      </c>
      <c r="AB81" s="67">
        <f t="shared" si="31"/>
        <v>0</v>
      </c>
      <c r="AD81" s="57">
        <f>INDEX(Input_Raw_Data!$E$739:$E$744,MATCH(D81,Input_Raw_Data!$D$739:$D$744,0))</f>
        <v>0.48700000182628767</v>
      </c>
      <c r="AE81" s="62">
        <f t="shared" si="32"/>
        <v>0</v>
      </c>
      <c r="AF81" s="62">
        <f t="shared" si="33"/>
        <v>0</v>
      </c>
    </row>
    <row r="82" spans="4:32" s="4" customFormat="1" ht="11.25" customHeight="1" x14ac:dyDescent="0.3">
      <c r="D82" s="12" t="str">
        <f>Input_Raw_Data!E83</f>
        <v>FAC</v>
      </c>
      <c r="E82" s="71">
        <f>Input_Raw_Data!F83</f>
        <v>39995</v>
      </c>
      <c r="F82" s="55">
        <f>Input_Raw_Data!G83</f>
        <v>480</v>
      </c>
      <c r="G82" s="62">
        <f>Input_Raw_Data!H83</f>
        <v>2666666.67</v>
      </c>
      <c r="H82" s="62">
        <f>Input_Raw_Data!I83</f>
        <v>466666.61</v>
      </c>
      <c r="I82" s="62">
        <f>Input_Raw_Data!J83</f>
        <v>2200000.06</v>
      </c>
      <c r="J82" s="73" t="str">
        <f>Input_Raw_Data!K83</f>
        <v>Property</v>
      </c>
      <c r="K82" s="73" t="str">
        <f>Input_Raw_Data!L83</f>
        <v xml:space="preserve">Non-network — property </v>
      </c>
      <c r="M82" s="71">
        <f t="shared" si="17"/>
        <v>39995</v>
      </c>
      <c r="N82" s="55">
        <f t="shared" si="18"/>
        <v>5</v>
      </c>
      <c r="O82" s="55">
        <f t="shared" si="19"/>
        <v>1</v>
      </c>
      <c r="P82" s="55">
        <f t="shared" si="20"/>
        <v>6</v>
      </c>
      <c r="Q82" s="55">
        <f t="shared" si="21"/>
        <v>6</v>
      </c>
      <c r="R82" s="55">
        <f t="shared" si="22"/>
        <v>72</v>
      </c>
      <c r="S82" s="55">
        <f t="shared" si="26"/>
        <v>84</v>
      </c>
      <c r="T82" s="55">
        <f t="shared" si="23"/>
        <v>480</v>
      </c>
      <c r="U82" s="55">
        <f t="shared" si="27"/>
        <v>396</v>
      </c>
      <c r="W82" s="73" t="str">
        <f t="shared" si="24"/>
        <v>Yes</v>
      </c>
      <c r="X82" s="55">
        <f t="shared" si="28"/>
        <v>84</v>
      </c>
      <c r="Y82" s="55">
        <f t="shared" si="29"/>
        <v>396</v>
      </c>
      <c r="Z82" s="62">
        <f t="shared" si="30"/>
        <v>5555.5557070707073</v>
      </c>
      <c r="AA82" s="62">
        <f t="shared" si="25"/>
        <v>672222.17116161622</v>
      </c>
      <c r="AB82" s="67">
        <f t="shared" si="31"/>
        <v>1994444.4988383837</v>
      </c>
      <c r="AD82" s="57">
        <f>INDEX(Input_Raw_Data!$E$739:$E$744,MATCH(D82,Input_Raw_Data!$D$739:$D$744,0))</f>
        <v>0.48700000182628767</v>
      </c>
      <c r="AE82" s="62">
        <f t="shared" si="32"/>
        <v>1071400.0332378331</v>
      </c>
      <c r="AF82" s="62">
        <f t="shared" si="33"/>
        <v>971294.47457672225</v>
      </c>
    </row>
    <row r="83" spans="4:32" s="4" customFormat="1" ht="11.25" customHeight="1" x14ac:dyDescent="0.3">
      <c r="D83" s="12" t="str">
        <f>Input_Raw_Data!E84</f>
        <v>FAC</v>
      </c>
      <c r="E83" s="71">
        <f>Input_Raw_Data!F84</f>
        <v>39630</v>
      </c>
      <c r="F83" s="55">
        <f>Input_Raw_Data!G84</f>
        <v>480</v>
      </c>
      <c r="G83" s="62">
        <f>Input_Raw_Data!H84</f>
        <v>85714.29</v>
      </c>
      <c r="H83" s="62">
        <f>Input_Raw_Data!I84</f>
        <v>17142.830000000002</v>
      </c>
      <c r="I83" s="62">
        <f>Input_Raw_Data!J84</f>
        <v>68571.459999999992</v>
      </c>
      <c r="J83" s="73" t="str">
        <f>Input_Raw_Data!K84</f>
        <v>Property</v>
      </c>
      <c r="K83" s="73" t="str">
        <f>Input_Raw_Data!L84</f>
        <v xml:space="preserve">Non-network — property </v>
      </c>
      <c r="M83" s="71">
        <f t="shared" si="17"/>
        <v>39630</v>
      </c>
      <c r="N83" s="55">
        <f t="shared" si="18"/>
        <v>5</v>
      </c>
      <c r="O83" s="55">
        <f t="shared" si="19"/>
        <v>1</v>
      </c>
      <c r="P83" s="55">
        <f t="shared" si="20"/>
        <v>6</v>
      </c>
      <c r="Q83" s="55">
        <f t="shared" si="21"/>
        <v>7</v>
      </c>
      <c r="R83" s="55">
        <f t="shared" si="22"/>
        <v>84</v>
      </c>
      <c r="S83" s="55">
        <f t="shared" si="26"/>
        <v>96</v>
      </c>
      <c r="T83" s="55">
        <f t="shared" si="23"/>
        <v>480</v>
      </c>
      <c r="U83" s="55">
        <f t="shared" si="27"/>
        <v>384</v>
      </c>
      <c r="W83" s="73" t="str">
        <f t="shared" si="24"/>
        <v>Yes</v>
      </c>
      <c r="X83" s="55">
        <f t="shared" si="28"/>
        <v>96</v>
      </c>
      <c r="Y83" s="55">
        <f t="shared" si="29"/>
        <v>384</v>
      </c>
      <c r="Z83" s="62">
        <f t="shared" si="30"/>
        <v>178.57151041666665</v>
      </c>
      <c r="AA83" s="62">
        <f t="shared" si="25"/>
        <v>23749.975885416668</v>
      </c>
      <c r="AB83" s="67">
        <f t="shared" si="31"/>
        <v>61964.314114583321</v>
      </c>
      <c r="AD83" s="57">
        <f>INDEX(Input_Raw_Data!$E$739:$E$744,MATCH(D83,Input_Raw_Data!$D$739:$D$744,0))</f>
        <v>0.48700000182628767</v>
      </c>
      <c r="AE83" s="62">
        <f t="shared" si="32"/>
        <v>33394.301145231206</v>
      </c>
      <c r="AF83" s="62">
        <f t="shared" si="33"/>
        <v>30176.621086966741</v>
      </c>
    </row>
    <row r="84" spans="4:32" s="4" customFormat="1" ht="11.25" customHeight="1" x14ac:dyDescent="0.3">
      <c r="D84" s="12" t="str">
        <f>Input_Raw_Data!E85</f>
        <v>FAC</v>
      </c>
      <c r="E84" s="71">
        <f>Input_Raw_Data!F85</f>
        <v>39630</v>
      </c>
      <c r="F84" s="55">
        <f>Input_Raw_Data!G85</f>
        <v>480</v>
      </c>
      <c r="G84" s="62">
        <f>Input_Raw_Data!H85</f>
        <v>40000</v>
      </c>
      <c r="H84" s="62">
        <f>Input_Raw_Data!I85</f>
        <v>7999.95</v>
      </c>
      <c r="I84" s="62">
        <f>Input_Raw_Data!J85</f>
        <v>32000.05</v>
      </c>
      <c r="J84" s="73" t="str">
        <f>Input_Raw_Data!K85</f>
        <v>Property</v>
      </c>
      <c r="K84" s="73" t="str">
        <f>Input_Raw_Data!L85</f>
        <v xml:space="preserve">Non-network — property </v>
      </c>
      <c r="M84" s="71">
        <f t="shared" si="17"/>
        <v>39630</v>
      </c>
      <c r="N84" s="55">
        <f t="shared" si="18"/>
        <v>5</v>
      </c>
      <c r="O84" s="55">
        <f t="shared" si="19"/>
        <v>1</v>
      </c>
      <c r="P84" s="55">
        <f t="shared" si="20"/>
        <v>6</v>
      </c>
      <c r="Q84" s="55">
        <f t="shared" si="21"/>
        <v>7</v>
      </c>
      <c r="R84" s="55">
        <f t="shared" si="22"/>
        <v>84</v>
      </c>
      <c r="S84" s="55">
        <f t="shared" si="26"/>
        <v>96</v>
      </c>
      <c r="T84" s="55">
        <f t="shared" si="23"/>
        <v>480</v>
      </c>
      <c r="U84" s="55">
        <f t="shared" si="27"/>
        <v>384</v>
      </c>
      <c r="W84" s="73" t="str">
        <f t="shared" si="24"/>
        <v>Yes</v>
      </c>
      <c r="X84" s="55">
        <f t="shared" si="28"/>
        <v>96</v>
      </c>
      <c r="Y84" s="55">
        <f t="shared" si="29"/>
        <v>384</v>
      </c>
      <c r="Z84" s="62">
        <f t="shared" si="30"/>
        <v>83.33346354166666</v>
      </c>
      <c r="AA84" s="62">
        <f t="shared" si="25"/>
        <v>11083.288151041666</v>
      </c>
      <c r="AB84" s="67">
        <f t="shared" si="31"/>
        <v>28916.711848958334</v>
      </c>
      <c r="AD84" s="57">
        <f>INDEX(Input_Raw_Data!$E$739:$E$744,MATCH(D84,Input_Raw_Data!$D$739:$D$744,0))</f>
        <v>0.48700000182628767</v>
      </c>
      <c r="AE84" s="62">
        <f t="shared" si="32"/>
        <v>15584.024408441297</v>
      </c>
      <c r="AF84" s="62">
        <f t="shared" si="33"/>
        <v>14082.438723252943</v>
      </c>
    </row>
    <row r="85" spans="4:32" s="4" customFormat="1" ht="11.25" customHeight="1" x14ac:dyDescent="0.3">
      <c r="D85" s="12" t="str">
        <f>Input_Raw_Data!E86</f>
        <v>FAC</v>
      </c>
      <c r="E85" s="71">
        <f>Input_Raw_Data!F86</f>
        <v>39630</v>
      </c>
      <c r="F85" s="55">
        <f>Input_Raw_Data!G86</f>
        <v>480</v>
      </c>
      <c r="G85" s="62">
        <f>Input_Raw_Data!H86</f>
        <v>22857.14</v>
      </c>
      <c r="H85" s="62">
        <f>Input_Raw_Data!I86</f>
        <v>4571.43</v>
      </c>
      <c r="I85" s="62">
        <f>Input_Raw_Data!J86</f>
        <v>18285.71</v>
      </c>
      <c r="J85" s="73" t="str">
        <f>Input_Raw_Data!K86</f>
        <v>Property</v>
      </c>
      <c r="K85" s="73" t="str">
        <f>Input_Raw_Data!L86</f>
        <v xml:space="preserve">Non-network — property </v>
      </c>
      <c r="M85" s="71">
        <f t="shared" si="17"/>
        <v>39630</v>
      </c>
      <c r="N85" s="55">
        <f t="shared" si="18"/>
        <v>5</v>
      </c>
      <c r="O85" s="55">
        <f t="shared" si="19"/>
        <v>1</v>
      </c>
      <c r="P85" s="55">
        <f t="shared" si="20"/>
        <v>6</v>
      </c>
      <c r="Q85" s="55">
        <f t="shared" si="21"/>
        <v>7</v>
      </c>
      <c r="R85" s="55">
        <f t="shared" si="22"/>
        <v>84</v>
      </c>
      <c r="S85" s="55">
        <f t="shared" si="26"/>
        <v>96</v>
      </c>
      <c r="T85" s="55">
        <f t="shared" si="23"/>
        <v>480</v>
      </c>
      <c r="U85" s="55">
        <f t="shared" si="27"/>
        <v>384</v>
      </c>
      <c r="W85" s="73" t="str">
        <f t="shared" si="24"/>
        <v>Yes</v>
      </c>
      <c r="X85" s="55">
        <f t="shared" si="28"/>
        <v>96</v>
      </c>
      <c r="Y85" s="55">
        <f t="shared" si="29"/>
        <v>384</v>
      </c>
      <c r="Z85" s="62">
        <f t="shared" si="30"/>
        <v>47.619036458333333</v>
      </c>
      <c r="AA85" s="62">
        <f t="shared" si="25"/>
        <v>6333.3343489583331</v>
      </c>
      <c r="AB85" s="67">
        <f t="shared" si="31"/>
        <v>16523.805651041665</v>
      </c>
      <c r="AD85" s="57">
        <f>INDEX(Input_Raw_Data!$E$739:$E$744,MATCH(D85,Input_Raw_Data!$D$739:$D$744,0))</f>
        <v>0.48700000182628767</v>
      </c>
      <c r="AE85" s="62">
        <f t="shared" si="32"/>
        <v>8905.1408033949665</v>
      </c>
      <c r="AF85" s="62">
        <f t="shared" si="33"/>
        <v>8047.0933822345132</v>
      </c>
    </row>
    <row r="86" spans="4:32" s="4" customFormat="1" ht="11.25" customHeight="1" x14ac:dyDescent="0.3">
      <c r="D86" s="12" t="str">
        <f>Input_Raw_Data!E87</f>
        <v>FAC</v>
      </c>
      <c r="E86" s="71">
        <f>Input_Raw_Data!F87</f>
        <v>32325</v>
      </c>
      <c r="F86" s="55">
        <f>Input_Raw_Data!G87</f>
        <v>480</v>
      </c>
      <c r="G86" s="62">
        <f>Input_Raw_Data!H87</f>
        <v>333333.33</v>
      </c>
      <c r="H86" s="62">
        <f>Input_Raw_Data!I87</f>
        <v>233333.27</v>
      </c>
      <c r="I86" s="62">
        <f>Input_Raw_Data!J87</f>
        <v>100000.06000000003</v>
      </c>
      <c r="J86" s="73" t="str">
        <f>Input_Raw_Data!K87</f>
        <v>Property</v>
      </c>
      <c r="K86" s="73" t="str">
        <f>Input_Raw_Data!L87</f>
        <v xml:space="preserve">Non-network — property </v>
      </c>
      <c r="M86" s="71">
        <f t="shared" si="17"/>
        <v>32325</v>
      </c>
      <c r="N86" s="55">
        <f t="shared" si="18"/>
        <v>5</v>
      </c>
      <c r="O86" s="55">
        <f t="shared" si="19"/>
        <v>1</v>
      </c>
      <c r="P86" s="55">
        <f t="shared" si="20"/>
        <v>6</v>
      </c>
      <c r="Q86" s="55">
        <f t="shared" si="21"/>
        <v>27</v>
      </c>
      <c r="R86" s="55">
        <f t="shared" si="22"/>
        <v>324</v>
      </c>
      <c r="S86" s="55">
        <f t="shared" si="26"/>
        <v>336</v>
      </c>
      <c r="T86" s="55">
        <f t="shared" si="23"/>
        <v>480</v>
      </c>
      <c r="U86" s="55">
        <f t="shared" si="27"/>
        <v>144</v>
      </c>
      <c r="W86" s="73" t="str">
        <f t="shared" si="24"/>
        <v>Yes</v>
      </c>
      <c r="X86" s="55">
        <f t="shared" si="28"/>
        <v>336</v>
      </c>
      <c r="Y86" s="55">
        <f t="shared" si="29"/>
        <v>144</v>
      </c>
      <c r="Z86" s="62">
        <f t="shared" si="30"/>
        <v>694.44486111111132</v>
      </c>
      <c r="AA86" s="62">
        <f t="shared" si="25"/>
        <v>259027.72986111112</v>
      </c>
      <c r="AB86" s="67">
        <f t="shared" si="31"/>
        <v>74305.600138888898</v>
      </c>
      <c r="AD86" s="57">
        <f>INDEX(Input_Raw_Data!$E$739:$E$744,MATCH(D86,Input_Raw_Data!$D$739:$D$744,0))</f>
        <v>0.48700000182628767</v>
      </c>
      <c r="AE86" s="62">
        <f t="shared" si="32"/>
        <v>48700.02940262889</v>
      </c>
      <c r="AF86" s="62">
        <f t="shared" si="33"/>
        <v>36186.827403342293</v>
      </c>
    </row>
    <row r="87" spans="4:32" s="4" customFormat="1" ht="11.25" customHeight="1" x14ac:dyDescent="0.3">
      <c r="D87" s="12" t="str">
        <f>Input_Raw_Data!E88</f>
        <v>FAC</v>
      </c>
      <c r="E87" s="71">
        <f>Input_Raw_Data!F88</f>
        <v>32325</v>
      </c>
      <c r="F87" s="55">
        <f>Input_Raw_Data!G88</f>
        <v>1</v>
      </c>
      <c r="G87" s="62">
        <f>Input_Raw_Data!H88</f>
        <v>1</v>
      </c>
      <c r="H87" s="62">
        <f>Input_Raw_Data!I88</f>
        <v>1</v>
      </c>
      <c r="I87" s="62">
        <f>Input_Raw_Data!J88</f>
        <v>0</v>
      </c>
      <c r="J87" s="73" t="str">
        <f>Input_Raw_Data!K88</f>
        <v>Property</v>
      </c>
      <c r="K87" s="73" t="str">
        <f>Input_Raw_Data!L88</f>
        <v xml:space="preserve">Non-network — property </v>
      </c>
      <c r="M87" s="71">
        <f t="shared" si="17"/>
        <v>32325</v>
      </c>
      <c r="N87" s="55">
        <f t="shared" si="18"/>
        <v>5</v>
      </c>
      <c r="O87" s="55">
        <f t="shared" si="19"/>
        <v>1</v>
      </c>
      <c r="P87" s="55">
        <f t="shared" si="20"/>
        <v>6</v>
      </c>
      <c r="Q87" s="55">
        <f t="shared" si="21"/>
        <v>27</v>
      </c>
      <c r="R87" s="55">
        <f t="shared" si="22"/>
        <v>324</v>
      </c>
      <c r="S87" s="55">
        <f t="shared" si="26"/>
        <v>336</v>
      </c>
      <c r="T87" s="55">
        <f t="shared" si="23"/>
        <v>1</v>
      </c>
      <c r="U87" s="55">
        <f t="shared" si="27"/>
        <v>0</v>
      </c>
      <c r="W87" s="73" t="str">
        <f t="shared" si="24"/>
        <v>No</v>
      </c>
      <c r="X87" s="55">
        <f t="shared" si="28"/>
        <v>336</v>
      </c>
      <c r="Y87" s="55">
        <f t="shared" si="29"/>
        <v>0</v>
      </c>
      <c r="Z87" s="62">
        <f t="shared" si="30"/>
        <v>0</v>
      </c>
      <c r="AA87" s="62">
        <f t="shared" si="25"/>
        <v>1</v>
      </c>
      <c r="AB87" s="67">
        <f t="shared" si="31"/>
        <v>0</v>
      </c>
      <c r="AD87" s="57">
        <f>INDEX(Input_Raw_Data!$E$739:$E$744,MATCH(D87,Input_Raw_Data!$D$739:$D$744,0))</f>
        <v>0.48700000182628767</v>
      </c>
      <c r="AE87" s="62">
        <f t="shared" si="32"/>
        <v>0</v>
      </c>
      <c r="AF87" s="62">
        <f t="shared" si="33"/>
        <v>0</v>
      </c>
    </row>
    <row r="88" spans="4:32" s="4" customFormat="1" ht="11.25" customHeight="1" x14ac:dyDescent="0.3">
      <c r="D88" s="12" t="str">
        <f>Input_Raw_Data!E89</f>
        <v>FAC</v>
      </c>
      <c r="E88" s="71">
        <f>Input_Raw_Data!F89</f>
        <v>41663</v>
      </c>
      <c r="F88" s="55">
        <f>Input_Raw_Data!G89</f>
        <v>480</v>
      </c>
      <c r="G88" s="62">
        <f>Input_Raw_Data!H89</f>
        <v>18297.89</v>
      </c>
      <c r="H88" s="62">
        <f>Input_Raw_Data!I89</f>
        <v>1143.5999999999999</v>
      </c>
      <c r="I88" s="62">
        <f>Input_Raw_Data!J89</f>
        <v>17154.29</v>
      </c>
      <c r="J88" s="73" t="str">
        <f>Input_Raw_Data!K89</f>
        <v>Property</v>
      </c>
      <c r="K88" s="73" t="str">
        <f>Input_Raw_Data!L89</f>
        <v xml:space="preserve">Non-network — property </v>
      </c>
      <c r="M88" s="71">
        <f t="shared" si="17"/>
        <v>41663</v>
      </c>
      <c r="N88" s="55">
        <f t="shared" si="18"/>
        <v>11</v>
      </c>
      <c r="O88" s="55">
        <f t="shared" si="19"/>
        <v>0</v>
      </c>
      <c r="P88" s="55">
        <f t="shared" si="20"/>
        <v>6</v>
      </c>
      <c r="Q88" s="55">
        <f t="shared" si="21"/>
        <v>1</v>
      </c>
      <c r="R88" s="55">
        <f t="shared" si="22"/>
        <v>12</v>
      </c>
      <c r="S88" s="55">
        <f t="shared" si="26"/>
        <v>29</v>
      </c>
      <c r="T88" s="55">
        <f t="shared" si="23"/>
        <v>480</v>
      </c>
      <c r="U88" s="55">
        <f t="shared" si="27"/>
        <v>451</v>
      </c>
      <c r="W88" s="73" t="str">
        <f t="shared" si="24"/>
        <v>Yes</v>
      </c>
      <c r="X88" s="55">
        <f t="shared" si="28"/>
        <v>29</v>
      </c>
      <c r="Y88" s="55">
        <f t="shared" si="29"/>
        <v>451</v>
      </c>
      <c r="Z88" s="62">
        <f t="shared" si="30"/>
        <v>38.036119733924615</v>
      </c>
      <c r="AA88" s="62">
        <f t="shared" si="25"/>
        <v>2550.9364301552105</v>
      </c>
      <c r="AB88" s="67">
        <f t="shared" si="31"/>
        <v>15746.953569844789</v>
      </c>
      <c r="AD88" s="57">
        <f>INDEX(Input_Raw_Data!$E$739:$E$744,MATCH(D88,Input_Raw_Data!$D$739:$D$744,0))</f>
        <v>0.48700000182628767</v>
      </c>
      <c r="AE88" s="62">
        <f t="shared" si="32"/>
        <v>8354.139261328668</v>
      </c>
      <c r="AF88" s="62">
        <f t="shared" si="33"/>
        <v>7668.7664172728792</v>
      </c>
    </row>
    <row r="89" spans="4:32" s="4" customFormat="1" ht="11.25" customHeight="1" x14ac:dyDescent="0.3">
      <c r="D89" s="12" t="str">
        <f>Input_Raw_Data!E90</f>
        <v>FAC</v>
      </c>
      <c r="E89" s="71">
        <f>Input_Raw_Data!F90</f>
        <v>39630</v>
      </c>
      <c r="F89" s="55">
        <f>Input_Raw_Data!G90</f>
        <v>480</v>
      </c>
      <c r="G89" s="62">
        <f>Input_Raw_Data!H90</f>
        <v>5714.29</v>
      </c>
      <c r="H89" s="62">
        <f>Input_Raw_Data!I90</f>
        <v>1142.79</v>
      </c>
      <c r="I89" s="62">
        <f>Input_Raw_Data!J90</f>
        <v>4571.5</v>
      </c>
      <c r="J89" s="73" t="str">
        <f>Input_Raw_Data!K90</f>
        <v>Property</v>
      </c>
      <c r="K89" s="73" t="str">
        <f>Input_Raw_Data!L90</f>
        <v xml:space="preserve">Non-network — property </v>
      </c>
      <c r="M89" s="71">
        <f t="shared" si="17"/>
        <v>39630</v>
      </c>
      <c r="N89" s="55">
        <f t="shared" si="18"/>
        <v>5</v>
      </c>
      <c r="O89" s="55">
        <f t="shared" si="19"/>
        <v>1</v>
      </c>
      <c r="P89" s="55">
        <f t="shared" si="20"/>
        <v>6</v>
      </c>
      <c r="Q89" s="55">
        <f t="shared" si="21"/>
        <v>7</v>
      </c>
      <c r="R89" s="55">
        <f t="shared" si="22"/>
        <v>84</v>
      </c>
      <c r="S89" s="55">
        <f t="shared" si="26"/>
        <v>96</v>
      </c>
      <c r="T89" s="55">
        <f t="shared" si="23"/>
        <v>480</v>
      </c>
      <c r="U89" s="55">
        <f t="shared" si="27"/>
        <v>384</v>
      </c>
      <c r="W89" s="73" t="str">
        <f t="shared" si="24"/>
        <v>Yes</v>
      </c>
      <c r="X89" s="55">
        <f t="shared" si="28"/>
        <v>96</v>
      </c>
      <c r="Y89" s="55">
        <f t="shared" si="29"/>
        <v>384</v>
      </c>
      <c r="Z89" s="62">
        <f t="shared" si="30"/>
        <v>11.904947916666666</v>
      </c>
      <c r="AA89" s="62">
        <f t="shared" si="25"/>
        <v>1583.2730729166665</v>
      </c>
      <c r="AB89" s="67">
        <f t="shared" si="31"/>
        <v>4131.0169270833339</v>
      </c>
      <c r="AD89" s="57">
        <f>INDEX(Input_Raw_Data!$E$739:$E$744,MATCH(D89,Input_Raw_Data!$D$739:$D$744,0))</f>
        <v>0.48700000182628767</v>
      </c>
      <c r="AE89" s="62">
        <f t="shared" si="32"/>
        <v>2226.3205083488742</v>
      </c>
      <c r="AF89" s="62">
        <f t="shared" si="33"/>
        <v>2011.805251034009</v>
      </c>
    </row>
    <row r="90" spans="4:32" s="4" customFormat="1" ht="11.25" customHeight="1" x14ac:dyDescent="0.3">
      <c r="D90" s="12" t="str">
        <f>Input_Raw_Data!E91</f>
        <v>FAC</v>
      </c>
      <c r="E90" s="71">
        <f>Input_Raw_Data!F91</f>
        <v>39630</v>
      </c>
      <c r="F90" s="55">
        <f>Input_Raw_Data!G91</f>
        <v>180</v>
      </c>
      <c r="G90" s="62">
        <f>Input_Raw_Data!H91</f>
        <v>600000</v>
      </c>
      <c r="H90" s="62">
        <f>Input_Raw_Data!I91</f>
        <v>319999.95</v>
      </c>
      <c r="I90" s="62">
        <f>Input_Raw_Data!J91</f>
        <v>280000.05</v>
      </c>
      <c r="J90" s="73" t="str">
        <f>Input_Raw_Data!K91</f>
        <v>Property</v>
      </c>
      <c r="K90" s="73" t="str">
        <f>Input_Raw_Data!L91</f>
        <v xml:space="preserve">Non-network — property </v>
      </c>
      <c r="M90" s="71">
        <f t="shared" si="17"/>
        <v>39630</v>
      </c>
      <c r="N90" s="55">
        <f t="shared" si="18"/>
        <v>5</v>
      </c>
      <c r="O90" s="55">
        <f t="shared" si="19"/>
        <v>1</v>
      </c>
      <c r="P90" s="55">
        <f t="shared" si="20"/>
        <v>6</v>
      </c>
      <c r="Q90" s="55">
        <f t="shared" si="21"/>
        <v>7</v>
      </c>
      <c r="R90" s="55">
        <f t="shared" si="22"/>
        <v>84</v>
      </c>
      <c r="S90" s="55">
        <f t="shared" si="26"/>
        <v>96</v>
      </c>
      <c r="T90" s="55">
        <f t="shared" si="23"/>
        <v>180</v>
      </c>
      <c r="U90" s="55">
        <f t="shared" si="27"/>
        <v>84</v>
      </c>
      <c r="W90" s="73" t="str">
        <f t="shared" si="24"/>
        <v>Yes</v>
      </c>
      <c r="X90" s="55">
        <f t="shared" si="28"/>
        <v>96</v>
      </c>
      <c r="Y90" s="55">
        <f t="shared" si="29"/>
        <v>84</v>
      </c>
      <c r="Z90" s="62">
        <f t="shared" si="30"/>
        <v>3333.3339285714283</v>
      </c>
      <c r="AA90" s="62">
        <f t="shared" si="25"/>
        <v>443333.30535714288</v>
      </c>
      <c r="AB90" s="67">
        <f t="shared" si="31"/>
        <v>156666.69464285712</v>
      </c>
      <c r="AD90" s="57">
        <f>INDEX(Input_Raw_Data!$E$739:$E$744,MATCH(D90,Input_Raw_Data!$D$739:$D$744,0))</f>
        <v>0.48700000182628767</v>
      </c>
      <c r="AE90" s="62">
        <f t="shared" si="32"/>
        <v>136360.02486136064</v>
      </c>
      <c r="AF90" s="62">
        <f t="shared" si="33"/>
        <v>76296.680577189865</v>
      </c>
    </row>
    <row r="91" spans="4:32" s="4" customFormat="1" ht="11.25" customHeight="1" x14ac:dyDescent="0.3">
      <c r="D91" s="12" t="str">
        <f>Input_Raw_Data!E92</f>
        <v>FAC</v>
      </c>
      <c r="E91" s="71">
        <f>Input_Raw_Data!F92</f>
        <v>41456</v>
      </c>
      <c r="F91" s="55">
        <f>Input_Raw_Data!G92</f>
        <v>413</v>
      </c>
      <c r="G91" s="62">
        <f>Input_Raw_Data!H92</f>
        <v>160000</v>
      </c>
      <c r="H91" s="62">
        <f>Input_Raw_Data!I92</f>
        <v>32250.27</v>
      </c>
      <c r="I91" s="62">
        <f>Input_Raw_Data!J92</f>
        <v>127749.73</v>
      </c>
      <c r="J91" s="73" t="str">
        <f>Input_Raw_Data!K92</f>
        <v>Property</v>
      </c>
      <c r="K91" s="73" t="str">
        <f>Input_Raw_Data!L92</f>
        <v xml:space="preserve">Non-network — property </v>
      </c>
      <c r="M91" s="71">
        <f t="shared" si="17"/>
        <v>41456</v>
      </c>
      <c r="N91" s="55">
        <f t="shared" si="18"/>
        <v>5</v>
      </c>
      <c r="O91" s="55">
        <f t="shared" si="19"/>
        <v>1</v>
      </c>
      <c r="P91" s="55">
        <f t="shared" si="20"/>
        <v>6</v>
      </c>
      <c r="Q91" s="55">
        <f t="shared" si="21"/>
        <v>2</v>
      </c>
      <c r="R91" s="55">
        <f t="shared" si="22"/>
        <v>24</v>
      </c>
      <c r="S91" s="55">
        <f t="shared" si="26"/>
        <v>36</v>
      </c>
      <c r="T91" s="55">
        <f t="shared" si="23"/>
        <v>413</v>
      </c>
      <c r="U91" s="55">
        <f t="shared" si="27"/>
        <v>377</v>
      </c>
      <c r="W91" s="73" t="str">
        <f t="shared" si="24"/>
        <v>Yes</v>
      </c>
      <c r="X91" s="55">
        <f t="shared" si="28"/>
        <v>36</v>
      </c>
      <c r="Y91" s="55">
        <f t="shared" si="29"/>
        <v>377</v>
      </c>
      <c r="Z91" s="62">
        <f t="shared" si="30"/>
        <v>338.85870026525197</v>
      </c>
      <c r="AA91" s="62">
        <f t="shared" si="25"/>
        <v>44788.041909814325</v>
      </c>
      <c r="AB91" s="67">
        <f t="shared" si="31"/>
        <v>115211.95809018568</v>
      </c>
      <c r="AD91" s="57">
        <f>INDEX(Input_Raw_Data!$E$739:$E$744,MATCH(D91,Input_Raw_Data!$D$739:$D$744,0))</f>
        <v>0.48700000182628767</v>
      </c>
      <c r="AE91" s="62">
        <f t="shared" si="32"/>
        <v>62214.118743307758</v>
      </c>
      <c r="AF91" s="62">
        <f t="shared" si="33"/>
        <v>56108.223800330605</v>
      </c>
    </row>
    <row r="92" spans="4:32" s="4" customFormat="1" ht="11.25" customHeight="1" x14ac:dyDescent="0.3">
      <c r="D92" s="12" t="str">
        <f>Input_Raw_Data!E93</f>
        <v>FAC</v>
      </c>
      <c r="E92" s="71">
        <f>Input_Raw_Data!F93</f>
        <v>39339</v>
      </c>
      <c r="F92" s="55">
        <f>Input_Raw_Data!G93</f>
        <v>180</v>
      </c>
      <c r="G92" s="62">
        <f>Input_Raw_Data!H93</f>
        <v>14586.21</v>
      </c>
      <c r="H92" s="62">
        <f>Input_Raw_Data!I93</f>
        <v>8589.65</v>
      </c>
      <c r="I92" s="62">
        <f>Input_Raw_Data!J93</f>
        <v>5996.5599999999995</v>
      </c>
      <c r="J92" s="73" t="str">
        <f>Input_Raw_Data!K93</f>
        <v>Property</v>
      </c>
      <c r="K92" s="73" t="str">
        <f>Input_Raw_Data!L93</f>
        <v xml:space="preserve">Non-network — property </v>
      </c>
      <c r="M92" s="71">
        <f t="shared" si="17"/>
        <v>39339</v>
      </c>
      <c r="N92" s="55">
        <f t="shared" si="18"/>
        <v>3</v>
      </c>
      <c r="O92" s="55">
        <f t="shared" si="19"/>
        <v>1</v>
      </c>
      <c r="P92" s="55">
        <f t="shared" si="20"/>
        <v>6</v>
      </c>
      <c r="Q92" s="55">
        <f t="shared" si="21"/>
        <v>8</v>
      </c>
      <c r="R92" s="55">
        <f t="shared" si="22"/>
        <v>96</v>
      </c>
      <c r="S92" s="55">
        <f t="shared" si="26"/>
        <v>106</v>
      </c>
      <c r="T92" s="55">
        <f t="shared" si="23"/>
        <v>180</v>
      </c>
      <c r="U92" s="55">
        <f t="shared" si="27"/>
        <v>74</v>
      </c>
      <c r="W92" s="73" t="str">
        <f t="shared" si="24"/>
        <v>Yes</v>
      </c>
      <c r="X92" s="55">
        <f t="shared" si="28"/>
        <v>106</v>
      </c>
      <c r="Y92" s="55">
        <f t="shared" si="29"/>
        <v>74</v>
      </c>
      <c r="Z92" s="62">
        <f t="shared" si="30"/>
        <v>81.034594594594594</v>
      </c>
      <c r="AA92" s="62">
        <f t="shared" si="25"/>
        <v>11587.93</v>
      </c>
      <c r="AB92" s="67">
        <f t="shared" si="31"/>
        <v>2998.2799999999988</v>
      </c>
      <c r="AD92" s="57">
        <f>INDEX(Input_Raw_Data!$E$739:$E$744,MATCH(D92,Input_Raw_Data!$D$739:$D$744,0))</f>
        <v>0.48700000182628767</v>
      </c>
      <c r="AE92" s="62">
        <f t="shared" si="32"/>
        <v>2920.3247309514431</v>
      </c>
      <c r="AF92" s="62">
        <f t="shared" si="33"/>
        <v>1460.1623654757211</v>
      </c>
    </row>
    <row r="93" spans="4:32" s="4" customFormat="1" ht="11.25" customHeight="1" x14ac:dyDescent="0.3">
      <c r="D93" s="12" t="str">
        <f>Input_Raw_Data!E94</f>
        <v>FAC</v>
      </c>
      <c r="E93" s="71">
        <f>Input_Raw_Data!F94</f>
        <v>39904</v>
      </c>
      <c r="F93" s="55">
        <f>Input_Raw_Data!G94</f>
        <v>180</v>
      </c>
      <c r="G93" s="62">
        <f>Input_Raw_Data!H94</f>
        <v>28270.59</v>
      </c>
      <c r="H93" s="62">
        <f>Input_Raw_Data!I94</f>
        <v>13664.12</v>
      </c>
      <c r="I93" s="62">
        <f>Input_Raw_Data!J94</f>
        <v>14606.47</v>
      </c>
      <c r="J93" s="73" t="str">
        <f>Input_Raw_Data!K94</f>
        <v>Property</v>
      </c>
      <c r="K93" s="73" t="str">
        <f>Input_Raw_Data!L94</f>
        <v xml:space="preserve">Non-network — property </v>
      </c>
      <c r="M93" s="71">
        <f t="shared" si="17"/>
        <v>39904</v>
      </c>
      <c r="N93" s="55">
        <f t="shared" si="18"/>
        <v>8</v>
      </c>
      <c r="O93" s="55">
        <f t="shared" si="19"/>
        <v>1</v>
      </c>
      <c r="P93" s="55">
        <f t="shared" si="20"/>
        <v>6</v>
      </c>
      <c r="Q93" s="55">
        <f t="shared" si="21"/>
        <v>6</v>
      </c>
      <c r="R93" s="55">
        <f t="shared" si="22"/>
        <v>72</v>
      </c>
      <c r="S93" s="55">
        <f t="shared" si="26"/>
        <v>87</v>
      </c>
      <c r="T93" s="55">
        <f t="shared" si="23"/>
        <v>180</v>
      </c>
      <c r="U93" s="55">
        <f t="shared" si="27"/>
        <v>93</v>
      </c>
      <c r="W93" s="73" t="str">
        <f t="shared" si="24"/>
        <v>Yes</v>
      </c>
      <c r="X93" s="55">
        <f t="shared" si="28"/>
        <v>87</v>
      </c>
      <c r="Y93" s="55">
        <f t="shared" si="29"/>
        <v>93</v>
      </c>
      <c r="Z93" s="62">
        <f t="shared" si="30"/>
        <v>157.05881720430108</v>
      </c>
      <c r="AA93" s="62">
        <f t="shared" si="25"/>
        <v>19475.296236559141</v>
      </c>
      <c r="AB93" s="67">
        <f t="shared" si="31"/>
        <v>8795.293763440859</v>
      </c>
      <c r="AD93" s="57">
        <f>INDEX(Input_Raw_Data!$E$739:$E$744,MATCH(D93,Input_Raw_Data!$D$739:$D$744,0))</f>
        <v>0.48700000182628767</v>
      </c>
      <c r="AE93" s="62">
        <f t="shared" si="32"/>
        <v>7113.3509166756157</v>
      </c>
      <c r="AF93" s="62">
        <f t="shared" si="33"/>
        <v>4283.3080788584348</v>
      </c>
    </row>
    <row r="94" spans="4:32" s="4" customFormat="1" ht="11.25" customHeight="1" x14ac:dyDescent="0.3">
      <c r="D94" s="12" t="str">
        <f>Input_Raw_Data!E95</f>
        <v>FAC</v>
      </c>
      <c r="E94" s="71">
        <f>Input_Raw_Data!F95</f>
        <v>39630</v>
      </c>
      <c r="F94" s="55">
        <f>Input_Raw_Data!G95</f>
        <v>480</v>
      </c>
      <c r="G94" s="62">
        <f>Input_Raw_Data!H95</f>
        <v>1462857.14</v>
      </c>
      <c r="H94" s="62">
        <f>Input_Raw_Data!I95</f>
        <v>292571.43</v>
      </c>
      <c r="I94" s="62">
        <f>Input_Raw_Data!J95</f>
        <v>1170285.71</v>
      </c>
      <c r="J94" s="73" t="str">
        <f>Input_Raw_Data!K95</f>
        <v>Property</v>
      </c>
      <c r="K94" s="73" t="str">
        <f>Input_Raw_Data!L95</f>
        <v xml:space="preserve">Non-network — property </v>
      </c>
      <c r="M94" s="71">
        <f t="shared" si="17"/>
        <v>39630</v>
      </c>
      <c r="N94" s="55">
        <f t="shared" si="18"/>
        <v>5</v>
      </c>
      <c r="O94" s="55">
        <f t="shared" si="19"/>
        <v>1</v>
      </c>
      <c r="P94" s="55">
        <f t="shared" si="20"/>
        <v>6</v>
      </c>
      <c r="Q94" s="55">
        <f t="shared" si="21"/>
        <v>7</v>
      </c>
      <c r="R94" s="55">
        <f t="shared" si="22"/>
        <v>84</v>
      </c>
      <c r="S94" s="55">
        <f t="shared" si="26"/>
        <v>96</v>
      </c>
      <c r="T94" s="55">
        <f t="shared" si="23"/>
        <v>480</v>
      </c>
      <c r="U94" s="55">
        <f t="shared" si="27"/>
        <v>384</v>
      </c>
      <c r="W94" s="73" t="str">
        <f t="shared" si="24"/>
        <v>Yes</v>
      </c>
      <c r="X94" s="55">
        <f t="shared" si="28"/>
        <v>96</v>
      </c>
      <c r="Y94" s="55">
        <f t="shared" si="29"/>
        <v>384</v>
      </c>
      <c r="Z94" s="62">
        <f t="shared" si="30"/>
        <v>3047.6190364583331</v>
      </c>
      <c r="AA94" s="62">
        <f t="shared" si="25"/>
        <v>405333.33434895833</v>
      </c>
      <c r="AB94" s="67">
        <f t="shared" si="31"/>
        <v>1057523.8056510417</v>
      </c>
      <c r="AD94" s="57">
        <f>INDEX(Input_Raw_Data!$E$739:$E$744,MATCH(D94,Input_Raw_Data!$D$739:$D$744,0))</f>
        <v>0.48700000182628767</v>
      </c>
      <c r="AE94" s="62">
        <f t="shared" si="32"/>
        <v>569929.14290727838</v>
      </c>
      <c r="AF94" s="62">
        <f t="shared" si="33"/>
        <v>515014.09528339998</v>
      </c>
    </row>
    <row r="95" spans="4:32" s="4" customFormat="1" ht="11.25" customHeight="1" x14ac:dyDescent="0.3">
      <c r="D95" s="12" t="str">
        <f>Input_Raw_Data!E96</f>
        <v>FAC</v>
      </c>
      <c r="E95" s="71">
        <f>Input_Raw_Data!F96</f>
        <v>39982</v>
      </c>
      <c r="F95" s="55">
        <f>Input_Raw_Data!G96</f>
        <v>60</v>
      </c>
      <c r="G95" s="62">
        <f>Input_Raw_Data!H96</f>
        <v>0</v>
      </c>
      <c r="H95" s="62">
        <f>Input_Raw_Data!I96</f>
        <v>0</v>
      </c>
      <c r="I95" s="62">
        <f>Input_Raw_Data!J96</f>
        <v>0</v>
      </c>
      <c r="J95" s="73" t="str">
        <f>Input_Raw_Data!K96</f>
        <v>Property</v>
      </c>
      <c r="K95" s="73" t="str">
        <f>Input_Raw_Data!L96</f>
        <v xml:space="preserve">Non-network — property </v>
      </c>
      <c r="M95" s="71">
        <f t="shared" si="17"/>
        <v>39982</v>
      </c>
      <c r="N95" s="55">
        <f t="shared" si="18"/>
        <v>6</v>
      </c>
      <c r="O95" s="55">
        <f t="shared" si="19"/>
        <v>0</v>
      </c>
      <c r="P95" s="55">
        <f t="shared" si="20"/>
        <v>6</v>
      </c>
      <c r="Q95" s="55">
        <f t="shared" si="21"/>
        <v>6</v>
      </c>
      <c r="R95" s="55">
        <f t="shared" si="22"/>
        <v>72</v>
      </c>
      <c r="S95" s="55">
        <f t="shared" si="26"/>
        <v>84</v>
      </c>
      <c r="T95" s="55">
        <f t="shared" si="23"/>
        <v>60</v>
      </c>
      <c r="U95" s="55">
        <f t="shared" si="27"/>
        <v>0</v>
      </c>
      <c r="W95" s="73" t="str">
        <f t="shared" si="24"/>
        <v>Yes</v>
      </c>
      <c r="X95" s="55">
        <f t="shared" si="28"/>
        <v>84</v>
      </c>
      <c r="Y95" s="55">
        <f t="shared" si="29"/>
        <v>0</v>
      </c>
      <c r="Z95" s="62">
        <f t="shared" si="30"/>
        <v>0</v>
      </c>
      <c r="AA95" s="62">
        <f t="shared" si="25"/>
        <v>0</v>
      </c>
      <c r="AB95" s="67">
        <f t="shared" si="31"/>
        <v>0</v>
      </c>
      <c r="AD95" s="57">
        <f>INDEX(Input_Raw_Data!$E$739:$E$744,MATCH(D95,Input_Raw_Data!$D$739:$D$744,0))</f>
        <v>0.48700000182628767</v>
      </c>
      <c r="AE95" s="62">
        <f t="shared" si="32"/>
        <v>0</v>
      </c>
      <c r="AF95" s="62">
        <f t="shared" si="33"/>
        <v>0</v>
      </c>
    </row>
    <row r="96" spans="4:32" s="4" customFormat="1" ht="11.25" customHeight="1" x14ac:dyDescent="0.3">
      <c r="D96" s="12" t="str">
        <f>Input_Raw_Data!E97</f>
        <v>FAC</v>
      </c>
      <c r="E96" s="71">
        <f>Input_Raw_Data!F97</f>
        <v>32325</v>
      </c>
      <c r="F96" s="55">
        <f>Input_Raw_Data!G97</f>
        <v>480</v>
      </c>
      <c r="G96" s="62">
        <f>Input_Raw_Data!H97</f>
        <v>0</v>
      </c>
      <c r="H96" s="62">
        <f>Input_Raw_Data!I97</f>
        <v>0</v>
      </c>
      <c r="I96" s="62">
        <f>Input_Raw_Data!J97</f>
        <v>0</v>
      </c>
      <c r="J96" s="73" t="str">
        <f>Input_Raw_Data!K97</f>
        <v>Exclude</v>
      </c>
      <c r="K96" s="73" t="str">
        <f>Input_Raw_Data!L97</f>
        <v>Exclude</v>
      </c>
      <c r="M96" s="71">
        <f t="shared" si="17"/>
        <v>32325</v>
      </c>
      <c r="N96" s="55">
        <f t="shared" si="18"/>
        <v>5</v>
      </c>
      <c r="O96" s="55">
        <f t="shared" si="19"/>
        <v>1</v>
      </c>
      <c r="P96" s="55">
        <f t="shared" si="20"/>
        <v>6</v>
      </c>
      <c r="Q96" s="55">
        <f t="shared" si="21"/>
        <v>27</v>
      </c>
      <c r="R96" s="55">
        <f t="shared" si="22"/>
        <v>324</v>
      </c>
      <c r="S96" s="55">
        <f t="shared" si="26"/>
        <v>336</v>
      </c>
      <c r="T96" s="55">
        <f t="shared" si="23"/>
        <v>480</v>
      </c>
      <c r="U96" s="55">
        <f t="shared" si="27"/>
        <v>144</v>
      </c>
      <c r="W96" s="73" t="str">
        <f t="shared" si="24"/>
        <v>Yes</v>
      </c>
      <c r="X96" s="55">
        <f t="shared" si="28"/>
        <v>336</v>
      </c>
      <c r="Y96" s="55">
        <f t="shared" si="29"/>
        <v>144</v>
      </c>
      <c r="Z96" s="62">
        <f t="shared" si="30"/>
        <v>0</v>
      </c>
      <c r="AA96" s="62">
        <f t="shared" si="25"/>
        <v>0</v>
      </c>
      <c r="AB96" s="67">
        <f t="shared" si="31"/>
        <v>0</v>
      </c>
      <c r="AD96" s="57">
        <f>INDEX(Input_Raw_Data!$E$739:$E$744,MATCH(D96,Input_Raw_Data!$D$739:$D$744,0))</f>
        <v>0.48700000182628767</v>
      </c>
      <c r="AE96" s="62">
        <f t="shared" si="32"/>
        <v>0</v>
      </c>
      <c r="AF96" s="62">
        <f t="shared" si="33"/>
        <v>0</v>
      </c>
    </row>
    <row r="97" spans="4:32" s="4" customFormat="1" ht="11.25" customHeight="1" x14ac:dyDescent="0.3">
      <c r="D97" s="12" t="str">
        <f>Input_Raw_Data!E98</f>
        <v>FAC</v>
      </c>
      <c r="E97" s="71">
        <f>Input_Raw_Data!F98</f>
        <v>38899</v>
      </c>
      <c r="F97" s="55">
        <f>Input_Raw_Data!G98</f>
        <v>480</v>
      </c>
      <c r="G97" s="62">
        <f>Input_Raw_Data!H98</f>
        <v>0</v>
      </c>
      <c r="H97" s="62">
        <f>Input_Raw_Data!I98</f>
        <v>0</v>
      </c>
      <c r="I97" s="62">
        <f>Input_Raw_Data!J98</f>
        <v>0</v>
      </c>
      <c r="J97" s="73" t="str">
        <f>Input_Raw_Data!K98</f>
        <v>Exclude</v>
      </c>
      <c r="K97" s="73" t="str">
        <f>Input_Raw_Data!L98</f>
        <v>Exclude</v>
      </c>
      <c r="M97" s="71">
        <f t="shared" si="17"/>
        <v>38899</v>
      </c>
      <c r="N97" s="55">
        <f t="shared" si="18"/>
        <v>5</v>
      </c>
      <c r="O97" s="55">
        <f t="shared" si="19"/>
        <v>1</v>
      </c>
      <c r="P97" s="55">
        <f t="shared" si="20"/>
        <v>6</v>
      </c>
      <c r="Q97" s="55">
        <f t="shared" si="21"/>
        <v>9</v>
      </c>
      <c r="R97" s="55">
        <f t="shared" si="22"/>
        <v>108</v>
      </c>
      <c r="S97" s="55">
        <f t="shared" si="26"/>
        <v>120</v>
      </c>
      <c r="T97" s="55">
        <f t="shared" si="23"/>
        <v>480</v>
      </c>
      <c r="U97" s="55">
        <f t="shared" si="27"/>
        <v>360</v>
      </c>
      <c r="W97" s="73" t="str">
        <f t="shared" si="24"/>
        <v>Yes</v>
      </c>
      <c r="X97" s="55">
        <f t="shared" si="28"/>
        <v>120</v>
      </c>
      <c r="Y97" s="55">
        <f t="shared" si="29"/>
        <v>360</v>
      </c>
      <c r="Z97" s="62">
        <f t="shared" si="30"/>
        <v>0</v>
      </c>
      <c r="AA97" s="62">
        <f t="shared" si="25"/>
        <v>0</v>
      </c>
      <c r="AB97" s="67">
        <f t="shared" si="31"/>
        <v>0</v>
      </c>
      <c r="AD97" s="57">
        <f>INDEX(Input_Raw_Data!$E$739:$E$744,MATCH(D97,Input_Raw_Data!$D$739:$D$744,0))</f>
        <v>0.48700000182628767</v>
      </c>
      <c r="AE97" s="62">
        <f t="shared" si="32"/>
        <v>0</v>
      </c>
      <c r="AF97" s="62">
        <f t="shared" si="33"/>
        <v>0</v>
      </c>
    </row>
    <row r="98" spans="4:32" s="4" customFormat="1" ht="11.25" customHeight="1" x14ac:dyDescent="0.3">
      <c r="D98" s="12" t="str">
        <f>Input_Raw_Data!E99</f>
        <v>FAC</v>
      </c>
      <c r="E98" s="71">
        <f>Input_Raw_Data!F99</f>
        <v>39264</v>
      </c>
      <c r="F98" s="55">
        <f>Input_Raw_Data!G99</f>
        <v>480</v>
      </c>
      <c r="G98" s="62">
        <f>Input_Raw_Data!H99</f>
        <v>0</v>
      </c>
      <c r="H98" s="62">
        <f>Input_Raw_Data!I99</f>
        <v>0</v>
      </c>
      <c r="I98" s="62">
        <f>Input_Raw_Data!J99</f>
        <v>0</v>
      </c>
      <c r="J98" s="73" t="str">
        <f>Input_Raw_Data!K99</f>
        <v>Exclude</v>
      </c>
      <c r="K98" s="73" t="str">
        <f>Input_Raw_Data!L99</f>
        <v>Exclude</v>
      </c>
      <c r="M98" s="71">
        <f t="shared" si="17"/>
        <v>39264</v>
      </c>
      <c r="N98" s="55">
        <f t="shared" si="18"/>
        <v>5</v>
      </c>
      <c r="O98" s="55">
        <f t="shared" si="19"/>
        <v>1</v>
      </c>
      <c r="P98" s="55">
        <f t="shared" si="20"/>
        <v>6</v>
      </c>
      <c r="Q98" s="55">
        <f t="shared" si="21"/>
        <v>8</v>
      </c>
      <c r="R98" s="55">
        <f t="shared" si="22"/>
        <v>96</v>
      </c>
      <c r="S98" s="55">
        <f t="shared" si="26"/>
        <v>108</v>
      </c>
      <c r="T98" s="55">
        <f t="shared" si="23"/>
        <v>480</v>
      </c>
      <c r="U98" s="55">
        <f t="shared" si="27"/>
        <v>372</v>
      </c>
      <c r="W98" s="73" t="str">
        <f t="shared" si="24"/>
        <v>Yes</v>
      </c>
      <c r="X98" s="55">
        <f t="shared" si="28"/>
        <v>108</v>
      </c>
      <c r="Y98" s="55">
        <f t="shared" si="29"/>
        <v>372</v>
      </c>
      <c r="Z98" s="62">
        <f t="shared" si="30"/>
        <v>0</v>
      </c>
      <c r="AA98" s="62">
        <f t="shared" si="25"/>
        <v>0</v>
      </c>
      <c r="AB98" s="67">
        <f t="shared" si="31"/>
        <v>0</v>
      </c>
      <c r="AD98" s="57">
        <f>INDEX(Input_Raw_Data!$E$739:$E$744,MATCH(D98,Input_Raw_Data!$D$739:$D$744,0))</f>
        <v>0.48700000182628767</v>
      </c>
      <c r="AE98" s="62">
        <f t="shared" si="32"/>
        <v>0</v>
      </c>
      <c r="AF98" s="62">
        <f t="shared" si="33"/>
        <v>0</v>
      </c>
    </row>
    <row r="99" spans="4:32" s="4" customFormat="1" ht="11.25" customHeight="1" x14ac:dyDescent="0.3">
      <c r="D99" s="12" t="str">
        <f>Input_Raw_Data!E100</f>
        <v>FAC</v>
      </c>
      <c r="E99" s="71">
        <f>Input_Raw_Data!F100</f>
        <v>40223</v>
      </c>
      <c r="F99" s="55">
        <f>Input_Raw_Data!G100</f>
        <v>180</v>
      </c>
      <c r="G99" s="62">
        <f>Input_Raw_Data!H100</f>
        <v>0</v>
      </c>
      <c r="H99" s="62">
        <f>Input_Raw_Data!I100</f>
        <v>0</v>
      </c>
      <c r="I99" s="62">
        <f>Input_Raw_Data!J100</f>
        <v>0</v>
      </c>
      <c r="J99" s="73" t="str">
        <f>Input_Raw_Data!K100</f>
        <v>Property</v>
      </c>
      <c r="K99" s="73" t="str">
        <f>Input_Raw_Data!L100</f>
        <v xml:space="preserve">Non-network — property </v>
      </c>
      <c r="M99" s="71">
        <f t="shared" si="17"/>
        <v>40223</v>
      </c>
      <c r="N99" s="55">
        <f t="shared" si="18"/>
        <v>10</v>
      </c>
      <c r="O99" s="55">
        <f t="shared" si="19"/>
        <v>0</v>
      </c>
      <c r="P99" s="55">
        <f t="shared" si="20"/>
        <v>6</v>
      </c>
      <c r="Q99" s="55">
        <f t="shared" si="21"/>
        <v>5</v>
      </c>
      <c r="R99" s="55">
        <f t="shared" si="22"/>
        <v>60</v>
      </c>
      <c r="S99" s="55">
        <f t="shared" si="26"/>
        <v>76</v>
      </c>
      <c r="T99" s="55">
        <f t="shared" si="23"/>
        <v>180</v>
      </c>
      <c r="U99" s="55">
        <f t="shared" si="27"/>
        <v>104</v>
      </c>
      <c r="W99" s="73" t="str">
        <f t="shared" si="24"/>
        <v>Yes</v>
      </c>
      <c r="X99" s="55">
        <f t="shared" si="28"/>
        <v>76</v>
      </c>
      <c r="Y99" s="55">
        <f t="shared" si="29"/>
        <v>104</v>
      </c>
      <c r="Z99" s="62">
        <f t="shared" si="30"/>
        <v>0</v>
      </c>
      <c r="AA99" s="62">
        <f t="shared" si="25"/>
        <v>0</v>
      </c>
      <c r="AB99" s="67">
        <f t="shared" si="31"/>
        <v>0</v>
      </c>
      <c r="AD99" s="57">
        <f>INDEX(Input_Raw_Data!$E$739:$E$744,MATCH(D99,Input_Raw_Data!$D$739:$D$744,0))</f>
        <v>0.48700000182628767</v>
      </c>
      <c r="AE99" s="62">
        <f t="shared" si="32"/>
        <v>0</v>
      </c>
      <c r="AF99" s="62">
        <f t="shared" si="33"/>
        <v>0</v>
      </c>
    </row>
    <row r="100" spans="4:32" s="4" customFormat="1" ht="11.25" customHeight="1" x14ac:dyDescent="0.3">
      <c r="D100" s="12" t="str">
        <f>Input_Raw_Data!E101</f>
        <v>FAC</v>
      </c>
      <c r="E100" s="71">
        <f>Input_Raw_Data!F101</f>
        <v>39212</v>
      </c>
      <c r="F100" s="55">
        <f>Input_Raw_Data!G101</f>
        <v>60</v>
      </c>
      <c r="G100" s="62">
        <f>Input_Raw_Data!H101</f>
        <v>40031.550000000003</v>
      </c>
      <c r="H100" s="62">
        <f>Input_Raw_Data!I101</f>
        <v>40031.550000000003</v>
      </c>
      <c r="I100" s="62">
        <f>Input_Raw_Data!J101</f>
        <v>0</v>
      </c>
      <c r="J100" s="73" t="str">
        <f>Input_Raw_Data!K101</f>
        <v>Property</v>
      </c>
      <c r="K100" s="73" t="str">
        <f>Input_Raw_Data!L101</f>
        <v xml:space="preserve">Non-network — property </v>
      </c>
      <c r="M100" s="71">
        <f t="shared" si="17"/>
        <v>39212</v>
      </c>
      <c r="N100" s="55">
        <f t="shared" si="18"/>
        <v>7</v>
      </c>
      <c r="O100" s="55">
        <f t="shared" si="19"/>
        <v>1</v>
      </c>
      <c r="P100" s="55">
        <f t="shared" si="20"/>
        <v>6</v>
      </c>
      <c r="Q100" s="55">
        <f t="shared" si="21"/>
        <v>8</v>
      </c>
      <c r="R100" s="55">
        <f t="shared" si="22"/>
        <v>96</v>
      </c>
      <c r="S100" s="55">
        <f t="shared" si="26"/>
        <v>110</v>
      </c>
      <c r="T100" s="55">
        <f t="shared" si="23"/>
        <v>60</v>
      </c>
      <c r="U100" s="55">
        <f t="shared" si="27"/>
        <v>0</v>
      </c>
      <c r="W100" s="73" t="str">
        <f t="shared" si="24"/>
        <v>Yes</v>
      </c>
      <c r="X100" s="55">
        <f t="shared" si="28"/>
        <v>110</v>
      </c>
      <c r="Y100" s="55">
        <f t="shared" si="29"/>
        <v>0</v>
      </c>
      <c r="Z100" s="62">
        <f t="shared" si="30"/>
        <v>0</v>
      </c>
      <c r="AA100" s="62">
        <f t="shared" si="25"/>
        <v>40031.550000000003</v>
      </c>
      <c r="AB100" s="67">
        <f t="shared" si="31"/>
        <v>0</v>
      </c>
      <c r="AD100" s="57">
        <f>INDEX(Input_Raw_Data!$E$739:$E$744,MATCH(D100,Input_Raw_Data!$D$739:$D$744,0))</f>
        <v>0.48700000182628767</v>
      </c>
      <c r="AE100" s="62">
        <f t="shared" si="32"/>
        <v>0</v>
      </c>
      <c r="AF100" s="62">
        <f t="shared" si="33"/>
        <v>0</v>
      </c>
    </row>
    <row r="101" spans="4:32" s="4" customFormat="1" ht="11.25" customHeight="1" x14ac:dyDescent="0.3">
      <c r="D101" s="12" t="str">
        <f>Input_Raw_Data!E102</f>
        <v>FAC</v>
      </c>
      <c r="E101" s="71">
        <f>Input_Raw_Data!F102</f>
        <v>39318</v>
      </c>
      <c r="F101" s="55">
        <f>Input_Raw_Data!G102</f>
        <v>60</v>
      </c>
      <c r="G101" s="62">
        <f>Input_Raw_Data!H102</f>
        <v>22502.59</v>
      </c>
      <c r="H101" s="62">
        <f>Input_Raw_Data!I102</f>
        <v>22502.59</v>
      </c>
      <c r="I101" s="62">
        <f>Input_Raw_Data!J102</f>
        <v>0</v>
      </c>
      <c r="J101" s="73" t="str">
        <f>Input_Raw_Data!K102</f>
        <v>Property</v>
      </c>
      <c r="K101" s="73" t="str">
        <f>Input_Raw_Data!L102</f>
        <v xml:space="preserve">Non-network — property </v>
      </c>
      <c r="M101" s="71">
        <f t="shared" si="17"/>
        <v>39318</v>
      </c>
      <c r="N101" s="55">
        <f t="shared" si="18"/>
        <v>4</v>
      </c>
      <c r="O101" s="55">
        <f t="shared" si="19"/>
        <v>0</v>
      </c>
      <c r="P101" s="55">
        <f t="shared" si="20"/>
        <v>6</v>
      </c>
      <c r="Q101" s="55">
        <f t="shared" si="21"/>
        <v>8</v>
      </c>
      <c r="R101" s="55">
        <f t="shared" si="22"/>
        <v>96</v>
      </c>
      <c r="S101" s="55">
        <f t="shared" si="26"/>
        <v>106</v>
      </c>
      <c r="T101" s="55">
        <f t="shared" si="23"/>
        <v>60</v>
      </c>
      <c r="U101" s="55">
        <f t="shared" si="27"/>
        <v>0</v>
      </c>
      <c r="W101" s="73" t="str">
        <f t="shared" si="24"/>
        <v>Yes</v>
      </c>
      <c r="X101" s="55">
        <f t="shared" si="28"/>
        <v>106</v>
      </c>
      <c r="Y101" s="55">
        <f t="shared" si="29"/>
        <v>0</v>
      </c>
      <c r="Z101" s="62">
        <f t="shared" si="30"/>
        <v>0</v>
      </c>
      <c r="AA101" s="62">
        <f t="shared" si="25"/>
        <v>22502.59</v>
      </c>
      <c r="AB101" s="67">
        <f t="shared" si="31"/>
        <v>0</v>
      </c>
      <c r="AD101" s="57">
        <f>INDEX(Input_Raw_Data!$E$739:$E$744,MATCH(D101,Input_Raw_Data!$D$739:$D$744,0))</f>
        <v>0.48700000182628767</v>
      </c>
      <c r="AE101" s="62">
        <f t="shared" si="32"/>
        <v>0</v>
      </c>
      <c r="AF101" s="62">
        <f t="shared" si="33"/>
        <v>0</v>
      </c>
    </row>
    <row r="102" spans="4:32" s="4" customFormat="1" ht="11.25" customHeight="1" x14ac:dyDescent="0.3">
      <c r="D102" s="12" t="str">
        <f>Input_Raw_Data!E103</f>
        <v>FAC</v>
      </c>
      <c r="E102" s="71">
        <f>Input_Raw_Data!F103</f>
        <v>39318</v>
      </c>
      <c r="F102" s="55">
        <f>Input_Raw_Data!G103</f>
        <v>144</v>
      </c>
      <c r="G102" s="62">
        <f>Input_Raw_Data!H103</f>
        <v>0</v>
      </c>
      <c r="H102" s="62">
        <f>Input_Raw_Data!I103</f>
        <v>0</v>
      </c>
      <c r="I102" s="62">
        <f>Input_Raw_Data!J103</f>
        <v>0</v>
      </c>
      <c r="J102" s="73" t="str">
        <f>Input_Raw_Data!K103</f>
        <v>Property</v>
      </c>
      <c r="K102" s="73" t="str">
        <f>Input_Raw_Data!L103</f>
        <v xml:space="preserve">Non-network — property </v>
      </c>
      <c r="M102" s="71">
        <f t="shared" si="17"/>
        <v>39318</v>
      </c>
      <c r="N102" s="55">
        <f t="shared" si="18"/>
        <v>4</v>
      </c>
      <c r="O102" s="55">
        <f t="shared" si="19"/>
        <v>0</v>
      </c>
      <c r="P102" s="55">
        <f t="shared" si="20"/>
        <v>6</v>
      </c>
      <c r="Q102" s="55">
        <f t="shared" si="21"/>
        <v>8</v>
      </c>
      <c r="R102" s="55">
        <f t="shared" si="22"/>
        <v>96</v>
      </c>
      <c r="S102" s="55">
        <f t="shared" si="26"/>
        <v>106</v>
      </c>
      <c r="T102" s="55">
        <f t="shared" si="23"/>
        <v>144</v>
      </c>
      <c r="U102" s="55">
        <f t="shared" si="27"/>
        <v>38</v>
      </c>
      <c r="W102" s="73" t="str">
        <f t="shared" si="24"/>
        <v>Yes</v>
      </c>
      <c r="X102" s="55">
        <f t="shared" si="28"/>
        <v>106</v>
      </c>
      <c r="Y102" s="55">
        <f t="shared" si="29"/>
        <v>38</v>
      </c>
      <c r="Z102" s="62">
        <f t="shared" si="30"/>
        <v>0</v>
      </c>
      <c r="AA102" s="62">
        <f t="shared" si="25"/>
        <v>0</v>
      </c>
      <c r="AB102" s="67">
        <f t="shared" si="31"/>
        <v>0</v>
      </c>
      <c r="AD102" s="57">
        <f>INDEX(Input_Raw_Data!$E$739:$E$744,MATCH(D102,Input_Raw_Data!$D$739:$D$744,0))</f>
        <v>0.48700000182628767</v>
      </c>
      <c r="AE102" s="62">
        <f t="shared" si="32"/>
        <v>0</v>
      </c>
      <c r="AF102" s="62">
        <f t="shared" si="33"/>
        <v>0</v>
      </c>
    </row>
    <row r="103" spans="4:32" s="4" customFormat="1" ht="11.25" customHeight="1" x14ac:dyDescent="0.3">
      <c r="D103" s="12" t="str">
        <f>Input_Raw_Data!E104</f>
        <v>FAC</v>
      </c>
      <c r="E103" s="71">
        <f>Input_Raw_Data!F104</f>
        <v>39430</v>
      </c>
      <c r="F103" s="55">
        <f>Input_Raw_Data!G104</f>
        <v>60</v>
      </c>
      <c r="G103" s="62">
        <f>Input_Raw_Data!H104</f>
        <v>42341.55</v>
      </c>
      <c r="H103" s="62">
        <f>Input_Raw_Data!I104</f>
        <v>42341.55</v>
      </c>
      <c r="I103" s="62">
        <f>Input_Raw_Data!J104</f>
        <v>0</v>
      </c>
      <c r="J103" s="73" t="str">
        <f>Input_Raw_Data!K104</f>
        <v>Property</v>
      </c>
      <c r="K103" s="73" t="str">
        <f>Input_Raw_Data!L104</f>
        <v xml:space="preserve">Non-network — property </v>
      </c>
      <c r="M103" s="71">
        <f t="shared" si="17"/>
        <v>39430</v>
      </c>
      <c r="N103" s="55">
        <f t="shared" si="18"/>
        <v>0</v>
      </c>
      <c r="O103" s="55">
        <f t="shared" si="19"/>
        <v>1</v>
      </c>
      <c r="P103" s="55">
        <f t="shared" si="20"/>
        <v>6</v>
      </c>
      <c r="Q103" s="55">
        <f t="shared" si="21"/>
        <v>8</v>
      </c>
      <c r="R103" s="55">
        <f t="shared" si="22"/>
        <v>96</v>
      </c>
      <c r="S103" s="55">
        <f t="shared" si="26"/>
        <v>103</v>
      </c>
      <c r="T103" s="55">
        <f t="shared" si="23"/>
        <v>60</v>
      </c>
      <c r="U103" s="55">
        <f t="shared" si="27"/>
        <v>0</v>
      </c>
      <c r="W103" s="73" t="str">
        <f t="shared" si="24"/>
        <v>Yes</v>
      </c>
      <c r="X103" s="55">
        <f t="shared" si="28"/>
        <v>103</v>
      </c>
      <c r="Y103" s="55">
        <f t="shared" si="29"/>
        <v>0</v>
      </c>
      <c r="Z103" s="62">
        <f t="shared" si="30"/>
        <v>0</v>
      </c>
      <c r="AA103" s="62">
        <f t="shared" si="25"/>
        <v>42341.55</v>
      </c>
      <c r="AB103" s="67">
        <f t="shared" si="31"/>
        <v>0</v>
      </c>
      <c r="AD103" s="57">
        <f>INDEX(Input_Raw_Data!$E$739:$E$744,MATCH(D103,Input_Raw_Data!$D$739:$D$744,0))</f>
        <v>0.48700000182628767</v>
      </c>
      <c r="AE103" s="62">
        <f t="shared" si="32"/>
        <v>0</v>
      </c>
      <c r="AF103" s="62">
        <f t="shared" si="33"/>
        <v>0</v>
      </c>
    </row>
    <row r="104" spans="4:32" s="4" customFormat="1" ht="11.25" customHeight="1" x14ac:dyDescent="0.3">
      <c r="D104" s="12" t="str">
        <f>Input_Raw_Data!E105</f>
        <v>FAC</v>
      </c>
      <c r="E104" s="71">
        <f>Input_Raw_Data!F105</f>
        <v>40882</v>
      </c>
      <c r="F104" s="55">
        <f>Input_Raw_Data!G105</f>
        <v>360</v>
      </c>
      <c r="G104" s="62">
        <f>Input_Raw_Data!H105</f>
        <v>284715.99</v>
      </c>
      <c r="H104" s="62">
        <f>Input_Raw_Data!I105</f>
        <v>43498.29</v>
      </c>
      <c r="I104" s="62">
        <f>Input_Raw_Data!J105</f>
        <v>241217.69999999998</v>
      </c>
      <c r="J104" s="73" t="str">
        <f>Input_Raw_Data!K105</f>
        <v>Property</v>
      </c>
      <c r="K104" s="73" t="str">
        <f>Input_Raw_Data!L105</f>
        <v xml:space="preserve">Non-network — property </v>
      </c>
      <c r="M104" s="71">
        <f t="shared" si="17"/>
        <v>40882</v>
      </c>
      <c r="N104" s="55">
        <f t="shared" si="18"/>
        <v>0</v>
      </c>
      <c r="O104" s="55">
        <f t="shared" si="19"/>
        <v>1</v>
      </c>
      <c r="P104" s="55">
        <f t="shared" si="20"/>
        <v>6</v>
      </c>
      <c r="Q104" s="55">
        <f t="shared" si="21"/>
        <v>4</v>
      </c>
      <c r="R104" s="55">
        <f t="shared" si="22"/>
        <v>48</v>
      </c>
      <c r="S104" s="55">
        <f t="shared" si="26"/>
        <v>55</v>
      </c>
      <c r="T104" s="55">
        <f t="shared" si="23"/>
        <v>360</v>
      </c>
      <c r="U104" s="55">
        <f t="shared" si="27"/>
        <v>305</v>
      </c>
      <c r="W104" s="73" t="str">
        <f t="shared" si="24"/>
        <v>Yes</v>
      </c>
      <c r="X104" s="55">
        <f t="shared" si="28"/>
        <v>55</v>
      </c>
      <c r="Y104" s="55">
        <f t="shared" si="29"/>
        <v>305</v>
      </c>
      <c r="Z104" s="62">
        <f t="shared" si="30"/>
        <v>790.87770491803269</v>
      </c>
      <c r="AA104" s="62">
        <f t="shared" si="25"/>
        <v>72760.765081967213</v>
      </c>
      <c r="AB104" s="67">
        <f t="shared" si="31"/>
        <v>211955.22491803276</v>
      </c>
      <c r="AD104" s="57">
        <f>INDEX(Input_Raw_Data!$E$739:$E$744,MATCH(D104,Input_Raw_Data!$D$739:$D$744,0))</f>
        <v>0.48700000182628767</v>
      </c>
      <c r="AE104" s="62">
        <f t="shared" si="32"/>
        <v>117473.02034053291</v>
      </c>
      <c r="AF104" s="62">
        <f t="shared" si="33"/>
        <v>103222.19492217316</v>
      </c>
    </row>
    <row r="105" spans="4:32" s="4" customFormat="1" ht="11.25" customHeight="1" x14ac:dyDescent="0.3">
      <c r="D105" s="12" t="str">
        <f>Input_Raw_Data!E106</f>
        <v>FAC</v>
      </c>
      <c r="E105" s="71">
        <f>Input_Raw_Data!F106</f>
        <v>40773</v>
      </c>
      <c r="F105" s="55">
        <f>Input_Raw_Data!G106</f>
        <v>180</v>
      </c>
      <c r="G105" s="62">
        <f>Input_Raw_Data!H106</f>
        <v>81196.47</v>
      </c>
      <c r="H105" s="62">
        <f>Input_Raw_Data!I106</f>
        <v>26614.35</v>
      </c>
      <c r="I105" s="62">
        <f>Input_Raw_Data!J106</f>
        <v>54582.12</v>
      </c>
      <c r="J105" s="73" t="str">
        <f>Input_Raw_Data!K106</f>
        <v>Property</v>
      </c>
      <c r="K105" s="73" t="str">
        <f>Input_Raw_Data!L106</f>
        <v xml:space="preserve">Non-network — property </v>
      </c>
      <c r="M105" s="71">
        <f t="shared" si="17"/>
        <v>40773</v>
      </c>
      <c r="N105" s="55">
        <f t="shared" si="18"/>
        <v>4</v>
      </c>
      <c r="O105" s="55">
        <f t="shared" si="19"/>
        <v>0</v>
      </c>
      <c r="P105" s="55">
        <f t="shared" si="20"/>
        <v>6</v>
      </c>
      <c r="Q105" s="55">
        <f t="shared" si="21"/>
        <v>4</v>
      </c>
      <c r="R105" s="55">
        <f t="shared" si="22"/>
        <v>48</v>
      </c>
      <c r="S105" s="55">
        <f t="shared" si="26"/>
        <v>58</v>
      </c>
      <c r="T105" s="55">
        <f t="shared" si="23"/>
        <v>180</v>
      </c>
      <c r="U105" s="55">
        <f t="shared" si="27"/>
        <v>122</v>
      </c>
      <c r="W105" s="73" t="str">
        <f t="shared" si="24"/>
        <v>Yes</v>
      </c>
      <c r="X105" s="55">
        <f t="shared" si="28"/>
        <v>58</v>
      </c>
      <c r="Y105" s="55">
        <f t="shared" si="29"/>
        <v>122</v>
      </c>
      <c r="Z105" s="62">
        <f t="shared" si="30"/>
        <v>447.39442622950821</v>
      </c>
      <c r="AA105" s="62">
        <f t="shared" si="25"/>
        <v>43167.943770491802</v>
      </c>
      <c r="AB105" s="67">
        <f t="shared" si="31"/>
        <v>38028.526229508199</v>
      </c>
      <c r="AD105" s="57">
        <f>INDEX(Input_Raw_Data!$E$739:$E$744,MATCH(D105,Input_Raw_Data!$D$739:$D$744,0))</f>
        <v>0.48700000182628767</v>
      </c>
      <c r="AE105" s="62">
        <f t="shared" si="32"/>
        <v>26581.492539682655</v>
      </c>
      <c r="AF105" s="62">
        <f t="shared" si="33"/>
        <v>18519.89234322152</v>
      </c>
    </row>
    <row r="106" spans="4:32" s="4" customFormat="1" ht="11.25" customHeight="1" x14ac:dyDescent="0.3">
      <c r="D106" s="12" t="str">
        <f>Input_Raw_Data!E107</f>
        <v>FAC</v>
      </c>
      <c r="E106" s="71">
        <f>Input_Raw_Data!F107</f>
        <v>40871</v>
      </c>
      <c r="F106" s="55">
        <f>Input_Raw_Data!G107</f>
        <v>120</v>
      </c>
      <c r="G106" s="62">
        <f>Input_Raw_Data!H107</f>
        <v>87984.05</v>
      </c>
      <c r="H106" s="62">
        <f>Input_Raw_Data!I107</f>
        <v>41059.199999999997</v>
      </c>
      <c r="I106" s="62">
        <f>Input_Raw_Data!J107</f>
        <v>46924.850000000006</v>
      </c>
      <c r="J106" s="73" t="str">
        <f>Input_Raw_Data!K107</f>
        <v>Property</v>
      </c>
      <c r="K106" s="73" t="str">
        <f>Input_Raw_Data!L107</f>
        <v xml:space="preserve">Non-network — property </v>
      </c>
      <c r="M106" s="71">
        <f t="shared" si="17"/>
        <v>40871</v>
      </c>
      <c r="N106" s="55">
        <f t="shared" si="18"/>
        <v>1</v>
      </c>
      <c r="O106" s="55">
        <f t="shared" si="19"/>
        <v>0</v>
      </c>
      <c r="P106" s="55">
        <f t="shared" si="20"/>
        <v>6</v>
      </c>
      <c r="Q106" s="55">
        <f t="shared" si="21"/>
        <v>4</v>
      </c>
      <c r="R106" s="55">
        <f t="shared" si="22"/>
        <v>48</v>
      </c>
      <c r="S106" s="55">
        <f t="shared" si="26"/>
        <v>55</v>
      </c>
      <c r="T106" s="55">
        <f t="shared" si="23"/>
        <v>120</v>
      </c>
      <c r="U106" s="55">
        <f t="shared" si="27"/>
        <v>65</v>
      </c>
      <c r="W106" s="73" t="str">
        <f t="shared" si="24"/>
        <v>Yes</v>
      </c>
      <c r="X106" s="55">
        <f t="shared" si="28"/>
        <v>55</v>
      </c>
      <c r="Y106" s="55">
        <f t="shared" si="29"/>
        <v>65</v>
      </c>
      <c r="Z106" s="62">
        <f t="shared" si="30"/>
        <v>721.92076923076934</v>
      </c>
      <c r="AA106" s="62">
        <f t="shared" si="25"/>
        <v>67770.268461538464</v>
      </c>
      <c r="AB106" s="67">
        <f t="shared" si="31"/>
        <v>20213.781538461539</v>
      </c>
      <c r="AD106" s="57">
        <f>INDEX(Input_Raw_Data!$E$739:$E$744,MATCH(D106,Input_Raw_Data!$D$739:$D$744,0))</f>
        <v>0.48700000182628767</v>
      </c>
      <c r="AE106" s="62">
        <f t="shared" si="32"/>
        <v>22852.402035698276</v>
      </c>
      <c r="AF106" s="62">
        <f t="shared" si="33"/>
        <v>9844.1116461469501</v>
      </c>
    </row>
    <row r="107" spans="4:32" s="4" customFormat="1" ht="11.25" customHeight="1" x14ac:dyDescent="0.3">
      <c r="D107" s="12" t="str">
        <f>Input_Raw_Data!E108</f>
        <v>FAC</v>
      </c>
      <c r="E107" s="71">
        <f>Input_Raw_Data!F108</f>
        <v>40721</v>
      </c>
      <c r="F107" s="55">
        <f>Input_Raw_Data!G108</f>
        <v>180</v>
      </c>
      <c r="G107" s="62">
        <f>Input_Raw_Data!H108</f>
        <v>0</v>
      </c>
      <c r="H107" s="62">
        <f>Input_Raw_Data!I108</f>
        <v>0</v>
      </c>
      <c r="I107" s="62">
        <f>Input_Raw_Data!J108</f>
        <v>0</v>
      </c>
      <c r="J107" s="73" t="str">
        <f>Input_Raw_Data!K108</f>
        <v>Property</v>
      </c>
      <c r="K107" s="73" t="str">
        <f>Input_Raw_Data!L108</f>
        <v xml:space="preserve">Non-network — property </v>
      </c>
      <c r="M107" s="71">
        <f t="shared" si="17"/>
        <v>40721</v>
      </c>
      <c r="N107" s="55">
        <f t="shared" si="18"/>
        <v>6</v>
      </c>
      <c r="O107" s="55">
        <f t="shared" si="19"/>
        <v>0</v>
      </c>
      <c r="P107" s="55">
        <f t="shared" si="20"/>
        <v>6</v>
      </c>
      <c r="Q107" s="55">
        <f t="shared" si="21"/>
        <v>4</v>
      </c>
      <c r="R107" s="55">
        <f t="shared" si="22"/>
        <v>48</v>
      </c>
      <c r="S107" s="55">
        <f t="shared" si="26"/>
        <v>60</v>
      </c>
      <c r="T107" s="55">
        <f t="shared" si="23"/>
        <v>180</v>
      </c>
      <c r="U107" s="55">
        <f t="shared" si="27"/>
        <v>120</v>
      </c>
      <c r="W107" s="73" t="str">
        <f t="shared" si="24"/>
        <v>Yes</v>
      </c>
      <c r="X107" s="55">
        <f t="shared" si="28"/>
        <v>60</v>
      </c>
      <c r="Y107" s="55">
        <f t="shared" si="29"/>
        <v>120</v>
      </c>
      <c r="Z107" s="62">
        <f t="shared" si="30"/>
        <v>0</v>
      </c>
      <c r="AA107" s="62">
        <f t="shared" si="25"/>
        <v>0</v>
      </c>
      <c r="AB107" s="67">
        <f t="shared" si="31"/>
        <v>0</v>
      </c>
      <c r="AD107" s="57">
        <f>INDEX(Input_Raw_Data!$E$739:$E$744,MATCH(D107,Input_Raw_Data!$D$739:$D$744,0))</f>
        <v>0.48700000182628767</v>
      </c>
      <c r="AE107" s="62">
        <f t="shared" si="32"/>
        <v>0</v>
      </c>
      <c r="AF107" s="62">
        <f t="shared" si="33"/>
        <v>0</v>
      </c>
    </row>
    <row r="108" spans="4:32" s="4" customFormat="1" ht="11.25" customHeight="1" x14ac:dyDescent="0.3">
      <c r="D108" s="12" t="str">
        <f>Input_Raw_Data!E109</f>
        <v>FAC</v>
      </c>
      <c r="E108" s="71">
        <f>Input_Raw_Data!F109</f>
        <v>33055</v>
      </c>
      <c r="F108" s="55">
        <f>Input_Raw_Data!G109</f>
        <v>480</v>
      </c>
      <c r="G108" s="62">
        <f>Input_Raw_Data!H109</f>
        <v>1505882.35</v>
      </c>
      <c r="H108" s="62">
        <f>Input_Raw_Data!I109</f>
        <v>978823.45</v>
      </c>
      <c r="I108" s="62">
        <f>Input_Raw_Data!J109</f>
        <v>527058.90000000014</v>
      </c>
      <c r="J108" s="73" t="str">
        <f>Input_Raw_Data!K109</f>
        <v>Property</v>
      </c>
      <c r="K108" s="73" t="str">
        <f>Input_Raw_Data!L109</f>
        <v xml:space="preserve">Non-network — property </v>
      </c>
      <c r="M108" s="71">
        <f t="shared" si="17"/>
        <v>33055</v>
      </c>
      <c r="N108" s="55">
        <f t="shared" si="18"/>
        <v>5</v>
      </c>
      <c r="O108" s="55">
        <f t="shared" si="19"/>
        <v>1</v>
      </c>
      <c r="P108" s="55">
        <f t="shared" si="20"/>
        <v>6</v>
      </c>
      <c r="Q108" s="55">
        <f t="shared" si="21"/>
        <v>25</v>
      </c>
      <c r="R108" s="55">
        <f t="shared" si="22"/>
        <v>300</v>
      </c>
      <c r="S108" s="55">
        <f t="shared" si="26"/>
        <v>312</v>
      </c>
      <c r="T108" s="55">
        <f t="shared" si="23"/>
        <v>480</v>
      </c>
      <c r="U108" s="55">
        <f t="shared" si="27"/>
        <v>168</v>
      </c>
      <c r="W108" s="73" t="str">
        <f t="shared" si="24"/>
        <v>Yes</v>
      </c>
      <c r="X108" s="55">
        <f t="shared" si="28"/>
        <v>312</v>
      </c>
      <c r="Y108" s="55">
        <f t="shared" si="29"/>
        <v>168</v>
      </c>
      <c r="Z108" s="62">
        <f t="shared" si="30"/>
        <v>3137.255357142858</v>
      </c>
      <c r="AA108" s="62">
        <f t="shared" si="25"/>
        <v>1094901.8982142857</v>
      </c>
      <c r="AB108" s="67">
        <f t="shared" si="31"/>
        <v>410980.45178571437</v>
      </c>
      <c r="AD108" s="57">
        <f>INDEX(Input_Raw_Data!$E$739:$E$744,MATCH(D108,Input_Raw_Data!$D$739:$D$744,0))</f>
        <v>0.48700000182628767</v>
      </c>
      <c r="AE108" s="62">
        <f t="shared" si="32"/>
        <v>256677.68526256122</v>
      </c>
      <c r="AF108" s="62">
        <f t="shared" si="33"/>
        <v>200147.48077021143</v>
      </c>
    </row>
    <row r="109" spans="4:32" s="4" customFormat="1" ht="11.25" customHeight="1" x14ac:dyDescent="0.3">
      <c r="D109" s="12" t="str">
        <f>Input_Raw_Data!E110</f>
        <v>FAC</v>
      </c>
      <c r="E109" s="71">
        <f>Input_Raw_Data!F110</f>
        <v>40816</v>
      </c>
      <c r="F109" s="55">
        <f>Input_Raw_Data!G110</f>
        <v>240</v>
      </c>
      <c r="G109" s="62">
        <f>Input_Raw_Data!H110</f>
        <v>0</v>
      </c>
      <c r="H109" s="62">
        <f>Input_Raw_Data!I110</f>
        <v>0</v>
      </c>
      <c r="I109" s="62">
        <f>Input_Raw_Data!J110</f>
        <v>0</v>
      </c>
      <c r="J109" s="73" t="str">
        <f>Input_Raw_Data!K110</f>
        <v>Property</v>
      </c>
      <c r="K109" s="73" t="str">
        <f>Input_Raw_Data!L110</f>
        <v xml:space="preserve">Non-network — property </v>
      </c>
      <c r="M109" s="71">
        <f t="shared" si="17"/>
        <v>40816</v>
      </c>
      <c r="N109" s="55">
        <f t="shared" si="18"/>
        <v>3</v>
      </c>
      <c r="O109" s="55">
        <f t="shared" si="19"/>
        <v>0</v>
      </c>
      <c r="P109" s="55">
        <f t="shared" si="20"/>
        <v>6</v>
      </c>
      <c r="Q109" s="55">
        <f t="shared" si="21"/>
        <v>4</v>
      </c>
      <c r="R109" s="55">
        <f t="shared" si="22"/>
        <v>48</v>
      </c>
      <c r="S109" s="55">
        <f t="shared" si="26"/>
        <v>57</v>
      </c>
      <c r="T109" s="55">
        <f t="shared" si="23"/>
        <v>240</v>
      </c>
      <c r="U109" s="55">
        <f t="shared" si="27"/>
        <v>183</v>
      </c>
      <c r="W109" s="73" t="str">
        <f t="shared" si="24"/>
        <v>Yes</v>
      </c>
      <c r="X109" s="55">
        <f t="shared" si="28"/>
        <v>57</v>
      </c>
      <c r="Y109" s="55">
        <f t="shared" si="29"/>
        <v>183</v>
      </c>
      <c r="Z109" s="62">
        <f t="shared" si="30"/>
        <v>0</v>
      </c>
      <c r="AA109" s="62">
        <f t="shared" si="25"/>
        <v>0</v>
      </c>
      <c r="AB109" s="67">
        <f t="shared" si="31"/>
        <v>0</v>
      </c>
      <c r="AD109" s="57">
        <f>INDEX(Input_Raw_Data!$E$739:$E$744,MATCH(D109,Input_Raw_Data!$D$739:$D$744,0))</f>
        <v>0.48700000182628767</v>
      </c>
      <c r="AE109" s="62">
        <f t="shared" si="32"/>
        <v>0</v>
      </c>
      <c r="AF109" s="62">
        <f t="shared" si="33"/>
        <v>0</v>
      </c>
    </row>
    <row r="110" spans="4:32" s="4" customFormat="1" ht="11.25" customHeight="1" x14ac:dyDescent="0.3">
      <c r="D110" s="12" t="str">
        <f>Input_Raw_Data!E111</f>
        <v>FAC</v>
      </c>
      <c r="E110" s="71">
        <f>Input_Raw_Data!F111</f>
        <v>40721</v>
      </c>
      <c r="F110" s="55">
        <f>Input_Raw_Data!G111</f>
        <v>180</v>
      </c>
      <c r="G110" s="62">
        <f>Input_Raw_Data!H111</f>
        <v>0</v>
      </c>
      <c r="H110" s="62">
        <f>Input_Raw_Data!I111</f>
        <v>0</v>
      </c>
      <c r="I110" s="62">
        <f>Input_Raw_Data!J111</f>
        <v>0</v>
      </c>
      <c r="J110" s="73" t="str">
        <f>Input_Raw_Data!K111</f>
        <v>Property</v>
      </c>
      <c r="K110" s="73" t="str">
        <f>Input_Raw_Data!L111</f>
        <v xml:space="preserve">Non-network — property </v>
      </c>
      <c r="M110" s="71">
        <f t="shared" si="17"/>
        <v>40721</v>
      </c>
      <c r="N110" s="55">
        <f t="shared" si="18"/>
        <v>6</v>
      </c>
      <c r="O110" s="55">
        <f t="shared" si="19"/>
        <v>0</v>
      </c>
      <c r="P110" s="55">
        <f t="shared" si="20"/>
        <v>6</v>
      </c>
      <c r="Q110" s="55">
        <f t="shared" si="21"/>
        <v>4</v>
      </c>
      <c r="R110" s="55">
        <f t="shared" si="22"/>
        <v>48</v>
      </c>
      <c r="S110" s="55">
        <f t="shared" si="26"/>
        <v>60</v>
      </c>
      <c r="T110" s="55">
        <f t="shared" si="23"/>
        <v>180</v>
      </c>
      <c r="U110" s="55">
        <f t="shared" si="27"/>
        <v>120</v>
      </c>
      <c r="W110" s="73" t="str">
        <f t="shared" si="24"/>
        <v>Yes</v>
      </c>
      <c r="X110" s="55">
        <f t="shared" si="28"/>
        <v>60</v>
      </c>
      <c r="Y110" s="55">
        <f t="shared" si="29"/>
        <v>120</v>
      </c>
      <c r="Z110" s="62">
        <f t="shared" si="30"/>
        <v>0</v>
      </c>
      <c r="AA110" s="62">
        <f t="shared" si="25"/>
        <v>0</v>
      </c>
      <c r="AB110" s="67">
        <f t="shared" si="31"/>
        <v>0</v>
      </c>
      <c r="AD110" s="57">
        <f>INDEX(Input_Raw_Data!$E$739:$E$744,MATCH(D110,Input_Raw_Data!$D$739:$D$744,0))</f>
        <v>0.48700000182628767</v>
      </c>
      <c r="AE110" s="62">
        <f t="shared" si="32"/>
        <v>0</v>
      </c>
      <c r="AF110" s="62">
        <f t="shared" si="33"/>
        <v>0</v>
      </c>
    </row>
    <row r="111" spans="4:32" s="4" customFormat="1" ht="11.25" customHeight="1" x14ac:dyDescent="0.3">
      <c r="D111" s="12" t="str">
        <f>Input_Raw_Data!E112</f>
        <v>FAC</v>
      </c>
      <c r="E111" s="71">
        <f>Input_Raw_Data!F112</f>
        <v>41663</v>
      </c>
      <c r="F111" s="55">
        <f>Input_Raw_Data!G112</f>
        <v>360</v>
      </c>
      <c r="G111" s="62">
        <f>Input_Raw_Data!H112</f>
        <v>110000</v>
      </c>
      <c r="H111" s="62">
        <f>Input_Raw_Data!I112</f>
        <v>9166.7099999999991</v>
      </c>
      <c r="I111" s="62">
        <f>Input_Raw_Data!J112</f>
        <v>100833.29000000001</v>
      </c>
      <c r="J111" s="73" t="str">
        <f>Input_Raw_Data!K112</f>
        <v>Property</v>
      </c>
      <c r="K111" s="73" t="str">
        <f>Input_Raw_Data!L112</f>
        <v xml:space="preserve">Non-network — property </v>
      </c>
      <c r="M111" s="71">
        <f t="shared" si="17"/>
        <v>41663</v>
      </c>
      <c r="N111" s="55">
        <f t="shared" si="18"/>
        <v>11</v>
      </c>
      <c r="O111" s="55">
        <f t="shared" si="19"/>
        <v>0</v>
      </c>
      <c r="P111" s="55">
        <f t="shared" si="20"/>
        <v>6</v>
      </c>
      <c r="Q111" s="55">
        <f t="shared" si="21"/>
        <v>1</v>
      </c>
      <c r="R111" s="55">
        <f t="shared" si="22"/>
        <v>12</v>
      </c>
      <c r="S111" s="55">
        <f t="shared" si="26"/>
        <v>29</v>
      </c>
      <c r="T111" s="55">
        <f t="shared" si="23"/>
        <v>360</v>
      </c>
      <c r="U111" s="55">
        <f t="shared" si="27"/>
        <v>331</v>
      </c>
      <c r="W111" s="73" t="str">
        <f t="shared" si="24"/>
        <v>Yes</v>
      </c>
      <c r="X111" s="55">
        <f t="shared" si="28"/>
        <v>29</v>
      </c>
      <c r="Y111" s="55">
        <f t="shared" si="29"/>
        <v>331</v>
      </c>
      <c r="Z111" s="62">
        <f t="shared" si="30"/>
        <v>304.63229607250759</v>
      </c>
      <c r="AA111" s="62">
        <f t="shared" si="25"/>
        <v>20438.104954682778</v>
      </c>
      <c r="AB111" s="67">
        <f t="shared" si="31"/>
        <v>89561.895045317215</v>
      </c>
      <c r="AD111" s="57">
        <f>INDEX(Input_Raw_Data!$E$739:$E$744,MATCH(D111,Input_Raw_Data!$D$739:$D$744,0))</f>
        <v>0.48700000182628767</v>
      </c>
      <c r="AE111" s="62">
        <f t="shared" si="32"/>
        <v>49105.812414150598</v>
      </c>
      <c r="AF111" s="62">
        <f t="shared" si="33"/>
        <v>43616.64305063527</v>
      </c>
    </row>
    <row r="112" spans="4:32" s="4" customFormat="1" ht="11.25" customHeight="1" x14ac:dyDescent="0.3">
      <c r="D112" s="12" t="str">
        <f>Input_Raw_Data!E113</f>
        <v>FAC</v>
      </c>
      <c r="E112" s="71">
        <f>Input_Raw_Data!F113</f>
        <v>40991</v>
      </c>
      <c r="F112" s="55">
        <f>Input_Raw_Data!G113</f>
        <v>180</v>
      </c>
      <c r="G112" s="62">
        <f>Input_Raw_Data!H113</f>
        <v>805523.77</v>
      </c>
      <c r="H112" s="62">
        <f>Input_Raw_Data!I113</f>
        <v>232706.8</v>
      </c>
      <c r="I112" s="62">
        <f>Input_Raw_Data!J113</f>
        <v>572816.97</v>
      </c>
      <c r="J112" s="73" t="str">
        <f>Input_Raw_Data!K113</f>
        <v>Property</v>
      </c>
      <c r="K112" s="73" t="str">
        <f>Input_Raw_Data!L113</f>
        <v xml:space="preserve">Non-network — property </v>
      </c>
      <c r="M112" s="71">
        <f t="shared" si="17"/>
        <v>40991</v>
      </c>
      <c r="N112" s="55">
        <f t="shared" si="18"/>
        <v>9</v>
      </c>
      <c r="O112" s="55">
        <f t="shared" si="19"/>
        <v>0</v>
      </c>
      <c r="P112" s="55">
        <f t="shared" si="20"/>
        <v>6</v>
      </c>
      <c r="Q112" s="55">
        <f t="shared" si="21"/>
        <v>3</v>
      </c>
      <c r="R112" s="55">
        <f t="shared" si="22"/>
        <v>36</v>
      </c>
      <c r="S112" s="55">
        <f t="shared" si="26"/>
        <v>51</v>
      </c>
      <c r="T112" s="55">
        <f t="shared" si="23"/>
        <v>180</v>
      </c>
      <c r="U112" s="55">
        <f t="shared" si="27"/>
        <v>129</v>
      </c>
      <c r="W112" s="73" t="str">
        <f t="shared" si="24"/>
        <v>Yes</v>
      </c>
      <c r="X112" s="55">
        <f t="shared" si="28"/>
        <v>51</v>
      </c>
      <c r="Y112" s="55">
        <f t="shared" si="29"/>
        <v>129</v>
      </c>
      <c r="Z112" s="62">
        <f t="shared" si="30"/>
        <v>4440.4416279069765</v>
      </c>
      <c r="AA112" s="62">
        <f t="shared" si="25"/>
        <v>397003.14023255813</v>
      </c>
      <c r="AB112" s="67">
        <f t="shared" si="31"/>
        <v>408520.62976744189</v>
      </c>
      <c r="AD112" s="57">
        <f>INDEX(Input_Raw_Data!$E$739:$E$744,MATCH(D112,Input_Raw_Data!$D$739:$D$744,0))</f>
        <v>0.48700000182628767</v>
      </c>
      <c r="AE112" s="62">
        <f t="shared" si="32"/>
        <v>278961.86543612857</v>
      </c>
      <c r="AF112" s="62">
        <f t="shared" si="33"/>
        <v>198949.54744282039</v>
      </c>
    </row>
    <row r="113" spans="4:32" s="4" customFormat="1" ht="11.25" customHeight="1" x14ac:dyDescent="0.3">
      <c r="D113" s="12" t="str">
        <f>Input_Raw_Data!E114</f>
        <v>FAC</v>
      </c>
      <c r="E113" s="71">
        <f>Input_Raw_Data!F114</f>
        <v>24289</v>
      </c>
      <c r="F113" s="55">
        <f>Input_Raw_Data!G114</f>
        <v>480</v>
      </c>
      <c r="G113" s="62">
        <f>Input_Raw_Data!H114</f>
        <v>1</v>
      </c>
      <c r="H113" s="62">
        <f>Input_Raw_Data!I114</f>
        <v>1</v>
      </c>
      <c r="I113" s="62">
        <f>Input_Raw_Data!J114</f>
        <v>0</v>
      </c>
      <c r="J113" s="73" t="str">
        <f>Input_Raw_Data!K114</f>
        <v>Property</v>
      </c>
      <c r="K113" s="73" t="str">
        <f>Input_Raw_Data!L114</f>
        <v xml:space="preserve">Non-network — property </v>
      </c>
      <c r="M113" s="71">
        <f t="shared" si="17"/>
        <v>24289</v>
      </c>
      <c r="N113" s="55">
        <f t="shared" si="18"/>
        <v>5</v>
      </c>
      <c r="O113" s="55">
        <f t="shared" si="19"/>
        <v>1</v>
      </c>
      <c r="P113" s="55">
        <f t="shared" si="20"/>
        <v>6</v>
      </c>
      <c r="Q113" s="55">
        <f t="shared" si="21"/>
        <v>49</v>
      </c>
      <c r="R113" s="55">
        <f t="shared" si="22"/>
        <v>588</v>
      </c>
      <c r="S113" s="55">
        <f t="shared" si="26"/>
        <v>600</v>
      </c>
      <c r="T113" s="55">
        <f t="shared" si="23"/>
        <v>480</v>
      </c>
      <c r="U113" s="55">
        <f t="shared" si="27"/>
        <v>0</v>
      </c>
      <c r="W113" s="73" t="str">
        <f t="shared" si="24"/>
        <v>Yes</v>
      </c>
      <c r="X113" s="55">
        <f t="shared" si="28"/>
        <v>600</v>
      </c>
      <c r="Y113" s="55">
        <f t="shared" si="29"/>
        <v>0</v>
      </c>
      <c r="Z113" s="62">
        <f t="shared" si="30"/>
        <v>0</v>
      </c>
      <c r="AA113" s="62">
        <f t="shared" si="25"/>
        <v>1</v>
      </c>
      <c r="AB113" s="67">
        <f t="shared" si="31"/>
        <v>0</v>
      </c>
      <c r="AD113" s="57">
        <f>INDEX(Input_Raw_Data!$E$739:$E$744,MATCH(D113,Input_Raw_Data!$D$739:$D$744,0))</f>
        <v>0.48700000182628767</v>
      </c>
      <c r="AE113" s="62">
        <f t="shared" si="32"/>
        <v>0</v>
      </c>
      <c r="AF113" s="62">
        <f t="shared" si="33"/>
        <v>0</v>
      </c>
    </row>
    <row r="114" spans="4:32" s="4" customFormat="1" ht="11.25" customHeight="1" x14ac:dyDescent="0.3">
      <c r="D114" s="12" t="str">
        <f>Input_Raw_Data!E115</f>
        <v>FAC</v>
      </c>
      <c r="E114" s="71">
        <f>Input_Raw_Data!F115</f>
        <v>41455</v>
      </c>
      <c r="F114" s="55">
        <f>Input_Raw_Data!G115</f>
        <v>180</v>
      </c>
      <c r="G114" s="62">
        <f>Input_Raw_Data!H115</f>
        <v>0</v>
      </c>
      <c r="H114" s="62">
        <f>Input_Raw_Data!I115</f>
        <v>0</v>
      </c>
      <c r="I114" s="62">
        <f>Input_Raw_Data!J115</f>
        <v>0</v>
      </c>
      <c r="J114" s="73" t="str">
        <f>Input_Raw_Data!K115</f>
        <v>Property</v>
      </c>
      <c r="K114" s="73" t="str">
        <f>Input_Raw_Data!L115</f>
        <v xml:space="preserve">Non-network — property </v>
      </c>
      <c r="M114" s="71">
        <f t="shared" si="17"/>
        <v>41455</v>
      </c>
      <c r="N114" s="55">
        <f t="shared" si="18"/>
        <v>6</v>
      </c>
      <c r="O114" s="55">
        <f t="shared" si="19"/>
        <v>0</v>
      </c>
      <c r="P114" s="55">
        <f t="shared" si="20"/>
        <v>6</v>
      </c>
      <c r="Q114" s="55">
        <f t="shared" si="21"/>
        <v>2</v>
      </c>
      <c r="R114" s="55">
        <f t="shared" si="22"/>
        <v>24</v>
      </c>
      <c r="S114" s="55">
        <f t="shared" si="26"/>
        <v>36</v>
      </c>
      <c r="T114" s="55">
        <f t="shared" si="23"/>
        <v>180</v>
      </c>
      <c r="U114" s="55">
        <f t="shared" si="27"/>
        <v>144</v>
      </c>
      <c r="W114" s="73" t="str">
        <f t="shared" si="24"/>
        <v>Yes</v>
      </c>
      <c r="X114" s="55">
        <f t="shared" si="28"/>
        <v>36</v>
      </c>
      <c r="Y114" s="55">
        <f t="shared" si="29"/>
        <v>144</v>
      </c>
      <c r="Z114" s="62">
        <f t="shared" si="30"/>
        <v>0</v>
      </c>
      <c r="AA114" s="62">
        <f t="shared" si="25"/>
        <v>0</v>
      </c>
      <c r="AB114" s="67">
        <f t="shared" si="31"/>
        <v>0</v>
      </c>
      <c r="AD114" s="57">
        <f>INDEX(Input_Raw_Data!$E$739:$E$744,MATCH(D114,Input_Raw_Data!$D$739:$D$744,0))</f>
        <v>0.48700000182628767</v>
      </c>
      <c r="AE114" s="62">
        <f t="shared" si="32"/>
        <v>0</v>
      </c>
      <c r="AF114" s="62">
        <f t="shared" si="33"/>
        <v>0</v>
      </c>
    </row>
    <row r="115" spans="4:32" s="4" customFormat="1" ht="11.25" customHeight="1" x14ac:dyDescent="0.3">
      <c r="D115" s="12" t="str">
        <f>Input_Raw_Data!E116</f>
        <v>FAC</v>
      </c>
      <c r="E115" s="71">
        <f>Input_Raw_Data!F116</f>
        <v>34151</v>
      </c>
      <c r="F115" s="55">
        <f>Input_Raw_Data!G116</f>
        <v>240</v>
      </c>
      <c r="G115" s="62">
        <f>Input_Raw_Data!H116</f>
        <v>41959.07</v>
      </c>
      <c r="H115" s="62">
        <f>Input_Raw_Data!I116</f>
        <v>41959.07</v>
      </c>
      <c r="I115" s="62">
        <f>Input_Raw_Data!J116</f>
        <v>0</v>
      </c>
      <c r="J115" s="73" t="str">
        <f>Input_Raw_Data!K116</f>
        <v>Property</v>
      </c>
      <c r="K115" s="73" t="str">
        <f>Input_Raw_Data!L116</f>
        <v xml:space="preserve">Non-network — property </v>
      </c>
      <c r="M115" s="71">
        <f t="shared" si="17"/>
        <v>34151</v>
      </c>
      <c r="N115" s="55">
        <f t="shared" si="18"/>
        <v>5</v>
      </c>
      <c r="O115" s="55">
        <f t="shared" si="19"/>
        <v>1</v>
      </c>
      <c r="P115" s="55">
        <f t="shared" si="20"/>
        <v>6</v>
      </c>
      <c r="Q115" s="55">
        <f t="shared" si="21"/>
        <v>22</v>
      </c>
      <c r="R115" s="55">
        <f t="shared" si="22"/>
        <v>264</v>
      </c>
      <c r="S115" s="55">
        <f t="shared" si="26"/>
        <v>276</v>
      </c>
      <c r="T115" s="55">
        <f t="shared" si="23"/>
        <v>240</v>
      </c>
      <c r="U115" s="55">
        <f t="shared" si="27"/>
        <v>0</v>
      </c>
      <c r="W115" s="73" t="str">
        <f t="shared" si="24"/>
        <v>Yes</v>
      </c>
      <c r="X115" s="55">
        <f t="shared" si="28"/>
        <v>276</v>
      </c>
      <c r="Y115" s="55">
        <f t="shared" si="29"/>
        <v>0</v>
      </c>
      <c r="Z115" s="62">
        <f t="shared" si="30"/>
        <v>0</v>
      </c>
      <c r="AA115" s="62">
        <f t="shared" si="25"/>
        <v>41959.07</v>
      </c>
      <c r="AB115" s="67">
        <f t="shared" si="31"/>
        <v>0</v>
      </c>
      <c r="AD115" s="57">
        <f>INDEX(Input_Raw_Data!$E$739:$E$744,MATCH(D115,Input_Raw_Data!$D$739:$D$744,0))</f>
        <v>0.48700000182628767</v>
      </c>
      <c r="AE115" s="62">
        <f t="shared" si="32"/>
        <v>0</v>
      </c>
      <c r="AF115" s="62">
        <f t="shared" si="33"/>
        <v>0</v>
      </c>
    </row>
    <row r="116" spans="4:32" s="4" customFormat="1" ht="11.25" customHeight="1" x14ac:dyDescent="0.3">
      <c r="D116" s="12" t="str">
        <f>Input_Raw_Data!E117</f>
        <v>FAC</v>
      </c>
      <c r="E116" s="71">
        <f>Input_Raw_Data!F117</f>
        <v>30758</v>
      </c>
      <c r="F116" s="55">
        <f>Input_Raw_Data!G117</f>
        <v>636</v>
      </c>
      <c r="G116" s="62">
        <f>Input_Raw_Data!H117</f>
        <v>0</v>
      </c>
      <c r="H116" s="62">
        <f>Input_Raw_Data!I117</f>
        <v>0</v>
      </c>
      <c r="I116" s="62">
        <f>Input_Raw_Data!J117</f>
        <v>0</v>
      </c>
      <c r="J116" s="73" t="str">
        <f>Input_Raw_Data!K117</f>
        <v>Property</v>
      </c>
      <c r="K116" s="73" t="str">
        <f>Input_Raw_Data!L117</f>
        <v xml:space="preserve">Non-network — property </v>
      </c>
      <c r="M116" s="71">
        <f t="shared" si="17"/>
        <v>30758</v>
      </c>
      <c r="N116" s="55">
        <f t="shared" si="18"/>
        <v>9</v>
      </c>
      <c r="O116" s="55">
        <f t="shared" si="19"/>
        <v>0</v>
      </c>
      <c r="P116" s="55">
        <f t="shared" si="20"/>
        <v>6</v>
      </c>
      <c r="Q116" s="55">
        <f t="shared" si="21"/>
        <v>31</v>
      </c>
      <c r="R116" s="55">
        <f t="shared" si="22"/>
        <v>372</v>
      </c>
      <c r="S116" s="55">
        <f t="shared" si="26"/>
        <v>387</v>
      </c>
      <c r="T116" s="55">
        <f t="shared" si="23"/>
        <v>636</v>
      </c>
      <c r="U116" s="55">
        <f t="shared" si="27"/>
        <v>249</v>
      </c>
      <c r="W116" s="73" t="str">
        <f t="shared" si="24"/>
        <v>Yes</v>
      </c>
      <c r="X116" s="55">
        <f t="shared" si="28"/>
        <v>387</v>
      </c>
      <c r="Y116" s="55">
        <f t="shared" si="29"/>
        <v>249</v>
      </c>
      <c r="Z116" s="62">
        <f t="shared" si="30"/>
        <v>0</v>
      </c>
      <c r="AA116" s="62">
        <f t="shared" si="25"/>
        <v>0</v>
      </c>
      <c r="AB116" s="67">
        <f t="shared" si="31"/>
        <v>0</v>
      </c>
      <c r="AD116" s="57">
        <f>INDEX(Input_Raw_Data!$E$739:$E$744,MATCH(D116,Input_Raw_Data!$D$739:$D$744,0))</f>
        <v>0.48700000182628767</v>
      </c>
      <c r="AE116" s="62">
        <f t="shared" si="32"/>
        <v>0</v>
      </c>
      <c r="AF116" s="62">
        <f t="shared" si="33"/>
        <v>0</v>
      </c>
    </row>
    <row r="117" spans="4:32" s="4" customFormat="1" ht="11.25" customHeight="1" x14ac:dyDescent="0.3">
      <c r="D117" s="12" t="str">
        <f>Input_Raw_Data!E118</f>
        <v>FAC</v>
      </c>
      <c r="E117" s="71">
        <f>Input_Raw_Data!F118</f>
        <v>24289</v>
      </c>
      <c r="F117" s="55">
        <f>Input_Raw_Data!G118</f>
        <v>516</v>
      </c>
      <c r="G117" s="62">
        <f>Input_Raw_Data!H118</f>
        <v>97953.46</v>
      </c>
      <c r="H117" s="62">
        <f>Input_Raw_Data!I118</f>
        <v>97953.46</v>
      </c>
      <c r="I117" s="62">
        <f>Input_Raw_Data!J118</f>
        <v>0</v>
      </c>
      <c r="J117" s="73" t="str">
        <f>Input_Raw_Data!K118</f>
        <v>Property</v>
      </c>
      <c r="K117" s="73" t="str">
        <f>Input_Raw_Data!L118</f>
        <v xml:space="preserve">Non-network — property </v>
      </c>
      <c r="M117" s="71">
        <f t="shared" si="17"/>
        <v>24289</v>
      </c>
      <c r="N117" s="55">
        <f t="shared" si="18"/>
        <v>5</v>
      </c>
      <c r="O117" s="55">
        <f t="shared" si="19"/>
        <v>1</v>
      </c>
      <c r="P117" s="55">
        <f t="shared" si="20"/>
        <v>6</v>
      </c>
      <c r="Q117" s="55">
        <f t="shared" si="21"/>
        <v>49</v>
      </c>
      <c r="R117" s="55">
        <f t="shared" si="22"/>
        <v>588</v>
      </c>
      <c r="S117" s="55">
        <f t="shared" si="26"/>
        <v>600</v>
      </c>
      <c r="T117" s="55">
        <f t="shared" si="23"/>
        <v>516</v>
      </c>
      <c r="U117" s="55">
        <f t="shared" si="27"/>
        <v>0</v>
      </c>
      <c r="W117" s="73" t="str">
        <f t="shared" si="24"/>
        <v>Yes</v>
      </c>
      <c r="X117" s="55">
        <f t="shared" si="28"/>
        <v>600</v>
      </c>
      <c r="Y117" s="55">
        <f t="shared" si="29"/>
        <v>0</v>
      </c>
      <c r="Z117" s="62">
        <f t="shared" si="30"/>
        <v>0</v>
      </c>
      <c r="AA117" s="62">
        <f t="shared" si="25"/>
        <v>97953.46</v>
      </c>
      <c r="AB117" s="67">
        <f t="shared" si="31"/>
        <v>0</v>
      </c>
      <c r="AD117" s="57">
        <f>INDEX(Input_Raw_Data!$E$739:$E$744,MATCH(D117,Input_Raw_Data!$D$739:$D$744,0))</f>
        <v>0.48700000182628767</v>
      </c>
      <c r="AE117" s="62">
        <f t="shared" si="32"/>
        <v>0</v>
      </c>
      <c r="AF117" s="62">
        <f t="shared" si="33"/>
        <v>0</v>
      </c>
    </row>
    <row r="118" spans="4:32" s="4" customFormat="1" ht="11.25" customHeight="1" x14ac:dyDescent="0.3">
      <c r="D118" s="12" t="str">
        <f>Input_Raw_Data!E119</f>
        <v>FAC</v>
      </c>
      <c r="E118" s="71">
        <f>Input_Raw_Data!F119</f>
        <v>24654</v>
      </c>
      <c r="F118" s="55">
        <f>Input_Raw_Data!G119</f>
        <v>504</v>
      </c>
      <c r="G118" s="62">
        <f>Input_Raw_Data!H119</f>
        <v>97953.46</v>
      </c>
      <c r="H118" s="62">
        <f>Input_Raw_Data!I119</f>
        <v>97953.46</v>
      </c>
      <c r="I118" s="62">
        <f>Input_Raw_Data!J119</f>
        <v>0</v>
      </c>
      <c r="J118" s="73" t="str">
        <f>Input_Raw_Data!K119</f>
        <v>Property</v>
      </c>
      <c r="K118" s="73" t="str">
        <f>Input_Raw_Data!L119</f>
        <v xml:space="preserve">Non-network — property </v>
      </c>
      <c r="M118" s="71">
        <f t="shared" si="17"/>
        <v>24654</v>
      </c>
      <c r="N118" s="55">
        <f t="shared" si="18"/>
        <v>5</v>
      </c>
      <c r="O118" s="55">
        <f t="shared" si="19"/>
        <v>1</v>
      </c>
      <c r="P118" s="55">
        <f t="shared" si="20"/>
        <v>6</v>
      </c>
      <c r="Q118" s="55">
        <f t="shared" si="21"/>
        <v>48</v>
      </c>
      <c r="R118" s="55">
        <f t="shared" si="22"/>
        <v>576</v>
      </c>
      <c r="S118" s="55">
        <f t="shared" si="26"/>
        <v>588</v>
      </c>
      <c r="T118" s="55">
        <f t="shared" si="23"/>
        <v>504</v>
      </c>
      <c r="U118" s="55">
        <f t="shared" si="27"/>
        <v>0</v>
      </c>
      <c r="W118" s="73" t="str">
        <f t="shared" si="24"/>
        <v>Yes</v>
      </c>
      <c r="X118" s="55">
        <f t="shared" si="28"/>
        <v>588</v>
      </c>
      <c r="Y118" s="55">
        <f t="shared" si="29"/>
        <v>0</v>
      </c>
      <c r="Z118" s="62">
        <f t="shared" si="30"/>
        <v>0</v>
      </c>
      <c r="AA118" s="62">
        <f t="shared" si="25"/>
        <v>97953.46</v>
      </c>
      <c r="AB118" s="67">
        <f t="shared" si="31"/>
        <v>0</v>
      </c>
      <c r="AD118" s="57">
        <f>INDEX(Input_Raw_Data!$E$739:$E$744,MATCH(D118,Input_Raw_Data!$D$739:$D$744,0))</f>
        <v>0.48700000182628767</v>
      </c>
      <c r="AE118" s="62">
        <f t="shared" si="32"/>
        <v>0</v>
      </c>
      <c r="AF118" s="62">
        <f t="shared" si="33"/>
        <v>0</v>
      </c>
    </row>
    <row r="119" spans="4:32" s="4" customFormat="1" ht="11.25" customHeight="1" x14ac:dyDescent="0.3">
      <c r="D119" s="12" t="str">
        <f>Input_Raw_Data!E120</f>
        <v>FAC</v>
      </c>
      <c r="E119" s="71">
        <f>Input_Raw_Data!F120</f>
        <v>33055</v>
      </c>
      <c r="F119" s="55">
        <f>Input_Raw_Data!G120</f>
        <v>480</v>
      </c>
      <c r="G119" s="62">
        <f>Input_Raw_Data!H120</f>
        <v>3764.71</v>
      </c>
      <c r="H119" s="62">
        <f>Input_Raw_Data!I120</f>
        <v>2447</v>
      </c>
      <c r="I119" s="62">
        <f>Input_Raw_Data!J120</f>
        <v>1317.71</v>
      </c>
      <c r="J119" s="73" t="str">
        <f>Input_Raw_Data!K120</f>
        <v>Property</v>
      </c>
      <c r="K119" s="73" t="str">
        <f>Input_Raw_Data!L120</f>
        <v xml:space="preserve">Non-network — property </v>
      </c>
      <c r="M119" s="71">
        <f t="shared" si="17"/>
        <v>33055</v>
      </c>
      <c r="N119" s="55">
        <f t="shared" si="18"/>
        <v>5</v>
      </c>
      <c r="O119" s="55">
        <f t="shared" si="19"/>
        <v>1</v>
      </c>
      <c r="P119" s="55">
        <f t="shared" si="20"/>
        <v>6</v>
      </c>
      <c r="Q119" s="55">
        <f t="shared" si="21"/>
        <v>25</v>
      </c>
      <c r="R119" s="55">
        <f t="shared" si="22"/>
        <v>300</v>
      </c>
      <c r="S119" s="55">
        <f t="shared" si="26"/>
        <v>312</v>
      </c>
      <c r="T119" s="55">
        <f t="shared" si="23"/>
        <v>480</v>
      </c>
      <c r="U119" s="55">
        <f t="shared" si="27"/>
        <v>168</v>
      </c>
      <c r="W119" s="73" t="str">
        <f t="shared" si="24"/>
        <v>Yes</v>
      </c>
      <c r="X119" s="55">
        <f t="shared" si="28"/>
        <v>312</v>
      </c>
      <c r="Y119" s="55">
        <f t="shared" si="29"/>
        <v>168</v>
      </c>
      <c r="Z119" s="62">
        <f t="shared" si="30"/>
        <v>7.8435119047619049</v>
      </c>
      <c r="AA119" s="62">
        <f t="shared" si="25"/>
        <v>2737.2099404761902</v>
      </c>
      <c r="AB119" s="67">
        <f t="shared" si="31"/>
        <v>1027.5000595238098</v>
      </c>
      <c r="AD119" s="57">
        <f>INDEX(Input_Raw_Data!$E$739:$E$744,MATCH(D119,Input_Raw_Data!$D$739:$D$744,0))</f>
        <v>0.48700000182628767</v>
      </c>
      <c r="AE119" s="62">
        <f t="shared" si="32"/>
        <v>641.72477240651756</v>
      </c>
      <c r="AF119" s="62">
        <f t="shared" si="33"/>
        <v>500.39253086460604</v>
      </c>
    </row>
    <row r="120" spans="4:32" s="4" customFormat="1" ht="11.25" customHeight="1" x14ac:dyDescent="0.3">
      <c r="D120" s="12" t="str">
        <f>Input_Raw_Data!E121</f>
        <v>FAC</v>
      </c>
      <c r="E120" s="71">
        <f>Input_Raw_Data!F121</f>
        <v>26846</v>
      </c>
      <c r="F120" s="55">
        <f>Input_Raw_Data!G121</f>
        <v>444</v>
      </c>
      <c r="G120" s="62">
        <f>Input_Raw_Data!H121</f>
        <v>165801.54999999999</v>
      </c>
      <c r="H120" s="62">
        <f>Input_Raw_Data!I121</f>
        <v>165801.54999999999</v>
      </c>
      <c r="I120" s="62">
        <f>Input_Raw_Data!J121</f>
        <v>0</v>
      </c>
      <c r="J120" s="73" t="str">
        <f>Input_Raw_Data!K121</f>
        <v>Property</v>
      </c>
      <c r="K120" s="73" t="str">
        <f>Input_Raw_Data!L121</f>
        <v xml:space="preserve">Non-network — property </v>
      </c>
      <c r="M120" s="71">
        <f t="shared" si="17"/>
        <v>26846</v>
      </c>
      <c r="N120" s="55">
        <f t="shared" si="18"/>
        <v>5</v>
      </c>
      <c r="O120" s="55">
        <f t="shared" si="19"/>
        <v>1</v>
      </c>
      <c r="P120" s="55">
        <f t="shared" si="20"/>
        <v>6</v>
      </c>
      <c r="Q120" s="55">
        <f t="shared" si="21"/>
        <v>42</v>
      </c>
      <c r="R120" s="55">
        <f t="shared" si="22"/>
        <v>504</v>
      </c>
      <c r="S120" s="55">
        <f t="shared" si="26"/>
        <v>516</v>
      </c>
      <c r="T120" s="55">
        <f t="shared" si="23"/>
        <v>444</v>
      </c>
      <c r="U120" s="55">
        <f t="shared" si="27"/>
        <v>0</v>
      </c>
      <c r="W120" s="73" t="str">
        <f t="shared" si="24"/>
        <v>Yes</v>
      </c>
      <c r="X120" s="55">
        <f t="shared" si="28"/>
        <v>516</v>
      </c>
      <c r="Y120" s="55">
        <f t="shared" si="29"/>
        <v>0</v>
      </c>
      <c r="Z120" s="62">
        <f t="shared" si="30"/>
        <v>0</v>
      </c>
      <c r="AA120" s="62">
        <f t="shared" si="25"/>
        <v>165801.54999999999</v>
      </c>
      <c r="AB120" s="67">
        <f t="shared" si="31"/>
        <v>0</v>
      </c>
      <c r="AD120" s="57">
        <f>INDEX(Input_Raw_Data!$E$739:$E$744,MATCH(D120,Input_Raw_Data!$D$739:$D$744,0))</f>
        <v>0.48700000182628767</v>
      </c>
      <c r="AE120" s="62">
        <f t="shared" si="32"/>
        <v>0</v>
      </c>
      <c r="AF120" s="62">
        <f t="shared" si="33"/>
        <v>0</v>
      </c>
    </row>
    <row r="121" spans="4:32" s="4" customFormat="1" ht="11.25" customHeight="1" x14ac:dyDescent="0.3">
      <c r="D121" s="12" t="str">
        <f>Input_Raw_Data!E122</f>
        <v>FAC</v>
      </c>
      <c r="E121" s="71">
        <f>Input_Raw_Data!F122</f>
        <v>26846</v>
      </c>
      <c r="F121" s="55">
        <f>Input_Raw_Data!G122</f>
        <v>444</v>
      </c>
      <c r="G121" s="62">
        <f>Input_Raw_Data!H122</f>
        <v>165801.54999999999</v>
      </c>
      <c r="H121" s="62">
        <f>Input_Raw_Data!I122</f>
        <v>165801.54999999999</v>
      </c>
      <c r="I121" s="62">
        <f>Input_Raw_Data!J122</f>
        <v>0</v>
      </c>
      <c r="J121" s="73" t="str">
        <f>Input_Raw_Data!K122</f>
        <v>Property</v>
      </c>
      <c r="K121" s="73" t="str">
        <f>Input_Raw_Data!L122</f>
        <v xml:space="preserve">Non-network — property </v>
      </c>
      <c r="M121" s="71">
        <f t="shared" si="17"/>
        <v>26846</v>
      </c>
      <c r="N121" s="55">
        <f t="shared" si="18"/>
        <v>5</v>
      </c>
      <c r="O121" s="55">
        <f t="shared" si="19"/>
        <v>1</v>
      </c>
      <c r="P121" s="55">
        <f t="shared" si="20"/>
        <v>6</v>
      </c>
      <c r="Q121" s="55">
        <f t="shared" si="21"/>
        <v>42</v>
      </c>
      <c r="R121" s="55">
        <f t="shared" si="22"/>
        <v>504</v>
      </c>
      <c r="S121" s="55">
        <f t="shared" si="26"/>
        <v>516</v>
      </c>
      <c r="T121" s="55">
        <f t="shared" si="23"/>
        <v>444</v>
      </c>
      <c r="U121" s="55">
        <f t="shared" si="27"/>
        <v>0</v>
      </c>
      <c r="W121" s="73" t="str">
        <f t="shared" si="24"/>
        <v>Yes</v>
      </c>
      <c r="X121" s="55">
        <f t="shared" si="28"/>
        <v>516</v>
      </c>
      <c r="Y121" s="55">
        <f t="shared" si="29"/>
        <v>0</v>
      </c>
      <c r="Z121" s="62">
        <f t="shared" si="30"/>
        <v>0</v>
      </c>
      <c r="AA121" s="62">
        <f t="shared" si="25"/>
        <v>165801.54999999999</v>
      </c>
      <c r="AB121" s="67">
        <f t="shared" si="31"/>
        <v>0</v>
      </c>
      <c r="AD121" s="57">
        <f>INDEX(Input_Raw_Data!$E$739:$E$744,MATCH(D121,Input_Raw_Data!$D$739:$D$744,0))</f>
        <v>0.48700000182628767</v>
      </c>
      <c r="AE121" s="62">
        <f t="shared" si="32"/>
        <v>0</v>
      </c>
      <c r="AF121" s="62">
        <f t="shared" si="33"/>
        <v>0</v>
      </c>
    </row>
    <row r="122" spans="4:32" s="4" customFormat="1" ht="11.25" customHeight="1" x14ac:dyDescent="0.3">
      <c r="D122" s="12" t="str">
        <f>Input_Raw_Data!E123</f>
        <v>FAC</v>
      </c>
      <c r="E122" s="71">
        <f>Input_Raw_Data!F123</f>
        <v>27576</v>
      </c>
      <c r="F122" s="55">
        <f>Input_Raw_Data!G123</f>
        <v>420</v>
      </c>
      <c r="G122" s="62">
        <f>Input_Raw_Data!H123</f>
        <v>165801.54999999999</v>
      </c>
      <c r="H122" s="62">
        <f>Input_Raw_Data!I123</f>
        <v>165801.54999999999</v>
      </c>
      <c r="I122" s="62">
        <f>Input_Raw_Data!J123</f>
        <v>0</v>
      </c>
      <c r="J122" s="73" t="str">
        <f>Input_Raw_Data!K123</f>
        <v>Property</v>
      </c>
      <c r="K122" s="73" t="str">
        <f>Input_Raw_Data!L123</f>
        <v xml:space="preserve">Non-network — property </v>
      </c>
      <c r="M122" s="71">
        <f t="shared" si="17"/>
        <v>27576</v>
      </c>
      <c r="N122" s="55">
        <f t="shared" si="18"/>
        <v>5</v>
      </c>
      <c r="O122" s="55">
        <f t="shared" si="19"/>
        <v>1</v>
      </c>
      <c r="P122" s="55">
        <f t="shared" si="20"/>
        <v>6</v>
      </c>
      <c r="Q122" s="55">
        <f t="shared" si="21"/>
        <v>40</v>
      </c>
      <c r="R122" s="55">
        <f t="shared" si="22"/>
        <v>480</v>
      </c>
      <c r="S122" s="55">
        <f t="shared" si="26"/>
        <v>492</v>
      </c>
      <c r="T122" s="55">
        <f t="shared" si="23"/>
        <v>420</v>
      </c>
      <c r="U122" s="55">
        <f t="shared" si="27"/>
        <v>0</v>
      </c>
      <c r="W122" s="73" t="str">
        <f t="shared" si="24"/>
        <v>Yes</v>
      </c>
      <c r="X122" s="55">
        <f t="shared" si="28"/>
        <v>492</v>
      </c>
      <c r="Y122" s="55">
        <f t="shared" si="29"/>
        <v>0</v>
      </c>
      <c r="Z122" s="62">
        <f t="shared" si="30"/>
        <v>0</v>
      </c>
      <c r="AA122" s="62">
        <f t="shared" si="25"/>
        <v>165801.54999999999</v>
      </c>
      <c r="AB122" s="67">
        <f t="shared" si="31"/>
        <v>0</v>
      </c>
      <c r="AD122" s="57">
        <f>INDEX(Input_Raw_Data!$E$739:$E$744,MATCH(D122,Input_Raw_Data!$D$739:$D$744,0))</f>
        <v>0.48700000182628767</v>
      </c>
      <c r="AE122" s="62">
        <f t="shared" si="32"/>
        <v>0</v>
      </c>
      <c r="AF122" s="62">
        <f t="shared" si="33"/>
        <v>0</v>
      </c>
    </row>
    <row r="123" spans="4:32" s="4" customFormat="1" ht="11.25" customHeight="1" x14ac:dyDescent="0.3">
      <c r="D123" s="12" t="str">
        <f>Input_Raw_Data!E124</f>
        <v>FAC</v>
      </c>
      <c r="E123" s="71">
        <f>Input_Raw_Data!F124</f>
        <v>28672</v>
      </c>
      <c r="F123" s="55">
        <f>Input_Raw_Data!G124</f>
        <v>420</v>
      </c>
      <c r="G123" s="62">
        <f>Input_Raw_Data!H124</f>
        <v>204548.04</v>
      </c>
      <c r="H123" s="62">
        <f>Input_Raw_Data!I124</f>
        <v>204548.04</v>
      </c>
      <c r="I123" s="62">
        <f>Input_Raw_Data!J124</f>
        <v>0</v>
      </c>
      <c r="J123" s="73" t="str">
        <f>Input_Raw_Data!K124</f>
        <v>Property</v>
      </c>
      <c r="K123" s="73" t="str">
        <f>Input_Raw_Data!L124</f>
        <v xml:space="preserve">Non-network — property </v>
      </c>
      <c r="M123" s="71">
        <f t="shared" si="17"/>
        <v>28672</v>
      </c>
      <c r="N123" s="55">
        <f t="shared" si="18"/>
        <v>5</v>
      </c>
      <c r="O123" s="55">
        <f t="shared" si="19"/>
        <v>1</v>
      </c>
      <c r="P123" s="55">
        <f t="shared" si="20"/>
        <v>6</v>
      </c>
      <c r="Q123" s="55">
        <f t="shared" si="21"/>
        <v>37</v>
      </c>
      <c r="R123" s="55">
        <f t="shared" si="22"/>
        <v>444</v>
      </c>
      <c r="S123" s="55">
        <f t="shared" si="26"/>
        <v>456</v>
      </c>
      <c r="T123" s="55">
        <f t="shared" si="23"/>
        <v>420</v>
      </c>
      <c r="U123" s="55">
        <f t="shared" si="27"/>
        <v>0</v>
      </c>
      <c r="W123" s="73" t="str">
        <f t="shared" si="24"/>
        <v>Yes</v>
      </c>
      <c r="X123" s="55">
        <f t="shared" si="28"/>
        <v>456</v>
      </c>
      <c r="Y123" s="55">
        <f t="shared" si="29"/>
        <v>0</v>
      </c>
      <c r="Z123" s="62">
        <f t="shared" si="30"/>
        <v>0</v>
      </c>
      <c r="AA123" s="62">
        <f t="shared" si="25"/>
        <v>204548.04</v>
      </c>
      <c r="AB123" s="67">
        <f t="shared" si="31"/>
        <v>0</v>
      </c>
      <c r="AD123" s="57">
        <f>INDEX(Input_Raw_Data!$E$739:$E$744,MATCH(D123,Input_Raw_Data!$D$739:$D$744,0))</f>
        <v>0.48700000182628767</v>
      </c>
      <c r="AE123" s="62">
        <f t="shared" si="32"/>
        <v>0</v>
      </c>
      <c r="AF123" s="62">
        <f t="shared" si="33"/>
        <v>0</v>
      </c>
    </row>
    <row r="124" spans="4:32" s="4" customFormat="1" ht="11.25" customHeight="1" x14ac:dyDescent="0.3">
      <c r="D124" s="12" t="str">
        <f>Input_Raw_Data!E125</f>
        <v>FAC</v>
      </c>
      <c r="E124" s="71">
        <f>Input_Raw_Data!F125</f>
        <v>29768</v>
      </c>
      <c r="F124" s="55">
        <f>Input_Raw_Data!G125</f>
        <v>420</v>
      </c>
      <c r="G124" s="62">
        <f>Input_Raw_Data!H125</f>
        <v>0</v>
      </c>
      <c r="H124" s="62">
        <f>Input_Raw_Data!I125</f>
        <v>0</v>
      </c>
      <c r="I124" s="62">
        <f>Input_Raw_Data!J125</f>
        <v>0</v>
      </c>
      <c r="J124" s="73" t="str">
        <f>Input_Raw_Data!K125</f>
        <v>Property</v>
      </c>
      <c r="K124" s="73" t="str">
        <f>Input_Raw_Data!L125</f>
        <v xml:space="preserve">Non-network — property </v>
      </c>
      <c r="M124" s="71">
        <f t="shared" si="17"/>
        <v>29768</v>
      </c>
      <c r="N124" s="55">
        <f t="shared" si="18"/>
        <v>5</v>
      </c>
      <c r="O124" s="55">
        <f t="shared" si="19"/>
        <v>1</v>
      </c>
      <c r="P124" s="55">
        <f t="shared" si="20"/>
        <v>6</v>
      </c>
      <c r="Q124" s="55">
        <f t="shared" si="21"/>
        <v>34</v>
      </c>
      <c r="R124" s="55">
        <f t="shared" si="22"/>
        <v>408</v>
      </c>
      <c r="S124" s="55">
        <f t="shared" si="26"/>
        <v>420</v>
      </c>
      <c r="T124" s="55">
        <f t="shared" si="23"/>
        <v>420</v>
      </c>
      <c r="U124" s="55">
        <f t="shared" si="27"/>
        <v>0</v>
      </c>
      <c r="W124" s="73" t="str">
        <f t="shared" si="24"/>
        <v>Yes</v>
      </c>
      <c r="X124" s="55">
        <f t="shared" si="28"/>
        <v>420</v>
      </c>
      <c r="Y124" s="55">
        <f t="shared" si="29"/>
        <v>0</v>
      </c>
      <c r="Z124" s="62">
        <f t="shared" si="30"/>
        <v>0</v>
      </c>
      <c r="AA124" s="62">
        <f t="shared" si="25"/>
        <v>0</v>
      </c>
      <c r="AB124" s="67">
        <f t="shared" si="31"/>
        <v>0</v>
      </c>
      <c r="AD124" s="57">
        <f>INDEX(Input_Raw_Data!$E$739:$E$744,MATCH(D124,Input_Raw_Data!$D$739:$D$744,0))</f>
        <v>0.48700000182628767</v>
      </c>
      <c r="AE124" s="62">
        <f t="shared" si="32"/>
        <v>0</v>
      </c>
      <c r="AF124" s="62">
        <f t="shared" si="33"/>
        <v>0</v>
      </c>
    </row>
    <row r="125" spans="4:32" s="4" customFormat="1" ht="11.25" customHeight="1" x14ac:dyDescent="0.3">
      <c r="D125" s="12" t="str">
        <f>Input_Raw_Data!E126</f>
        <v>FAC</v>
      </c>
      <c r="E125" s="71">
        <f>Input_Raw_Data!F126</f>
        <v>30864</v>
      </c>
      <c r="F125" s="55">
        <f>Input_Raw_Data!G126</f>
        <v>420</v>
      </c>
      <c r="G125" s="62">
        <f>Input_Raw_Data!H126</f>
        <v>0</v>
      </c>
      <c r="H125" s="62">
        <f>Input_Raw_Data!I126</f>
        <v>0</v>
      </c>
      <c r="I125" s="62">
        <f>Input_Raw_Data!J126</f>
        <v>0</v>
      </c>
      <c r="J125" s="73" t="str">
        <f>Input_Raw_Data!K126</f>
        <v>Property</v>
      </c>
      <c r="K125" s="73" t="str">
        <f>Input_Raw_Data!L126</f>
        <v xml:space="preserve">Non-network — property </v>
      </c>
      <c r="M125" s="71">
        <f t="shared" si="17"/>
        <v>30864</v>
      </c>
      <c r="N125" s="55">
        <f t="shared" si="18"/>
        <v>5</v>
      </c>
      <c r="O125" s="55">
        <f t="shared" si="19"/>
        <v>1</v>
      </c>
      <c r="P125" s="55">
        <f t="shared" si="20"/>
        <v>6</v>
      </c>
      <c r="Q125" s="55">
        <f t="shared" si="21"/>
        <v>31</v>
      </c>
      <c r="R125" s="55">
        <f t="shared" si="22"/>
        <v>372</v>
      </c>
      <c r="S125" s="55">
        <f t="shared" si="26"/>
        <v>384</v>
      </c>
      <c r="T125" s="55">
        <f t="shared" si="23"/>
        <v>420</v>
      </c>
      <c r="U125" s="55">
        <f t="shared" si="27"/>
        <v>36</v>
      </c>
      <c r="W125" s="73" t="str">
        <f t="shared" si="24"/>
        <v>Yes</v>
      </c>
      <c r="X125" s="55">
        <f t="shared" si="28"/>
        <v>384</v>
      </c>
      <c r="Y125" s="55">
        <f t="shared" si="29"/>
        <v>36</v>
      </c>
      <c r="Z125" s="62">
        <f t="shared" si="30"/>
        <v>0</v>
      </c>
      <c r="AA125" s="62">
        <f t="shared" si="25"/>
        <v>0</v>
      </c>
      <c r="AB125" s="67">
        <f t="shared" si="31"/>
        <v>0</v>
      </c>
      <c r="AD125" s="57">
        <f>INDEX(Input_Raw_Data!$E$739:$E$744,MATCH(D125,Input_Raw_Data!$D$739:$D$744,0))</f>
        <v>0.48700000182628767</v>
      </c>
      <c r="AE125" s="62">
        <f t="shared" si="32"/>
        <v>0</v>
      </c>
      <c r="AF125" s="62">
        <f t="shared" si="33"/>
        <v>0</v>
      </c>
    </row>
    <row r="126" spans="4:32" s="4" customFormat="1" ht="11.25" customHeight="1" x14ac:dyDescent="0.3">
      <c r="D126" s="12" t="str">
        <f>Input_Raw_Data!E127</f>
        <v>FAC</v>
      </c>
      <c r="E126" s="71">
        <f>Input_Raw_Data!F127</f>
        <v>31959</v>
      </c>
      <c r="F126" s="55">
        <f>Input_Raw_Data!G127</f>
        <v>360</v>
      </c>
      <c r="G126" s="62">
        <f>Input_Raw_Data!H127</f>
        <v>164614.95000000001</v>
      </c>
      <c r="H126" s="62">
        <f>Input_Raw_Data!I127</f>
        <v>164614.95000000001</v>
      </c>
      <c r="I126" s="62">
        <f>Input_Raw_Data!J127</f>
        <v>0</v>
      </c>
      <c r="J126" s="73" t="str">
        <f>Input_Raw_Data!K127</f>
        <v>Property</v>
      </c>
      <c r="K126" s="73" t="str">
        <f>Input_Raw_Data!L127</f>
        <v xml:space="preserve">Non-network — property </v>
      </c>
      <c r="M126" s="71">
        <f t="shared" si="17"/>
        <v>31959</v>
      </c>
      <c r="N126" s="55">
        <f t="shared" si="18"/>
        <v>5</v>
      </c>
      <c r="O126" s="55">
        <f t="shared" si="19"/>
        <v>1</v>
      </c>
      <c r="P126" s="55">
        <f t="shared" si="20"/>
        <v>6</v>
      </c>
      <c r="Q126" s="55">
        <f t="shared" si="21"/>
        <v>28</v>
      </c>
      <c r="R126" s="55">
        <f t="shared" si="22"/>
        <v>336</v>
      </c>
      <c r="S126" s="55">
        <f t="shared" si="26"/>
        <v>348</v>
      </c>
      <c r="T126" s="55">
        <f t="shared" si="23"/>
        <v>360</v>
      </c>
      <c r="U126" s="55">
        <f t="shared" si="27"/>
        <v>12</v>
      </c>
      <c r="W126" s="73" t="str">
        <f t="shared" si="24"/>
        <v>Yes</v>
      </c>
      <c r="X126" s="55">
        <f t="shared" si="28"/>
        <v>348</v>
      </c>
      <c r="Y126" s="55">
        <f t="shared" si="29"/>
        <v>12</v>
      </c>
      <c r="Z126" s="62">
        <f t="shared" si="30"/>
        <v>0</v>
      </c>
      <c r="AA126" s="62">
        <f t="shared" si="25"/>
        <v>164614.95000000001</v>
      </c>
      <c r="AB126" s="67">
        <f t="shared" si="31"/>
        <v>0</v>
      </c>
      <c r="AD126" s="57">
        <f>INDEX(Input_Raw_Data!$E$739:$E$744,MATCH(D126,Input_Raw_Data!$D$739:$D$744,0))</f>
        <v>0.48700000182628767</v>
      </c>
      <c r="AE126" s="62">
        <f t="shared" si="32"/>
        <v>0</v>
      </c>
      <c r="AF126" s="62">
        <f t="shared" si="33"/>
        <v>0</v>
      </c>
    </row>
    <row r="127" spans="4:32" s="4" customFormat="1" ht="11.25" customHeight="1" x14ac:dyDescent="0.3">
      <c r="D127" s="12" t="str">
        <f>Input_Raw_Data!E128</f>
        <v>FAC</v>
      </c>
      <c r="E127" s="71">
        <f>Input_Raw_Data!F128</f>
        <v>38534</v>
      </c>
      <c r="F127" s="55">
        <f>Input_Raw_Data!G128</f>
        <v>360</v>
      </c>
      <c r="G127" s="62">
        <f>Input_Raw_Data!H128</f>
        <v>0</v>
      </c>
      <c r="H127" s="62">
        <f>Input_Raw_Data!I128</f>
        <v>0</v>
      </c>
      <c r="I127" s="62">
        <f>Input_Raw_Data!J128</f>
        <v>0</v>
      </c>
      <c r="J127" s="73" t="str">
        <f>Input_Raw_Data!K128</f>
        <v>Property</v>
      </c>
      <c r="K127" s="73" t="str">
        <f>Input_Raw_Data!L128</f>
        <v xml:space="preserve">Non-network — property </v>
      </c>
      <c r="M127" s="71">
        <f t="shared" si="17"/>
        <v>38534</v>
      </c>
      <c r="N127" s="55">
        <f t="shared" si="18"/>
        <v>5</v>
      </c>
      <c r="O127" s="55">
        <f t="shared" si="19"/>
        <v>1</v>
      </c>
      <c r="P127" s="55">
        <f t="shared" si="20"/>
        <v>6</v>
      </c>
      <c r="Q127" s="55">
        <f t="shared" si="21"/>
        <v>10</v>
      </c>
      <c r="R127" s="55">
        <f t="shared" si="22"/>
        <v>120</v>
      </c>
      <c r="S127" s="55">
        <f t="shared" si="26"/>
        <v>132</v>
      </c>
      <c r="T127" s="55">
        <f t="shared" si="23"/>
        <v>360</v>
      </c>
      <c r="U127" s="55">
        <f t="shared" si="27"/>
        <v>228</v>
      </c>
      <c r="W127" s="73" t="str">
        <f t="shared" si="24"/>
        <v>Yes</v>
      </c>
      <c r="X127" s="55">
        <f t="shared" si="28"/>
        <v>132</v>
      </c>
      <c r="Y127" s="55">
        <f t="shared" si="29"/>
        <v>228</v>
      </c>
      <c r="Z127" s="62">
        <f t="shared" si="30"/>
        <v>0</v>
      </c>
      <c r="AA127" s="62">
        <f t="shared" si="25"/>
        <v>0</v>
      </c>
      <c r="AB127" s="67">
        <f t="shared" si="31"/>
        <v>0</v>
      </c>
      <c r="AD127" s="57">
        <f>INDEX(Input_Raw_Data!$E$739:$E$744,MATCH(D127,Input_Raw_Data!$D$739:$D$744,0))</f>
        <v>0.48700000182628767</v>
      </c>
      <c r="AE127" s="62">
        <f t="shared" si="32"/>
        <v>0</v>
      </c>
      <c r="AF127" s="62">
        <f t="shared" si="33"/>
        <v>0</v>
      </c>
    </row>
    <row r="128" spans="4:32" s="4" customFormat="1" ht="11.25" customHeight="1" x14ac:dyDescent="0.3">
      <c r="D128" s="12" t="str">
        <f>Input_Raw_Data!E129</f>
        <v>FAC</v>
      </c>
      <c r="E128" s="71">
        <f>Input_Raw_Data!F129</f>
        <v>24289</v>
      </c>
      <c r="F128" s="55">
        <f>Input_Raw_Data!G129</f>
        <v>528</v>
      </c>
      <c r="G128" s="62">
        <f>Input_Raw_Data!H129</f>
        <v>2324409.59</v>
      </c>
      <c r="H128" s="62">
        <f>Input_Raw_Data!I129</f>
        <v>2324409.59</v>
      </c>
      <c r="I128" s="62">
        <f>Input_Raw_Data!J129</f>
        <v>0</v>
      </c>
      <c r="J128" s="73" t="str">
        <f>Input_Raw_Data!K129</f>
        <v>Property</v>
      </c>
      <c r="K128" s="73" t="str">
        <f>Input_Raw_Data!L129</f>
        <v xml:space="preserve">Non-network — property </v>
      </c>
      <c r="M128" s="71">
        <f t="shared" si="17"/>
        <v>24289</v>
      </c>
      <c r="N128" s="55">
        <f t="shared" si="18"/>
        <v>5</v>
      </c>
      <c r="O128" s="55">
        <f t="shared" si="19"/>
        <v>1</v>
      </c>
      <c r="P128" s="55">
        <f t="shared" si="20"/>
        <v>6</v>
      </c>
      <c r="Q128" s="55">
        <f t="shared" si="21"/>
        <v>49</v>
      </c>
      <c r="R128" s="55">
        <f t="shared" si="22"/>
        <v>588</v>
      </c>
      <c r="S128" s="55">
        <f t="shared" si="26"/>
        <v>600</v>
      </c>
      <c r="T128" s="55">
        <f t="shared" si="23"/>
        <v>528</v>
      </c>
      <c r="U128" s="55">
        <f t="shared" si="27"/>
        <v>0</v>
      </c>
      <c r="W128" s="73" t="str">
        <f t="shared" si="24"/>
        <v>Yes</v>
      </c>
      <c r="X128" s="55">
        <f t="shared" si="28"/>
        <v>600</v>
      </c>
      <c r="Y128" s="55">
        <f t="shared" si="29"/>
        <v>0</v>
      </c>
      <c r="Z128" s="62">
        <f t="shared" si="30"/>
        <v>0</v>
      </c>
      <c r="AA128" s="62">
        <f t="shared" si="25"/>
        <v>2324409.59</v>
      </c>
      <c r="AB128" s="67">
        <f t="shared" si="31"/>
        <v>0</v>
      </c>
      <c r="AD128" s="57">
        <f>INDEX(Input_Raw_Data!$E$739:$E$744,MATCH(D128,Input_Raw_Data!$D$739:$D$744,0))</f>
        <v>0.48700000182628767</v>
      </c>
      <c r="AE128" s="62">
        <f t="shared" si="32"/>
        <v>0</v>
      </c>
      <c r="AF128" s="62">
        <f t="shared" si="33"/>
        <v>0</v>
      </c>
    </row>
    <row r="129" spans="4:32" s="4" customFormat="1" ht="11.25" customHeight="1" x14ac:dyDescent="0.3">
      <c r="D129" s="12" t="str">
        <f>Input_Raw_Data!E130</f>
        <v>FAC</v>
      </c>
      <c r="E129" s="71">
        <f>Input_Raw_Data!F130</f>
        <v>24289</v>
      </c>
      <c r="F129" s="55">
        <f>Input_Raw_Data!G130</f>
        <v>528</v>
      </c>
      <c r="G129" s="62">
        <f>Input_Raw_Data!H130</f>
        <v>815915.2</v>
      </c>
      <c r="H129" s="62">
        <f>Input_Raw_Data!I130</f>
        <v>815915.2</v>
      </c>
      <c r="I129" s="62">
        <f>Input_Raw_Data!J130</f>
        <v>0</v>
      </c>
      <c r="J129" s="73" t="str">
        <f>Input_Raw_Data!K130</f>
        <v>Property</v>
      </c>
      <c r="K129" s="73" t="str">
        <f>Input_Raw_Data!L130</f>
        <v xml:space="preserve">Non-network — property </v>
      </c>
      <c r="M129" s="71">
        <f t="shared" si="17"/>
        <v>24289</v>
      </c>
      <c r="N129" s="55">
        <f t="shared" si="18"/>
        <v>5</v>
      </c>
      <c r="O129" s="55">
        <f t="shared" si="19"/>
        <v>1</v>
      </c>
      <c r="P129" s="55">
        <f t="shared" si="20"/>
        <v>6</v>
      </c>
      <c r="Q129" s="55">
        <f t="shared" si="21"/>
        <v>49</v>
      </c>
      <c r="R129" s="55">
        <f t="shared" si="22"/>
        <v>588</v>
      </c>
      <c r="S129" s="55">
        <f t="shared" si="26"/>
        <v>600</v>
      </c>
      <c r="T129" s="55">
        <f t="shared" si="23"/>
        <v>528</v>
      </c>
      <c r="U129" s="55">
        <f t="shared" si="27"/>
        <v>0</v>
      </c>
      <c r="W129" s="73" t="str">
        <f t="shared" si="24"/>
        <v>Yes</v>
      </c>
      <c r="X129" s="55">
        <f t="shared" si="28"/>
        <v>600</v>
      </c>
      <c r="Y129" s="55">
        <f t="shared" si="29"/>
        <v>0</v>
      </c>
      <c r="Z129" s="62">
        <f t="shared" si="30"/>
        <v>0</v>
      </c>
      <c r="AA129" s="62">
        <f t="shared" si="25"/>
        <v>815915.2</v>
      </c>
      <c r="AB129" s="67">
        <f t="shared" si="31"/>
        <v>0</v>
      </c>
      <c r="AD129" s="57">
        <f>INDEX(Input_Raw_Data!$E$739:$E$744,MATCH(D129,Input_Raw_Data!$D$739:$D$744,0))</f>
        <v>0.48700000182628767</v>
      </c>
      <c r="AE129" s="62">
        <f t="shared" si="32"/>
        <v>0</v>
      </c>
      <c r="AF129" s="62">
        <f t="shared" si="33"/>
        <v>0</v>
      </c>
    </row>
    <row r="130" spans="4:32" s="4" customFormat="1" ht="11.25" customHeight="1" x14ac:dyDescent="0.3">
      <c r="D130" s="12" t="str">
        <f>Input_Raw_Data!E131</f>
        <v>FAC</v>
      </c>
      <c r="E130" s="71">
        <f>Input_Raw_Data!F131</f>
        <v>39782</v>
      </c>
      <c r="F130" s="55">
        <f>Input_Raw_Data!G131</f>
        <v>180</v>
      </c>
      <c r="G130" s="62">
        <f>Input_Raw_Data!H131</f>
        <v>0</v>
      </c>
      <c r="H130" s="62">
        <f>Input_Raw_Data!I131</f>
        <v>0</v>
      </c>
      <c r="I130" s="62">
        <f>Input_Raw_Data!J131</f>
        <v>0</v>
      </c>
      <c r="J130" s="73" t="str">
        <f>Input_Raw_Data!K131</f>
        <v>Property</v>
      </c>
      <c r="K130" s="73" t="str">
        <f>Input_Raw_Data!L131</f>
        <v xml:space="preserve">Non-network — property </v>
      </c>
      <c r="M130" s="71">
        <f t="shared" si="17"/>
        <v>39782</v>
      </c>
      <c r="N130" s="55">
        <f t="shared" si="18"/>
        <v>1</v>
      </c>
      <c r="O130" s="55">
        <f t="shared" si="19"/>
        <v>0</v>
      </c>
      <c r="P130" s="55">
        <f t="shared" si="20"/>
        <v>6</v>
      </c>
      <c r="Q130" s="55">
        <f t="shared" si="21"/>
        <v>7</v>
      </c>
      <c r="R130" s="55">
        <f t="shared" si="22"/>
        <v>84</v>
      </c>
      <c r="S130" s="55">
        <f t="shared" si="26"/>
        <v>91</v>
      </c>
      <c r="T130" s="55">
        <f t="shared" si="23"/>
        <v>180</v>
      </c>
      <c r="U130" s="55">
        <f t="shared" si="27"/>
        <v>89</v>
      </c>
      <c r="W130" s="73" t="str">
        <f t="shared" si="24"/>
        <v>Yes</v>
      </c>
      <c r="X130" s="55">
        <f t="shared" si="28"/>
        <v>91</v>
      </c>
      <c r="Y130" s="55">
        <f t="shared" si="29"/>
        <v>89</v>
      </c>
      <c r="Z130" s="62">
        <f t="shared" si="30"/>
        <v>0</v>
      </c>
      <c r="AA130" s="62">
        <f t="shared" si="25"/>
        <v>0</v>
      </c>
      <c r="AB130" s="67">
        <f t="shared" si="31"/>
        <v>0</v>
      </c>
      <c r="AD130" s="57">
        <f>INDEX(Input_Raw_Data!$E$739:$E$744,MATCH(D130,Input_Raw_Data!$D$739:$D$744,0))</f>
        <v>0.48700000182628767</v>
      </c>
      <c r="AE130" s="62">
        <f t="shared" si="32"/>
        <v>0</v>
      </c>
      <c r="AF130" s="62">
        <f t="shared" si="33"/>
        <v>0</v>
      </c>
    </row>
    <row r="131" spans="4:32" s="4" customFormat="1" ht="11.25" customHeight="1" x14ac:dyDescent="0.3">
      <c r="D131" s="12" t="str">
        <f>Input_Raw_Data!E132</f>
        <v>FAC</v>
      </c>
      <c r="E131" s="71">
        <f>Input_Raw_Data!F132</f>
        <v>39782</v>
      </c>
      <c r="F131" s="55">
        <f>Input_Raw_Data!G132</f>
        <v>240</v>
      </c>
      <c r="G131" s="62">
        <f>Input_Raw_Data!H132</f>
        <v>0</v>
      </c>
      <c r="H131" s="62">
        <f>Input_Raw_Data!I132</f>
        <v>0</v>
      </c>
      <c r="I131" s="62">
        <f>Input_Raw_Data!J132</f>
        <v>0</v>
      </c>
      <c r="J131" s="73" t="str">
        <f>Input_Raw_Data!K132</f>
        <v>Property</v>
      </c>
      <c r="K131" s="73" t="str">
        <f>Input_Raw_Data!L132</f>
        <v xml:space="preserve">Non-network — property </v>
      </c>
      <c r="M131" s="71">
        <f t="shared" si="17"/>
        <v>39782</v>
      </c>
      <c r="N131" s="55">
        <f t="shared" si="18"/>
        <v>1</v>
      </c>
      <c r="O131" s="55">
        <f t="shared" si="19"/>
        <v>0</v>
      </c>
      <c r="P131" s="55">
        <f t="shared" si="20"/>
        <v>6</v>
      </c>
      <c r="Q131" s="55">
        <f t="shared" si="21"/>
        <v>7</v>
      </c>
      <c r="R131" s="55">
        <f t="shared" si="22"/>
        <v>84</v>
      </c>
      <c r="S131" s="55">
        <f t="shared" si="26"/>
        <v>91</v>
      </c>
      <c r="T131" s="55">
        <f t="shared" si="23"/>
        <v>240</v>
      </c>
      <c r="U131" s="55">
        <f t="shared" si="27"/>
        <v>149</v>
      </c>
      <c r="W131" s="73" t="str">
        <f t="shared" si="24"/>
        <v>Yes</v>
      </c>
      <c r="X131" s="55">
        <f t="shared" si="28"/>
        <v>91</v>
      </c>
      <c r="Y131" s="55">
        <f t="shared" si="29"/>
        <v>149</v>
      </c>
      <c r="Z131" s="62">
        <f t="shared" si="30"/>
        <v>0</v>
      </c>
      <c r="AA131" s="62">
        <f t="shared" si="25"/>
        <v>0</v>
      </c>
      <c r="AB131" s="67">
        <f t="shared" si="31"/>
        <v>0</v>
      </c>
      <c r="AD131" s="57">
        <f>INDEX(Input_Raw_Data!$E$739:$E$744,MATCH(D131,Input_Raw_Data!$D$739:$D$744,0))</f>
        <v>0.48700000182628767</v>
      </c>
      <c r="AE131" s="62">
        <f t="shared" si="32"/>
        <v>0</v>
      </c>
      <c r="AF131" s="62">
        <f t="shared" si="33"/>
        <v>0</v>
      </c>
    </row>
    <row r="132" spans="4:32" s="4" customFormat="1" ht="11.25" customHeight="1" x14ac:dyDescent="0.3">
      <c r="D132" s="12" t="str">
        <f>Input_Raw_Data!E133</f>
        <v>FAC</v>
      </c>
      <c r="E132" s="71">
        <f>Input_Raw_Data!F133</f>
        <v>39782</v>
      </c>
      <c r="F132" s="55">
        <f>Input_Raw_Data!G133</f>
        <v>120</v>
      </c>
      <c r="G132" s="62">
        <f>Input_Raw_Data!H133</f>
        <v>0</v>
      </c>
      <c r="H132" s="62">
        <f>Input_Raw_Data!I133</f>
        <v>0</v>
      </c>
      <c r="I132" s="62">
        <f>Input_Raw_Data!J133</f>
        <v>0</v>
      </c>
      <c r="J132" s="73" t="str">
        <f>Input_Raw_Data!K133</f>
        <v>Property</v>
      </c>
      <c r="K132" s="73" t="str">
        <f>Input_Raw_Data!L133</f>
        <v xml:space="preserve">Non-network — property </v>
      </c>
      <c r="M132" s="71">
        <f t="shared" si="17"/>
        <v>39782</v>
      </c>
      <c r="N132" s="55">
        <f t="shared" si="18"/>
        <v>1</v>
      </c>
      <c r="O132" s="55">
        <f t="shared" si="19"/>
        <v>0</v>
      </c>
      <c r="P132" s="55">
        <f t="shared" si="20"/>
        <v>6</v>
      </c>
      <c r="Q132" s="55">
        <f t="shared" si="21"/>
        <v>7</v>
      </c>
      <c r="R132" s="55">
        <f t="shared" si="22"/>
        <v>84</v>
      </c>
      <c r="S132" s="55">
        <f t="shared" si="26"/>
        <v>91</v>
      </c>
      <c r="T132" s="55">
        <f t="shared" si="23"/>
        <v>120</v>
      </c>
      <c r="U132" s="55">
        <f t="shared" si="27"/>
        <v>29</v>
      </c>
      <c r="W132" s="73" t="str">
        <f t="shared" si="24"/>
        <v>Yes</v>
      </c>
      <c r="X132" s="55">
        <f t="shared" si="28"/>
        <v>91</v>
      </c>
      <c r="Y132" s="55">
        <f t="shared" si="29"/>
        <v>29</v>
      </c>
      <c r="Z132" s="62">
        <f t="shared" si="30"/>
        <v>0</v>
      </c>
      <c r="AA132" s="62">
        <f t="shared" si="25"/>
        <v>0</v>
      </c>
      <c r="AB132" s="67">
        <f t="shared" si="31"/>
        <v>0</v>
      </c>
      <c r="AD132" s="57">
        <f>INDEX(Input_Raw_Data!$E$739:$E$744,MATCH(D132,Input_Raw_Data!$D$739:$D$744,0))</f>
        <v>0.48700000182628767</v>
      </c>
      <c r="AE132" s="62">
        <f t="shared" si="32"/>
        <v>0</v>
      </c>
      <c r="AF132" s="62">
        <f t="shared" si="33"/>
        <v>0</v>
      </c>
    </row>
    <row r="133" spans="4:32" s="4" customFormat="1" ht="11.25" customHeight="1" x14ac:dyDescent="0.3">
      <c r="D133" s="12" t="str">
        <f>Input_Raw_Data!E134</f>
        <v>FAC</v>
      </c>
      <c r="E133" s="71">
        <f>Input_Raw_Data!F134</f>
        <v>39969</v>
      </c>
      <c r="F133" s="55">
        <f>Input_Raw_Data!G134</f>
        <v>120</v>
      </c>
      <c r="G133" s="62">
        <f>Input_Raw_Data!H134</f>
        <v>0</v>
      </c>
      <c r="H133" s="62">
        <f>Input_Raw_Data!I134</f>
        <v>0</v>
      </c>
      <c r="I133" s="62">
        <f>Input_Raw_Data!J134</f>
        <v>0</v>
      </c>
      <c r="J133" s="73" t="str">
        <f>Input_Raw_Data!K134</f>
        <v>Property</v>
      </c>
      <c r="K133" s="73" t="str">
        <f>Input_Raw_Data!L134</f>
        <v xml:space="preserve">Non-network — property </v>
      </c>
      <c r="M133" s="71">
        <f t="shared" si="17"/>
        <v>39969</v>
      </c>
      <c r="N133" s="55">
        <f t="shared" si="18"/>
        <v>6</v>
      </c>
      <c r="O133" s="55">
        <f t="shared" si="19"/>
        <v>1</v>
      </c>
      <c r="P133" s="55">
        <f t="shared" si="20"/>
        <v>6</v>
      </c>
      <c r="Q133" s="55">
        <f t="shared" si="21"/>
        <v>6</v>
      </c>
      <c r="R133" s="55">
        <f t="shared" si="22"/>
        <v>72</v>
      </c>
      <c r="S133" s="55">
        <f t="shared" si="26"/>
        <v>85</v>
      </c>
      <c r="T133" s="55">
        <f t="shared" si="23"/>
        <v>120</v>
      </c>
      <c r="U133" s="55">
        <f t="shared" si="27"/>
        <v>35</v>
      </c>
      <c r="W133" s="73" t="str">
        <f t="shared" si="24"/>
        <v>Yes</v>
      </c>
      <c r="X133" s="55">
        <f t="shared" si="28"/>
        <v>85</v>
      </c>
      <c r="Y133" s="55">
        <f t="shared" si="29"/>
        <v>35</v>
      </c>
      <c r="Z133" s="62">
        <f t="shared" si="30"/>
        <v>0</v>
      </c>
      <c r="AA133" s="62">
        <f t="shared" si="25"/>
        <v>0</v>
      </c>
      <c r="AB133" s="67">
        <f t="shared" si="31"/>
        <v>0</v>
      </c>
      <c r="AD133" s="57">
        <f>INDEX(Input_Raw_Data!$E$739:$E$744,MATCH(D133,Input_Raw_Data!$D$739:$D$744,0))</f>
        <v>0.48700000182628767</v>
      </c>
      <c r="AE133" s="62">
        <f t="shared" si="32"/>
        <v>0</v>
      </c>
      <c r="AF133" s="62">
        <f t="shared" si="33"/>
        <v>0</v>
      </c>
    </row>
    <row r="134" spans="4:32" s="4" customFormat="1" ht="11.25" customHeight="1" x14ac:dyDescent="0.3">
      <c r="D134" s="12" t="str">
        <f>Input_Raw_Data!E135</f>
        <v>FAC</v>
      </c>
      <c r="E134" s="71">
        <f>Input_Raw_Data!F135</f>
        <v>39721</v>
      </c>
      <c r="F134" s="55">
        <f>Input_Raw_Data!G135</f>
        <v>156</v>
      </c>
      <c r="G134" s="62">
        <f>Input_Raw_Data!H135</f>
        <v>65770.070000000007</v>
      </c>
      <c r="H134" s="62">
        <f>Input_Raw_Data!I135</f>
        <v>36793.86</v>
      </c>
      <c r="I134" s="62">
        <f>Input_Raw_Data!J135</f>
        <v>28976.210000000006</v>
      </c>
      <c r="J134" s="73" t="str">
        <f>Input_Raw_Data!K135</f>
        <v>Property</v>
      </c>
      <c r="K134" s="73" t="str">
        <f>Input_Raw_Data!L135</f>
        <v xml:space="preserve">Non-network — property </v>
      </c>
      <c r="M134" s="71">
        <f t="shared" si="17"/>
        <v>39721</v>
      </c>
      <c r="N134" s="55">
        <f t="shared" si="18"/>
        <v>3</v>
      </c>
      <c r="O134" s="55">
        <f t="shared" si="19"/>
        <v>0</v>
      </c>
      <c r="P134" s="55">
        <f t="shared" si="20"/>
        <v>6</v>
      </c>
      <c r="Q134" s="55">
        <f t="shared" si="21"/>
        <v>7</v>
      </c>
      <c r="R134" s="55">
        <f t="shared" si="22"/>
        <v>84</v>
      </c>
      <c r="S134" s="55">
        <f t="shared" si="26"/>
        <v>93</v>
      </c>
      <c r="T134" s="55">
        <f t="shared" si="23"/>
        <v>156</v>
      </c>
      <c r="U134" s="55">
        <f t="shared" si="27"/>
        <v>63</v>
      </c>
      <c r="W134" s="73" t="str">
        <f t="shared" si="24"/>
        <v>Yes</v>
      </c>
      <c r="X134" s="55">
        <f t="shared" si="28"/>
        <v>93</v>
      </c>
      <c r="Y134" s="55">
        <f t="shared" si="29"/>
        <v>63</v>
      </c>
      <c r="Z134" s="62">
        <f t="shared" si="30"/>
        <v>459.93984126984139</v>
      </c>
      <c r="AA134" s="62">
        <f t="shared" si="25"/>
        <v>53811.634126984136</v>
      </c>
      <c r="AB134" s="67">
        <f t="shared" si="31"/>
        <v>11958.435873015871</v>
      </c>
      <c r="AD134" s="57">
        <f>INDEX(Input_Raw_Data!$E$739:$E$744,MATCH(D134,Input_Raw_Data!$D$739:$D$744,0))</f>
        <v>0.48700000182628767</v>
      </c>
      <c r="AE134" s="62">
        <f t="shared" si="32"/>
        <v>14111.414322918898</v>
      </c>
      <c r="AF134" s="62">
        <f t="shared" si="33"/>
        <v>5823.7582919982733</v>
      </c>
    </row>
    <row r="135" spans="4:32" s="4" customFormat="1" ht="11.25" customHeight="1" x14ac:dyDescent="0.3">
      <c r="D135" s="12" t="str">
        <f>Input_Raw_Data!E136</f>
        <v>FAC</v>
      </c>
      <c r="E135" s="71">
        <f>Input_Raw_Data!F136</f>
        <v>39721</v>
      </c>
      <c r="F135" s="55">
        <f>Input_Raw_Data!G136</f>
        <v>156</v>
      </c>
      <c r="G135" s="62">
        <f>Input_Raw_Data!H136</f>
        <v>52113.94</v>
      </c>
      <c r="H135" s="62">
        <f>Input_Raw_Data!I136</f>
        <v>29154.14</v>
      </c>
      <c r="I135" s="62">
        <f>Input_Raw_Data!J136</f>
        <v>22959.800000000003</v>
      </c>
      <c r="J135" s="73" t="str">
        <f>Input_Raw_Data!K136</f>
        <v>Property</v>
      </c>
      <c r="K135" s="73" t="str">
        <f>Input_Raw_Data!L136</f>
        <v xml:space="preserve">Non-network — property </v>
      </c>
      <c r="M135" s="71">
        <f t="shared" si="17"/>
        <v>39721</v>
      </c>
      <c r="N135" s="55">
        <f t="shared" si="18"/>
        <v>3</v>
      </c>
      <c r="O135" s="55">
        <f t="shared" si="19"/>
        <v>0</v>
      </c>
      <c r="P135" s="55">
        <f t="shared" si="20"/>
        <v>6</v>
      </c>
      <c r="Q135" s="55">
        <f t="shared" si="21"/>
        <v>7</v>
      </c>
      <c r="R135" s="55">
        <f t="shared" si="22"/>
        <v>84</v>
      </c>
      <c r="S135" s="55">
        <f t="shared" si="26"/>
        <v>93</v>
      </c>
      <c r="T135" s="55">
        <f t="shared" si="23"/>
        <v>156</v>
      </c>
      <c r="U135" s="55">
        <f t="shared" si="27"/>
        <v>63</v>
      </c>
      <c r="W135" s="73" t="str">
        <f t="shared" si="24"/>
        <v>Yes</v>
      </c>
      <c r="X135" s="55">
        <f t="shared" si="28"/>
        <v>93</v>
      </c>
      <c r="Y135" s="55">
        <f t="shared" si="29"/>
        <v>63</v>
      </c>
      <c r="Z135" s="62">
        <f t="shared" si="30"/>
        <v>364.4412698412699</v>
      </c>
      <c r="AA135" s="62">
        <f t="shared" si="25"/>
        <v>42638.466984126986</v>
      </c>
      <c r="AB135" s="67">
        <f t="shared" si="31"/>
        <v>9475.4730158730163</v>
      </c>
      <c r="AD135" s="57">
        <f>INDEX(Input_Raw_Data!$E$739:$E$744,MATCH(D135,Input_Raw_Data!$D$739:$D$744,0))</f>
        <v>0.48700000182628767</v>
      </c>
      <c r="AE135" s="62">
        <f t="shared" si="32"/>
        <v>11181.422641931202</v>
      </c>
      <c r="AF135" s="62">
        <f t="shared" si="33"/>
        <v>4614.5553760350986</v>
      </c>
    </row>
    <row r="136" spans="4:32" s="4" customFormat="1" ht="11.25" customHeight="1" x14ac:dyDescent="0.3">
      <c r="D136" s="12" t="str">
        <f>Input_Raw_Data!E137</f>
        <v>FAC</v>
      </c>
      <c r="E136" s="71">
        <f>Input_Raw_Data!F137</f>
        <v>39750</v>
      </c>
      <c r="F136" s="55">
        <f>Input_Raw_Data!G137</f>
        <v>156</v>
      </c>
      <c r="G136" s="62">
        <f>Input_Raw_Data!H137</f>
        <v>93838.61</v>
      </c>
      <c r="H136" s="62">
        <f>Input_Raw_Data!I137</f>
        <v>51934.879999999997</v>
      </c>
      <c r="I136" s="62">
        <f>Input_Raw_Data!J137</f>
        <v>41903.730000000003</v>
      </c>
      <c r="J136" s="73" t="str">
        <f>Input_Raw_Data!K137</f>
        <v>Property</v>
      </c>
      <c r="K136" s="73" t="str">
        <f>Input_Raw_Data!L137</f>
        <v xml:space="preserve">Non-network — property </v>
      </c>
      <c r="M136" s="71">
        <f t="shared" si="17"/>
        <v>39750</v>
      </c>
      <c r="N136" s="55">
        <f t="shared" si="18"/>
        <v>2</v>
      </c>
      <c r="O136" s="55">
        <f t="shared" si="19"/>
        <v>0</v>
      </c>
      <c r="P136" s="55">
        <f t="shared" si="20"/>
        <v>6</v>
      </c>
      <c r="Q136" s="55">
        <f t="shared" si="21"/>
        <v>7</v>
      </c>
      <c r="R136" s="55">
        <f t="shared" si="22"/>
        <v>84</v>
      </c>
      <c r="S136" s="55">
        <f t="shared" si="26"/>
        <v>92</v>
      </c>
      <c r="T136" s="55">
        <f t="shared" si="23"/>
        <v>156</v>
      </c>
      <c r="U136" s="55">
        <f t="shared" si="27"/>
        <v>64</v>
      </c>
      <c r="W136" s="73" t="str">
        <f t="shared" si="24"/>
        <v>Yes</v>
      </c>
      <c r="X136" s="55">
        <f t="shared" si="28"/>
        <v>92</v>
      </c>
      <c r="Y136" s="55">
        <f t="shared" si="29"/>
        <v>64</v>
      </c>
      <c r="Z136" s="62">
        <f t="shared" si="30"/>
        <v>654.74578125000005</v>
      </c>
      <c r="AA136" s="62">
        <f t="shared" si="25"/>
        <v>76160.473906250001</v>
      </c>
      <c r="AB136" s="67">
        <f t="shared" si="31"/>
        <v>17678.136093749999</v>
      </c>
      <c r="AD136" s="57">
        <f>INDEX(Input_Raw_Data!$E$739:$E$744,MATCH(D136,Input_Raw_Data!$D$739:$D$744,0))</f>
        <v>0.48700000182628767</v>
      </c>
      <c r="AE136" s="62">
        <f t="shared" si="32"/>
        <v>20407.116586528267</v>
      </c>
      <c r="AF136" s="62">
        <f t="shared" si="33"/>
        <v>8609.2523099416121</v>
      </c>
    </row>
    <row r="137" spans="4:32" s="4" customFormat="1" ht="11.25" customHeight="1" x14ac:dyDescent="0.3">
      <c r="D137" s="12" t="str">
        <f>Input_Raw_Data!E138</f>
        <v>FAC</v>
      </c>
      <c r="E137" s="71">
        <f>Input_Raw_Data!F138</f>
        <v>39770</v>
      </c>
      <c r="F137" s="55">
        <f>Input_Raw_Data!G138</f>
        <v>156</v>
      </c>
      <c r="G137" s="62">
        <f>Input_Raw_Data!H138</f>
        <v>3896.21</v>
      </c>
      <c r="H137" s="62">
        <f>Input_Raw_Data!I138</f>
        <v>2133.06</v>
      </c>
      <c r="I137" s="62">
        <f>Input_Raw_Data!J138</f>
        <v>1763.15</v>
      </c>
      <c r="J137" s="73" t="str">
        <f>Input_Raw_Data!K138</f>
        <v>Property</v>
      </c>
      <c r="K137" s="73" t="str">
        <f>Input_Raw_Data!L138</f>
        <v xml:space="preserve">Non-network — property </v>
      </c>
      <c r="M137" s="71">
        <f t="shared" si="17"/>
        <v>39770</v>
      </c>
      <c r="N137" s="55">
        <f t="shared" si="18"/>
        <v>1</v>
      </c>
      <c r="O137" s="55">
        <f t="shared" si="19"/>
        <v>0</v>
      </c>
      <c r="P137" s="55">
        <f t="shared" si="20"/>
        <v>6</v>
      </c>
      <c r="Q137" s="55">
        <f t="shared" si="21"/>
        <v>7</v>
      </c>
      <c r="R137" s="55">
        <f t="shared" si="22"/>
        <v>84</v>
      </c>
      <c r="S137" s="55">
        <f t="shared" si="26"/>
        <v>91</v>
      </c>
      <c r="T137" s="55">
        <f t="shared" si="23"/>
        <v>156</v>
      </c>
      <c r="U137" s="55">
        <f t="shared" si="27"/>
        <v>65</v>
      </c>
      <c r="W137" s="73" t="str">
        <f t="shared" si="24"/>
        <v>Yes</v>
      </c>
      <c r="X137" s="55">
        <f t="shared" si="28"/>
        <v>91</v>
      </c>
      <c r="Y137" s="55">
        <f t="shared" si="29"/>
        <v>65</v>
      </c>
      <c r="Z137" s="62">
        <f t="shared" si="30"/>
        <v>27.125384615384618</v>
      </c>
      <c r="AA137" s="62">
        <f t="shared" si="25"/>
        <v>3136.6992307692308</v>
      </c>
      <c r="AB137" s="67">
        <f t="shared" si="31"/>
        <v>759.51076923076926</v>
      </c>
      <c r="AD137" s="57">
        <f>INDEX(Input_Raw_Data!$E$739:$E$744,MATCH(D137,Input_Raw_Data!$D$739:$D$744,0))</f>
        <v>0.48700000182628767</v>
      </c>
      <c r="AE137" s="62">
        <f t="shared" si="32"/>
        <v>858.65405322001914</v>
      </c>
      <c r="AF137" s="62">
        <f t="shared" si="33"/>
        <v>369.88174600246975</v>
      </c>
    </row>
    <row r="138" spans="4:32" s="4" customFormat="1" ht="11.25" customHeight="1" x14ac:dyDescent="0.3">
      <c r="D138" s="12" t="str">
        <f>Input_Raw_Data!E139</f>
        <v>FAC</v>
      </c>
      <c r="E138" s="71">
        <f>Input_Raw_Data!F139</f>
        <v>39650</v>
      </c>
      <c r="F138" s="55">
        <f>Input_Raw_Data!G139</f>
        <v>180</v>
      </c>
      <c r="G138" s="62">
        <f>Input_Raw_Data!H139</f>
        <v>418895.8</v>
      </c>
      <c r="H138" s="62">
        <f>Input_Raw_Data!I139</f>
        <v>223411.1</v>
      </c>
      <c r="I138" s="62">
        <f>Input_Raw_Data!J139</f>
        <v>195484.69999999998</v>
      </c>
      <c r="J138" s="73" t="str">
        <f>Input_Raw_Data!K139</f>
        <v>Property</v>
      </c>
      <c r="K138" s="73" t="str">
        <f>Input_Raw_Data!L139</f>
        <v xml:space="preserve">Non-network — property </v>
      </c>
      <c r="M138" s="71">
        <f t="shared" ref="M138:M201" si="34">E138</f>
        <v>39650</v>
      </c>
      <c r="N138" s="55">
        <f t="shared" ref="N138:N201" si="35">IF(YEAR(M138)=YEAR(Current_Value_Date),0,Mths_In_Yr-(MONTH(M138)))</f>
        <v>5</v>
      </c>
      <c r="O138" s="55">
        <f t="shared" ref="O138:O201" si="36">IF(YEAR(M138)=YEAR(Current_Value_Date),0,
ROUND((EOMONTH(M138,0)-M138)/(Days_In_Yr/Mths_In_Yr),0))</f>
        <v>0</v>
      </c>
      <c r="P138" s="55">
        <f t="shared" ref="P138:P201" si="37">IF(YEAR(M138)=YEAR(Current_Value_Date),ROUND((Current_Value_Date-M138)/(365/12),0),MONTH(Current_Value_Date))</f>
        <v>6</v>
      </c>
      <c r="Q138" s="55">
        <f t="shared" ref="Q138:Q201" si="38">MAX((YEAR(Current_Value_Date)-1)-(YEAR(M138)),0)</f>
        <v>7</v>
      </c>
      <c r="R138" s="55">
        <f t="shared" ref="R138:R201" si="39">Q138*Mths_In_Yr</f>
        <v>84</v>
      </c>
      <c r="S138" s="55">
        <f t="shared" si="26"/>
        <v>95</v>
      </c>
      <c r="T138" s="55">
        <f t="shared" ref="T138:T201" si="40">F138</f>
        <v>180</v>
      </c>
      <c r="U138" s="55">
        <f t="shared" si="27"/>
        <v>85</v>
      </c>
      <c r="W138" s="73" t="str">
        <f t="shared" ref="W138:W201" si="41">IF(F138=1,No,Yes)</f>
        <v>Yes</v>
      </c>
      <c r="X138" s="55">
        <f t="shared" si="28"/>
        <v>95</v>
      </c>
      <c r="Y138" s="55">
        <f t="shared" si="29"/>
        <v>85</v>
      </c>
      <c r="Z138" s="62">
        <f t="shared" si="30"/>
        <v>2299.8199999999997</v>
      </c>
      <c r="AA138" s="62">
        <f t="shared" ref="AA138:AA201" si="42">MIN(H138+Z138*Applicable_Months,G138)</f>
        <v>308504.44</v>
      </c>
      <c r="AB138" s="67">
        <f t="shared" si="31"/>
        <v>110391.35999999999</v>
      </c>
      <c r="AD138" s="57">
        <f>INDEX(Input_Raw_Data!$E$739:$E$744,MATCH(D138,Input_Raw_Data!$D$739:$D$744,0))</f>
        <v>0.48700000182628767</v>
      </c>
      <c r="AE138" s="62">
        <f t="shared" si="32"/>
        <v>95201.049257011284</v>
      </c>
      <c r="AF138" s="62">
        <f t="shared" si="33"/>
        <v>53760.59252160637</v>
      </c>
    </row>
    <row r="139" spans="4:32" s="4" customFormat="1" ht="11.25" customHeight="1" x14ac:dyDescent="0.3">
      <c r="D139" s="12" t="str">
        <f>Input_Raw_Data!E140</f>
        <v>FAC</v>
      </c>
      <c r="E139" s="71">
        <f>Input_Raw_Data!F140</f>
        <v>40117</v>
      </c>
      <c r="F139" s="55">
        <f>Input_Raw_Data!G140</f>
        <v>132</v>
      </c>
      <c r="G139" s="62">
        <f>Input_Raw_Data!H140</f>
        <v>6857.83</v>
      </c>
      <c r="H139" s="62">
        <f>Input_Raw_Data!I140</f>
        <v>3671.18</v>
      </c>
      <c r="I139" s="62">
        <f>Input_Raw_Data!J140</f>
        <v>3186.65</v>
      </c>
      <c r="J139" s="73" t="str">
        <f>Input_Raw_Data!K140</f>
        <v>Property</v>
      </c>
      <c r="K139" s="73" t="str">
        <f>Input_Raw_Data!L140</f>
        <v xml:space="preserve">Non-network — property </v>
      </c>
      <c r="M139" s="71">
        <f t="shared" si="34"/>
        <v>40117</v>
      </c>
      <c r="N139" s="55">
        <f t="shared" si="35"/>
        <v>2</v>
      </c>
      <c r="O139" s="55">
        <f t="shared" si="36"/>
        <v>0</v>
      </c>
      <c r="P139" s="55">
        <f t="shared" si="37"/>
        <v>6</v>
      </c>
      <c r="Q139" s="55">
        <f t="shared" si="38"/>
        <v>6</v>
      </c>
      <c r="R139" s="55">
        <f t="shared" si="39"/>
        <v>72</v>
      </c>
      <c r="S139" s="55">
        <f t="shared" ref="S139:S202" si="43">N139+O139+P139+R139</f>
        <v>80</v>
      </c>
      <c r="T139" s="55">
        <f t="shared" si="40"/>
        <v>132</v>
      </c>
      <c r="U139" s="55">
        <f t="shared" ref="U139:U202" si="44">IF(T139=1,0,MAX(T139-S139,0))</f>
        <v>52</v>
      </c>
      <c r="W139" s="73" t="str">
        <f t="shared" si="41"/>
        <v>Yes</v>
      </c>
      <c r="X139" s="55">
        <f t="shared" ref="X139:X202" si="45">S139</f>
        <v>80</v>
      </c>
      <c r="Y139" s="55">
        <f t="shared" ref="Y139:Y202" si="46">U139</f>
        <v>52</v>
      </c>
      <c r="Z139" s="62">
        <f t="shared" ref="Z139:Z202" si="47">IFERROR(I139/Y139,0)</f>
        <v>61.281730769230769</v>
      </c>
      <c r="AA139" s="62">
        <f t="shared" si="42"/>
        <v>5938.6040384615389</v>
      </c>
      <c r="AB139" s="67">
        <f t="shared" ref="AB139:AB202" si="48">G139-AA139</f>
        <v>919.22596153846098</v>
      </c>
      <c r="AD139" s="57">
        <f>INDEX(Input_Raw_Data!$E$739:$E$744,MATCH(D139,Input_Raw_Data!$D$739:$D$744,0))</f>
        <v>0.48700000182628767</v>
      </c>
      <c r="AE139" s="62">
        <f t="shared" ref="AE139:AE202" si="49">AD139*I139</f>
        <v>1551.8985558197396</v>
      </c>
      <c r="AF139" s="62">
        <f t="shared" ref="AF139:AF202" si="50">AB139*AD139</f>
        <v>447.66304494800153</v>
      </c>
    </row>
    <row r="140" spans="4:32" s="4" customFormat="1" ht="11.25" customHeight="1" x14ac:dyDescent="0.3">
      <c r="D140" s="12" t="str">
        <f>Input_Raw_Data!E141</f>
        <v>FAC</v>
      </c>
      <c r="E140" s="71">
        <f>Input_Raw_Data!F141</f>
        <v>40268</v>
      </c>
      <c r="F140" s="55">
        <f>Input_Raw_Data!G141</f>
        <v>84</v>
      </c>
      <c r="G140" s="62">
        <f>Input_Raw_Data!H141</f>
        <v>25571.89</v>
      </c>
      <c r="H140" s="62">
        <f>Input_Raw_Data!I141</f>
        <v>21025.72</v>
      </c>
      <c r="I140" s="62">
        <f>Input_Raw_Data!J141</f>
        <v>4546.1699999999983</v>
      </c>
      <c r="J140" s="73" t="str">
        <f>Input_Raw_Data!K141</f>
        <v>Property</v>
      </c>
      <c r="K140" s="73" t="str">
        <f>Input_Raw_Data!L141</f>
        <v xml:space="preserve">Non-network — property </v>
      </c>
      <c r="M140" s="71">
        <f t="shared" si="34"/>
        <v>40268</v>
      </c>
      <c r="N140" s="55">
        <f t="shared" si="35"/>
        <v>9</v>
      </c>
      <c r="O140" s="55">
        <f t="shared" si="36"/>
        <v>0</v>
      </c>
      <c r="P140" s="55">
        <f t="shared" si="37"/>
        <v>6</v>
      </c>
      <c r="Q140" s="55">
        <f t="shared" si="38"/>
        <v>5</v>
      </c>
      <c r="R140" s="55">
        <f t="shared" si="39"/>
        <v>60</v>
      </c>
      <c r="S140" s="55">
        <f t="shared" si="43"/>
        <v>75</v>
      </c>
      <c r="T140" s="55">
        <f t="shared" si="40"/>
        <v>84</v>
      </c>
      <c r="U140" s="55">
        <f t="shared" si="44"/>
        <v>9</v>
      </c>
      <c r="W140" s="73" t="str">
        <f t="shared" si="41"/>
        <v>Yes</v>
      </c>
      <c r="X140" s="55">
        <f t="shared" si="45"/>
        <v>75</v>
      </c>
      <c r="Y140" s="55">
        <f t="shared" si="46"/>
        <v>9</v>
      </c>
      <c r="Z140" s="62">
        <f t="shared" si="47"/>
        <v>505.12999999999982</v>
      </c>
      <c r="AA140" s="62">
        <f t="shared" si="42"/>
        <v>25571.89</v>
      </c>
      <c r="AB140" s="67">
        <f t="shared" si="48"/>
        <v>0</v>
      </c>
      <c r="AD140" s="57">
        <f>INDEX(Input_Raw_Data!$E$739:$E$744,MATCH(D140,Input_Raw_Data!$D$739:$D$744,0))</f>
        <v>0.48700000182628767</v>
      </c>
      <c r="AE140" s="62">
        <f t="shared" si="49"/>
        <v>2213.9847983026134</v>
      </c>
      <c r="AF140" s="62">
        <f t="shared" si="50"/>
        <v>0</v>
      </c>
    </row>
    <row r="141" spans="4:32" s="4" customFormat="1" ht="11.25" customHeight="1" x14ac:dyDescent="0.3">
      <c r="D141" s="12" t="str">
        <f>Input_Raw_Data!E142</f>
        <v>FAC</v>
      </c>
      <c r="E141" s="71">
        <f>Input_Raw_Data!F142</f>
        <v>40249</v>
      </c>
      <c r="F141" s="55">
        <f>Input_Raw_Data!G142</f>
        <v>84</v>
      </c>
      <c r="G141" s="62">
        <f>Input_Raw_Data!H142</f>
        <v>135172.34</v>
      </c>
      <c r="H141" s="62">
        <f>Input_Raw_Data!I142</f>
        <v>111141.7</v>
      </c>
      <c r="I141" s="62">
        <f>Input_Raw_Data!J142</f>
        <v>24030.639999999999</v>
      </c>
      <c r="J141" s="73" t="str">
        <f>Input_Raw_Data!K142</f>
        <v>Property</v>
      </c>
      <c r="K141" s="73" t="str">
        <f>Input_Raw_Data!L142</f>
        <v xml:space="preserve">Non-network — property </v>
      </c>
      <c r="M141" s="71">
        <f t="shared" si="34"/>
        <v>40249</v>
      </c>
      <c r="N141" s="55">
        <f t="shared" si="35"/>
        <v>9</v>
      </c>
      <c r="O141" s="55">
        <f t="shared" si="36"/>
        <v>1</v>
      </c>
      <c r="P141" s="55">
        <f t="shared" si="37"/>
        <v>6</v>
      </c>
      <c r="Q141" s="55">
        <f t="shared" si="38"/>
        <v>5</v>
      </c>
      <c r="R141" s="55">
        <f t="shared" si="39"/>
        <v>60</v>
      </c>
      <c r="S141" s="55">
        <f t="shared" si="43"/>
        <v>76</v>
      </c>
      <c r="T141" s="55">
        <f t="shared" si="40"/>
        <v>84</v>
      </c>
      <c r="U141" s="55">
        <f t="shared" si="44"/>
        <v>8</v>
      </c>
      <c r="W141" s="73" t="str">
        <f t="shared" si="41"/>
        <v>Yes</v>
      </c>
      <c r="X141" s="55">
        <f t="shared" si="45"/>
        <v>76</v>
      </c>
      <c r="Y141" s="55">
        <f t="shared" si="46"/>
        <v>8</v>
      </c>
      <c r="Z141" s="62">
        <f t="shared" si="47"/>
        <v>3003.83</v>
      </c>
      <c r="AA141" s="62">
        <f t="shared" si="42"/>
        <v>135172.34</v>
      </c>
      <c r="AB141" s="67">
        <f t="shared" si="48"/>
        <v>0</v>
      </c>
      <c r="AD141" s="57">
        <f>INDEX(Input_Raw_Data!$E$739:$E$744,MATCH(D141,Input_Raw_Data!$D$739:$D$744,0))</f>
        <v>0.48700000182628767</v>
      </c>
      <c r="AE141" s="62">
        <f t="shared" si="49"/>
        <v>11702.92172388686</v>
      </c>
      <c r="AF141" s="62">
        <f t="shared" si="50"/>
        <v>0</v>
      </c>
    </row>
    <row r="142" spans="4:32" s="4" customFormat="1" ht="11.25" customHeight="1" x14ac:dyDescent="0.3">
      <c r="D142" s="12" t="str">
        <f>Input_Raw_Data!E143</f>
        <v>FAC</v>
      </c>
      <c r="E142" s="71">
        <f>Input_Raw_Data!F143</f>
        <v>39899</v>
      </c>
      <c r="F142" s="55">
        <f>Input_Raw_Data!G143</f>
        <v>108</v>
      </c>
      <c r="G142" s="62">
        <f>Input_Raw_Data!H143</f>
        <v>588545.81999999995</v>
      </c>
      <c r="H142" s="62">
        <f>Input_Raw_Data!I143</f>
        <v>416143.55</v>
      </c>
      <c r="I142" s="62">
        <f>Input_Raw_Data!J143</f>
        <v>172402.26999999996</v>
      </c>
      <c r="J142" s="73" t="str">
        <f>Input_Raw_Data!K143</f>
        <v>Property</v>
      </c>
      <c r="K142" s="73" t="str">
        <f>Input_Raw_Data!L143</f>
        <v xml:space="preserve">Non-network — property </v>
      </c>
      <c r="M142" s="71">
        <f t="shared" si="34"/>
        <v>39899</v>
      </c>
      <c r="N142" s="55">
        <f t="shared" si="35"/>
        <v>9</v>
      </c>
      <c r="O142" s="55">
        <f t="shared" si="36"/>
        <v>0</v>
      </c>
      <c r="P142" s="55">
        <f t="shared" si="37"/>
        <v>6</v>
      </c>
      <c r="Q142" s="55">
        <f t="shared" si="38"/>
        <v>6</v>
      </c>
      <c r="R142" s="55">
        <f t="shared" si="39"/>
        <v>72</v>
      </c>
      <c r="S142" s="55">
        <f t="shared" si="43"/>
        <v>87</v>
      </c>
      <c r="T142" s="55">
        <f t="shared" si="40"/>
        <v>108</v>
      </c>
      <c r="U142" s="55">
        <f t="shared" si="44"/>
        <v>21</v>
      </c>
      <c r="W142" s="73" t="str">
        <f t="shared" si="41"/>
        <v>Yes</v>
      </c>
      <c r="X142" s="55">
        <f t="shared" si="45"/>
        <v>87</v>
      </c>
      <c r="Y142" s="55">
        <f t="shared" si="46"/>
        <v>21</v>
      </c>
      <c r="Z142" s="62">
        <f t="shared" si="47"/>
        <v>8209.6319047619036</v>
      </c>
      <c r="AA142" s="62">
        <f t="shared" si="42"/>
        <v>588545.81999999995</v>
      </c>
      <c r="AB142" s="67">
        <f t="shared" si="48"/>
        <v>0</v>
      </c>
      <c r="AD142" s="57">
        <f>INDEX(Input_Raw_Data!$E$739:$E$744,MATCH(D142,Input_Raw_Data!$D$739:$D$744,0))</f>
        <v>0.48700000182628767</v>
      </c>
      <c r="AE142" s="62">
        <f t="shared" si="49"/>
        <v>83959.905804856113</v>
      </c>
      <c r="AF142" s="62">
        <f t="shared" si="50"/>
        <v>0</v>
      </c>
    </row>
    <row r="143" spans="4:32" s="4" customFormat="1" ht="11.25" customHeight="1" x14ac:dyDescent="0.3">
      <c r="D143" s="12" t="str">
        <f>Input_Raw_Data!E144</f>
        <v>FAC</v>
      </c>
      <c r="E143" s="71">
        <f>Input_Raw_Data!F144</f>
        <v>39989</v>
      </c>
      <c r="F143" s="55">
        <f>Input_Raw_Data!G144</f>
        <v>108</v>
      </c>
      <c r="G143" s="62">
        <f>Input_Raw_Data!H144</f>
        <v>17323.759999999998</v>
      </c>
      <c r="H143" s="62">
        <f>Input_Raw_Data!I144</f>
        <v>11719.08</v>
      </c>
      <c r="I143" s="62">
        <f>Input_Raw_Data!J144</f>
        <v>5604.6799999999985</v>
      </c>
      <c r="J143" s="73" t="str">
        <f>Input_Raw_Data!K144</f>
        <v>Property</v>
      </c>
      <c r="K143" s="73" t="str">
        <f>Input_Raw_Data!L144</f>
        <v xml:space="preserve">Non-network — property </v>
      </c>
      <c r="M143" s="71">
        <f t="shared" si="34"/>
        <v>39989</v>
      </c>
      <c r="N143" s="55">
        <f t="shared" si="35"/>
        <v>6</v>
      </c>
      <c r="O143" s="55">
        <f t="shared" si="36"/>
        <v>0</v>
      </c>
      <c r="P143" s="55">
        <f t="shared" si="37"/>
        <v>6</v>
      </c>
      <c r="Q143" s="55">
        <f t="shared" si="38"/>
        <v>6</v>
      </c>
      <c r="R143" s="55">
        <f t="shared" si="39"/>
        <v>72</v>
      </c>
      <c r="S143" s="55">
        <f t="shared" si="43"/>
        <v>84</v>
      </c>
      <c r="T143" s="55">
        <f t="shared" si="40"/>
        <v>108</v>
      </c>
      <c r="U143" s="55">
        <f t="shared" si="44"/>
        <v>24</v>
      </c>
      <c r="W143" s="73" t="str">
        <f t="shared" si="41"/>
        <v>Yes</v>
      </c>
      <c r="X143" s="55">
        <f t="shared" si="45"/>
        <v>84</v>
      </c>
      <c r="Y143" s="55">
        <f t="shared" si="46"/>
        <v>24</v>
      </c>
      <c r="Z143" s="62">
        <f t="shared" si="47"/>
        <v>233.52833333333328</v>
      </c>
      <c r="AA143" s="62">
        <f t="shared" si="42"/>
        <v>17323.759999999998</v>
      </c>
      <c r="AB143" s="67">
        <f t="shared" si="48"/>
        <v>0</v>
      </c>
      <c r="AD143" s="57">
        <f>INDEX(Input_Raw_Data!$E$739:$E$744,MATCH(D143,Input_Raw_Data!$D$739:$D$744,0))</f>
        <v>0.48700000182628767</v>
      </c>
      <c r="AE143" s="62">
        <f t="shared" si="49"/>
        <v>2729.479170235757</v>
      </c>
      <c r="AF143" s="62">
        <f t="shared" si="50"/>
        <v>0</v>
      </c>
    </row>
    <row r="144" spans="4:32" s="4" customFormat="1" ht="11.25" customHeight="1" x14ac:dyDescent="0.3">
      <c r="D144" s="12" t="str">
        <f>Input_Raw_Data!E145</f>
        <v>FAC</v>
      </c>
      <c r="E144" s="71">
        <f>Input_Raw_Data!F145</f>
        <v>39899</v>
      </c>
      <c r="F144" s="55">
        <f>Input_Raw_Data!G145</f>
        <v>84</v>
      </c>
      <c r="G144" s="62">
        <f>Input_Raw_Data!H145</f>
        <v>578417.97</v>
      </c>
      <c r="H144" s="62">
        <f>Input_Raw_Data!I145</f>
        <v>578417.97</v>
      </c>
      <c r="I144" s="62">
        <f>Input_Raw_Data!J145</f>
        <v>0</v>
      </c>
      <c r="J144" s="73" t="str">
        <f>Input_Raw_Data!K145</f>
        <v>Property</v>
      </c>
      <c r="K144" s="73" t="str">
        <f>Input_Raw_Data!L145</f>
        <v xml:space="preserve">Non-network — property </v>
      </c>
      <c r="M144" s="71">
        <f t="shared" si="34"/>
        <v>39899</v>
      </c>
      <c r="N144" s="55">
        <f t="shared" si="35"/>
        <v>9</v>
      </c>
      <c r="O144" s="55">
        <f t="shared" si="36"/>
        <v>0</v>
      </c>
      <c r="P144" s="55">
        <f t="shared" si="37"/>
        <v>6</v>
      </c>
      <c r="Q144" s="55">
        <f t="shared" si="38"/>
        <v>6</v>
      </c>
      <c r="R144" s="55">
        <f t="shared" si="39"/>
        <v>72</v>
      </c>
      <c r="S144" s="55">
        <f t="shared" si="43"/>
        <v>87</v>
      </c>
      <c r="T144" s="55">
        <f t="shared" si="40"/>
        <v>84</v>
      </c>
      <c r="U144" s="55">
        <f t="shared" si="44"/>
        <v>0</v>
      </c>
      <c r="W144" s="73" t="str">
        <f t="shared" si="41"/>
        <v>Yes</v>
      </c>
      <c r="X144" s="55">
        <f t="shared" si="45"/>
        <v>87</v>
      </c>
      <c r="Y144" s="55">
        <f t="shared" si="46"/>
        <v>0</v>
      </c>
      <c r="Z144" s="62">
        <f t="shared" si="47"/>
        <v>0</v>
      </c>
      <c r="AA144" s="62">
        <f t="shared" si="42"/>
        <v>578417.97</v>
      </c>
      <c r="AB144" s="67">
        <f t="shared" si="48"/>
        <v>0</v>
      </c>
      <c r="AD144" s="57">
        <f>INDEX(Input_Raw_Data!$E$739:$E$744,MATCH(D144,Input_Raw_Data!$D$739:$D$744,0))</f>
        <v>0.48700000182628767</v>
      </c>
      <c r="AE144" s="62">
        <f t="shared" si="49"/>
        <v>0</v>
      </c>
      <c r="AF144" s="62">
        <f t="shared" si="50"/>
        <v>0</v>
      </c>
    </row>
    <row r="145" spans="4:32" s="4" customFormat="1" ht="11.25" customHeight="1" x14ac:dyDescent="0.3">
      <c r="D145" s="12" t="str">
        <f>Input_Raw_Data!E146</f>
        <v>FAC</v>
      </c>
      <c r="E145" s="71">
        <f>Input_Raw_Data!F146</f>
        <v>40316</v>
      </c>
      <c r="F145" s="55">
        <f>Input_Raw_Data!G146</f>
        <v>144</v>
      </c>
      <c r="G145" s="62">
        <f>Input_Raw_Data!H146</f>
        <v>9355.3799999999992</v>
      </c>
      <c r="H145" s="62">
        <f>Input_Raw_Data!I146</f>
        <v>4323.7700000000004</v>
      </c>
      <c r="I145" s="62">
        <f>Input_Raw_Data!J146</f>
        <v>5031.6099999999988</v>
      </c>
      <c r="J145" s="73" t="str">
        <f>Input_Raw_Data!K146</f>
        <v>IT and Communications</v>
      </c>
      <c r="K145" s="73" t="str">
        <f>Input_Raw_Data!L146</f>
        <v xml:space="preserve">Non-network — IT and communications </v>
      </c>
      <c r="M145" s="71">
        <f t="shared" si="34"/>
        <v>40316</v>
      </c>
      <c r="N145" s="55">
        <f t="shared" si="35"/>
        <v>7</v>
      </c>
      <c r="O145" s="55">
        <f t="shared" si="36"/>
        <v>0</v>
      </c>
      <c r="P145" s="55">
        <f t="shared" si="37"/>
        <v>6</v>
      </c>
      <c r="Q145" s="55">
        <f t="shared" si="38"/>
        <v>5</v>
      </c>
      <c r="R145" s="55">
        <f t="shared" si="39"/>
        <v>60</v>
      </c>
      <c r="S145" s="55">
        <f t="shared" si="43"/>
        <v>73</v>
      </c>
      <c r="T145" s="55">
        <f t="shared" si="40"/>
        <v>144</v>
      </c>
      <c r="U145" s="55">
        <f t="shared" si="44"/>
        <v>71</v>
      </c>
      <c r="W145" s="73" t="str">
        <f t="shared" si="41"/>
        <v>Yes</v>
      </c>
      <c r="X145" s="55">
        <f t="shared" si="45"/>
        <v>73</v>
      </c>
      <c r="Y145" s="55">
        <f t="shared" si="46"/>
        <v>71</v>
      </c>
      <c r="Z145" s="62">
        <f t="shared" si="47"/>
        <v>70.867746478873215</v>
      </c>
      <c r="AA145" s="62">
        <f t="shared" si="42"/>
        <v>6945.8766197183095</v>
      </c>
      <c r="AB145" s="67">
        <f t="shared" si="48"/>
        <v>2409.5033802816897</v>
      </c>
      <c r="AD145" s="57">
        <f>INDEX(Input_Raw_Data!$E$739:$E$744,MATCH(D145,Input_Raw_Data!$D$739:$D$744,0))</f>
        <v>0.48700000182628767</v>
      </c>
      <c r="AE145" s="62">
        <f t="shared" si="49"/>
        <v>2450.3940791891669</v>
      </c>
      <c r="AF145" s="62">
        <f t="shared" si="50"/>
        <v>1173.4281505976292</v>
      </c>
    </row>
    <row r="146" spans="4:32" s="4" customFormat="1" ht="11.25" customHeight="1" x14ac:dyDescent="0.3">
      <c r="D146" s="12" t="str">
        <f>Input_Raw_Data!E147</f>
        <v>FAC</v>
      </c>
      <c r="E146" s="71">
        <f>Input_Raw_Data!F147</f>
        <v>40268</v>
      </c>
      <c r="F146" s="55">
        <f>Input_Raw_Data!G147</f>
        <v>84</v>
      </c>
      <c r="G146" s="62">
        <f>Input_Raw_Data!H147</f>
        <v>43257.03</v>
      </c>
      <c r="H146" s="62">
        <f>Input_Raw_Data!I147</f>
        <v>35566.800000000003</v>
      </c>
      <c r="I146" s="62">
        <f>Input_Raw_Data!J147</f>
        <v>7690.2299999999959</v>
      </c>
      <c r="J146" s="73" t="str">
        <f>Input_Raw_Data!K147</f>
        <v>Property</v>
      </c>
      <c r="K146" s="73" t="str">
        <f>Input_Raw_Data!L147</f>
        <v xml:space="preserve">Non-network — property </v>
      </c>
      <c r="M146" s="71">
        <f t="shared" si="34"/>
        <v>40268</v>
      </c>
      <c r="N146" s="55">
        <f t="shared" si="35"/>
        <v>9</v>
      </c>
      <c r="O146" s="55">
        <f t="shared" si="36"/>
        <v>0</v>
      </c>
      <c r="P146" s="55">
        <f t="shared" si="37"/>
        <v>6</v>
      </c>
      <c r="Q146" s="55">
        <f t="shared" si="38"/>
        <v>5</v>
      </c>
      <c r="R146" s="55">
        <f t="shared" si="39"/>
        <v>60</v>
      </c>
      <c r="S146" s="55">
        <f t="shared" si="43"/>
        <v>75</v>
      </c>
      <c r="T146" s="55">
        <f t="shared" si="40"/>
        <v>84</v>
      </c>
      <c r="U146" s="55">
        <f t="shared" si="44"/>
        <v>9</v>
      </c>
      <c r="W146" s="73" t="str">
        <f t="shared" si="41"/>
        <v>Yes</v>
      </c>
      <c r="X146" s="55">
        <f t="shared" si="45"/>
        <v>75</v>
      </c>
      <c r="Y146" s="55">
        <f t="shared" si="46"/>
        <v>9</v>
      </c>
      <c r="Z146" s="62">
        <f t="shared" si="47"/>
        <v>854.46999999999957</v>
      </c>
      <c r="AA146" s="62">
        <f t="shared" si="42"/>
        <v>43257.03</v>
      </c>
      <c r="AB146" s="67">
        <f t="shared" si="48"/>
        <v>0</v>
      </c>
      <c r="AD146" s="57">
        <f>INDEX(Input_Raw_Data!$E$739:$E$744,MATCH(D146,Input_Raw_Data!$D$739:$D$744,0))</f>
        <v>0.48700000182628767</v>
      </c>
      <c r="AE146" s="62">
        <f t="shared" si="49"/>
        <v>3745.14202404457</v>
      </c>
      <c r="AF146" s="62">
        <f t="shared" si="50"/>
        <v>0</v>
      </c>
    </row>
    <row r="147" spans="4:32" s="4" customFormat="1" ht="11.25" customHeight="1" x14ac:dyDescent="0.3">
      <c r="D147" s="12" t="str">
        <f>Input_Raw_Data!E148</f>
        <v>FAC</v>
      </c>
      <c r="E147" s="71">
        <f>Input_Raw_Data!F148</f>
        <v>40611</v>
      </c>
      <c r="F147" s="55">
        <f>Input_Raw_Data!G148</f>
        <v>72</v>
      </c>
      <c r="G147" s="62">
        <f>Input_Raw_Data!H148</f>
        <v>31282.57</v>
      </c>
      <c r="H147" s="62">
        <f>Input_Raw_Data!I148</f>
        <v>25199.82</v>
      </c>
      <c r="I147" s="62">
        <f>Input_Raw_Data!J148</f>
        <v>6082.75</v>
      </c>
      <c r="J147" s="73" t="str">
        <f>Input_Raw_Data!K148</f>
        <v>Property</v>
      </c>
      <c r="K147" s="73" t="str">
        <f>Input_Raw_Data!L148</f>
        <v xml:space="preserve">Non-network — property </v>
      </c>
      <c r="M147" s="71">
        <f t="shared" si="34"/>
        <v>40611</v>
      </c>
      <c r="N147" s="55">
        <f t="shared" si="35"/>
        <v>9</v>
      </c>
      <c r="O147" s="55">
        <f t="shared" si="36"/>
        <v>1</v>
      </c>
      <c r="P147" s="55">
        <f t="shared" si="37"/>
        <v>6</v>
      </c>
      <c r="Q147" s="55">
        <f t="shared" si="38"/>
        <v>4</v>
      </c>
      <c r="R147" s="55">
        <f t="shared" si="39"/>
        <v>48</v>
      </c>
      <c r="S147" s="55">
        <f t="shared" si="43"/>
        <v>64</v>
      </c>
      <c r="T147" s="55">
        <f t="shared" si="40"/>
        <v>72</v>
      </c>
      <c r="U147" s="55">
        <f t="shared" si="44"/>
        <v>8</v>
      </c>
      <c r="W147" s="73" t="str">
        <f t="shared" si="41"/>
        <v>Yes</v>
      </c>
      <c r="X147" s="55">
        <f t="shared" si="45"/>
        <v>64</v>
      </c>
      <c r="Y147" s="55">
        <f t="shared" si="46"/>
        <v>8</v>
      </c>
      <c r="Z147" s="62">
        <f t="shared" si="47"/>
        <v>760.34375</v>
      </c>
      <c r="AA147" s="62">
        <f t="shared" si="42"/>
        <v>31282.57</v>
      </c>
      <c r="AB147" s="67">
        <f t="shared" si="48"/>
        <v>0</v>
      </c>
      <c r="AD147" s="57">
        <f>INDEX(Input_Raw_Data!$E$739:$E$744,MATCH(D147,Input_Raw_Data!$D$739:$D$744,0))</f>
        <v>0.48700000182628767</v>
      </c>
      <c r="AE147" s="62">
        <f t="shared" si="49"/>
        <v>2962.2992611088512</v>
      </c>
      <c r="AF147" s="62">
        <f t="shared" si="50"/>
        <v>0</v>
      </c>
    </row>
    <row r="148" spans="4:32" s="4" customFormat="1" ht="11.25" customHeight="1" x14ac:dyDescent="0.3">
      <c r="D148" s="12" t="str">
        <f>Input_Raw_Data!E149</f>
        <v>FAC</v>
      </c>
      <c r="E148" s="71">
        <f>Input_Raw_Data!F149</f>
        <v>40360</v>
      </c>
      <c r="F148" s="55">
        <f>Input_Raw_Data!G149</f>
        <v>84</v>
      </c>
      <c r="G148" s="62">
        <f>Input_Raw_Data!H149</f>
        <v>26478.79</v>
      </c>
      <c r="H148" s="62">
        <f>Input_Raw_Data!I149</f>
        <v>20006.14</v>
      </c>
      <c r="I148" s="62">
        <f>Input_Raw_Data!J149</f>
        <v>6472.6500000000015</v>
      </c>
      <c r="J148" s="73" t="str">
        <f>Input_Raw_Data!K149</f>
        <v>Property</v>
      </c>
      <c r="K148" s="73" t="str">
        <f>Input_Raw_Data!L149</f>
        <v xml:space="preserve">Non-network — property </v>
      </c>
      <c r="M148" s="71">
        <f t="shared" si="34"/>
        <v>40360</v>
      </c>
      <c r="N148" s="55">
        <f t="shared" si="35"/>
        <v>5</v>
      </c>
      <c r="O148" s="55">
        <f t="shared" si="36"/>
        <v>1</v>
      </c>
      <c r="P148" s="55">
        <f t="shared" si="37"/>
        <v>6</v>
      </c>
      <c r="Q148" s="55">
        <f t="shared" si="38"/>
        <v>5</v>
      </c>
      <c r="R148" s="55">
        <f t="shared" si="39"/>
        <v>60</v>
      </c>
      <c r="S148" s="55">
        <f t="shared" si="43"/>
        <v>72</v>
      </c>
      <c r="T148" s="55">
        <f t="shared" si="40"/>
        <v>84</v>
      </c>
      <c r="U148" s="55">
        <f t="shared" si="44"/>
        <v>12</v>
      </c>
      <c r="W148" s="73" t="str">
        <f t="shared" si="41"/>
        <v>Yes</v>
      </c>
      <c r="X148" s="55">
        <f t="shared" si="45"/>
        <v>72</v>
      </c>
      <c r="Y148" s="55">
        <f t="shared" si="46"/>
        <v>12</v>
      </c>
      <c r="Z148" s="62">
        <f t="shared" si="47"/>
        <v>539.38750000000016</v>
      </c>
      <c r="AA148" s="62">
        <f t="shared" si="42"/>
        <v>26478.79</v>
      </c>
      <c r="AB148" s="67">
        <f t="shared" si="48"/>
        <v>0</v>
      </c>
      <c r="AD148" s="57">
        <f>INDEX(Input_Raw_Data!$E$739:$E$744,MATCH(D148,Input_Raw_Data!$D$739:$D$744,0))</f>
        <v>0.48700000182628767</v>
      </c>
      <c r="AE148" s="62">
        <f t="shared" si="49"/>
        <v>3152.1805618209214</v>
      </c>
      <c r="AF148" s="62">
        <f t="shared" si="50"/>
        <v>0</v>
      </c>
    </row>
    <row r="149" spans="4:32" s="4" customFormat="1" ht="11.25" customHeight="1" x14ac:dyDescent="0.3">
      <c r="D149" s="12" t="str">
        <f>Input_Raw_Data!E150</f>
        <v>FAC</v>
      </c>
      <c r="E149" s="71">
        <f>Input_Raw_Data!F150</f>
        <v>40589</v>
      </c>
      <c r="F149" s="55">
        <f>Input_Raw_Data!G150</f>
        <v>72</v>
      </c>
      <c r="G149" s="62">
        <f>Input_Raw_Data!H150</f>
        <v>18125.740000000002</v>
      </c>
      <c r="H149" s="62">
        <f>Input_Raw_Data!I150</f>
        <v>14382.42</v>
      </c>
      <c r="I149" s="62">
        <f>Input_Raw_Data!J150</f>
        <v>3743.3200000000015</v>
      </c>
      <c r="J149" s="73" t="str">
        <f>Input_Raw_Data!K150</f>
        <v>Property</v>
      </c>
      <c r="K149" s="73" t="str">
        <f>Input_Raw_Data!L150</f>
        <v xml:space="preserve">Non-network — property </v>
      </c>
      <c r="M149" s="71">
        <f t="shared" si="34"/>
        <v>40589</v>
      </c>
      <c r="N149" s="55">
        <f t="shared" si="35"/>
        <v>10</v>
      </c>
      <c r="O149" s="55">
        <f t="shared" si="36"/>
        <v>0</v>
      </c>
      <c r="P149" s="55">
        <f t="shared" si="37"/>
        <v>6</v>
      </c>
      <c r="Q149" s="55">
        <f t="shared" si="38"/>
        <v>4</v>
      </c>
      <c r="R149" s="55">
        <f t="shared" si="39"/>
        <v>48</v>
      </c>
      <c r="S149" s="55">
        <f t="shared" si="43"/>
        <v>64</v>
      </c>
      <c r="T149" s="55">
        <f t="shared" si="40"/>
        <v>72</v>
      </c>
      <c r="U149" s="55">
        <f t="shared" si="44"/>
        <v>8</v>
      </c>
      <c r="W149" s="73" t="str">
        <f t="shared" si="41"/>
        <v>Yes</v>
      </c>
      <c r="X149" s="55">
        <f t="shared" si="45"/>
        <v>64</v>
      </c>
      <c r="Y149" s="55">
        <f t="shared" si="46"/>
        <v>8</v>
      </c>
      <c r="Z149" s="62">
        <f t="shared" si="47"/>
        <v>467.91500000000019</v>
      </c>
      <c r="AA149" s="62">
        <f t="shared" si="42"/>
        <v>18125.740000000002</v>
      </c>
      <c r="AB149" s="67">
        <f t="shared" si="48"/>
        <v>0</v>
      </c>
      <c r="AD149" s="57">
        <f>INDEX(Input_Raw_Data!$E$739:$E$744,MATCH(D149,Input_Raw_Data!$D$739:$D$744,0))</f>
        <v>0.48700000182628767</v>
      </c>
      <c r="AE149" s="62">
        <f t="shared" si="49"/>
        <v>1822.99684683638</v>
      </c>
      <c r="AF149" s="62">
        <f t="shared" si="50"/>
        <v>0</v>
      </c>
    </row>
    <row r="150" spans="4:32" s="4" customFormat="1" ht="11.25" customHeight="1" x14ac:dyDescent="0.3">
      <c r="D150" s="12" t="str">
        <f>Input_Raw_Data!E151</f>
        <v>FAC</v>
      </c>
      <c r="E150" s="71">
        <f>Input_Raw_Data!F151</f>
        <v>40699</v>
      </c>
      <c r="F150" s="55">
        <f>Input_Raw_Data!G151</f>
        <v>180</v>
      </c>
      <c r="G150" s="62">
        <f>Input_Raw_Data!H151</f>
        <v>8797.5</v>
      </c>
      <c r="H150" s="62">
        <f>Input_Raw_Data!I151</f>
        <v>2981.42</v>
      </c>
      <c r="I150" s="62">
        <f>Input_Raw_Data!J151</f>
        <v>5816.08</v>
      </c>
      <c r="J150" s="73" t="str">
        <f>Input_Raw_Data!K151</f>
        <v>Property</v>
      </c>
      <c r="K150" s="73" t="str">
        <f>Input_Raw_Data!L151</f>
        <v xml:space="preserve">Non-network — property </v>
      </c>
      <c r="M150" s="71">
        <f t="shared" si="34"/>
        <v>40699</v>
      </c>
      <c r="N150" s="55">
        <f t="shared" si="35"/>
        <v>6</v>
      </c>
      <c r="O150" s="55">
        <f t="shared" si="36"/>
        <v>1</v>
      </c>
      <c r="P150" s="55">
        <f t="shared" si="37"/>
        <v>6</v>
      </c>
      <c r="Q150" s="55">
        <f t="shared" si="38"/>
        <v>4</v>
      </c>
      <c r="R150" s="55">
        <f t="shared" si="39"/>
        <v>48</v>
      </c>
      <c r="S150" s="55">
        <f t="shared" si="43"/>
        <v>61</v>
      </c>
      <c r="T150" s="55">
        <f t="shared" si="40"/>
        <v>180</v>
      </c>
      <c r="U150" s="55">
        <f t="shared" si="44"/>
        <v>119</v>
      </c>
      <c r="W150" s="73" t="str">
        <f t="shared" si="41"/>
        <v>Yes</v>
      </c>
      <c r="X150" s="55">
        <f t="shared" si="45"/>
        <v>61</v>
      </c>
      <c r="Y150" s="55">
        <f t="shared" si="46"/>
        <v>119</v>
      </c>
      <c r="Z150" s="62">
        <f t="shared" si="47"/>
        <v>48.874621848739494</v>
      </c>
      <c r="AA150" s="62">
        <f t="shared" si="42"/>
        <v>4789.7810084033608</v>
      </c>
      <c r="AB150" s="67">
        <f t="shared" si="48"/>
        <v>4007.7189915966392</v>
      </c>
      <c r="AD150" s="57">
        <f>INDEX(Input_Raw_Data!$E$739:$E$744,MATCH(D150,Input_Raw_Data!$D$739:$D$744,0))</f>
        <v>0.48700000182628767</v>
      </c>
      <c r="AE150" s="62">
        <f t="shared" si="49"/>
        <v>2832.4309706218351</v>
      </c>
      <c r="AF150" s="62">
        <f t="shared" si="50"/>
        <v>1951.759156226811</v>
      </c>
    </row>
    <row r="151" spans="4:32" s="4" customFormat="1" ht="11.25" customHeight="1" x14ac:dyDescent="0.3">
      <c r="D151" s="12" t="str">
        <f>Input_Raw_Data!E152</f>
        <v>FAC</v>
      </c>
      <c r="E151" s="71">
        <f>Input_Raw_Data!F152</f>
        <v>41130</v>
      </c>
      <c r="F151" s="55">
        <f>Input_Raw_Data!G152</f>
        <v>180</v>
      </c>
      <c r="G151" s="62">
        <f>Input_Raw_Data!H152</f>
        <v>28360.14</v>
      </c>
      <c r="H151" s="62">
        <f>Input_Raw_Data!I152</f>
        <v>7405.17</v>
      </c>
      <c r="I151" s="62">
        <f>Input_Raw_Data!J152</f>
        <v>20954.97</v>
      </c>
      <c r="J151" s="73" t="str">
        <f>Input_Raw_Data!K152</f>
        <v>Property</v>
      </c>
      <c r="K151" s="73" t="str">
        <f>Input_Raw_Data!L152</f>
        <v xml:space="preserve">Non-network — property </v>
      </c>
      <c r="M151" s="71">
        <f t="shared" si="34"/>
        <v>41130</v>
      </c>
      <c r="N151" s="55">
        <f t="shared" si="35"/>
        <v>4</v>
      </c>
      <c r="O151" s="55">
        <f t="shared" si="36"/>
        <v>1</v>
      </c>
      <c r="P151" s="55">
        <f t="shared" si="37"/>
        <v>6</v>
      </c>
      <c r="Q151" s="55">
        <f t="shared" si="38"/>
        <v>3</v>
      </c>
      <c r="R151" s="55">
        <f t="shared" si="39"/>
        <v>36</v>
      </c>
      <c r="S151" s="55">
        <f t="shared" si="43"/>
        <v>47</v>
      </c>
      <c r="T151" s="55">
        <f t="shared" si="40"/>
        <v>180</v>
      </c>
      <c r="U151" s="55">
        <f t="shared" si="44"/>
        <v>133</v>
      </c>
      <c r="W151" s="73" t="str">
        <f t="shared" si="41"/>
        <v>Yes</v>
      </c>
      <c r="X151" s="55">
        <f t="shared" si="45"/>
        <v>47</v>
      </c>
      <c r="Y151" s="55">
        <f t="shared" si="46"/>
        <v>133</v>
      </c>
      <c r="Z151" s="62">
        <f t="shared" si="47"/>
        <v>157.55616541353385</v>
      </c>
      <c r="AA151" s="62">
        <f t="shared" si="42"/>
        <v>13234.748120300752</v>
      </c>
      <c r="AB151" s="67">
        <f t="shared" si="48"/>
        <v>15125.391879699248</v>
      </c>
      <c r="AD151" s="57">
        <f>INDEX(Input_Raw_Data!$E$739:$E$744,MATCH(D151,Input_Raw_Data!$D$739:$D$744,0))</f>
        <v>0.48700000182628767</v>
      </c>
      <c r="AE151" s="62">
        <f t="shared" si="49"/>
        <v>10205.070428269804</v>
      </c>
      <c r="AF151" s="62">
        <f t="shared" si="50"/>
        <v>7366.0658730368505</v>
      </c>
    </row>
    <row r="152" spans="4:32" s="4" customFormat="1" ht="11.25" customHeight="1" x14ac:dyDescent="0.3">
      <c r="D152" s="12" t="str">
        <f>Input_Raw_Data!E153</f>
        <v>FAC</v>
      </c>
      <c r="E152" s="71">
        <f>Input_Raw_Data!F153</f>
        <v>41439</v>
      </c>
      <c r="F152" s="55">
        <f>Input_Raw_Data!G153</f>
        <v>108</v>
      </c>
      <c r="G152" s="62">
        <f>Input_Raw_Data!H153</f>
        <v>96401.3</v>
      </c>
      <c r="H152" s="62">
        <f>Input_Raw_Data!I153</f>
        <v>29557.35</v>
      </c>
      <c r="I152" s="62">
        <f>Input_Raw_Data!J153</f>
        <v>66843.950000000012</v>
      </c>
      <c r="J152" s="73" t="str">
        <f>Input_Raw_Data!K153</f>
        <v>Property</v>
      </c>
      <c r="K152" s="73" t="str">
        <f>Input_Raw_Data!L153</f>
        <v xml:space="preserve">Non-network — property </v>
      </c>
      <c r="M152" s="71">
        <f t="shared" si="34"/>
        <v>41439</v>
      </c>
      <c r="N152" s="55">
        <f t="shared" si="35"/>
        <v>6</v>
      </c>
      <c r="O152" s="55">
        <f t="shared" si="36"/>
        <v>1</v>
      </c>
      <c r="P152" s="55">
        <f t="shared" si="37"/>
        <v>6</v>
      </c>
      <c r="Q152" s="55">
        <f t="shared" si="38"/>
        <v>2</v>
      </c>
      <c r="R152" s="55">
        <f t="shared" si="39"/>
        <v>24</v>
      </c>
      <c r="S152" s="55">
        <f t="shared" si="43"/>
        <v>37</v>
      </c>
      <c r="T152" s="55">
        <f t="shared" si="40"/>
        <v>108</v>
      </c>
      <c r="U152" s="55">
        <f t="shared" si="44"/>
        <v>71</v>
      </c>
      <c r="W152" s="73" t="str">
        <f t="shared" si="41"/>
        <v>Yes</v>
      </c>
      <c r="X152" s="55">
        <f t="shared" si="45"/>
        <v>37</v>
      </c>
      <c r="Y152" s="55">
        <f t="shared" si="46"/>
        <v>71</v>
      </c>
      <c r="Z152" s="62">
        <f t="shared" si="47"/>
        <v>941.46408450704246</v>
      </c>
      <c r="AA152" s="62">
        <f t="shared" si="42"/>
        <v>64391.52112676057</v>
      </c>
      <c r="AB152" s="67">
        <f t="shared" si="48"/>
        <v>32009.778873239433</v>
      </c>
      <c r="AD152" s="57">
        <f>INDEX(Input_Raw_Data!$E$739:$E$744,MATCH(D152,Input_Raw_Data!$D$739:$D$744,0))</f>
        <v>0.48700000182628767</v>
      </c>
      <c r="AE152" s="62">
        <f t="shared" si="49"/>
        <v>32553.003772076288</v>
      </c>
      <c r="AF152" s="62">
        <f t="shared" si="50"/>
        <v>15588.762369726668</v>
      </c>
    </row>
    <row r="153" spans="4:32" s="4" customFormat="1" ht="11.25" customHeight="1" x14ac:dyDescent="0.3">
      <c r="D153" s="12" t="str">
        <f>Input_Raw_Data!E154</f>
        <v>FAC</v>
      </c>
      <c r="E153" s="71">
        <f>Input_Raw_Data!F154</f>
        <v>41236</v>
      </c>
      <c r="F153" s="55">
        <f>Input_Raw_Data!G154</f>
        <v>108</v>
      </c>
      <c r="G153" s="62">
        <f>Input_Raw_Data!H154</f>
        <v>1059636.3</v>
      </c>
      <c r="H153" s="62">
        <f>Input_Raw_Data!I154</f>
        <v>374618.93</v>
      </c>
      <c r="I153" s="62">
        <f>Input_Raw_Data!J154</f>
        <v>685017.37000000011</v>
      </c>
      <c r="J153" s="73" t="str">
        <f>Input_Raw_Data!K154</f>
        <v>Property</v>
      </c>
      <c r="K153" s="73" t="str">
        <f>Input_Raw_Data!L154</f>
        <v xml:space="preserve">Non-network — property </v>
      </c>
      <c r="M153" s="71">
        <f t="shared" si="34"/>
        <v>41236</v>
      </c>
      <c r="N153" s="55">
        <f t="shared" si="35"/>
        <v>1</v>
      </c>
      <c r="O153" s="55">
        <f t="shared" si="36"/>
        <v>0</v>
      </c>
      <c r="P153" s="55">
        <f t="shared" si="37"/>
        <v>6</v>
      </c>
      <c r="Q153" s="55">
        <f t="shared" si="38"/>
        <v>3</v>
      </c>
      <c r="R153" s="55">
        <f t="shared" si="39"/>
        <v>36</v>
      </c>
      <c r="S153" s="55">
        <f t="shared" si="43"/>
        <v>43</v>
      </c>
      <c r="T153" s="55">
        <f t="shared" si="40"/>
        <v>108</v>
      </c>
      <c r="U153" s="55">
        <f t="shared" si="44"/>
        <v>65</v>
      </c>
      <c r="W153" s="73" t="str">
        <f t="shared" si="41"/>
        <v>Yes</v>
      </c>
      <c r="X153" s="55">
        <f t="shared" si="45"/>
        <v>43</v>
      </c>
      <c r="Y153" s="55">
        <f t="shared" si="46"/>
        <v>65</v>
      </c>
      <c r="Z153" s="62">
        <f t="shared" si="47"/>
        <v>10538.728769230771</v>
      </c>
      <c r="AA153" s="62">
        <f t="shared" si="42"/>
        <v>764551.89446153853</v>
      </c>
      <c r="AB153" s="67">
        <f t="shared" si="48"/>
        <v>295084.40553846152</v>
      </c>
      <c r="AD153" s="57">
        <f>INDEX(Input_Raw_Data!$E$739:$E$744,MATCH(D153,Input_Raw_Data!$D$739:$D$744,0))</f>
        <v>0.48700000182628767</v>
      </c>
      <c r="AE153" s="62">
        <f t="shared" si="49"/>
        <v>333603.46044103883</v>
      </c>
      <c r="AF153" s="62">
        <f t="shared" si="50"/>
        <v>143706.10603613977</v>
      </c>
    </row>
    <row r="154" spans="4:32" s="4" customFormat="1" ht="11.25" customHeight="1" x14ac:dyDescent="0.3">
      <c r="D154" s="12" t="str">
        <f>Input_Raw_Data!E155</f>
        <v>FAC</v>
      </c>
      <c r="E154" s="71">
        <f>Input_Raw_Data!F155</f>
        <v>39233</v>
      </c>
      <c r="F154" s="55">
        <f>Input_Raw_Data!G155</f>
        <v>180</v>
      </c>
      <c r="G154" s="62">
        <f>Input_Raw_Data!H155</f>
        <v>3009637.05</v>
      </c>
      <c r="H154" s="62">
        <f>Input_Raw_Data!I155</f>
        <v>1410900.72</v>
      </c>
      <c r="I154" s="62">
        <f>Input_Raw_Data!J155</f>
        <v>1598736.3299999998</v>
      </c>
      <c r="J154" s="73" t="str">
        <f>Input_Raw_Data!K155</f>
        <v>Property</v>
      </c>
      <c r="K154" s="73" t="str">
        <f>Input_Raw_Data!L155</f>
        <v xml:space="preserve">Non-network — property </v>
      </c>
      <c r="M154" s="71">
        <f t="shared" si="34"/>
        <v>39233</v>
      </c>
      <c r="N154" s="55">
        <f t="shared" si="35"/>
        <v>7</v>
      </c>
      <c r="O154" s="55">
        <f t="shared" si="36"/>
        <v>0</v>
      </c>
      <c r="P154" s="55">
        <f t="shared" si="37"/>
        <v>6</v>
      </c>
      <c r="Q154" s="55">
        <f t="shared" si="38"/>
        <v>8</v>
      </c>
      <c r="R154" s="55">
        <f t="shared" si="39"/>
        <v>96</v>
      </c>
      <c r="S154" s="55">
        <f t="shared" si="43"/>
        <v>109</v>
      </c>
      <c r="T154" s="55">
        <f t="shared" si="40"/>
        <v>180</v>
      </c>
      <c r="U154" s="55">
        <f t="shared" si="44"/>
        <v>71</v>
      </c>
      <c r="W154" s="73" t="str">
        <f t="shared" si="41"/>
        <v>Yes</v>
      </c>
      <c r="X154" s="55">
        <f t="shared" si="45"/>
        <v>109</v>
      </c>
      <c r="Y154" s="55">
        <f t="shared" si="46"/>
        <v>71</v>
      </c>
      <c r="Z154" s="62">
        <f t="shared" si="47"/>
        <v>22517.413098591547</v>
      </c>
      <c r="AA154" s="62">
        <f t="shared" si="42"/>
        <v>2244045.0046478873</v>
      </c>
      <c r="AB154" s="67">
        <f t="shared" si="48"/>
        <v>765592.0453521125</v>
      </c>
      <c r="AD154" s="57">
        <f>INDEX(Input_Raw_Data!$E$739:$E$744,MATCH(D154,Input_Raw_Data!$D$739:$D$744,0))</f>
        <v>0.48700000182628767</v>
      </c>
      <c r="AE154" s="62">
        <f t="shared" si="49"/>
        <v>778584.59562975238</v>
      </c>
      <c r="AF154" s="62">
        <f t="shared" si="50"/>
        <v>372843.3274846701</v>
      </c>
    </row>
    <row r="155" spans="4:32" s="4" customFormat="1" ht="11.25" customHeight="1" x14ac:dyDescent="0.3">
      <c r="D155" s="12" t="str">
        <f>Input_Raw_Data!E156</f>
        <v>FAC</v>
      </c>
      <c r="E155" s="71">
        <f>Input_Raw_Data!F156</f>
        <v>39233</v>
      </c>
      <c r="F155" s="55">
        <f>Input_Raw_Data!G156</f>
        <v>180</v>
      </c>
      <c r="G155" s="62">
        <f>Input_Raw_Data!H156</f>
        <v>99216.92</v>
      </c>
      <c r="H155" s="62">
        <f>Input_Raw_Data!I156</f>
        <v>91520.57</v>
      </c>
      <c r="I155" s="62">
        <f>Input_Raw_Data!J156</f>
        <v>7696.3499999999913</v>
      </c>
      <c r="J155" s="73" t="str">
        <f>Input_Raw_Data!K156</f>
        <v>Property</v>
      </c>
      <c r="K155" s="73" t="str">
        <f>Input_Raw_Data!L156</f>
        <v xml:space="preserve">Non-network — property </v>
      </c>
      <c r="M155" s="71">
        <f t="shared" si="34"/>
        <v>39233</v>
      </c>
      <c r="N155" s="55">
        <f t="shared" si="35"/>
        <v>7</v>
      </c>
      <c r="O155" s="55">
        <f t="shared" si="36"/>
        <v>0</v>
      </c>
      <c r="P155" s="55">
        <f t="shared" si="37"/>
        <v>6</v>
      </c>
      <c r="Q155" s="55">
        <f t="shared" si="38"/>
        <v>8</v>
      </c>
      <c r="R155" s="55">
        <f t="shared" si="39"/>
        <v>96</v>
      </c>
      <c r="S155" s="55">
        <f t="shared" si="43"/>
        <v>109</v>
      </c>
      <c r="T155" s="55">
        <f t="shared" si="40"/>
        <v>180</v>
      </c>
      <c r="U155" s="55">
        <f t="shared" si="44"/>
        <v>71</v>
      </c>
      <c r="W155" s="73" t="str">
        <f t="shared" si="41"/>
        <v>Yes</v>
      </c>
      <c r="X155" s="55">
        <f t="shared" si="45"/>
        <v>109</v>
      </c>
      <c r="Y155" s="55">
        <f t="shared" si="46"/>
        <v>71</v>
      </c>
      <c r="Z155" s="62">
        <f t="shared" si="47"/>
        <v>108.39929577464777</v>
      </c>
      <c r="AA155" s="62">
        <f t="shared" si="42"/>
        <v>95531.343943661981</v>
      </c>
      <c r="AB155" s="67">
        <f t="shared" si="48"/>
        <v>3685.5760563380172</v>
      </c>
      <c r="AD155" s="57">
        <f>INDEX(Input_Raw_Data!$E$739:$E$744,MATCH(D155,Input_Raw_Data!$D$739:$D$744,0))</f>
        <v>0.48700000182628767</v>
      </c>
      <c r="AE155" s="62">
        <f t="shared" si="49"/>
        <v>3748.1224640557448</v>
      </c>
      <c r="AF155" s="62">
        <f t="shared" si="50"/>
        <v>1794.8755461675364</v>
      </c>
    </row>
    <row r="156" spans="4:32" s="4" customFormat="1" ht="11.25" customHeight="1" x14ac:dyDescent="0.3">
      <c r="D156" s="12" t="str">
        <f>Input_Raw_Data!E157</f>
        <v>FAC</v>
      </c>
      <c r="E156" s="71">
        <f>Input_Raw_Data!F157</f>
        <v>39478</v>
      </c>
      <c r="F156" s="55">
        <f>Input_Raw_Data!G157</f>
        <v>168</v>
      </c>
      <c r="G156" s="62">
        <f>Input_Raw_Data!H157</f>
        <v>49610.239999999998</v>
      </c>
      <c r="H156" s="62">
        <f>Input_Raw_Data!I157</f>
        <v>28994.36</v>
      </c>
      <c r="I156" s="62">
        <f>Input_Raw_Data!J157</f>
        <v>20615.879999999997</v>
      </c>
      <c r="J156" s="73" t="str">
        <f>Input_Raw_Data!K157</f>
        <v>Property</v>
      </c>
      <c r="K156" s="73" t="str">
        <f>Input_Raw_Data!L157</f>
        <v xml:space="preserve">Non-network — property </v>
      </c>
      <c r="M156" s="71">
        <f t="shared" si="34"/>
        <v>39478</v>
      </c>
      <c r="N156" s="55">
        <f t="shared" si="35"/>
        <v>11</v>
      </c>
      <c r="O156" s="55">
        <f t="shared" si="36"/>
        <v>0</v>
      </c>
      <c r="P156" s="55">
        <f t="shared" si="37"/>
        <v>6</v>
      </c>
      <c r="Q156" s="55">
        <f t="shared" si="38"/>
        <v>7</v>
      </c>
      <c r="R156" s="55">
        <f t="shared" si="39"/>
        <v>84</v>
      </c>
      <c r="S156" s="55">
        <f t="shared" si="43"/>
        <v>101</v>
      </c>
      <c r="T156" s="55">
        <f t="shared" si="40"/>
        <v>168</v>
      </c>
      <c r="U156" s="55">
        <f t="shared" si="44"/>
        <v>67</v>
      </c>
      <c r="W156" s="73" t="str">
        <f t="shared" si="41"/>
        <v>Yes</v>
      </c>
      <c r="X156" s="55">
        <f t="shared" si="45"/>
        <v>101</v>
      </c>
      <c r="Y156" s="55">
        <f t="shared" si="46"/>
        <v>67</v>
      </c>
      <c r="Z156" s="62">
        <f t="shared" si="47"/>
        <v>307.69970149253726</v>
      </c>
      <c r="AA156" s="62">
        <f t="shared" si="42"/>
        <v>40379.248955223877</v>
      </c>
      <c r="AB156" s="67">
        <f t="shared" si="48"/>
        <v>9230.9910447761213</v>
      </c>
      <c r="AD156" s="57">
        <f>INDEX(Input_Raw_Data!$E$739:$E$744,MATCH(D156,Input_Raw_Data!$D$739:$D$744,0))</f>
        <v>0.48700000182628767</v>
      </c>
      <c r="AE156" s="62">
        <f t="shared" si="49"/>
        <v>10039.933597650526</v>
      </c>
      <c r="AF156" s="62">
        <f t="shared" si="50"/>
        <v>4495.4926556644159</v>
      </c>
    </row>
    <row r="157" spans="4:32" s="4" customFormat="1" ht="11.25" customHeight="1" x14ac:dyDescent="0.3">
      <c r="D157" s="12" t="str">
        <f>Input_Raw_Data!E158</f>
        <v>FAC</v>
      </c>
      <c r="E157" s="71">
        <f>Input_Raw_Data!F158</f>
        <v>39553</v>
      </c>
      <c r="F157" s="55">
        <f>Input_Raw_Data!G158</f>
        <v>180</v>
      </c>
      <c r="G157" s="62">
        <f>Input_Raw_Data!H158</f>
        <v>40000.01</v>
      </c>
      <c r="H157" s="62">
        <f>Input_Raw_Data!I158</f>
        <v>21999.9</v>
      </c>
      <c r="I157" s="62">
        <f>Input_Raw_Data!J158</f>
        <v>18000.11</v>
      </c>
      <c r="J157" s="73" t="str">
        <f>Input_Raw_Data!K158</f>
        <v>Property</v>
      </c>
      <c r="K157" s="73" t="str">
        <f>Input_Raw_Data!L158</f>
        <v xml:space="preserve">Non-network — property </v>
      </c>
      <c r="M157" s="71">
        <f t="shared" si="34"/>
        <v>39553</v>
      </c>
      <c r="N157" s="55">
        <f t="shared" si="35"/>
        <v>8</v>
      </c>
      <c r="O157" s="55">
        <f t="shared" si="36"/>
        <v>0</v>
      </c>
      <c r="P157" s="55">
        <f t="shared" si="37"/>
        <v>6</v>
      </c>
      <c r="Q157" s="55">
        <f t="shared" si="38"/>
        <v>7</v>
      </c>
      <c r="R157" s="55">
        <f t="shared" si="39"/>
        <v>84</v>
      </c>
      <c r="S157" s="55">
        <f t="shared" si="43"/>
        <v>98</v>
      </c>
      <c r="T157" s="55">
        <f t="shared" si="40"/>
        <v>180</v>
      </c>
      <c r="U157" s="55">
        <f t="shared" si="44"/>
        <v>82</v>
      </c>
      <c r="W157" s="73" t="str">
        <f t="shared" si="41"/>
        <v>Yes</v>
      </c>
      <c r="X157" s="55">
        <f t="shared" si="45"/>
        <v>98</v>
      </c>
      <c r="Y157" s="55">
        <f t="shared" si="46"/>
        <v>82</v>
      </c>
      <c r="Z157" s="62">
        <f t="shared" si="47"/>
        <v>219.51353658536587</v>
      </c>
      <c r="AA157" s="62">
        <f t="shared" si="42"/>
        <v>30121.900853658539</v>
      </c>
      <c r="AB157" s="67">
        <f t="shared" si="48"/>
        <v>9878.1091463414632</v>
      </c>
      <c r="AD157" s="57">
        <f>INDEX(Input_Raw_Data!$E$739:$E$744,MATCH(D157,Input_Raw_Data!$D$739:$D$744,0))</f>
        <v>0.48700000182628767</v>
      </c>
      <c r="AE157" s="62">
        <f t="shared" si="49"/>
        <v>8766.0536028733786</v>
      </c>
      <c r="AF157" s="62">
        <f t="shared" si="50"/>
        <v>4810.6391723085617</v>
      </c>
    </row>
    <row r="158" spans="4:32" s="4" customFormat="1" ht="11.25" customHeight="1" x14ac:dyDescent="0.3">
      <c r="D158" s="12" t="str">
        <f>Input_Raw_Data!E159</f>
        <v>FAC</v>
      </c>
      <c r="E158" s="71">
        <f>Input_Raw_Data!F159</f>
        <v>39751</v>
      </c>
      <c r="F158" s="55">
        <f>Input_Raw_Data!G159</f>
        <v>48</v>
      </c>
      <c r="G158" s="62">
        <f>Input_Raw_Data!H159</f>
        <v>160353</v>
      </c>
      <c r="H158" s="62">
        <f>Input_Raw_Data!I159</f>
        <v>160353</v>
      </c>
      <c r="I158" s="62">
        <f>Input_Raw_Data!J159</f>
        <v>0</v>
      </c>
      <c r="J158" s="73" t="str">
        <f>Input_Raw_Data!K159</f>
        <v>IT and Communications</v>
      </c>
      <c r="K158" s="73" t="str">
        <f>Input_Raw_Data!L159</f>
        <v xml:space="preserve">Non-network — IT and communications </v>
      </c>
      <c r="M158" s="71">
        <f t="shared" si="34"/>
        <v>39751</v>
      </c>
      <c r="N158" s="55">
        <f t="shared" si="35"/>
        <v>2</v>
      </c>
      <c r="O158" s="55">
        <f t="shared" si="36"/>
        <v>0</v>
      </c>
      <c r="P158" s="55">
        <f t="shared" si="37"/>
        <v>6</v>
      </c>
      <c r="Q158" s="55">
        <f t="shared" si="38"/>
        <v>7</v>
      </c>
      <c r="R158" s="55">
        <f t="shared" si="39"/>
        <v>84</v>
      </c>
      <c r="S158" s="55">
        <f t="shared" si="43"/>
        <v>92</v>
      </c>
      <c r="T158" s="55">
        <f t="shared" si="40"/>
        <v>48</v>
      </c>
      <c r="U158" s="55">
        <f t="shared" si="44"/>
        <v>0</v>
      </c>
      <c r="W158" s="73" t="str">
        <f t="shared" si="41"/>
        <v>Yes</v>
      </c>
      <c r="X158" s="55">
        <f t="shared" si="45"/>
        <v>92</v>
      </c>
      <c r="Y158" s="55">
        <f t="shared" si="46"/>
        <v>0</v>
      </c>
      <c r="Z158" s="62">
        <f t="shared" si="47"/>
        <v>0</v>
      </c>
      <c r="AA158" s="62">
        <f t="shared" si="42"/>
        <v>160353</v>
      </c>
      <c r="AB158" s="67">
        <f t="shared" si="48"/>
        <v>0</v>
      </c>
      <c r="AD158" s="57">
        <f>INDEX(Input_Raw_Data!$E$739:$E$744,MATCH(D158,Input_Raw_Data!$D$739:$D$744,0))</f>
        <v>0.48700000182628767</v>
      </c>
      <c r="AE158" s="62">
        <f t="shared" si="49"/>
        <v>0</v>
      </c>
      <c r="AF158" s="62">
        <f t="shared" si="50"/>
        <v>0</v>
      </c>
    </row>
    <row r="159" spans="4:32" s="4" customFormat="1" ht="11.25" customHeight="1" x14ac:dyDescent="0.3">
      <c r="D159" s="12" t="str">
        <f>Input_Raw_Data!E160</f>
        <v>FAC</v>
      </c>
      <c r="E159" s="71">
        <f>Input_Raw_Data!F160</f>
        <v>39751</v>
      </c>
      <c r="F159" s="55">
        <f>Input_Raw_Data!G160</f>
        <v>48</v>
      </c>
      <c r="G159" s="62">
        <f>Input_Raw_Data!H160</f>
        <v>394198</v>
      </c>
      <c r="H159" s="62">
        <f>Input_Raw_Data!I160</f>
        <v>394198</v>
      </c>
      <c r="I159" s="62">
        <f>Input_Raw_Data!J160</f>
        <v>0</v>
      </c>
      <c r="J159" s="73" t="str">
        <f>Input_Raw_Data!K160</f>
        <v>IT and Communications</v>
      </c>
      <c r="K159" s="73" t="str">
        <f>Input_Raw_Data!L160</f>
        <v xml:space="preserve">Non-network — IT and communications </v>
      </c>
      <c r="M159" s="71">
        <f t="shared" si="34"/>
        <v>39751</v>
      </c>
      <c r="N159" s="55">
        <f t="shared" si="35"/>
        <v>2</v>
      </c>
      <c r="O159" s="55">
        <f t="shared" si="36"/>
        <v>0</v>
      </c>
      <c r="P159" s="55">
        <f t="shared" si="37"/>
        <v>6</v>
      </c>
      <c r="Q159" s="55">
        <f t="shared" si="38"/>
        <v>7</v>
      </c>
      <c r="R159" s="55">
        <f t="shared" si="39"/>
        <v>84</v>
      </c>
      <c r="S159" s="55">
        <f t="shared" si="43"/>
        <v>92</v>
      </c>
      <c r="T159" s="55">
        <f t="shared" si="40"/>
        <v>48</v>
      </c>
      <c r="U159" s="55">
        <f t="shared" si="44"/>
        <v>0</v>
      </c>
      <c r="W159" s="73" t="str">
        <f t="shared" si="41"/>
        <v>Yes</v>
      </c>
      <c r="X159" s="55">
        <f t="shared" si="45"/>
        <v>92</v>
      </c>
      <c r="Y159" s="55">
        <f t="shared" si="46"/>
        <v>0</v>
      </c>
      <c r="Z159" s="62">
        <f t="shared" si="47"/>
        <v>0</v>
      </c>
      <c r="AA159" s="62">
        <f t="shared" si="42"/>
        <v>394198</v>
      </c>
      <c r="AB159" s="67">
        <f t="shared" si="48"/>
        <v>0</v>
      </c>
      <c r="AD159" s="57">
        <f>INDEX(Input_Raw_Data!$E$739:$E$744,MATCH(D159,Input_Raw_Data!$D$739:$D$744,0))</f>
        <v>0.48700000182628767</v>
      </c>
      <c r="AE159" s="62">
        <f t="shared" si="49"/>
        <v>0</v>
      </c>
      <c r="AF159" s="62">
        <f t="shared" si="50"/>
        <v>0</v>
      </c>
    </row>
    <row r="160" spans="4:32" s="4" customFormat="1" ht="11.25" customHeight="1" x14ac:dyDescent="0.3">
      <c r="D160" s="12" t="str">
        <f>Input_Raw_Data!E161</f>
        <v>FAC</v>
      </c>
      <c r="E160" s="71">
        <f>Input_Raw_Data!F161</f>
        <v>39722</v>
      </c>
      <c r="F160" s="55">
        <f>Input_Raw_Data!G161</f>
        <v>48</v>
      </c>
      <c r="G160" s="62">
        <f>Input_Raw_Data!H161</f>
        <v>14517</v>
      </c>
      <c r="H160" s="62">
        <f>Input_Raw_Data!I161</f>
        <v>14517</v>
      </c>
      <c r="I160" s="62">
        <f>Input_Raw_Data!J161</f>
        <v>0</v>
      </c>
      <c r="J160" s="73" t="str">
        <f>Input_Raw_Data!K161</f>
        <v>IT and Communications</v>
      </c>
      <c r="K160" s="73" t="str">
        <f>Input_Raw_Data!L161</f>
        <v xml:space="preserve">Non-network — IT and communications </v>
      </c>
      <c r="M160" s="71">
        <f t="shared" si="34"/>
        <v>39722</v>
      </c>
      <c r="N160" s="55">
        <f t="shared" si="35"/>
        <v>2</v>
      </c>
      <c r="O160" s="55">
        <f t="shared" si="36"/>
        <v>1</v>
      </c>
      <c r="P160" s="55">
        <f t="shared" si="37"/>
        <v>6</v>
      </c>
      <c r="Q160" s="55">
        <f t="shared" si="38"/>
        <v>7</v>
      </c>
      <c r="R160" s="55">
        <f t="shared" si="39"/>
        <v>84</v>
      </c>
      <c r="S160" s="55">
        <f t="shared" si="43"/>
        <v>93</v>
      </c>
      <c r="T160" s="55">
        <f t="shared" si="40"/>
        <v>48</v>
      </c>
      <c r="U160" s="55">
        <f t="shared" si="44"/>
        <v>0</v>
      </c>
      <c r="W160" s="73" t="str">
        <f t="shared" si="41"/>
        <v>Yes</v>
      </c>
      <c r="X160" s="55">
        <f t="shared" si="45"/>
        <v>93</v>
      </c>
      <c r="Y160" s="55">
        <f t="shared" si="46"/>
        <v>0</v>
      </c>
      <c r="Z160" s="62">
        <f t="shared" si="47"/>
        <v>0</v>
      </c>
      <c r="AA160" s="62">
        <f t="shared" si="42"/>
        <v>14517</v>
      </c>
      <c r="AB160" s="67">
        <f t="shared" si="48"/>
        <v>0</v>
      </c>
      <c r="AD160" s="57">
        <f>INDEX(Input_Raw_Data!$E$739:$E$744,MATCH(D160,Input_Raw_Data!$D$739:$D$744,0))</f>
        <v>0.48700000182628767</v>
      </c>
      <c r="AE160" s="62">
        <f t="shared" si="49"/>
        <v>0</v>
      </c>
      <c r="AF160" s="62">
        <f t="shared" si="50"/>
        <v>0</v>
      </c>
    </row>
    <row r="161" spans="4:32" s="4" customFormat="1" ht="11.25" customHeight="1" x14ac:dyDescent="0.3">
      <c r="D161" s="12" t="str">
        <f>Input_Raw_Data!E162</f>
        <v>FAC</v>
      </c>
      <c r="E161" s="71">
        <f>Input_Raw_Data!F162</f>
        <v>39722</v>
      </c>
      <c r="F161" s="55">
        <f>Input_Raw_Data!G162</f>
        <v>48</v>
      </c>
      <c r="G161" s="62">
        <f>Input_Raw_Data!H162</f>
        <v>6559</v>
      </c>
      <c r="H161" s="62">
        <f>Input_Raw_Data!I162</f>
        <v>6559</v>
      </c>
      <c r="I161" s="62">
        <f>Input_Raw_Data!J162</f>
        <v>0</v>
      </c>
      <c r="J161" s="73" t="str">
        <f>Input_Raw_Data!K162</f>
        <v>IT and Communications</v>
      </c>
      <c r="K161" s="73" t="str">
        <f>Input_Raw_Data!L162</f>
        <v xml:space="preserve">Non-network — IT and communications </v>
      </c>
      <c r="M161" s="71">
        <f t="shared" si="34"/>
        <v>39722</v>
      </c>
      <c r="N161" s="55">
        <f t="shared" si="35"/>
        <v>2</v>
      </c>
      <c r="O161" s="55">
        <f t="shared" si="36"/>
        <v>1</v>
      </c>
      <c r="P161" s="55">
        <f t="shared" si="37"/>
        <v>6</v>
      </c>
      <c r="Q161" s="55">
        <f t="shared" si="38"/>
        <v>7</v>
      </c>
      <c r="R161" s="55">
        <f t="shared" si="39"/>
        <v>84</v>
      </c>
      <c r="S161" s="55">
        <f t="shared" si="43"/>
        <v>93</v>
      </c>
      <c r="T161" s="55">
        <f t="shared" si="40"/>
        <v>48</v>
      </c>
      <c r="U161" s="55">
        <f t="shared" si="44"/>
        <v>0</v>
      </c>
      <c r="W161" s="73" t="str">
        <f t="shared" si="41"/>
        <v>Yes</v>
      </c>
      <c r="X161" s="55">
        <f t="shared" si="45"/>
        <v>93</v>
      </c>
      <c r="Y161" s="55">
        <f t="shared" si="46"/>
        <v>0</v>
      </c>
      <c r="Z161" s="62">
        <f t="shared" si="47"/>
        <v>0</v>
      </c>
      <c r="AA161" s="62">
        <f t="shared" si="42"/>
        <v>6559</v>
      </c>
      <c r="AB161" s="67">
        <f t="shared" si="48"/>
        <v>0</v>
      </c>
      <c r="AD161" s="57">
        <f>INDEX(Input_Raw_Data!$E$739:$E$744,MATCH(D161,Input_Raw_Data!$D$739:$D$744,0))</f>
        <v>0.48700000182628767</v>
      </c>
      <c r="AE161" s="62">
        <f t="shared" si="49"/>
        <v>0</v>
      </c>
      <c r="AF161" s="62">
        <f t="shared" si="50"/>
        <v>0</v>
      </c>
    </row>
    <row r="162" spans="4:32" s="4" customFormat="1" ht="11.25" customHeight="1" x14ac:dyDescent="0.3">
      <c r="D162" s="12" t="str">
        <f>Input_Raw_Data!E163</f>
        <v>FAC</v>
      </c>
      <c r="E162" s="71">
        <f>Input_Raw_Data!F163</f>
        <v>39722</v>
      </c>
      <c r="F162" s="55">
        <f>Input_Raw_Data!G163</f>
        <v>48</v>
      </c>
      <c r="G162" s="62">
        <f>Input_Raw_Data!H163</f>
        <v>17359</v>
      </c>
      <c r="H162" s="62">
        <f>Input_Raw_Data!I163</f>
        <v>17359</v>
      </c>
      <c r="I162" s="62">
        <f>Input_Raw_Data!J163</f>
        <v>0</v>
      </c>
      <c r="J162" s="73" t="str">
        <f>Input_Raw_Data!K163</f>
        <v>IT and Communications</v>
      </c>
      <c r="K162" s="73" t="str">
        <f>Input_Raw_Data!L163</f>
        <v xml:space="preserve">Non-network — IT and communications </v>
      </c>
      <c r="M162" s="71">
        <f t="shared" si="34"/>
        <v>39722</v>
      </c>
      <c r="N162" s="55">
        <f t="shared" si="35"/>
        <v>2</v>
      </c>
      <c r="O162" s="55">
        <f t="shared" si="36"/>
        <v>1</v>
      </c>
      <c r="P162" s="55">
        <f t="shared" si="37"/>
        <v>6</v>
      </c>
      <c r="Q162" s="55">
        <f t="shared" si="38"/>
        <v>7</v>
      </c>
      <c r="R162" s="55">
        <f t="shared" si="39"/>
        <v>84</v>
      </c>
      <c r="S162" s="55">
        <f t="shared" si="43"/>
        <v>93</v>
      </c>
      <c r="T162" s="55">
        <f t="shared" si="40"/>
        <v>48</v>
      </c>
      <c r="U162" s="55">
        <f t="shared" si="44"/>
        <v>0</v>
      </c>
      <c r="W162" s="73" t="str">
        <f t="shared" si="41"/>
        <v>Yes</v>
      </c>
      <c r="X162" s="55">
        <f t="shared" si="45"/>
        <v>93</v>
      </c>
      <c r="Y162" s="55">
        <f t="shared" si="46"/>
        <v>0</v>
      </c>
      <c r="Z162" s="62">
        <f t="shared" si="47"/>
        <v>0</v>
      </c>
      <c r="AA162" s="62">
        <f t="shared" si="42"/>
        <v>17359</v>
      </c>
      <c r="AB162" s="67">
        <f t="shared" si="48"/>
        <v>0</v>
      </c>
      <c r="AD162" s="57">
        <f>INDEX(Input_Raw_Data!$E$739:$E$744,MATCH(D162,Input_Raw_Data!$D$739:$D$744,0))</f>
        <v>0.48700000182628767</v>
      </c>
      <c r="AE162" s="62">
        <f t="shared" si="49"/>
        <v>0</v>
      </c>
      <c r="AF162" s="62">
        <f t="shared" si="50"/>
        <v>0</v>
      </c>
    </row>
    <row r="163" spans="4:32" s="4" customFormat="1" ht="11.25" customHeight="1" x14ac:dyDescent="0.3">
      <c r="D163" s="12" t="str">
        <f>Input_Raw_Data!E164</f>
        <v>FAC</v>
      </c>
      <c r="E163" s="71">
        <f>Input_Raw_Data!F164</f>
        <v>39722</v>
      </c>
      <c r="F163" s="55">
        <f>Input_Raw_Data!G164</f>
        <v>48</v>
      </c>
      <c r="G163" s="62">
        <f>Input_Raw_Data!H164</f>
        <v>15079</v>
      </c>
      <c r="H163" s="62">
        <f>Input_Raw_Data!I164</f>
        <v>15079</v>
      </c>
      <c r="I163" s="62">
        <f>Input_Raw_Data!J164</f>
        <v>0</v>
      </c>
      <c r="J163" s="73" t="str">
        <f>Input_Raw_Data!K164</f>
        <v>IT and Communications</v>
      </c>
      <c r="K163" s="73" t="str">
        <f>Input_Raw_Data!L164</f>
        <v xml:space="preserve">Non-network — IT and communications </v>
      </c>
      <c r="M163" s="71">
        <f t="shared" si="34"/>
        <v>39722</v>
      </c>
      <c r="N163" s="55">
        <f t="shared" si="35"/>
        <v>2</v>
      </c>
      <c r="O163" s="55">
        <f t="shared" si="36"/>
        <v>1</v>
      </c>
      <c r="P163" s="55">
        <f t="shared" si="37"/>
        <v>6</v>
      </c>
      <c r="Q163" s="55">
        <f t="shared" si="38"/>
        <v>7</v>
      </c>
      <c r="R163" s="55">
        <f t="shared" si="39"/>
        <v>84</v>
      </c>
      <c r="S163" s="55">
        <f t="shared" si="43"/>
        <v>93</v>
      </c>
      <c r="T163" s="55">
        <f t="shared" si="40"/>
        <v>48</v>
      </c>
      <c r="U163" s="55">
        <f t="shared" si="44"/>
        <v>0</v>
      </c>
      <c r="W163" s="73" t="str">
        <f t="shared" si="41"/>
        <v>Yes</v>
      </c>
      <c r="X163" s="55">
        <f t="shared" si="45"/>
        <v>93</v>
      </c>
      <c r="Y163" s="55">
        <f t="shared" si="46"/>
        <v>0</v>
      </c>
      <c r="Z163" s="62">
        <f t="shared" si="47"/>
        <v>0</v>
      </c>
      <c r="AA163" s="62">
        <f t="shared" si="42"/>
        <v>15079</v>
      </c>
      <c r="AB163" s="67">
        <f t="shared" si="48"/>
        <v>0</v>
      </c>
      <c r="AD163" s="57">
        <f>INDEX(Input_Raw_Data!$E$739:$E$744,MATCH(D163,Input_Raw_Data!$D$739:$D$744,0))</f>
        <v>0.48700000182628767</v>
      </c>
      <c r="AE163" s="62">
        <f t="shared" si="49"/>
        <v>0</v>
      </c>
      <c r="AF163" s="62">
        <f t="shared" si="50"/>
        <v>0</v>
      </c>
    </row>
    <row r="164" spans="4:32" s="4" customFormat="1" ht="11.25" customHeight="1" x14ac:dyDescent="0.3">
      <c r="D164" s="12" t="str">
        <f>Input_Raw_Data!E165</f>
        <v>FAC</v>
      </c>
      <c r="E164" s="71">
        <f>Input_Raw_Data!F165</f>
        <v>39722</v>
      </c>
      <c r="F164" s="55">
        <f>Input_Raw_Data!G165</f>
        <v>48</v>
      </c>
      <c r="G164" s="62">
        <f>Input_Raw_Data!H165</f>
        <v>12998</v>
      </c>
      <c r="H164" s="62">
        <f>Input_Raw_Data!I165</f>
        <v>12998</v>
      </c>
      <c r="I164" s="62">
        <f>Input_Raw_Data!J165</f>
        <v>0</v>
      </c>
      <c r="J164" s="73" t="str">
        <f>Input_Raw_Data!K165</f>
        <v>IT and Communications</v>
      </c>
      <c r="K164" s="73" t="str">
        <f>Input_Raw_Data!L165</f>
        <v xml:space="preserve">Non-network — IT and communications </v>
      </c>
      <c r="M164" s="71">
        <f t="shared" si="34"/>
        <v>39722</v>
      </c>
      <c r="N164" s="55">
        <f t="shared" si="35"/>
        <v>2</v>
      </c>
      <c r="O164" s="55">
        <f t="shared" si="36"/>
        <v>1</v>
      </c>
      <c r="P164" s="55">
        <f t="shared" si="37"/>
        <v>6</v>
      </c>
      <c r="Q164" s="55">
        <f t="shared" si="38"/>
        <v>7</v>
      </c>
      <c r="R164" s="55">
        <f t="shared" si="39"/>
        <v>84</v>
      </c>
      <c r="S164" s="55">
        <f t="shared" si="43"/>
        <v>93</v>
      </c>
      <c r="T164" s="55">
        <f t="shared" si="40"/>
        <v>48</v>
      </c>
      <c r="U164" s="55">
        <f t="shared" si="44"/>
        <v>0</v>
      </c>
      <c r="W164" s="73" t="str">
        <f t="shared" si="41"/>
        <v>Yes</v>
      </c>
      <c r="X164" s="55">
        <f t="shared" si="45"/>
        <v>93</v>
      </c>
      <c r="Y164" s="55">
        <f t="shared" si="46"/>
        <v>0</v>
      </c>
      <c r="Z164" s="62">
        <f t="shared" si="47"/>
        <v>0</v>
      </c>
      <c r="AA164" s="62">
        <f t="shared" si="42"/>
        <v>12998</v>
      </c>
      <c r="AB164" s="67">
        <f t="shared" si="48"/>
        <v>0</v>
      </c>
      <c r="AD164" s="57">
        <f>INDEX(Input_Raw_Data!$E$739:$E$744,MATCH(D164,Input_Raw_Data!$D$739:$D$744,0))</f>
        <v>0.48700000182628767</v>
      </c>
      <c r="AE164" s="62">
        <f t="shared" si="49"/>
        <v>0</v>
      </c>
      <c r="AF164" s="62">
        <f t="shared" si="50"/>
        <v>0</v>
      </c>
    </row>
    <row r="165" spans="4:32" s="4" customFormat="1" ht="11.25" customHeight="1" x14ac:dyDescent="0.3">
      <c r="D165" s="12" t="str">
        <f>Input_Raw_Data!E166</f>
        <v>FAC</v>
      </c>
      <c r="E165" s="71">
        <f>Input_Raw_Data!F166</f>
        <v>39722</v>
      </c>
      <c r="F165" s="55">
        <f>Input_Raw_Data!G166</f>
        <v>96</v>
      </c>
      <c r="G165" s="62">
        <f>Input_Raw_Data!H166</f>
        <v>12125</v>
      </c>
      <c r="H165" s="62">
        <f>Input_Raw_Data!I166</f>
        <v>11746.14</v>
      </c>
      <c r="I165" s="62">
        <f>Input_Raw_Data!J166</f>
        <v>378.86000000000058</v>
      </c>
      <c r="J165" s="73" t="str">
        <f>Input_Raw_Data!K166</f>
        <v>IT and Communications</v>
      </c>
      <c r="K165" s="73" t="str">
        <f>Input_Raw_Data!L166</f>
        <v xml:space="preserve">Non-network — IT and communications </v>
      </c>
      <c r="M165" s="71">
        <f t="shared" si="34"/>
        <v>39722</v>
      </c>
      <c r="N165" s="55">
        <f t="shared" si="35"/>
        <v>2</v>
      </c>
      <c r="O165" s="55">
        <f t="shared" si="36"/>
        <v>1</v>
      </c>
      <c r="P165" s="55">
        <f t="shared" si="37"/>
        <v>6</v>
      </c>
      <c r="Q165" s="55">
        <f t="shared" si="38"/>
        <v>7</v>
      </c>
      <c r="R165" s="55">
        <f t="shared" si="39"/>
        <v>84</v>
      </c>
      <c r="S165" s="55">
        <f t="shared" si="43"/>
        <v>93</v>
      </c>
      <c r="T165" s="55">
        <f t="shared" si="40"/>
        <v>96</v>
      </c>
      <c r="U165" s="55">
        <f t="shared" si="44"/>
        <v>3</v>
      </c>
      <c r="W165" s="73" t="str">
        <f t="shared" si="41"/>
        <v>Yes</v>
      </c>
      <c r="X165" s="55">
        <f t="shared" si="45"/>
        <v>93</v>
      </c>
      <c r="Y165" s="55">
        <f t="shared" si="46"/>
        <v>3</v>
      </c>
      <c r="Z165" s="62">
        <f t="shared" si="47"/>
        <v>126.28666666666686</v>
      </c>
      <c r="AA165" s="62">
        <f t="shared" si="42"/>
        <v>12125</v>
      </c>
      <c r="AB165" s="67">
        <f t="shared" si="48"/>
        <v>0</v>
      </c>
      <c r="AD165" s="57">
        <f>INDEX(Input_Raw_Data!$E$739:$E$744,MATCH(D165,Input_Raw_Data!$D$739:$D$744,0))</f>
        <v>0.48700000182628767</v>
      </c>
      <c r="AE165" s="62">
        <f t="shared" si="49"/>
        <v>184.50482069190764</v>
      </c>
      <c r="AF165" s="62">
        <f t="shared" si="50"/>
        <v>0</v>
      </c>
    </row>
    <row r="166" spans="4:32" s="4" customFormat="1" ht="11.25" customHeight="1" x14ac:dyDescent="0.3">
      <c r="D166" s="12" t="str">
        <f>Input_Raw_Data!E167</f>
        <v>FAC</v>
      </c>
      <c r="E166" s="71">
        <f>Input_Raw_Data!F167</f>
        <v>39722</v>
      </c>
      <c r="F166" s="55">
        <f>Input_Raw_Data!G167</f>
        <v>96</v>
      </c>
      <c r="G166" s="62">
        <f>Input_Raw_Data!H167</f>
        <v>2571</v>
      </c>
      <c r="H166" s="62">
        <f>Input_Raw_Data!I167</f>
        <v>2490.6799999999998</v>
      </c>
      <c r="I166" s="62">
        <f>Input_Raw_Data!J167</f>
        <v>80.320000000000164</v>
      </c>
      <c r="J166" s="73" t="str">
        <f>Input_Raw_Data!K167</f>
        <v>IT and Communications</v>
      </c>
      <c r="K166" s="73" t="str">
        <f>Input_Raw_Data!L167</f>
        <v xml:space="preserve">Non-network — IT and communications </v>
      </c>
      <c r="M166" s="71">
        <f t="shared" si="34"/>
        <v>39722</v>
      </c>
      <c r="N166" s="55">
        <f t="shared" si="35"/>
        <v>2</v>
      </c>
      <c r="O166" s="55">
        <f t="shared" si="36"/>
        <v>1</v>
      </c>
      <c r="P166" s="55">
        <f t="shared" si="37"/>
        <v>6</v>
      </c>
      <c r="Q166" s="55">
        <f t="shared" si="38"/>
        <v>7</v>
      </c>
      <c r="R166" s="55">
        <f t="shared" si="39"/>
        <v>84</v>
      </c>
      <c r="S166" s="55">
        <f t="shared" si="43"/>
        <v>93</v>
      </c>
      <c r="T166" s="55">
        <f t="shared" si="40"/>
        <v>96</v>
      </c>
      <c r="U166" s="55">
        <f t="shared" si="44"/>
        <v>3</v>
      </c>
      <c r="W166" s="73" t="str">
        <f t="shared" si="41"/>
        <v>Yes</v>
      </c>
      <c r="X166" s="55">
        <f t="shared" si="45"/>
        <v>93</v>
      </c>
      <c r="Y166" s="55">
        <f t="shared" si="46"/>
        <v>3</v>
      </c>
      <c r="Z166" s="62">
        <f t="shared" si="47"/>
        <v>26.773333333333387</v>
      </c>
      <c r="AA166" s="62">
        <f t="shared" si="42"/>
        <v>2571</v>
      </c>
      <c r="AB166" s="67">
        <f t="shared" si="48"/>
        <v>0</v>
      </c>
      <c r="AD166" s="57">
        <f>INDEX(Input_Raw_Data!$E$739:$E$744,MATCH(D166,Input_Raw_Data!$D$739:$D$744,0))</f>
        <v>0.48700000182628767</v>
      </c>
      <c r="AE166" s="62">
        <f t="shared" si="49"/>
        <v>39.115840146687503</v>
      </c>
      <c r="AF166" s="62">
        <f t="shared" si="50"/>
        <v>0</v>
      </c>
    </row>
    <row r="167" spans="4:32" s="4" customFormat="1" ht="11.25" customHeight="1" x14ac:dyDescent="0.3">
      <c r="D167" s="12" t="str">
        <f>Input_Raw_Data!E168</f>
        <v>FAC</v>
      </c>
      <c r="E167" s="71">
        <f>Input_Raw_Data!F168</f>
        <v>39722</v>
      </c>
      <c r="F167" s="55">
        <f>Input_Raw_Data!G168</f>
        <v>96</v>
      </c>
      <c r="G167" s="62">
        <f>Input_Raw_Data!H168</f>
        <v>4268</v>
      </c>
      <c r="H167" s="62">
        <f>Input_Raw_Data!I168</f>
        <v>4134.53</v>
      </c>
      <c r="I167" s="62">
        <f>Input_Raw_Data!J168</f>
        <v>133.47000000000025</v>
      </c>
      <c r="J167" s="73" t="str">
        <f>Input_Raw_Data!K168</f>
        <v>IT and Communications</v>
      </c>
      <c r="K167" s="73" t="str">
        <f>Input_Raw_Data!L168</f>
        <v xml:space="preserve">Non-network — IT and communications </v>
      </c>
      <c r="M167" s="71">
        <f t="shared" si="34"/>
        <v>39722</v>
      </c>
      <c r="N167" s="55">
        <f t="shared" si="35"/>
        <v>2</v>
      </c>
      <c r="O167" s="55">
        <f t="shared" si="36"/>
        <v>1</v>
      </c>
      <c r="P167" s="55">
        <f t="shared" si="37"/>
        <v>6</v>
      </c>
      <c r="Q167" s="55">
        <f t="shared" si="38"/>
        <v>7</v>
      </c>
      <c r="R167" s="55">
        <f t="shared" si="39"/>
        <v>84</v>
      </c>
      <c r="S167" s="55">
        <f t="shared" si="43"/>
        <v>93</v>
      </c>
      <c r="T167" s="55">
        <f t="shared" si="40"/>
        <v>96</v>
      </c>
      <c r="U167" s="55">
        <f t="shared" si="44"/>
        <v>3</v>
      </c>
      <c r="W167" s="73" t="str">
        <f t="shared" si="41"/>
        <v>Yes</v>
      </c>
      <c r="X167" s="55">
        <f t="shared" si="45"/>
        <v>93</v>
      </c>
      <c r="Y167" s="55">
        <f t="shared" si="46"/>
        <v>3</v>
      </c>
      <c r="Z167" s="62">
        <f t="shared" si="47"/>
        <v>44.490000000000087</v>
      </c>
      <c r="AA167" s="62">
        <f t="shared" si="42"/>
        <v>4268</v>
      </c>
      <c r="AB167" s="67">
        <f t="shared" si="48"/>
        <v>0</v>
      </c>
      <c r="AD167" s="57">
        <f>INDEX(Input_Raw_Data!$E$739:$E$744,MATCH(D167,Input_Raw_Data!$D$739:$D$744,0))</f>
        <v>0.48700000182628767</v>
      </c>
      <c r="AE167" s="62">
        <f t="shared" si="49"/>
        <v>64.999890243754734</v>
      </c>
      <c r="AF167" s="62">
        <f t="shared" si="50"/>
        <v>0</v>
      </c>
    </row>
    <row r="168" spans="4:32" s="4" customFormat="1" ht="11.25" customHeight="1" x14ac:dyDescent="0.3">
      <c r="D168" s="12" t="str">
        <f>Input_Raw_Data!E169</f>
        <v>FAC</v>
      </c>
      <c r="E168" s="71">
        <f>Input_Raw_Data!F169</f>
        <v>39814</v>
      </c>
      <c r="F168" s="55">
        <f>Input_Raw_Data!G169</f>
        <v>48</v>
      </c>
      <c r="G168" s="62">
        <f>Input_Raw_Data!H169</f>
        <v>9292</v>
      </c>
      <c r="H168" s="62">
        <f>Input_Raw_Data!I169</f>
        <v>9292</v>
      </c>
      <c r="I168" s="62">
        <f>Input_Raw_Data!J169</f>
        <v>0</v>
      </c>
      <c r="J168" s="73" t="str">
        <f>Input_Raw_Data!K169</f>
        <v>IT and Communications</v>
      </c>
      <c r="K168" s="73" t="str">
        <f>Input_Raw_Data!L169</f>
        <v xml:space="preserve">Non-network — IT and communications </v>
      </c>
      <c r="M168" s="71">
        <f t="shared" si="34"/>
        <v>39814</v>
      </c>
      <c r="N168" s="55">
        <f t="shared" si="35"/>
        <v>11</v>
      </c>
      <c r="O168" s="55">
        <f t="shared" si="36"/>
        <v>1</v>
      </c>
      <c r="P168" s="55">
        <f t="shared" si="37"/>
        <v>6</v>
      </c>
      <c r="Q168" s="55">
        <f t="shared" si="38"/>
        <v>6</v>
      </c>
      <c r="R168" s="55">
        <f t="shared" si="39"/>
        <v>72</v>
      </c>
      <c r="S168" s="55">
        <f t="shared" si="43"/>
        <v>90</v>
      </c>
      <c r="T168" s="55">
        <f t="shared" si="40"/>
        <v>48</v>
      </c>
      <c r="U168" s="55">
        <f t="shared" si="44"/>
        <v>0</v>
      </c>
      <c r="W168" s="73" t="str">
        <f t="shared" si="41"/>
        <v>Yes</v>
      </c>
      <c r="X168" s="55">
        <f t="shared" si="45"/>
        <v>90</v>
      </c>
      <c r="Y168" s="55">
        <f t="shared" si="46"/>
        <v>0</v>
      </c>
      <c r="Z168" s="62">
        <f t="shared" si="47"/>
        <v>0</v>
      </c>
      <c r="AA168" s="62">
        <f t="shared" si="42"/>
        <v>9292</v>
      </c>
      <c r="AB168" s="67">
        <f t="shared" si="48"/>
        <v>0</v>
      </c>
      <c r="AD168" s="57">
        <f>INDEX(Input_Raw_Data!$E$739:$E$744,MATCH(D168,Input_Raw_Data!$D$739:$D$744,0))</f>
        <v>0.48700000182628767</v>
      </c>
      <c r="AE168" s="62">
        <f t="shared" si="49"/>
        <v>0</v>
      </c>
      <c r="AF168" s="62">
        <f t="shared" si="50"/>
        <v>0</v>
      </c>
    </row>
    <row r="169" spans="4:32" s="4" customFormat="1" ht="11.25" customHeight="1" x14ac:dyDescent="0.3">
      <c r="D169" s="12" t="str">
        <f>Input_Raw_Data!E170</f>
        <v>FAC</v>
      </c>
      <c r="E169" s="71">
        <f>Input_Raw_Data!F170</f>
        <v>39814</v>
      </c>
      <c r="F169" s="55">
        <f>Input_Raw_Data!G170</f>
        <v>48</v>
      </c>
      <c r="G169" s="62">
        <f>Input_Raw_Data!H170</f>
        <v>20066</v>
      </c>
      <c r="H169" s="62">
        <f>Input_Raw_Data!I170</f>
        <v>20066</v>
      </c>
      <c r="I169" s="62">
        <f>Input_Raw_Data!J170</f>
        <v>0</v>
      </c>
      <c r="J169" s="73" t="str">
        <f>Input_Raw_Data!K170</f>
        <v>IT and Communications</v>
      </c>
      <c r="K169" s="73" t="str">
        <f>Input_Raw_Data!L170</f>
        <v xml:space="preserve">Non-network — IT and communications </v>
      </c>
      <c r="M169" s="71">
        <f t="shared" si="34"/>
        <v>39814</v>
      </c>
      <c r="N169" s="55">
        <f t="shared" si="35"/>
        <v>11</v>
      </c>
      <c r="O169" s="55">
        <f t="shared" si="36"/>
        <v>1</v>
      </c>
      <c r="P169" s="55">
        <f t="shared" si="37"/>
        <v>6</v>
      </c>
      <c r="Q169" s="55">
        <f t="shared" si="38"/>
        <v>6</v>
      </c>
      <c r="R169" s="55">
        <f t="shared" si="39"/>
        <v>72</v>
      </c>
      <c r="S169" s="55">
        <f t="shared" si="43"/>
        <v>90</v>
      </c>
      <c r="T169" s="55">
        <f t="shared" si="40"/>
        <v>48</v>
      </c>
      <c r="U169" s="55">
        <f t="shared" si="44"/>
        <v>0</v>
      </c>
      <c r="W169" s="73" t="str">
        <f t="shared" si="41"/>
        <v>Yes</v>
      </c>
      <c r="X169" s="55">
        <f t="shared" si="45"/>
        <v>90</v>
      </c>
      <c r="Y169" s="55">
        <f t="shared" si="46"/>
        <v>0</v>
      </c>
      <c r="Z169" s="62">
        <f t="shared" si="47"/>
        <v>0</v>
      </c>
      <c r="AA169" s="62">
        <f t="shared" si="42"/>
        <v>20066</v>
      </c>
      <c r="AB169" s="67">
        <f t="shared" si="48"/>
        <v>0</v>
      </c>
      <c r="AD169" s="57">
        <f>INDEX(Input_Raw_Data!$E$739:$E$744,MATCH(D169,Input_Raw_Data!$D$739:$D$744,0))</f>
        <v>0.48700000182628767</v>
      </c>
      <c r="AE169" s="62">
        <f t="shared" si="49"/>
        <v>0</v>
      </c>
      <c r="AF169" s="62">
        <f t="shared" si="50"/>
        <v>0</v>
      </c>
    </row>
    <row r="170" spans="4:32" s="4" customFormat="1" ht="11.25" customHeight="1" x14ac:dyDescent="0.3">
      <c r="D170" s="12" t="str">
        <f>Input_Raw_Data!E171</f>
        <v>FAC</v>
      </c>
      <c r="E170" s="71">
        <f>Input_Raw_Data!F171</f>
        <v>39814</v>
      </c>
      <c r="F170" s="55">
        <f>Input_Raw_Data!G171</f>
        <v>120</v>
      </c>
      <c r="G170" s="62">
        <f>Input_Raw_Data!H171</f>
        <v>12740</v>
      </c>
      <c r="H170" s="62">
        <f>Input_Raw_Data!I171</f>
        <v>9555.0400000000009</v>
      </c>
      <c r="I170" s="62">
        <f>Input_Raw_Data!J171</f>
        <v>3184.9599999999991</v>
      </c>
      <c r="J170" s="73" t="str">
        <f>Input_Raw_Data!K171</f>
        <v>IT and Communications</v>
      </c>
      <c r="K170" s="73" t="str">
        <f>Input_Raw_Data!L171</f>
        <v xml:space="preserve">Non-network — IT and communications </v>
      </c>
      <c r="M170" s="71">
        <f t="shared" si="34"/>
        <v>39814</v>
      </c>
      <c r="N170" s="55">
        <f t="shared" si="35"/>
        <v>11</v>
      </c>
      <c r="O170" s="55">
        <f t="shared" si="36"/>
        <v>1</v>
      </c>
      <c r="P170" s="55">
        <f t="shared" si="37"/>
        <v>6</v>
      </c>
      <c r="Q170" s="55">
        <f t="shared" si="38"/>
        <v>6</v>
      </c>
      <c r="R170" s="55">
        <f t="shared" si="39"/>
        <v>72</v>
      </c>
      <c r="S170" s="55">
        <f t="shared" si="43"/>
        <v>90</v>
      </c>
      <c r="T170" s="55">
        <f t="shared" si="40"/>
        <v>120</v>
      </c>
      <c r="U170" s="55">
        <f t="shared" si="44"/>
        <v>30</v>
      </c>
      <c r="W170" s="73" t="str">
        <f t="shared" si="41"/>
        <v>Yes</v>
      </c>
      <c r="X170" s="55">
        <f t="shared" si="45"/>
        <v>90</v>
      </c>
      <c r="Y170" s="55">
        <f t="shared" si="46"/>
        <v>30</v>
      </c>
      <c r="Z170" s="62">
        <f t="shared" si="47"/>
        <v>106.16533333333331</v>
      </c>
      <c r="AA170" s="62">
        <f t="shared" si="42"/>
        <v>12740</v>
      </c>
      <c r="AB170" s="67">
        <f t="shared" si="48"/>
        <v>0</v>
      </c>
      <c r="AD170" s="57">
        <f>INDEX(Input_Raw_Data!$E$739:$E$744,MATCH(D170,Input_Raw_Data!$D$739:$D$744,0))</f>
        <v>0.48700000182628767</v>
      </c>
      <c r="AE170" s="62">
        <f t="shared" si="49"/>
        <v>1551.0755258166528</v>
      </c>
      <c r="AF170" s="62">
        <f t="shared" si="50"/>
        <v>0</v>
      </c>
    </row>
    <row r="171" spans="4:32" s="4" customFormat="1" ht="11.25" customHeight="1" x14ac:dyDescent="0.3">
      <c r="D171" s="12" t="str">
        <f>Input_Raw_Data!E172</f>
        <v>FAC</v>
      </c>
      <c r="E171" s="71">
        <f>Input_Raw_Data!F172</f>
        <v>39814</v>
      </c>
      <c r="F171" s="55">
        <f>Input_Raw_Data!G172</f>
        <v>48</v>
      </c>
      <c r="G171" s="62">
        <f>Input_Raw_Data!H172</f>
        <v>37384</v>
      </c>
      <c r="H171" s="62">
        <f>Input_Raw_Data!I172</f>
        <v>37384</v>
      </c>
      <c r="I171" s="62">
        <f>Input_Raw_Data!J172</f>
        <v>0</v>
      </c>
      <c r="J171" s="73" t="str">
        <f>Input_Raw_Data!K172</f>
        <v>IT and Communications</v>
      </c>
      <c r="K171" s="73" t="str">
        <f>Input_Raw_Data!L172</f>
        <v xml:space="preserve">Non-network — IT and communications </v>
      </c>
      <c r="M171" s="71">
        <f t="shared" si="34"/>
        <v>39814</v>
      </c>
      <c r="N171" s="55">
        <f t="shared" si="35"/>
        <v>11</v>
      </c>
      <c r="O171" s="55">
        <f t="shared" si="36"/>
        <v>1</v>
      </c>
      <c r="P171" s="55">
        <f t="shared" si="37"/>
        <v>6</v>
      </c>
      <c r="Q171" s="55">
        <f t="shared" si="38"/>
        <v>6</v>
      </c>
      <c r="R171" s="55">
        <f t="shared" si="39"/>
        <v>72</v>
      </c>
      <c r="S171" s="55">
        <f t="shared" si="43"/>
        <v>90</v>
      </c>
      <c r="T171" s="55">
        <f t="shared" si="40"/>
        <v>48</v>
      </c>
      <c r="U171" s="55">
        <f t="shared" si="44"/>
        <v>0</v>
      </c>
      <c r="W171" s="73" t="str">
        <f t="shared" si="41"/>
        <v>Yes</v>
      </c>
      <c r="X171" s="55">
        <f t="shared" si="45"/>
        <v>90</v>
      </c>
      <c r="Y171" s="55">
        <f t="shared" si="46"/>
        <v>0</v>
      </c>
      <c r="Z171" s="62">
        <f t="shared" si="47"/>
        <v>0</v>
      </c>
      <c r="AA171" s="62">
        <f t="shared" si="42"/>
        <v>37384</v>
      </c>
      <c r="AB171" s="67">
        <f t="shared" si="48"/>
        <v>0</v>
      </c>
      <c r="AD171" s="57">
        <f>INDEX(Input_Raw_Data!$E$739:$E$744,MATCH(D171,Input_Raw_Data!$D$739:$D$744,0))</f>
        <v>0.48700000182628767</v>
      </c>
      <c r="AE171" s="62">
        <f t="shared" si="49"/>
        <v>0</v>
      </c>
      <c r="AF171" s="62">
        <f t="shared" si="50"/>
        <v>0</v>
      </c>
    </row>
    <row r="172" spans="4:32" s="4" customFormat="1" ht="11.25" customHeight="1" x14ac:dyDescent="0.3">
      <c r="D172" s="12" t="str">
        <f>Input_Raw_Data!E173</f>
        <v>FAC</v>
      </c>
      <c r="E172" s="71">
        <f>Input_Raw_Data!F173</f>
        <v>39814</v>
      </c>
      <c r="F172" s="55">
        <f>Input_Raw_Data!G173</f>
        <v>48</v>
      </c>
      <c r="G172" s="62">
        <f>Input_Raw_Data!H173</f>
        <v>11303</v>
      </c>
      <c r="H172" s="62">
        <f>Input_Raw_Data!I173</f>
        <v>11303</v>
      </c>
      <c r="I172" s="62">
        <f>Input_Raw_Data!J173</f>
        <v>0</v>
      </c>
      <c r="J172" s="73" t="str">
        <f>Input_Raw_Data!K173</f>
        <v>IT and Communications</v>
      </c>
      <c r="K172" s="73" t="str">
        <f>Input_Raw_Data!L173</f>
        <v xml:space="preserve">Non-network — IT and communications </v>
      </c>
      <c r="M172" s="71">
        <f t="shared" si="34"/>
        <v>39814</v>
      </c>
      <c r="N172" s="55">
        <f t="shared" si="35"/>
        <v>11</v>
      </c>
      <c r="O172" s="55">
        <f t="shared" si="36"/>
        <v>1</v>
      </c>
      <c r="P172" s="55">
        <f t="shared" si="37"/>
        <v>6</v>
      </c>
      <c r="Q172" s="55">
        <f t="shared" si="38"/>
        <v>6</v>
      </c>
      <c r="R172" s="55">
        <f t="shared" si="39"/>
        <v>72</v>
      </c>
      <c r="S172" s="55">
        <f t="shared" si="43"/>
        <v>90</v>
      </c>
      <c r="T172" s="55">
        <f t="shared" si="40"/>
        <v>48</v>
      </c>
      <c r="U172" s="55">
        <f t="shared" si="44"/>
        <v>0</v>
      </c>
      <c r="W172" s="73" t="str">
        <f t="shared" si="41"/>
        <v>Yes</v>
      </c>
      <c r="X172" s="55">
        <f t="shared" si="45"/>
        <v>90</v>
      </c>
      <c r="Y172" s="55">
        <f t="shared" si="46"/>
        <v>0</v>
      </c>
      <c r="Z172" s="62">
        <f t="shared" si="47"/>
        <v>0</v>
      </c>
      <c r="AA172" s="62">
        <f t="shared" si="42"/>
        <v>11303</v>
      </c>
      <c r="AB172" s="67">
        <f t="shared" si="48"/>
        <v>0</v>
      </c>
      <c r="AD172" s="57">
        <f>INDEX(Input_Raw_Data!$E$739:$E$744,MATCH(D172,Input_Raw_Data!$D$739:$D$744,0))</f>
        <v>0.48700000182628767</v>
      </c>
      <c r="AE172" s="62">
        <f t="shared" si="49"/>
        <v>0</v>
      </c>
      <c r="AF172" s="62">
        <f t="shared" si="50"/>
        <v>0</v>
      </c>
    </row>
    <row r="173" spans="4:32" s="4" customFormat="1" ht="11.25" customHeight="1" x14ac:dyDescent="0.3">
      <c r="D173" s="12" t="str">
        <f>Input_Raw_Data!E174</f>
        <v>FAC</v>
      </c>
      <c r="E173" s="71">
        <f>Input_Raw_Data!F174</f>
        <v>39721</v>
      </c>
      <c r="F173" s="55">
        <f>Input_Raw_Data!G174</f>
        <v>120</v>
      </c>
      <c r="G173" s="62">
        <f>Input_Raw_Data!H174</f>
        <v>3778</v>
      </c>
      <c r="H173" s="62">
        <f>Input_Raw_Data!I174</f>
        <v>2959.51</v>
      </c>
      <c r="I173" s="62">
        <f>Input_Raw_Data!J174</f>
        <v>818.48999999999978</v>
      </c>
      <c r="J173" s="73" t="str">
        <f>Input_Raw_Data!K174</f>
        <v>IT and Communications</v>
      </c>
      <c r="K173" s="73" t="str">
        <f>Input_Raw_Data!L174</f>
        <v xml:space="preserve">Non-network — IT and communications </v>
      </c>
      <c r="M173" s="71">
        <f t="shared" si="34"/>
        <v>39721</v>
      </c>
      <c r="N173" s="55">
        <f t="shared" si="35"/>
        <v>3</v>
      </c>
      <c r="O173" s="55">
        <f t="shared" si="36"/>
        <v>0</v>
      </c>
      <c r="P173" s="55">
        <f t="shared" si="37"/>
        <v>6</v>
      </c>
      <c r="Q173" s="55">
        <f t="shared" si="38"/>
        <v>7</v>
      </c>
      <c r="R173" s="55">
        <f t="shared" si="39"/>
        <v>84</v>
      </c>
      <c r="S173" s="55">
        <f t="shared" si="43"/>
        <v>93</v>
      </c>
      <c r="T173" s="55">
        <f t="shared" si="40"/>
        <v>120</v>
      </c>
      <c r="U173" s="55">
        <f t="shared" si="44"/>
        <v>27</v>
      </c>
      <c r="W173" s="73" t="str">
        <f t="shared" si="41"/>
        <v>Yes</v>
      </c>
      <c r="X173" s="55">
        <f t="shared" si="45"/>
        <v>93</v>
      </c>
      <c r="Y173" s="55">
        <f t="shared" si="46"/>
        <v>27</v>
      </c>
      <c r="Z173" s="62">
        <f t="shared" si="47"/>
        <v>30.314444444444437</v>
      </c>
      <c r="AA173" s="62">
        <f t="shared" si="42"/>
        <v>3778</v>
      </c>
      <c r="AB173" s="67">
        <f t="shared" si="48"/>
        <v>0</v>
      </c>
      <c r="AD173" s="57">
        <f>INDEX(Input_Raw_Data!$E$739:$E$744,MATCH(D173,Input_Raw_Data!$D$739:$D$744,0))</f>
        <v>0.48700000182628767</v>
      </c>
      <c r="AE173" s="62">
        <f t="shared" si="49"/>
        <v>398.60463149479807</v>
      </c>
      <c r="AF173" s="62">
        <f t="shared" si="50"/>
        <v>0</v>
      </c>
    </row>
    <row r="174" spans="4:32" s="4" customFormat="1" ht="11.25" customHeight="1" x14ac:dyDescent="0.3">
      <c r="D174" s="12" t="str">
        <f>Input_Raw_Data!E175</f>
        <v>FAC</v>
      </c>
      <c r="E174" s="71">
        <f>Input_Raw_Data!F175</f>
        <v>39721</v>
      </c>
      <c r="F174" s="55">
        <f>Input_Raw_Data!G175</f>
        <v>48</v>
      </c>
      <c r="G174" s="62">
        <f>Input_Raw_Data!H175</f>
        <v>4389</v>
      </c>
      <c r="H174" s="62">
        <f>Input_Raw_Data!I175</f>
        <v>4389</v>
      </c>
      <c r="I174" s="62">
        <f>Input_Raw_Data!J175</f>
        <v>0</v>
      </c>
      <c r="J174" s="73" t="str">
        <f>Input_Raw_Data!K175</f>
        <v>IT and Communications</v>
      </c>
      <c r="K174" s="73" t="str">
        <f>Input_Raw_Data!L175</f>
        <v xml:space="preserve">Non-network — IT and communications </v>
      </c>
      <c r="M174" s="71">
        <f t="shared" si="34"/>
        <v>39721</v>
      </c>
      <c r="N174" s="55">
        <f t="shared" si="35"/>
        <v>3</v>
      </c>
      <c r="O174" s="55">
        <f t="shared" si="36"/>
        <v>0</v>
      </c>
      <c r="P174" s="55">
        <f t="shared" si="37"/>
        <v>6</v>
      </c>
      <c r="Q174" s="55">
        <f t="shared" si="38"/>
        <v>7</v>
      </c>
      <c r="R174" s="55">
        <f t="shared" si="39"/>
        <v>84</v>
      </c>
      <c r="S174" s="55">
        <f t="shared" si="43"/>
        <v>93</v>
      </c>
      <c r="T174" s="55">
        <f t="shared" si="40"/>
        <v>48</v>
      </c>
      <c r="U174" s="55">
        <f t="shared" si="44"/>
        <v>0</v>
      </c>
      <c r="W174" s="73" t="str">
        <f t="shared" si="41"/>
        <v>Yes</v>
      </c>
      <c r="X174" s="55">
        <f t="shared" si="45"/>
        <v>93</v>
      </c>
      <c r="Y174" s="55">
        <f t="shared" si="46"/>
        <v>0</v>
      </c>
      <c r="Z174" s="62">
        <f t="shared" si="47"/>
        <v>0</v>
      </c>
      <c r="AA174" s="62">
        <f t="shared" si="42"/>
        <v>4389</v>
      </c>
      <c r="AB174" s="67">
        <f t="shared" si="48"/>
        <v>0</v>
      </c>
      <c r="AD174" s="57">
        <f>INDEX(Input_Raw_Data!$E$739:$E$744,MATCH(D174,Input_Raw_Data!$D$739:$D$744,0))</f>
        <v>0.48700000182628767</v>
      </c>
      <c r="AE174" s="62">
        <f t="shared" si="49"/>
        <v>0</v>
      </c>
      <c r="AF174" s="62">
        <f t="shared" si="50"/>
        <v>0</v>
      </c>
    </row>
    <row r="175" spans="4:32" s="4" customFormat="1" ht="11.25" customHeight="1" x14ac:dyDescent="0.3">
      <c r="D175" s="12" t="str">
        <f>Input_Raw_Data!E176</f>
        <v>FAC</v>
      </c>
      <c r="E175" s="71">
        <f>Input_Raw_Data!F176</f>
        <v>39721</v>
      </c>
      <c r="F175" s="55">
        <f>Input_Raw_Data!G176</f>
        <v>120</v>
      </c>
      <c r="G175" s="62">
        <f>Input_Raw_Data!H176</f>
        <v>150</v>
      </c>
      <c r="H175" s="62">
        <f>Input_Raw_Data!I176</f>
        <v>117.24</v>
      </c>
      <c r="I175" s="62">
        <f>Input_Raw_Data!J176</f>
        <v>32.760000000000005</v>
      </c>
      <c r="J175" s="73" t="str">
        <f>Input_Raw_Data!K176</f>
        <v>Property</v>
      </c>
      <c r="K175" s="73" t="str">
        <f>Input_Raw_Data!L176</f>
        <v xml:space="preserve">Non-network — property </v>
      </c>
      <c r="M175" s="71">
        <f t="shared" si="34"/>
        <v>39721</v>
      </c>
      <c r="N175" s="55">
        <f t="shared" si="35"/>
        <v>3</v>
      </c>
      <c r="O175" s="55">
        <f t="shared" si="36"/>
        <v>0</v>
      </c>
      <c r="P175" s="55">
        <f t="shared" si="37"/>
        <v>6</v>
      </c>
      <c r="Q175" s="55">
        <f t="shared" si="38"/>
        <v>7</v>
      </c>
      <c r="R175" s="55">
        <f t="shared" si="39"/>
        <v>84</v>
      </c>
      <c r="S175" s="55">
        <f t="shared" si="43"/>
        <v>93</v>
      </c>
      <c r="T175" s="55">
        <f t="shared" si="40"/>
        <v>120</v>
      </c>
      <c r="U175" s="55">
        <f t="shared" si="44"/>
        <v>27</v>
      </c>
      <c r="W175" s="73" t="str">
        <f t="shared" si="41"/>
        <v>Yes</v>
      </c>
      <c r="X175" s="55">
        <f t="shared" si="45"/>
        <v>93</v>
      </c>
      <c r="Y175" s="55">
        <f t="shared" si="46"/>
        <v>27</v>
      </c>
      <c r="Z175" s="62">
        <f t="shared" si="47"/>
        <v>1.2133333333333336</v>
      </c>
      <c r="AA175" s="62">
        <f t="shared" si="42"/>
        <v>150</v>
      </c>
      <c r="AB175" s="67">
        <f t="shared" si="48"/>
        <v>0</v>
      </c>
      <c r="AD175" s="57">
        <f>INDEX(Input_Raw_Data!$E$739:$E$744,MATCH(D175,Input_Raw_Data!$D$739:$D$744,0))</f>
        <v>0.48700000182628767</v>
      </c>
      <c r="AE175" s="62">
        <f t="shared" si="49"/>
        <v>15.954120059829187</v>
      </c>
      <c r="AF175" s="62">
        <f t="shared" si="50"/>
        <v>0</v>
      </c>
    </row>
    <row r="176" spans="4:32" s="4" customFormat="1" ht="11.25" customHeight="1" x14ac:dyDescent="0.3">
      <c r="D176" s="12" t="str">
        <f>Input_Raw_Data!E177</f>
        <v>FAC</v>
      </c>
      <c r="E176" s="71">
        <f>Input_Raw_Data!F177</f>
        <v>39721</v>
      </c>
      <c r="F176" s="55">
        <f>Input_Raw_Data!G177</f>
        <v>48</v>
      </c>
      <c r="G176" s="62">
        <f>Input_Raw_Data!H177</f>
        <v>41528</v>
      </c>
      <c r="H176" s="62">
        <f>Input_Raw_Data!I177</f>
        <v>41528</v>
      </c>
      <c r="I176" s="62">
        <f>Input_Raw_Data!J177</f>
        <v>0</v>
      </c>
      <c r="J176" s="73" t="str">
        <f>Input_Raw_Data!K177</f>
        <v>Property</v>
      </c>
      <c r="K176" s="73" t="str">
        <f>Input_Raw_Data!L177</f>
        <v xml:space="preserve">Non-network — property </v>
      </c>
      <c r="M176" s="71">
        <f t="shared" si="34"/>
        <v>39721</v>
      </c>
      <c r="N176" s="55">
        <f t="shared" si="35"/>
        <v>3</v>
      </c>
      <c r="O176" s="55">
        <f t="shared" si="36"/>
        <v>0</v>
      </c>
      <c r="P176" s="55">
        <f t="shared" si="37"/>
        <v>6</v>
      </c>
      <c r="Q176" s="55">
        <f t="shared" si="38"/>
        <v>7</v>
      </c>
      <c r="R176" s="55">
        <f t="shared" si="39"/>
        <v>84</v>
      </c>
      <c r="S176" s="55">
        <f t="shared" si="43"/>
        <v>93</v>
      </c>
      <c r="T176" s="55">
        <f t="shared" si="40"/>
        <v>48</v>
      </c>
      <c r="U176" s="55">
        <f t="shared" si="44"/>
        <v>0</v>
      </c>
      <c r="W176" s="73" t="str">
        <f t="shared" si="41"/>
        <v>Yes</v>
      </c>
      <c r="X176" s="55">
        <f t="shared" si="45"/>
        <v>93</v>
      </c>
      <c r="Y176" s="55">
        <f t="shared" si="46"/>
        <v>0</v>
      </c>
      <c r="Z176" s="62">
        <f t="shared" si="47"/>
        <v>0</v>
      </c>
      <c r="AA176" s="62">
        <f t="shared" si="42"/>
        <v>41528</v>
      </c>
      <c r="AB176" s="67">
        <f t="shared" si="48"/>
        <v>0</v>
      </c>
      <c r="AD176" s="57">
        <f>INDEX(Input_Raw_Data!$E$739:$E$744,MATCH(D176,Input_Raw_Data!$D$739:$D$744,0))</f>
        <v>0.48700000182628767</v>
      </c>
      <c r="AE176" s="62">
        <f t="shared" si="49"/>
        <v>0</v>
      </c>
      <c r="AF176" s="62">
        <f t="shared" si="50"/>
        <v>0</v>
      </c>
    </row>
    <row r="177" spans="4:32" s="4" customFormat="1" ht="11.25" customHeight="1" x14ac:dyDescent="0.3">
      <c r="D177" s="12" t="str">
        <f>Input_Raw_Data!E178</f>
        <v>FAC</v>
      </c>
      <c r="E177" s="71">
        <f>Input_Raw_Data!F178</f>
        <v>39721</v>
      </c>
      <c r="F177" s="55">
        <f>Input_Raw_Data!G178</f>
        <v>240</v>
      </c>
      <c r="G177" s="62">
        <f>Input_Raw_Data!H178</f>
        <v>127207</v>
      </c>
      <c r="H177" s="62">
        <f>Input_Raw_Data!I178</f>
        <v>49822.71</v>
      </c>
      <c r="I177" s="62">
        <f>Input_Raw_Data!J178</f>
        <v>77384.290000000008</v>
      </c>
      <c r="J177" s="73" t="str">
        <f>Input_Raw_Data!K178</f>
        <v>Property</v>
      </c>
      <c r="K177" s="73" t="str">
        <f>Input_Raw_Data!L178</f>
        <v xml:space="preserve">Non-network — property </v>
      </c>
      <c r="M177" s="71">
        <f t="shared" si="34"/>
        <v>39721</v>
      </c>
      <c r="N177" s="55">
        <f t="shared" si="35"/>
        <v>3</v>
      </c>
      <c r="O177" s="55">
        <f t="shared" si="36"/>
        <v>0</v>
      </c>
      <c r="P177" s="55">
        <f t="shared" si="37"/>
        <v>6</v>
      </c>
      <c r="Q177" s="55">
        <f t="shared" si="38"/>
        <v>7</v>
      </c>
      <c r="R177" s="55">
        <f t="shared" si="39"/>
        <v>84</v>
      </c>
      <c r="S177" s="55">
        <f t="shared" si="43"/>
        <v>93</v>
      </c>
      <c r="T177" s="55">
        <f t="shared" si="40"/>
        <v>240</v>
      </c>
      <c r="U177" s="55">
        <f t="shared" si="44"/>
        <v>147</v>
      </c>
      <c r="W177" s="73" t="str">
        <f t="shared" si="41"/>
        <v>Yes</v>
      </c>
      <c r="X177" s="55">
        <f t="shared" si="45"/>
        <v>93</v>
      </c>
      <c r="Y177" s="55">
        <f t="shared" si="46"/>
        <v>147</v>
      </c>
      <c r="Z177" s="62">
        <f t="shared" si="47"/>
        <v>526.42374149659872</v>
      </c>
      <c r="AA177" s="62">
        <f t="shared" si="42"/>
        <v>69300.38843537416</v>
      </c>
      <c r="AB177" s="67">
        <f t="shared" si="48"/>
        <v>57906.61156462584</v>
      </c>
      <c r="AD177" s="57">
        <f>INDEX(Input_Raw_Data!$E$739:$E$744,MATCH(D177,Input_Raw_Data!$D$739:$D$744,0))</f>
        <v>0.48700000182628767</v>
      </c>
      <c r="AE177" s="62">
        <f t="shared" si="49"/>
        <v>37686.149371325977</v>
      </c>
      <c r="AF177" s="62">
        <f t="shared" si="50"/>
        <v>28200.519937726916</v>
      </c>
    </row>
    <row r="178" spans="4:32" s="4" customFormat="1" ht="11.25" customHeight="1" x14ac:dyDescent="0.3">
      <c r="D178" s="12" t="str">
        <f>Input_Raw_Data!E179</f>
        <v>FAC</v>
      </c>
      <c r="E178" s="71">
        <f>Input_Raw_Data!F179</f>
        <v>39721</v>
      </c>
      <c r="F178" s="55">
        <f>Input_Raw_Data!G179</f>
        <v>120</v>
      </c>
      <c r="G178" s="62">
        <f>Input_Raw_Data!H179</f>
        <v>268136</v>
      </c>
      <c r="H178" s="62">
        <f>Input_Raw_Data!I179</f>
        <v>210040.03</v>
      </c>
      <c r="I178" s="62">
        <f>Input_Raw_Data!J179</f>
        <v>58095.97</v>
      </c>
      <c r="J178" s="73" t="str">
        <f>Input_Raw_Data!K179</f>
        <v>Property</v>
      </c>
      <c r="K178" s="73" t="str">
        <f>Input_Raw_Data!L179</f>
        <v xml:space="preserve">Non-network — property </v>
      </c>
      <c r="M178" s="71">
        <f t="shared" si="34"/>
        <v>39721</v>
      </c>
      <c r="N178" s="55">
        <f t="shared" si="35"/>
        <v>3</v>
      </c>
      <c r="O178" s="55">
        <f t="shared" si="36"/>
        <v>0</v>
      </c>
      <c r="P178" s="55">
        <f t="shared" si="37"/>
        <v>6</v>
      </c>
      <c r="Q178" s="55">
        <f t="shared" si="38"/>
        <v>7</v>
      </c>
      <c r="R178" s="55">
        <f t="shared" si="39"/>
        <v>84</v>
      </c>
      <c r="S178" s="55">
        <f t="shared" si="43"/>
        <v>93</v>
      </c>
      <c r="T178" s="55">
        <f t="shared" si="40"/>
        <v>120</v>
      </c>
      <c r="U178" s="55">
        <f t="shared" si="44"/>
        <v>27</v>
      </c>
      <c r="W178" s="73" t="str">
        <f t="shared" si="41"/>
        <v>Yes</v>
      </c>
      <c r="X178" s="55">
        <f t="shared" si="45"/>
        <v>93</v>
      </c>
      <c r="Y178" s="55">
        <f t="shared" si="46"/>
        <v>27</v>
      </c>
      <c r="Z178" s="62">
        <f t="shared" si="47"/>
        <v>2151.7025925925927</v>
      </c>
      <c r="AA178" s="62">
        <f t="shared" si="42"/>
        <v>268136</v>
      </c>
      <c r="AB178" s="67">
        <f t="shared" si="48"/>
        <v>0</v>
      </c>
      <c r="AD178" s="57">
        <f>INDEX(Input_Raw_Data!$E$739:$E$744,MATCH(D178,Input_Raw_Data!$D$739:$D$744,0))</f>
        <v>0.48700000182628767</v>
      </c>
      <c r="AE178" s="62">
        <f t="shared" si="49"/>
        <v>28292.737496099955</v>
      </c>
      <c r="AF178" s="62">
        <f t="shared" si="50"/>
        <v>0</v>
      </c>
    </row>
    <row r="179" spans="4:32" s="4" customFormat="1" ht="11.25" customHeight="1" x14ac:dyDescent="0.3">
      <c r="D179" s="12" t="str">
        <f>Input_Raw_Data!E180</f>
        <v>FAC</v>
      </c>
      <c r="E179" s="71">
        <f>Input_Raw_Data!F180</f>
        <v>39721</v>
      </c>
      <c r="F179" s="55">
        <f>Input_Raw_Data!G180</f>
        <v>240</v>
      </c>
      <c r="G179" s="62">
        <f>Input_Raw_Data!H180</f>
        <v>1</v>
      </c>
      <c r="H179" s="62">
        <f>Input_Raw_Data!I180</f>
        <v>1</v>
      </c>
      <c r="I179" s="62">
        <f>Input_Raw_Data!J180</f>
        <v>0</v>
      </c>
      <c r="J179" s="73" t="str">
        <f>Input_Raw_Data!K180</f>
        <v>Property</v>
      </c>
      <c r="K179" s="73" t="str">
        <f>Input_Raw_Data!L180</f>
        <v xml:space="preserve">Non-network — property </v>
      </c>
      <c r="M179" s="71">
        <f t="shared" si="34"/>
        <v>39721</v>
      </c>
      <c r="N179" s="55">
        <f t="shared" si="35"/>
        <v>3</v>
      </c>
      <c r="O179" s="55">
        <f t="shared" si="36"/>
        <v>0</v>
      </c>
      <c r="P179" s="55">
        <f t="shared" si="37"/>
        <v>6</v>
      </c>
      <c r="Q179" s="55">
        <f t="shared" si="38"/>
        <v>7</v>
      </c>
      <c r="R179" s="55">
        <f t="shared" si="39"/>
        <v>84</v>
      </c>
      <c r="S179" s="55">
        <f t="shared" si="43"/>
        <v>93</v>
      </c>
      <c r="T179" s="55">
        <f t="shared" si="40"/>
        <v>240</v>
      </c>
      <c r="U179" s="55">
        <f t="shared" si="44"/>
        <v>147</v>
      </c>
      <c r="W179" s="73" t="str">
        <f t="shared" si="41"/>
        <v>Yes</v>
      </c>
      <c r="X179" s="55">
        <f t="shared" si="45"/>
        <v>93</v>
      </c>
      <c r="Y179" s="55">
        <f t="shared" si="46"/>
        <v>147</v>
      </c>
      <c r="Z179" s="62">
        <f t="shared" si="47"/>
        <v>0</v>
      </c>
      <c r="AA179" s="62">
        <f t="shared" si="42"/>
        <v>1</v>
      </c>
      <c r="AB179" s="67">
        <f t="shared" si="48"/>
        <v>0</v>
      </c>
      <c r="AD179" s="57">
        <f>INDEX(Input_Raw_Data!$E$739:$E$744,MATCH(D179,Input_Raw_Data!$D$739:$D$744,0))</f>
        <v>0.48700000182628767</v>
      </c>
      <c r="AE179" s="62">
        <f t="shared" si="49"/>
        <v>0</v>
      </c>
      <c r="AF179" s="62">
        <f t="shared" si="50"/>
        <v>0</v>
      </c>
    </row>
    <row r="180" spans="4:32" s="4" customFormat="1" ht="11.25" customHeight="1" x14ac:dyDescent="0.3">
      <c r="D180" s="12" t="str">
        <f>Input_Raw_Data!E181</f>
        <v>FAC</v>
      </c>
      <c r="E180" s="71">
        <f>Input_Raw_Data!F181</f>
        <v>39721</v>
      </c>
      <c r="F180" s="55">
        <f>Input_Raw_Data!G181</f>
        <v>240</v>
      </c>
      <c r="G180" s="62">
        <f>Input_Raw_Data!H181</f>
        <v>1920</v>
      </c>
      <c r="H180" s="62">
        <f>Input_Raw_Data!I181</f>
        <v>752</v>
      </c>
      <c r="I180" s="62">
        <f>Input_Raw_Data!J181</f>
        <v>1168</v>
      </c>
      <c r="J180" s="73" t="str">
        <f>Input_Raw_Data!K181</f>
        <v>Property</v>
      </c>
      <c r="K180" s="73" t="str">
        <f>Input_Raw_Data!L181</f>
        <v xml:space="preserve">Non-network — property </v>
      </c>
      <c r="M180" s="71">
        <f t="shared" si="34"/>
        <v>39721</v>
      </c>
      <c r="N180" s="55">
        <f t="shared" si="35"/>
        <v>3</v>
      </c>
      <c r="O180" s="55">
        <f t="shared" si="36"/>
        <v>0</v>
      </c>
      <c r="P180" s="55">
        <f t="shared" si="37"/>
        <v>6</v>
      </c>
      <c r="Q180" s="55">
        <f t="shared" si="38"/>
        <v>7</v>
      </c>
      <c r="R180" s="55">
        <f t="shared" si="39"/>
        <v>84</v>
      </c>
      <c r="S180" s="55">
        <f t="shared" si="43"/>
        <v>93</v>
      </c>
      <c r="T180" s="55">
        <f t="shared" si="40"/>
        <v>240</v>
      </c>
      <c r="U180" s="55">
        <f t="shared" si="44"/>
        <v>147</v>
      </c>
      <c r="W180" s="73" t="str">
        <f t="shared" si="41"/>
        <v>Yes</v>
      </c>
      <c r="X180" s="55">
        <f t="shared" si="45"/>
        <v>93</v>
      </c>
      <c r="Y180" s="55">
        <f t="shared" si="46"/>
        <v>147</v>
      </c>
      <c r="Z180" s="62">
        <f t="shared" si="47"/>
        <v>7.9455782312925169</v>
      </c>
      <c r="AA180" s="62">
        <f t="shared" si="42"/>
        <v>1045.9863945578231</v>
      </c>
      <c r="AB180" s="67">
        <f t="shared" si="48"/>
        <v>874.01360544217687</v>
      </c>
      <c r="AD180" s="57">
        <f>INDEX(Input_Raw_Data!$E$739:$E$744,MATCH(D180,Input_Raw_Data!$D$739:$D$744,0))</f>
        <v>0.48700000182628767</v>
      </c>
      <c r="AE180" s="62">
        <f t="shared" si="49"/>
        <v>568.81600213310401</v>
      </c>
      <c r="AF180" s="62">
        <f t="shared" si="50"/>
        <v>425.64462744654043</v>
      </c>
    </row>
    <row r="181" spans="4:32" s="4" customFormat="1" ht="11.25" customHeight="1" x14ac:dyDescent="0.3">
      <c r="D181" s="12" t="str">
        <f>Input_Raw_Data!E182</f>
        <v>FAC</v>
      </c>
      <c r="E181" s="71">
        <f>Input_Raw_Data!F182</f>
        <v>39721</v>
      </c>
      <c r="F181" s="55">
        <f>Input_Raw_Data!G182</f>
        <v>120</v>
      </c>
      <c r="G181" s="62">
        <f>Input_Raw_Data!H182</f>
        <v>13859</v>
      </c>
      <c r="H181" s="62">
        <f>Input_Raw_Data!I182</f>
        <v>10856.51</v>
      </c>
      <c r="I181" s="62">
        <f>Input_Raw_Data!J182</f>
        <v>3002.49</v>
      </c>
      <c r="J181" s="73" t="str">
        <f>Input_Raw_Data!K182</f>
        <v>Property</v>
      </c>
      <c r="K181" s="73" t="str">
        <f>Input_Raw_Data!L182</f>
        <v xml:space="preserve">Non-network — property </v>
      </c>
      <c r="M181" s="71">
        <f t="shared" si="34"/>
        <v>39721</v>
      </c>
      <c r="N181" s="55">
        <f t="shared" si="35"/>
        <v>3</v>
      </c>
      <c r="O181" s="55">
        <f t="shared" si="36"/>
        <v>0</v>
      </c>
      <c r="P181" s="55">
        <f t="shared" si="37"/>
        <v>6</v>
      </c>
      <c r="Q181" s="55">
        <f t="shared" si="38"/>
        <v>7</v>
      </c>
      <c r="R181" s="55">
        <f t="shared" si="39"/>
        <v>84</v>
      </c>
      <c r="S181" s="55">
        <f t="shared" si="43"/>
        <v>93</v>
      </c>
      <c r="T181" s="55">
        <f t="shared" si="40"/>
        <v>120</v>
      </c>
      <c r="U181" s="55">
        <f t="shared" si="44"/>
        <v>27</v>
      </c>
      <c r="W181" s="73" t="str">
        <f t="shared" si="41"/>
        <v>Yes</v>
      </c>
      <c r="X181" s="55">
        <f t="shared" si="45"/>
        <v>93</v>
      </c>
      <c r="Y181" s="55">
        <f t="shared" si="46"/>
        <v>27</v>
      </c>
      <c r="Z181" s="62">
        <f t="shared" si="47"/>
        <v>111.20333333333332</v>
      </c>
      <c r="AA181" s="62">
        <f t="shared" si="42"/>
        <v>13859</v>
      </c>
      <c r="AB181" s="67">
        <f t="shared" si="48"/>
        <v>0</v>
      </c>
      <c r="AD181" s="57">
        <f>INDEX(Input_Raw_Data!$E$739:$E$744,MATCH(D181,Input_Raw_Data!$D$739:$D$744,0))</f>
        <v>0.48700000182628767</v>
      </c>
      <c r="AE181" s="62">
        <f t="shared" si="49"/>
        <v>1462.2126354834104</v>
      </c>
      <c r="AF181" s="62">
        <f t="shared" si="50"/>
        <v>0</v>
      </c>
    </row>
    <row r="182" spans="4:32" s="4" customFormat="1" ht="11.25" customHeight="1" x14ac:dyDescent="0.3">
      <c r="D182" s="12" t="str">
        <f>Input_Raw_Data!E183</f>
        <v>FAC</v>
      </c>
      <c r="E182" s="71">
        <f>Input_Raw_Data!F183</f>
        <v>39721</v>
      </c>
      <c r="F182" s="55">
        <f>Input_Raw_Data!G183</f>
        <v>180</v>
      </c>
      <c r="G182" s="62">
        <f>Input_Raw_Data!H183</f>
        <v>1775</v>
      </c>
      <c r="H182" s="62">
        <f>Input_Raw_Data!I183</f>
        <v>926.68</v>
      </c>
      <c r="I182" s="62">
        <f>Input_Raw_Data!J183</f>
        <v>848.32</v>
      </c>
      <c r="J182" s="73" t="str">
        <f>Input_Raw_Data!K183</f>
        <v>Property</v>
      </c>
      <c r="K182" s="73" t="str">
        <f>Input_Raw_Data!L183</f>
        <v xml:space="preserve">Non-network — property </v>
      </c>
      <c r="M182" s="71">
        <f t="shared" si="34"/>
        <v>39721</v>
      </c>
      <c r="N182" s="55">
        <f t="shared" si="35"/>
        <v>3</v>
      </c>
      <c r="O182" s="55">
        <f t="shared" si="36"/>
        <v>0</v>
      </c>
      <c r="P182" s="55">
        <f t="shared" si="37"/>
        <v>6</v>
      </c>
      <c r="Q182" s="55">
        <f t="shared" si="38"/>
        <v>7</v>
      </c>
      <c r="R182" s="55">
        <f t="shared" si="39"/>
        <v>84</v>
      </c>
      <c r="S182" s="55">
        <f t="shared" si="43"/>
        <v>93</v>
      </c>
      <c r="T182" s="55">
        <f t="shared" si="40"/>
        <v>180</v>
      </c>
      <c r="U182" s="55">
        <f t="shared" si="44"/>
        <v>87</v>
      </c>
      <c r="W182" s="73" t="str">
        <f t="shared" si="41"/>
        <v>Yes</v>
      </c>
      <c r="X182" s="55">
        <f t="shared" si="45"/>
        <v>93</v>
      </c>
      <c r="Y182" s="55">
        <f t="shared" si="46"/>
        <v>87</v>
      </c>
      <c r="Z182" s="62">
        <f t="shared" si="47"/>
        <v>9.7508045977011495</v>
      </c>
      <c r="AA182" s="62">
        <f t="shared" si="42"/>
        <v>1287.4597701149426</v>
      </c>
      <c r="AB182" s="67">
        <f t="shared" si="48"/>
        <v>487.54022988505744</v>
      </c>
      <c r="AD182" s="57">
        <f>INDEX(Input_Raw_Data!$E$739:$E$744,MATCH(D182,Input_Raw_Data!$D$739:$D$744,0))</f>
        <v>0.48700000182628767</v>
      </c>
      <c r="AE182" s="62">
        <f t="shared" si="49"/>
        <v>413.13184154927637</v>
      </c>
      <c r="AF182" s="62">
        <f t="shared" si="50"/>
        <v>237.43209284441167</v>
      </c>
    </row>
    <row r="183" spans="4:32" s="4" customFormat="1" ht="11.25" customHeight="1" x14ac:dyDescent="0.3">
      <c r="D183" s="12" t="str">
        <f>Input_Raw_Data!E184</f>
        <v>FAC</v>
      </c>
      <c r="E183" s="71">
        <f>Input_Raw_Data!F184</f>
        <v>39721</v>
      </c>
      <c r="F183" s="55">
        <f>Input_Raw_Data!G184</f>
        <v>240</v>
      </c>
      <c r="G183" s="62">
        <f>Input_Raw_Data!H184</f>
        <v>19113</v>
      </c>
      <c r="H183" s="62">
        <f>Input_Raw_Data!I184</f>
        <v>7486.3</v>
      </c>
      <c r="I183" s="62">
        <f>Input_Raw_Data!J184</f>
        <v>11626.7</v>
      </c>
      <c r="J183" s="73" t="str">
        <f>Input_Raw_Data!K184</f>
        <v>Property</v>
      </c>
      <c r="K183" s="73" t="str">
        <f>Input_Raw_Data!L184</f>
        <v xml:space="preserve">Non-network — property </v>
      </c>
      <c r="M183" s="71">
        <f t="shared" si="34"/>
        <v>39721</v>
      </c>
      <c r="N183" s="55">
        <f t="shared" si="35"/>
        <v>3</v>
      </c>
      <c r="O183" s="55">
        <f t="shared" si="36"/>
        <v>0</v>
      </c>
      <c r="P183" s="55">
        <f t="shared" si="37"/>
        <v>6</v>
      </c>
      <c r="Q183" s="55">
        <f t="shared" si="38"/>
        <v>7</v>
      </c>
      <c r="R183" s="55">
        <f t="shared" si="39"/>
        <v>84</v>
      </c>
      <c r="S183" s="55">
        <f t="shared" si="43"/>
        <v>93</v>
      </c>
      <c r="T183" s="55">
        <f t="shared" si="40"/>
        <v>240</v>
      </c>
      <c r="U183" s="55">
        <f t="shared" si="44"/>
        <v>147</v>
      </c>
      <c r="W183" s="73" t="str">
        <f t="shared" si="41"/>
        <v>Yes</v>
      </c>
      <c r="X183" s="55">
        <f t="shared" si="45"/>
        <v>93</v>
      </c>
      <c r="Y183" s="55">
        <f t="shared" si="46"/>
        <v>147</v>
      </c>
      <c r="Z183" s="62">
        <f t="shared" si="47"/>
        <v>79.093197278911575</v>
      </c>
      <c r="AA183" s="62">
        <f t="shared" si="42"/>
        <v>10412.748299319728</v>
      </c>
      <c r="AB183" s="67">
        <f t="shared" si="48"/>
        <v>8700.2517006802718</v>
      </c>
      <c r="AD183" s="57">
        <f>INDEX(Input_Raw_Data!$E$739:$E$744,MATCH(D183,Input_Raw_Data!$D$739:$D$744,0))</f>
        <v>0.48700000182628767</v>
      </c>
      <c r="AE183" s="62">
        <f t="shared" si="49"/>
        <v>5662.2029212336993</v>
      </c>
      <c r="AF183" s="62">
        <f t="shared" si="50"/>
        <v>4237.0225941204544</v>
      </c>
    </row>
    <row r="184" spans="4:32" s="4" customFormat="1" ht="11.25" customHeight="1" x14ac:dyDescent="0.3">
      <c r="D184" s="12" t="str">
        <f>Input_Raw_Data!E185</f>
        <v>FAC</v>
      </c>
      <c r="E184" s="71">
        <f>Input_Raw_Data!F185</f>
        <v>39263</v>
      </c>
      <c r="F184" s="55">
        <f>Input_Raw_Data!G185</f>
        <v>420</v>
      </c>
      <c r="G184" s="62">
        <f>Input_Raw_Data!H185</f>
        <v>33229</v>
      </c>
      <c r="H184" s="62">
        <f>Input_Raw_Data!I185</f>
        <v>8623.83</v>
      </c>
      <c r="I184" s="62">
        <f>Input_Raw_Data!J185</f>
        <v>24605.17</v>
      </c>
      <c r="J184" s="73" t="str">
        <f>Input_Raw_Data!K185</f>
        <v>Exclude</v>
      </c>
      <c r="K184" s="73" t="str">
        <f>Input_Raw_Data!L185</f>
        <v>Exclude</v>
      </c>
      <c r="M184" s="71">
        <f t="shared" si="34"/>
        <v>39263</v>
      </c>
      <c r="N184" s="55">
        <f t="shared" si="35"/>
        <v>6</v>
      </c>
      <c r="O184" s="55">
        <f t="shared" si="36"/>
        <v>0</v>
      </c>
      <c r="P184" s="55">
        <f t="shared" si="37"/>
        <v>6</v>
      </c>
      <c r="Q184" s="55">
        <f t="shared" si="38"/>
        <v>8</v>
      </c>
      <c r="R184" s="55">
        <f t="shared" si="39"/>
        <v>96</v>
      </c>
      <c r="S184" s="55">
        <f t="shared" si="43"/>
        <v>108</v>
      </c>
      <c r="T184" s="55">
        <f t="shared" si="40"/>
        <v>420</v>
      </c>
      <c r="U184" s="55">
        <f t="shared" si="44"/>
        <v>312</v>
      </c>
      <c r="W184" s="73" t="str">
        <f t="shared" si="41"/>
        <v>Yes</v>
      </c>
      <c r="X184" s="55">
        <f t="shared" si="45"/>
        <v>108</v>
      </c>
      <c r="Y184" s="55">
        <f t="shared" si="46"/>
        <v>312</v>
      </c>
      <c r="Z184" s="62">
        <f t="shared" si="47"/>
        <v>78.862724358974347</v>
      </c>
      <c r="AA184" s="62">
        <f t="shared" si="42"/>
        <v>11541.750801282051</v>
      </c>
      <c r="AB184" s="67">
        <f t="shared" si="48"/>
        <v>21687.249198717949</v>
      </c>
      <c r="AD184" s="57">
        <f>INDEX(Input_Raw_Data!$E$739:$E$744,MATCH(D184,Input_Raw_Data!$D$739:$D$744,0))</f>
        <v>0.48700000182628767</v>
      </c>
      <c r="AE184" s="62">
        <f t="shared" si="49"/>
        <v>11982.717834936118</v>
      </c>
      <c r="AF184" s="62">
        <f t="shared" si="50"/>
        <v>10561.690399382796</v>
      </c>
    </row>
    <row r="185" spans="4:32" s="4" customFormat="1" ht="11.25" customHeight="1" x14ac:dyDescent="0.3">
      <c r="D185" s="12" t="str">
        <f>Input_Raw_Data!E186</f>
        <v>FAC</v>
      </c>
      <c r="E185" s="71">
        <f>Input_Raw_Data!F186</f>
        <v>39629</v>
      </c>
      <c r="F185" s="55">
        <f>Input_Raw_Data!G186</f>
        <v>420</v>
      </c>
      <c r="G185" s="62">
        <f>Input_Raw_Data!H186</f>
        <v>39616</v>
      </c>
      <c r="H185" s="62">
        <f>Input_Raw_Data!I186</f>
        <v>9149.7099999999991</v>
      </c>
      <c r="I185" s="62">
        <f>Input_Raw_Data!J186</f>
        <v>30466.29</v>
      </c>
      <c r="J185" s="73" t="str">
        <f>Input_Raw_Data!K186</f>
        <v>Exclude</v>
      </c>
      <c r="K185" s="73" t="str">
        <f>Input_Raw_Data!L186</f>
        <v>Exclude</v>
      </c>
      <c r="M185" s="71">
        <f t="shared" si="34"/>
        <v>39629</v>
      </c>
      <c r="N185" s="55">
        <f t="shared" si="35"/>
        <v>6</v>
      </c>
      <c r="O185" s="55">
        <f t="shared" si="36"/>
        <v>0</v>
      </c>
      <c r="P185" s="55">
        <f t="shared" si="37"/>
        <v>6</v>
      </c>
      <c r="Q185" s="55">
        <f t="shared" si="38"/>
        <v>7</v>
      </c>
      <c r="R185" s="55">
        <f t="shared" si="39"/>
        <v>84</v>
      </c>
      <c r="S185" s="55">
        <f t="shared" si="43"/>
        <v>96</v>
      </c>
      <c r="T185" s="55">
        <f t="shared" si="40"/>
        <v>420</v>
      </c>
      <c r="U185" s="55">
        <f t="shared" si="44"/>
        <v>324</v>
      </c>
      <c r="W185" s="73" t="str">
        <f t="shared" si="41"/>
        <v>Yes</v>
      </c>
      <c r="X185" s="55">
        <f t="shared" si="45"/>
        <v>96</v>
      </c>
      <c r="Y185" s="55">
        <f t="shared" si="46"/>
        <v>324</v>
      </c>
      <c r="Z185" s="62">
        <f t="shared" si="47"/>
        <v>94.03175925925926</v>
      </c>
      <c r="AA185" s="62">
        <f t="shared" si="42"/>
        <v>12628.885092592591</v>
      </c>
      <c r="AB185" s="67">
        <f t="shared" si="48"/>
        <v>26987.114907407409</v>
      </c>
      <c r="AD185" s="57">
        <f>INDEX(Input_Raw_Data!$E$739:$E$744,MATCH(D185,Input_Raw_Data!$D$739:$D$744,0))</f>
        <v>0.48700000182628767</v>
      </c>
      <c r="AE185" s="62">
        <f t="shared" si="49"/>
        <v>14837.08328564021</v>
      </c>
      <c r="AF185" s="62">
        <f t="shared" si="50"/>
        <v>13142.725009193644</v>
      </c>
    </row>
    <row r="186" spans="4:32" s="4" customFormat="1" ht="11.25" customHeight="1" x14ac:dyDescent="0.3">
      <c r="D186" s="12" t="str">
        <f>Input_Raw_Data!E187</f>
        <v>FAC</v>
      </c>
      <c r="E186" s="71">
        <f>Input_Raw_Data!F187</f>
        <v>39622</v>
      </c>
      <c r="F186" s="55">
        <f>Input_Raw_Data!G187</f>
        <v>60</v>
      </c>
      <c r="G186" s="62">
        <f>Input_Raw_Data!H187</f>
        <v>7069</v>
      </c>
      <c r="H186" s="62">
        <f>Input_Raw_Data!I187</f>
        <v>7069</v>
      </c>
      <c r="I186" s="62">
        <f>Input_Raw_Data!J187</f>
        <v>0</v>
      </c>
      <c r="J186" s="73" t="str">
        <f>Input_Raw_Data!K187</f>
        <v>Property</v>
      </c>
      <c r="K186" s="73" t="str">
        <f>Input_Raw_Data!L187</f>
        <v xml:space="preserve">Non-network — property </v>
      </c>
      <c r="M186" s="71">
        <f t="shared" si="34"/>
        <v>39622</v>
      </c>
      <c r="N186" s="55">
        <f t="shared" si="35"/>
        <v>6</v>
      </c>
      <c r="O186" s="55">
        <f t="shared" si="36"/>
        <v>0</v>
      </c>
      <c r="P186" s="55">
        <f t="shared" si="37"/>
        <v>6</v>
      </c>
      <c r="Q186" s="55">
        <f t="shared" si="38"/>
        <v>7</v>
      </c>
      <c r="R186" s="55">
        <f t="shared" si="39"/>
        <v>84</v>
      </c>
      <c r="S186" s="55">
        <f t="shared" si="43"/>
        <v>96</v>
      </c>
      <c r="T186" s="55">
        <f t="shared" si="40"/>
        <v>60</v>
      </c>
      <c r="U186" s="55">
        <f t="shared" si="44"/>
        <v>0</v>
      </c>
      <c r="W186" s="73" t="str">
        <f t="shared" si="41"/>
        <v>Yes</v>
      </c>
      <c r="X186" s="55">
        <f t="shared" si="45"/>
        <v>96</v>
      </c>
      <c r="Y186" s="55">
        <f t="shared" si="46"/>
        <v>0</v>
      </c>
      <c r="Z186" s="62">
        <f t="shared" si="47"/>
        <v>0</v>
      </c>
      <c r="AA186" s="62">
        <f t="shared" si="42"/>
        <v>7069</v>
      </c>
      <c r="AB186" s="67">
        <f t="shared" si="48"/>
        <v>0</v>
      </c>
      <c r="AD186" s="57">
        <f>INDEX(Input_Raw_Data!$E$739:$E$744,MATCH(D186,Input_Raw_Data!$D$739:$D$744,0))</f>
        <v>0.48700000182628767</v>
      </c>
      <c r="AE186" s="62">
        <f t="shared" si="49"/>
        <v>0</v>
      </c>
      <c r="AF186" s="62">
        <f t="shared" si="50"/>
        <v>0</v>
      </c>
    </row>
    <row r="187" spans="4:32" s="4" customFormat="1" ht="11.25" customHeight="1" x14ac:dyDescent="0.3">
      <c r="D187" s="12" t="str">
        <f>Input_Raw_Data!E188</f>
        <v>FAC</v>
      </c>
      <c r="E187" s="71">
        <f>Input_Raw_Data!F188</f>
        <v>39660</v>
      </c>
      <c r="F187" s="55">
        <f>Input_Raw_Data!G188</f>
        <v>36</v>
      </c>
      <c r="G187" s="62">
        <f>Input_Raw_Data!H188</f>
        <v>3841</v>
      </c>
      <c r="H187" s="62">
        <f>Input_Raw_Data!I188</f>
        <v>3841</v>
      </c>
      <c r="I187" s="62">
        <f>Input_Raw_Data!J188</f>
        <v>0</v>
      </c>
      <c r="J187" s="73" t="str">
        <f>Input_Raw_Data!K188</f>
        <v>IT and Communications</v>
      </c>
      <c r="K187" s="73" t="str">
        <f>Input_Raw_Data!L188</f>
        <v xml:space="preserve">Non-network — IT and communications </v>
      </c>
      <c r="M187" s="71">
        <f t="shared" si="34"/>
        <v>39660</v>
      </c>
      <c r="N187" s="55">
        <f t="shared" si="35"/>
        <v>5</v>
      </c>
      <c r="O187" s="55">
        <f t="shared" si="36"/>
        <v>0</v>
      </c>
      <c r="P187" s="55">
        <f t="shared" si="37"/>
        <v>6</v>
      </c>
      <c r="Q187" s="55">
        <f t="shared" si="38"/>
        <v>7</v>
      </c>
      <c r="R187" s="55">
        <f t="shared" si="39"/>
        <v>84</v>
      </c>
      <c r="S187" s="55">
        <f t="shared" si="43"/>
        <v>95</v>
      </c>
      <c r="T187" s="55">
        <f t="shared" si="40"/>
        <v>36</v>
      </c>
      <c r="U187" s="55">
        <f t="shared" si="44"/>
        <v>0</v>
      </c>
      <c r="W187" s="73" t="str">
        <f t="shared" si="41"/>
        <v>Yes</v>
      </c>
      <c r="X187" s="55">
        <f t="shared" si="45"/>
        <v>95</v>
      </c>
      <c r="Y187" s="55">
        <f t="shared" si="46"/>
        <v>0</v>
      </c>
      <c r="Z187" s="62">
        <f t="shared" si="47"/>
        <v>0</v>
      </c>
      <c r="AA187" s="62">
        <f t="shared" si="42"/>
        <v>3841</v>
      </c>
      <c r="AB187" s="67">
        <f t="shared" si="48"/>
        <v>0</v>
      </c>
      <c r="AD187" s="57">
        <f>INDEX(Input_Raw_Data!$E$739:$E$744,MATCH(D187,Input_Raw_Data!$D$739:$D$744,0))</f>
        <v>0.48700000182628767</v>
      </c>
      <c r="AE187" s="62">
        <f t="shared" si="49"/>
        <v>0</v>
      </c>
      <c r="AF187" s="62">
        <f t="shared" si="50"/>
        <v>0</v>
      </c>
    </row>
    <row r="188" spans="4:32" s="4" customFormat="1" ht="11.25" customHeight="1" x14ac:dyDescent="0.3">
      <c r="D188" s="12" t="str">
        <f>Input_Raw_Data!E189</f>
        <v>FAC</v>
      </c>
      <c r="E188" s="71">
        <f>Input_Raw_Data!F189</f>
        <v>39650</v>
      </c>
      <c r="F188" s="55">
        <f>Input_Raw_Data!G189</f>
        <v>360</v>
      </c>
      <c r="G188" s="62">
        <f>Input_Raw_Data!H189</f>
        <v>32745</v>
      </c>
      <c r="H188" s="62">
        <f>Input_Raw_Data!I189</f>
        <v>8732.01</v>
      </c>
      <c r="I188" s="62">
        <f>Input_Raw_Data!J189</f>
        <v>24012.989999999998</v>
      </c>
      <c r="J188" s="73" t="str">
        <f>Input_Raw_Data!K189</f>
        <v>Property</v>
      </c>
      <c r="K188" s="73" t="str">
        <f>Input_Raw_Data!L189</f>
        <v xml:space="preserve">Non-network — property </v>
      </c>
      <c r="M188" s="71">
        <f t="shared" si="34"/>
        <v>39650</v>
      </c>
      <c r="N188" s="55">
        <f t="shared" si="35"/>
        <v>5</v>
      </c>
      <c r="O188" s="55">
        <f t="shared" si="36"/>
        <v>0</v>
      </c>
      <c r="P188" s="55">
        <f t="shared" si="37"/>
        <v>6</v>
      </c>
      <c r="Q188" s="55">
        <f t="shared" si="38"/>
        <v>7</v>
      </c>
      <c r="R188" s="55">
        <f t="shared" si="39"/>
        <v>84</v>
      </c>
      <c r="S188" s="55">
        <f t="shared" si="43"/>
        <v>95</v>
      </c>
      <c r="T188" s="55">
        <f t="shared" si="40"/>
        <v>360</v>
      </c>
      <c r="U188" s="55">
        <f t="shared" si="44"/>
        <v>265</v>
      </c>
      <c r="W188" s="73" t="str">
        <f t="shared" si="41"/>
        <v>Yes</v>
      </c>
      <c r="X188" s="55">
        <f t="shared" si="45"/>
        <v>95</v>
      </c>
      <c r="Y188" s="55">
        <f t="shared" si="46"/>
        <v>265</v>
      </c>
      <c r="Z188" s="62">
        <f t="shared" si="47"/>
        <v>90.615056603773581</v>
      </c>
      <c r="AA188" s="62">
        <f t="shared" si="42"/>
        <v>12084.767094339622</v>
      </c>
      <c r="AB188" s="67">
        <f t="shared" si="48"/>
        <v>20660.232905660378</v>
      </c>
      <c r="AD188" s="57">
        <f>INDEX(Input_Raw_Data!$E$739:$E$744,MATCH(D188,Input_Raw_Data!$D$739:$D$744,0))</f>
        <v>0.48700000182628767</v>
      </c>
      <c r="AE188" s="62">
        <f t="shared" si="49"/>
        <v>11694.326173854626</v>
      </c>
      <c r="AF188" s="62">
        <f t="shared" si="50"/>
        <v>10061.533462788133</v>
      </c>
    </row>
    <row r="189" spans="4:32" s="4" customFormat="1" ht="11.25" customHeight="1" x14ac:dyDescent="0.3">
      <c r="D189" s="12" t="str">
        <f>Input_Raw_Data!E190</f>
        <v>FAC</v>
      </c>
      <c r="E189" s="71">
        <f>Input_Raw_Data!F190</f>
        <v>39650</v>
      </c>
      <c r="F189" s="55">
        <f>Input_Raw_Data!G190</f>
        <v>120</v>
      </c>
      <c r="G189" s="62">
        <f>Input_Raw_Data!H190</f>
        <v>11531</v>
      </c>
      <c r="H189" s="62">
        <f>Input_Raw_Data!I190</f>
        <v>9224.4500000000007</v>
      </c>
      <c r="I189" s="62">
        <f>Input_Raw_Data!J190</f>
        <v>2306.5499999999993</v>
      </c>
      <c r="J189" s="73" t="str">
        <f>Input_Raw_Data!K190</f>
        <v>Property</v>
      </c>
      <c r="K189" s="73" t="str">
        <f>Input_Raw_Data!L190</f>
        <v xml:space="preserve">Non-network — property </v>
      </c>
      <c r="M189" s="71">
        <f t="shared" si="34"/>
        <v>39650</v>
      </c>
      <c r="N189" s="55">
        <f t="shared" si="35"/>
        <v>5</v>
      </c>
      <c r="O189" s="55">
        <f t="shared" si="36"/>
        <v>0</v>
      </c>
      <c r="P189" s="55">
        <f t="shared" si="37"/>
        <v>6</v>
      </c>
      <c r="Q189" s="55">
        <f t="shared" si="38"/>
        <v>7</v>
      </c>
      <c r="R189" s="55">
        <f t="shared" si="39"/>
        <v>84</v>
      </c>
      <c r="S189" s="55">
        <f t="shared" si="43"/>
        <v>95</v>
      </c>
      <c r="T189" s="55">
        <f t="shared" si="40"/>
        <v>120</v>
      </c>
      <c r="U189" s="55">
        <f t="shared" si="44"/>
        <v>25</v>
      </c>
      <c r="W189" s="73" t="str">
        <f t="shared" si="41"/>
        <v>Yes</v>
      </c>
      <c r="X189" s="55">
        <f t="shared" si="45"/>
        <v>95</v>
      </c>
      <c r="Y189" s="55">
        <f t="shared" si="46"/>
        <v>25</v>
      </c>
      <c r="Z189" s="62">
        <f t="shared" si="47"/>
        <v>92.261999999999972</v>
      </c>
      <c r="AA189" s="62">
        <f t="shared" si="42"/>
        <v>11531</v>
      </c>
      <c r="AB189" s="67">
        <f t="shared" si="48"/>
        <v>0</v>
      </c>
      <c r="AD189" s="57">
        <f>INDEX(Input_Raw_Data!$E$739:$E$744,MATCH(D189,Input_Raw_Data!$D$739:$D$744,0))</f>
        <v>0.48700000182628767</v>
      </c>
      <c r="AE189" s="62">
        <f t="shared" si="49"/>
        <v>1123.2898542124235</v>
      </c>
      <c r="AF189" s="62">
        <f t="shared" si="50"/>
        <v>0</v>
      </c>
    </row>
    <row r="190" spans="4:32" s="4" customFormat="1" ht="11.25" customHeight="1" x14ac:dyDescent="0.3">
      <c r="D190" s="12" t="str">
        <f>Input_Raw_Data!E191</f>
        <v>FAC</v>
      </c>
      <c r="E190" s="71">
        <f>Input_Raw_Data!F191</f>
        <v>39792</v>
      </c>
      <c r="F190" s="55">
        <f>Input_Raw_Data!G191</f>
        <v>48</v>
      </c>
      <c r="G190" s="62">
        <f>Input_Raw_Data!H191</f>
        <v>8258</v>
      </c>
      <c r="H190" s="62">
        <f>Input_Raw_Data!I191</f>
        <v>8258</v>
      </c>
      <c r="I190" s="62">
        <f>Input_Raw_Data!J191</f>
        <v>0</v>
      </c>
      <c r="J190" s="73" t="str">
        <f>Input_Raw_Data!K191</f>
        <v>IT and Communications</v>
      </c>
      <c r="K190" s="73" t="str">
        <f>Input_Raw_Data!L191</f>
        <v xml:space="preserve">Non-network — IT and communications </v>
      </c>
      <c r="M190" s="71">
        <f t="shared" si="34"/>
        <v>39792</v>
      </c>
      <c r="N190" s="55">
        <f t="shared" si="35"/>
        <v>0</v>
      </c>
      <c r="O190" s="55">
        <f t="shared" si="36"/>
        <v>1</v>
      </c>
      <c r="P190" s="55">
        <f t="shared" si="37"/>
        <v>6</v>
      </c>
      <c r="Q190" s="55">
        <f t="shared" si="38"/>
        <v>7</v>
      </c>
      <c r="R190" s="55">
        <f t="shared" si="39"/>
        <v>84</v>
      </c>
      <c r="S190" s="55">
        <f t="shared" si="43"/>
        <v>91</v>
      </c>
      <c r="T190" s="55">
        <f t="shared" si="40"/>
        <v>48</v>
      </c>
      <c r="U190" s="55">
        <f t="shared" si="44"/>
        <v>0</v>
      </c>
      <c r="W190" s="73" t="str">
        <f t="shared" si="41"/>
        <v>Yes</v>
      </c>
      <c r="X190" s="55">
        <f t="shared" si="45"/>
        <v>91</v>
      </c>
      <c r="Y190" s="55">
        <f t="shared" si="46"/>
        <v>0</v>
      </c>
      <c r="Z190" s="62">
        <f t="shared" si="47"/>
        <v>0</v>
      </c>
      <c r="AA190" s="62">
        <f t="shared" si="42"/>
        <v>8258</v>
      </c>
      <c r="AB190" s="67">
        <f t="shared" si="48"/>
        <v>0</v>
      </c>
      <c r="AD190" s="57">
        <f>INDEX(Input_Raw_Data!$E$739:$E$744,MATCH(D190,Input_Raw_Data!$D$739:$D$744,0))</f>
        <v>0.48700000182628767</v>
      </c>
      <c r="AE190" s="62">
        <f t="shared" si="49"/>
        <v>0</v>
      </c>
      <c r="AF190" s="62">
        <f t="shared" si="50"/>
        <v>0</v>
      </c>
    </row>
    <row r="191" spans="4:32" s="4" customFormat="1" ht="11.25" customHeight="1" x14ac:dyDescent="0.3">
      <c r="D191" s="12" t="str">
        <f>Input_Raw_Data!E192</f>
        <v>FAC</v>
      </c>
      <c r="E191" s="71">
        <f>Input_Raw_Data!F192</f>
        <v>39792</v>
      </c>
      <c r="F191" s="55">
        <f>Input_Raw_Data!G192</f>
        <v>48</v>
      </c>
      <c r="G191" s="62">
        <f>Input_Raw_Data!H192</f>
        <v>8258</v>
      </c>
      <c r="H191" s="62">
        <f>Input_Raw_Data!I192</f>
        <v>8258</v>
      </c>
      <c r="I191" s="62">
        <f>Input_Raw_Data!J192</f>
        <v>0</v>
      </c>
      <c r="J191" s="73" t="str">
        <f>Input_Raw_Data!K192</f>
        <v>IT and Communications</v>
      </c>
      <c r="K191" s="73" t="str">
        <f>Input_Raw_Data!L192</f>
        <v xml:space="preserve">Non-network — IT and communications </v>
      </c>
      <c r="M191" s="71">
        <f t="shared" si="34"/>
        <v>39792</v>
      </c>
      <c r="N191" s="55">
        <f t="shared" si="35"/>
        <v>0</v>
      </c>
      <c r="O191" s="55">
        <f t="shared" si="36"/>
        <v>1</v>
      </c>
      <c r="P191" s="55">
        <f t="shared" si="37"/>
        <v>6</v>
      </c>
      <c r="Q191" s="55">
        <f t="shared" si="38"/>
        <v>7</v>
      </c>
      <c r="R191" s="55">
        <f t="shared" si="39"/>
        <v>84</v>
      </c>
      <c r="S191" s="55">
        <f t="shared" si="43"/>
        <v>91</v>
      </c>
      <c r="T191" s="55">
        <f t="shared" si="40"/>
        <v>48</v>
      </c>
      <c r="U191" s="55">
        <f t="shared" si="44"/>
        <v>0</v>
      </c>
      <c r="W191" s="73" t="str">
        <f t="shared" si="41"/>
        <v>Yes</v>
      </c>
      <c r="X191" s="55">
        <f t="shared" si="45"/>
        <v>91</v>
      </c>
      <c r="Y191" s="55">
        <f t="shared" si="46"/>
        <v>0</v>
      </c>
      <c r="Z191" s="62">
        <f t="shared" si="47"/>
        <v>0</v>
      </c>
      <c r="AA191" s="62">
        <f t="shared" si="42"/>
        <v>8258</v>
      </c>
      <c r="AB191" s="67">
        <f t="shared" si="48"/>
        <v>0</v>
      </c>
      <c r="AD191" s="57">
        <f>INDEX(Input_Raw_Data!$E$739:$E$744,MATCH(D191,Input_Raw_Data!$D$739:$D$744,0))</f>
        <v>0.48700000182628767</v>
      </c>
      <c r="AE191" s="62">
        <f t="shared" si="49"/>
        <v>0</v>
      </c>
      <c r="AF191" s="62">
        <f t="shared" si="50"/>
        <v>0</v>
      </c>
    </row>
    <row r="192" spans="4:32" s="4" customFormat="1" ht="11.25" customHeight="1" x14ac:dyDescent="0.3">
      <c r="D192" s="12" t="str">
        <f>Input_Raw_Data!E193</f>
        <v>FAC</v>
      </c>
      <c r="E192" s="71">
        <f>Input_Raw_Data!F193</f>
        <v>39792</v>
      </c>
      <c r="F192" s="55">
        <f>Input_Raw_Data!G193</f>
        <v>48</v>
      </c>
      <c r="G192" s="62">
        <f>Input_Raw_Data!H193</f>
        <v>8258</v>
      </c>
      <c r="H192" s="62">
        <f>Input_Raw_Data!I193</f>
        <v>8258</v>
      </c>
      <c r="I192" s="62">
        <f>Input_Raw_Data!J193</f>
        <v>0</v>
      </c>
      <c r="J192" s="73" t="str">
        <f>Input_Raw_Data!K193</f>
        <v>IT and Communications</v>
      </c>
      <c r="K192" s="73" t="str">
        <f>Input_Raw_Data!L193</f>
        <v xml:space="preserve">Non-network — IT and communications </v>
      </c>
      <c r="M192" s="71">
        <f t="shared" si="34"/>
        <v>39792</v>
      </c>
      <c r="N192" s="55">
        <f t="shared" si="35"/>
        <v>0</v>
      </c>
      <c r="O192" s="55">
        <f t="shared" si="36"/>
        <v>1</v>
      </c>
      <c r="P192" s="55">
        <f t="shared" si="37"/>
        <v>6</v>
      </c>
      <c r="Q192" s="55">
        <f t="shared" si="38"/>
        <v>7</v>
      </c>
      <c r="R192" s="55">
        <f t="shared" si="39"/>
        <v>84</v>
      </c>
      <c r="S192" s="55">
        <f t="shared" si="43"/>
        <v>91</v>
      </c>
      <c r="T192" s="55">
        <f t="shared" si="40"/>
        <v>48</v>
      </c>
      <c r="U192" s="55">
        <f t="shared" si="44"/>
        <v>0</v>
      </c>
      <c r="W192" s="73" t="str">
        <f t="shared" si="41"/>
        <v>Yes</v>
      </c>
      <c r="X192" s="55">
        <f t="shared" si="45"/>
        <v>91</v>
      </c>
      <c r="Y192" s="55">
        <f t="shared" si="46"/>
        <v>0</v>
      </c>
      <c r="Z192" s="62">
        <f t="shared" si="47"/>
        <v>0</v>
      </c>
      <c r="AA192" s="62">
        <f t="shared" si="42"/>
        <v>8258</v>
      </c>
      <c r="AB192" s="67">
        <f t="shared" si="48"/>
        <v>0</v>
      </c>
      <c r="AD192" s="57">
        <f>INDEX(Input_Raw_Data!$E$739:$E$744,MATCH(D192,Input_Raw_Data!$D$739:$D$744,0))</f>
        <v>0.48700000182628767</v>
      </c>
      <c r="AE192" s="62">
        <f t="shared" si="49"/>
        <v>0</v>
      </c>
      <c r="AF192" s="62">
        <f t="shared" si="50"/>
        <v>0</v>
      </c>
    </row>
    <row r="193" spans="4:32" s="4" customFormat="1" ht="11.25" customHeight="1" x14ac:dyDescent="0.3">
      <c r="D193" s="12" t="str">
        <f>Input_Raw_Data!E194</f>
        <v>FAC</v>
      </c>
      <c r="E193" s="71">
        <f>Input_Raw_Data!F194</f>
        <v>39792</v>
      </c>
      <c r="F193" s="55">
        <f>Input_Raw_Data!G194</f>
        <v>48</v>
      </c>
      <c r="G193" s="62">
        <f>Input_Raw_Data!H194</f>
        <v>8258</v>
      </c>
      <c r="H193" s="62">
        <f>Input_Raw_Data!I194</f>
        <v>8258</v>
      </c>
      <c r="I193" s="62">
        <f>Input_Raw_Data!J194</f>
        <v>0</v>
      </c>
      <c r="J193" s="73" t="str">
        <f>Input_Raw_Data!K194</f>
        <v>IT and Communications</v>
      </c>
      <c r="K193" s="73" t="str">
        <f>Input_Raw_Data!L194</f>
        <v xml:space="preserve">Non-network — IT and communications </v>
      </c>
      <c r="M193" s="71">
        <f t="shared" si="34"/>
        <v>39792</v>
      </c>
      <c r="N193" s="55">
        <f t="shared" si="35"/>
        <v>0</v>
      </c>
      <c r="O193" s="55">
        <f t="shared" si="36"/>
        <v>1</v>
      </c>
      <c r="P193" s="55">
        <f t="shared" si="37"/>
        <v>6</v>
      </c>
      <c r="Q193" s="55">
        <f t="shared" si="38"/>
        <v>7</v>
      </c>
      <c r="R193" s="55">
        <f t="shared" si="39"/>
        <v>84</v>
      </c>
      <c r="S193" s="55">
        <f t="shared" si="43"/>
        <v>91</v>
      </c>
      <c r="T193" s="55">
        <f t="shared" si="40"/>
        <v>48</v>
      </c>
      <c r="U193" s="55">
        <f t="shared" si="44"/>
        <v>0</v>
      </c>
      <c r="W193" s="73" t="str">
        <f t="shared" si="41"/>
        <v>Yes</v>
      </c>
      <c r="X193" s="55">
        <f t="shared" si="45"/>
        <v>91</v>
      </c>
      <c r="Y193" s="55">
        <f t="shared" si="46"/>
        <v>0</v>
      </c>
      <c r="Z193" s="62">
        <f t="shared" si="47"/>
        <v>0</v>
      </c>
      <c r="AA193" s="62">
        <f t="shared" si="42"/>
        <v>8258</v>
      </c>
      <c r="AB193" s="67">
        <f t="shared" si="48"/>
        <v>0</v>
      </c>
      <c r="AD193" s="57">
        <f>INDEX(Input_Raw_Data!$E$739:$E$744,MATCH(D193,Input_Raw_Data!$D$739:$D$744,0))</f>
        <v>0.48700000182628767</v>
      </c>
      <c r="AE193" s="62">
        <f t="shared" si="49"/>
        <v>0</v>
      </c>
      <c r="AF193" s="62">
        <f t="shared" si="50"/>
        <v>0</v>
      </c>
    </row>
    <row r="194" spans="4:32" s="4" customFormat="1" ht="11.25" customHeight="1" x14ac:dyDescent="0.3">
      <c r="D194" s="12" t="str">
        <f>Input_Raw_Data!E195</f>
        <v>FAC</v>
      </c>
      <c r="E194" s="71">
        <f>Input_Raw_Data!F195</f>
        <v>39832</v>
      </c>
      <c r="F194" s="55">
        <f>Input_Raw_Data!G195</f>
        <v>48</v>
      </c>
      <c r="G194" s="62">
        <f>Input_Raw_Data!H195</f>
        <v>33845</v>
      </c>
      <c r="H194" s="62">
        <f>Input_Raw_Data!I195</f>
        <v>33845</v>
      </c>
      <c r="I194" s="62">
        <f>Input_Raw_Data!J195</f>
        <v>0</v>
      </c>
      <c r="J194" s="73" t="str">
        <f>Input_Raw_Data!K195</f>
        <v>IT and Communications</v>
      </c>
      <c r="K194" s="73" t="str">
        <f>Input_Raw_Data!L195</f>
        <v xml:space="preserve">Non-network — IT and communications </v>
      </c>
      <c r="M194" s="71">
        <f t="shared" si="34"/>
        <v>39832</v>
      </c>
      <c r="N194" s="55">
        <f t="shared" si="35"/>
        <v>11</v>
      </c>
      <c r="O194" s="55">
        <f t="shared" si="36"/>
        <v>0</v>
      </c>
      <c r="P194" s="55">
        <f t="shared" si="37"/>
        <v>6</v>
      </c>
      <c r="Q194" s="55">
        <f t="shared" si="38"/>
        <v>6</v>
      </c>
      <c r="R194" s="55">
        <f t="shared" si="39"/>
        <v>72</v>
      </c>
      <c r="S194" s="55">
        <f t="shared" si="43"/>
        <v>89</v>
      </c>
      <c r="T194" s="55">
        <f t="shared" si="40"/>
        <v>48</v>
      </c>
      <c r="U194" s="55">
        <f t="shared" si="44"/>
        <v>0</v>
      </c>
      <c r="W194" s="73" t="str">
        <f t="shared" si="41"/>
        <v>Yes</v>
      </c>
      <c r="X194" s="55">
        <f t="shared" si="45"/>
        <v>89</v>
      </c>
      <c r="Y194" s="55">
        <f t="shared" si="46"/>
        <v>0</v>
      </c>
      <c r="Z194" s="62">
        <f t="shared" si="47"/>
        <v>0</v>
      </c>
      <c r="AA194" s="62">
        <f t="shared" si="42"/>
        <v>33845</v>
      </c>
      <c r="AB194" s="67">
        <f t="shared" si="48"/>
        <v>0</v>
      </c>
      <c r="AD194" s="57">
        <f>INDEX(Input_Raw_Data!$E$739:$E$744,MATCH(D194,Input_Raw_Data!$D$739:$D$744,0))</f>
        <v>0.48700000182628767</v>
      </c>
      <c r="AE194" s="62">
        <f t="shared" si="49"/>
        <v>0</v>
      </c>
      <c r="AF194" s="62">
        <f t="shared" si="50"/>
        <v>0</v>
      </c>
    </row>
    <row r="195" spans="4:32" s="4" customFormat="1" ht="11.25" customHeight="1" x14ac:dyDescent="0.3">
      <c r="D195" s="12" t="str">
        <f>Input_Raw_Data!E196</f>
        <v>FAC</v>
      </c>
      <c r="E195" s="71">
        <f>Input_Raw_Data!F196</f>
        <v>39770</v>
      </c>
      <c r="F195" s="55">
        <f>Input_Raw_Data!G196</f>
        <v>240</v>
      </c>
      <c r="G195" s="62">
        <f>Input_Raw_Data!H196</f>
        <v>3949</v>
      </c>
      <c r="H195" s="62">
        <f>Input_Raw_Data!I196</f>
        <v>1513.84</v>
      </c>
      <c r="I195" s="62">
        <f>Input_Raw_Data!J196</f>
        <v>2435.16</v>
      </c>
      <c r="J195" s="73" t="str">
        <f>Input_Raw_Data!K196</f>
        <v>Property</v>
      </c>
      <c r="K195" s="73" t="str">
        <f>Input_Raw_Data!L196</f>
        <v xml:space="preserve">Non-network — property </v>
      </c>
      <c r="M195" s="71">
        <f t="shared" si="34"/>
        <v>39770</v>
      </c>
      <c r="N195" s="55">
        <f t="shared" si="35"/>
        <v>1</v>
      </c>
      <c r="O195" s="55">
        <f t="shared" si="36"/>
        <v>0</v>
      </c>
      <c r="P195" s="55">
        <f t="shared" si="37"/>
        <v>6</v>
      </c>
      <c r="Q195" s="55">
        <f t="shared" si="38"/>
        <v>7</v>
      </c>
      <c r="R195" s="55">
        <f t="shared" si="39"/>
        <v>84</v>
      </c>
      <c r="S195" s="55">
        <f t="shared" si="43"/>
        <v>91</v>
      </c>
      <c r="T195" s="55">
        <f t="shared" si="40"/>
        <v>240</v>
      </c>
      <c r="U195" s="55">
        <f t="shared" si="44"/>
        <v>149</v>
      </c>
      <c r="W195" s="73" t="str">
        <f t="shared" si="41"/>
        <v>Yes</v>
      </c>
      <c r="X195" s="55">
        <f t="shared" si="45"/>
        <v>91</v>
      </c>
      <c r="Y195" s="55">
        <f t="shared" si="46"/>
        <v>149</v>
      </c>
      <c r="Z195" s="62">
        <f t="shared" si="47"/>
        <v>16.343355704697984</v>
      </c>
      <c r="AA195" s="62">
        <f t="shared" si="42"/>
        <v>2118.5441610738253</v>
      </c>
      <c r="AB195" s="67">
        <f t="shared" si="48"/>
        <v>1830.4558389261747</v>
      </c>
      <c r="AD195" s="57">
        <f>INDEX(Input_Raw_Data!$E$739:$E$744,MATCH(D195,Input_Raw_Data!$D$739:$D$744,0))</f>
        <v>0.48700000182628767</v>
      </c>
      <c r="AE195" s="62">
        <f t="shared" si="49"/>
        <v>1185.9229244473026</v>
      </c>
      <c r="AF195" s="62">
        <f t="shared" si="50"/>
        <v>891.43199689998596</v>
      </c>
    </row>
    <row r="196" spans="4:32" s="4" customFormat="1" ht="11.25" customHeight="1" x14ac:dyDescent="0.3">
      <c r="D196" s="12" t="str">
        <f>Input_Raw_Data!E197</f>
        <v>FAC</v>
      </c>
      <c r="E196" s="71">
        <f>Input_Raw_Data!F197</f>
        <v>39770</v>
      </c>
      <c r="F196" s="55">
        <f>Input_Raw_Data!G197</f>
        <v>240</v>
      </c>
      <c r="G196" s="62">
        <f>Input_Raw_Data!H197</f>
        <v>2706</v>
      </c>
      <c r="H196" s="62">
        <f>Input_Raw_Data!I197</f>
        <v>1037.51</v>
      </c>
      <c r="I196" s="62">
        <f>Input_Raw_Data!J197</f>
        <v>1668.49</v>
      </c>
      <c r="J196" s="73" t="str">
        <f>Input_Raw_Data!K197</f>
        <v>Property</v>
      </c>
      <c r="K196" s="73" t="str">
        <f>Input_Raw_Data!L197</f>
        <v xml:space="preserve">Non-network — property </v>
      </c>
      <c r="M196" s="71">
        <f t="shared" si="34"/>
        <v>39770</v>
      </c>
      <c r="N196" s="55">
        <f t="shared" si="35"/>
        <v>1</v>
      </c>
      <c r="O196" s="55">
        <f t="shared" si="36"/>
        <v>0</v>
      </c>
      <c r="P196" s="55">
        <f t="shared" si="37"/>
        <v>6</v>
      </c>
      <c r="Q196" s="55">
        <f t="shared" si="38"/>
        <v>7</v>
      </c>
      <c r="R196" s="55">
        <f t="shared" si="39"/>
        <v>84</v>
      </c>
      <c r="S196" s="55">
        <f t="shared" si="43"/>
        <v>91</v>
      </c>
      <c r="T196" s="55">
        <f t="shared" si="40"/>
        <v>240</v>
      </c>
      <c r="U196" s="55">
        <f t="shared" si="44"/>
        <v>149</v>
      </c>
      <c r="W196" s="73" t="str">
        <f t="shared" si="41"/>
        <v>Yes</v>
      </c>
      <c r="X196" s="55">
        <f t="shared" si="45"/>
        <v>91</v>
      </c>
      <c r="Y196" s="55">
        <f t="shared" si="46"/>
        <v>149</v>
      </c>
      <c r="Z196" s="62">
        <f t="shared" si="47"/>
        <v>11.197919463087249</v>
      </c>
      <c r="AA196" s="62">
        <f t="shared" si="42"/>
        <v>1451.8330201342283</v>
      </c>
      <c r="AB196" s="67">
        <f t="shared" si="48"/>
        <v>1254.1669798657717</v>
      </c>
      <c r="AD196" s="57">
        <f>INDEX(Input_Raw_Data!$E$739:$E$744,MATCH(D196,Input_Raw_Data!$D$739:$D$744,0))</f>
        <v>0.48700000182628767</v>
      </c>
      <c r="AE196" s="62">
        <f t="shared" si="49"/>
        <v>812.55463304714272</v>
      </c>
      <c r="AF196" s="62">
        <f t="shared" si="50"/>
        <v>610.77932148510047</v>
      </c>
    </row>
    <row r="197" spans="4:32" s="4" customFormat="1" ht="11.25" customHeight="1" x14ac:dyDescent="0.3">
      <c r="D197" s="12" t="str">
        <f>Input_Raw_Data!E198</f>
        <v>FAC</v>
      </c>
      <c r="E197" s="71">
        <f>Input_Raw_Data!F198</f>
        <v>39770</v>
      </c>
      <c r="F197" s="55">
        <f>Input_Raw_Data!G198</f>
        <v>240</v>
      </c>
      <c r="G197" s="62">
        <f>Input_Raw_Data!H198</f>
        <v>2706</v>
      </c>
      <c r="H197" s="62">
        <f>Input_Raw_Data!I198</f>
        <v>1037.51</v>
      </c>
      <c r="I197" s="62">
        <f>Input_Raw_Data!J198</f>
        <v>1668.49</v>
      </c>
      <c r="J197" s="73" t="str">
        <f>Input_Raw_Data!K198</f>
        <v>Property</v>
      </c>
      <c r="K197" s="73" t="str">
        <f>Input_Raw_Data!L198</f>
        <v xml:space="preserve">Non-network — property </v>
      </c>
      <c r="M197" s="71">
        <f t="shared" si="34"/>
        <v>39770</v>
      </c>
      <c r="N197" s="55">
        <f t="shared" si="35"/>
        <v>1</v>
      </c>
      <c r="O197" s="55">
        <f t="shared" si="36"/>
        <v>0</v>
      </c>
      <c r="P197" s="55">
        <f t="shared" si="37"/>
        <v>6</v>
      </c>
      <c r="Q197" s="55">
        <f t="shared" si="38"/>
        <v>7</v>
      </c>
      <c r="R197" s="55">
        <f t="shared" si="39"/>
        <v>84</v>
      </c>
      <c r="S197" s="55">
        <f t="shared" si="43"/>
        <v>91</v>
      </c>
      <c r="T197" s="55">
        <f t="shared" si="40"/>
        <v>240</v>
      </c>
      <c r="U197" s="55">
        <f t="shared" si="44"/>
        <v>149</v>
      </c>
      <c r="W197" s="73" t="str">
        <f t="shared" si="41"/>
        <v>Yes</v>
      </c>
      <c r="X197" s="55">
        <f t="shared" si="45"/>
        <v>91</v>
      </c>
      <c r="Y197" s="55">
        <f t="shared" si="46"/>
        <v>149</v>
      </c>
      <c r="Z197" s="62">
        <f t="shared" si="47"/>
        <v>11.197919463087249</v>
      </c>
      <c r="AA197" s="62">
        <f t="shared" si="42"/>
        <v>1451.8330201342283</v>
      </c>
      <c r="AB197" s="67">
        <f t="shared" si="48"/>
        <v>1254.1669798657717</v>
      </c>
      <c r="AD197" s="57">
        <f>INDEX(Input_Raw_Data!$E$739:$E$744,MATCH(D197,Input_Raw_Data!$D$739:$D$744,0))</f>
        <v>0.48700000182628767</v>
      </c>
      <c r="AE197" s="62">
        <f t="shared" si="49"/>
        <v>812.55463304714272</v>
      </c>
      <c r="AF197" s="62">
        <f t="shared" si="50"/>
        <v>610.77932148510047</v>
      </c>
    </row>
    <row r="198" spans="4:32" s="4" customFormat="1" ht="11.25" customHeight="1" x14ac:dyDescent="0.3">
      <c r="D198" s="12" t="str">
        <f>Input_Raw_Data!E199</f>
        <v>FAC</v>
      </c>
      <c r="E198" s="71">
        <f>Input_Raw_Data!F199</f>
        <v>39770</v>
      </c>
      <c r="F198" s="55">
        <f>Input_Raw_Data!G199</f>
        <v>240</v>
      </c>
      <c r="G198" s="62">
        <f>Input_Raw_Data!H199</f>
        <v>2706</v>
      </c>
      <c r="H198" s="62">
        <f>Input_Raw_Data!I199</f>
        <v>1037.51</v>
      </c>
      <c r="I198" s="62">
        <f>Input_Raw_Data!J199</f>
        <v>1668.49</v>
      </c>
      <c r="J198" s="73" t="str">
        <f>Input_Raw_Data!K199</f>
        <v>Property</v>
      </c>
      <c r="K198" s="73" t="str">
        <f>Input_Raw_Data!L199</f>
        <v xml:space="preserve">Non-network — property </v>
      </c>
      <c r="M198" s="71">
        <f t="shared" si="34"/>
        <v>39770</v>
      </c>
      <c r="N198" s="55">
        <f t="shared" si="35"/>
        <v>1</v>
      </c>
      <c r="O198" s="55">
        <f t="shared" si="36"/>
        <v>0</v>
      </c>
      <c r="P198" s="55">
        <f t="shared" si="37"/>
        <v>6</v>
      </c>
      <c r="Q198" s="55">
        <f t="shared" si="38"/>
        <v>7</v>
      </c>
      <c r="R198" s="55">
        <f t="shared" si="39"/>
        <v>84</v>
      </c>
      <c r="S198" s="55">
        <f t="shared" si="43"/>
        <v>91</v>
      </c>
      <c r="T198" s="55">
        <f t="shared" si="40"/>
        <v>240</v>
      </c>
      <c r="U198" s="55">
        <f t="shared" si="44"/>
        <v>149</v>
      </c>
      <c r="W198" s="73" t="str">
        <f t="shared" si="41"/>
        <v>Yes</v>
      </c>
      <c r="X198" s="55">
        <f t="shared" si="45"/>
        <v>91</v>
      </c>
      <c r="Y198" s="55">
        <f t="shared" si="46"/>
        <v>149</v>
      </c>
      <c r="Z198" s="62">
        <f t="shared" si="47"/>
        <v>11.197919463087249</v>
      </c>
      <c r="AA198" s="62">
        <f t="shared" si="42"/>
        <v>1451.8330201342283</v>
      </c>
      <c r="AB198" s="67">
        <f t="shared" si="48"/>
        <v>1254.1669798657717</v>
      </c>
      <c r="AD198" s="57">
        <f>INDEX(Input_Raw_Data!$E$739:$E$744,MATCH(D198,Input_Raw_Data!$D$739:$D$744,0))</f>
        <v>0.48700000182628767</v>
      </c>
      <c r="AE198" s="62">
        <f t="shared" si="49"/>
        <v>812.55463304714272</v>
      </c>
      <c r="AF198" s="62">
        <f t="shared" si="50"/>
        <v>610.77932148510047</v>
      </c>
    </row>
    <row r="199" spans="4:32" s="4" customFormat="1" ht="11.25" customHeight="1" x14ac:dyDescent="0.3">
      <c r="D199" s="12" t="str">
        <f>Input_Raw_Data!E200</f>
        <v>FAC</v>
      </c>
      <c r="E199" s="71">
        <f>Input_Raw_Data!F200</f>
        <v>39770</v>
      </c>
      <c r="F199" s="55">
        <f>Input_Raw_Data!G200</f>
        <v>240</v>
      </c>
      <c r="G199" s="62">
        <f>Input_Raw_Data!H200</f>
        <v>2706</v>
      </c>
      <c r="H199" s="62">
        <f>Input_Raw_Data!I200</f>
        <v>1037.51</v>
      </c>
      <c r="I199" s="62">
        <f>Input_Raw_Data!J200</f>
        <v>1668.49</v>
      </c>
      <c r="J199" s="73" t="str">
        <f>Input_Raw_Data!K200</f>
        <v>Property</v>
      </c>
      <c r="K199" s="73" t="str">
        <f>Input_Raw_Data!L200</f>
        <v xml:space="preserve">Non-network — property </v>
      </c>
      <c r="M199" s="71">
        <f t="shared" si="34"/>
        <v>39770</v>
      </c>
      <c r="N199" s="55">
        <f t="shared" si="35"/>
        <v>1</v>
      </c>
      <c r="O199" s="55">
        <f t="shared" si="36"/>
        <v>0</v>
      </c>
      <c r="P199" s="55">
        <f t="shared" si="37"/>
        <v>6</v>
      </c>
      <c r="Q199" s="55">
        <f t="shared" si="38"/>
        <v>7</v>
      </c>
      <c r="R199" s="55">
        <f t="shared" si="39"/>
        <v>84</v>
      </c>
      <c r="S199" s="55">
        <f t="shared" si="43"/>
        <v>91</v>
      </c>
      <c r="T199" s="55">
        <f t="shared" si="40"/>
        <v>240</v>
      </c>
      <c r="U199" s="55">
        <f t="shared" si="44"/>
        <v>149</v>
      </c>
      <c r="W199" s="73" t="str">
        <f t="shared" si="41"/>
        <v>Yes</v>
      </c>
      <c r="X199" s="55">
        <f t="shared" si="45"/>
        <v>91</v>
      </c>
      <c r="Y199" s="55">
        <f t="shared" si="46"/>
        <v>149</v>
      </c>
      <c r="Z199" s="62">
        <f t="shared" si="47"/>
        <v>11.197919463087249</v>
      </c>
      <c r="AA199" s="62">
        <f t="shared" si="42"/>
        <v>1451.8330201342283</v>
      </c>
      <c r="AB199" s="67">
        <f t="shared" si="48"/>
        <v>1254.1669798657717</v>
      </c>
      <c r="AD199" s="57">
        <f>INDEX(Input_Raw_Data!$E$739:$E$744,MATCH(D199,Input_Raw_Data!$D$739:$D$744,0))</f>
        <v>0.48700000182628767</v>
      </c>
      <c r="AE199" s="62">
        <f t="shared" si="49"/>
        <v>812.55463304714272</v>
      </c>
      <c r="AF199" s="62">
        <f t="shared" si="50"/>
        <v>610.77932148510047</v>
      </c>
    </row>
    <row r="200" spans="4:32" s="4" customFormat="1" ht="11.25" customHeight="1" x14ac:dyDescent="0.3">
      <c r="D200" s="12" t="str">
        <f>Input_Raw_Data!E201</f>
        <v>FAC</v>
      </c>
      <c r="E200" s="71">
        <f>Input_Raw_Data!F201</f>
        <v>39770</v>
      </c>
      <c r="F200" s="55">
        <f>Input_Raw_Data!G201</f>
        <v>240</v>
      </c>
      <c r="G200" s="62">
        <f>Input_Raw_Data!H201</f>
        <v>2706</v>
      </c>
      <c r="H200" s="62">
        <f>Input_Raw_Data!I201</f>
        <v>1037.51</v>
      </c>
      <c r="I200" s="62">
        <f>Input_Raw_Data!J201</f>
        <v>1668.49</v>
      </c>
      <c r="J200" s="73" t="str">
        <f>Input_Raw_Data!K201</f>
        <v>Property</v>
      </c>
      <c r="K200" s="73" t="str">
        <f>Input_Raw_Data!L201</f>
        <v xml:space="preserve">Non-network — property </v>
      </c>
      <c r="M200" s="71">
        <f t="shared" si="34"/>
        <v>39770</v>
      </c>
      <c r="N200" s="55">
        <f t="shared" si="35"/>
        <v>1</v>
      </c>
      <c r="O200" s="55">
        <f t="shared" si="36"/>
        <v>0</v>
      </c>
      <c r="P200" s="55">
        <f t="shared" si="37"/>
        <v>6</v>
      </c>
      <c r="Q200" s="55">
        <f t="shared" si="38"/>
        <v>7</v>
      </c>
      <c r="R200" s="55">
        <f t="shared" si="39"/>
        <v>84</v>
      </c>
      <c r="S200" s="55">
        <f t="shared" si="43"/>
        <v>91</v>
      </c>
      <c r="T200" s="55">
        <f t="shared" si="40"/>
        <v>240</v>
      </c>
      <c r="U200" s="55">
        <f t="shared" si="44"/>
        <v>149</v>
      </c>
      <c r="W200" s="73" t="str">
        <f t="shared" si="41"/>
        <v>Yes</v>
      </c>
      <c r="X200" s="55">
        <f t="shared" si="45"/>
        <v>91</v>
      </c>
      <c r="Y200" s="55">
        <f t="shared" si="46"/>
        <v>149</v>
      </c>
      <c r="Z200" s="62">
        <f t="shared" si="47"/>
        <v>11.197919463087249</v>
      </c>
      <c r="AA200" s="62">
        <f t="shared" si="42"/>
        <v>1451.8330201342283</v>
      </c>
      <c r="AB200" s="67">
        <f t="shared" si="48"/>
        <v>1254.1669798657717</v>
      </c>
      <c r="AD200" s="57">
        <f>INDEX(Input_Raw_Data!$E$739:$E$744,MATCH(D200,Input_Raw_Data!$D$739:$D$744,0))</f>
        <v>0.48700000182628767</v>
      </c>
      <c r="AE200" s="62">
        <f t="shared" si="49"/>
        <v>812.55463304714272</v>
      </c>
      <c r="AF200" s="62">
        <f t="shared" si="50"/>
        <v>610.77932148510047</v>
      </c>
    </row>
    <row r="201" spans="4:32" s="4" customFormat="1" ht="11.25" customHeight="1" x14ac:dyDescent="0.3">
      <c r="D201" s="12" t="str">
        <f>Input_Raw_Data!E202</f>
        <v>FAC</v>
      </c>
      <c r="E201" s="71">
        <f>Input_Raw_Data!F202</f>
        <v>39770</v>
      </c>
      <c r="F201" s="55">
        <f>Input_Raw_Data!G202</f>
        <v>240</v>
      </c>
      <c r="G201" s="62">
        <f>Input_Raw_Data!H202</f>
        <v>2706</v>
      </c>
      <c r="H201" s="62">
        <f>Input_Raw_Data!I202</f>
        <v>1037.51</v>
      </c>
      <c r="I201" s="62">
        <f>Input_Raw_Data!J202</f>
        <v>1668.49</v>
      </c>
      <c r="J201" s="73" t="str">
        <f>Input_Raw_Data!K202</f>
        <v>Property</v>
      </c>
      <c r="K201" s="73" t="str">
        <f>Input_Raw_Data!L202</f>
        <v xml:space="preserve">Non-network — property </v>
      </c>
      <c r="M201" s="71">
        <f t="shared" si="34"/>
        <v>39770</v>
      </c>
      <c r="N201" s="55">
        <f t="shared" si="35"/>
        <v>1</v>
      </c>
      <c r="O201" s="55">
        <f t="shared" si="36"/>
        <v>0</v>
      </c>
      <c r="P201" s="55">
        <f t="shared" si="37"/>
        <v>6</v>
      </c>
      <c r="Q201" s="55">
        <f t="shared" si="38"/>
        <v>7</v>
      </c>
      <c r="R201" s="55">
        <f t="shared" si="39"/>
        <v>84</v>
      </c>
      <c r="S201" s="55">
        <f t="shared" si="43"/>
        <v>91</v>
      </c>
      <c r="T201" s="55">
        <f t="shared" si="40"/>
        <v>240</v>
      </c>
      <c r="U201" s="55">
        <f t="shared" si="44"/>
        <v>149</v>
      </c>
      <c r="W201" s="73" t="str">
        <f t="shared" si="41"/>
        <v>Yes</v>
      </c>
      <c r="X201" s="55">
        <f t="shared" si="45"/>
        <v>91</v>
      </c>
      <c r="Y201" s="55">
        <f t="shared" si="46"/>
        <v>149</v>
      </c>
      <c r="Z201" s="62">
        <f t="shared" si="47"/>
        <v>11.197919463087249</v>
      </c>
      <c r="AA201" s="62">
        <f t="shared" si="42"/>
        <v>1451.8330201342283</v>
      </c>
      <c r="AB201" s="67">
        <f t="shared" si="48"/>
        <v>1254.1669798657717</v>
      </c>
      <c r="AD201" s="57">
        <f>INDEX(Input_Raw_Data!$E$739:$E$744,MATCH(D201,Input_Raw_Data!$D$739:$D$744,0))</f>
        <v>0.48700000182628767</v>
      </c>
      <c r="AE201" s="62">
        <f t="shared" si="49"/>
        <v>812.55463304714272</v>
      </c>
      <c r="AF201" s="62">
        <f t="shared" si="50"/>
        <v>610.77932148510047</v>
      </c>
    </row>
    <row r="202" spans="4:32" s="4" customFormat="1" ht="11.25" customHeight="1" x14ac:dyDescent="0.3">
      <c r="D202" s="12" t="str">
        <f>Input_Raw_Data!E203</f>
        <v>FAC</v>
      </c>
      <c r="E202" s="71">
        <f>Input_Raw_Data!F203</f>
        <v>39770</v>
      </c>
      <c r="F202" s="55">
        <f>Input_Raw_Data!G203</f>
        <v>240</v>
      </c>
      <c r="G202" s="62">
        <f>Input_Raw_Data!H203</f>
        <v>2706</v>
      </c>
      <c r="H202" s="62">
        <f>Input_Raw_Data!I203</f>
        <v>1037.51</v>
      </c>
      <c r="I202" s="62">
        <f>Input_Raw_Data!J203</f>
        <v>1668.49</v>
      </c>
      <c r="J202" s="73" t="str">
        <f>Input_Raw_Data!K203</f>
        <v>Property</v>
      </c>
      <c r="K202" s="73" t="str">
        <f>Input_Raw_Data!L203</f>
        <v xml:space="preserve">Non-network — property </v>
      </c>
      <c r="M202" s="71">
        <f t="shared" ref="M202:M265" si="51">E202</f>
        <v>39770</v>
      </c>
      <c r="N202" s="55">
        <f t="shared" ref="N202:N265" si="52">IF(YEAR(M202)=YEAR(Current_Value_Date),0,Mths_In_Yr-(MONTH(M202)))</f>
        <v>1</v>
      </c>
      <c r="O202" s="55">
        <f t="shared" ref="O202:O265" si="53">IF(YEAR(M202)=YEAR(Current_Value_Date),0,
ROUND((EOMONTH(M202,0)-M202)/(Days_In_Yr/Mths_In_Yr),0))</f>
        <v>0</v>
      </c>
      <c r="P202" s="55">
        <f t="shared" ref="P202:P265" si="54">IF(YEAR(M202)=YEAR(Current_Value_Date),ROUND((Current_Value_Date-M202)/(365/12),0),MONTH(Current_Value_Date))</f>
        <v>6</v>
      </c>
      <c r="Q202" s="55">
        <f t="shared" ref="Q202:Q265" si="55">MAX((YEAR(Current_Value_Date)-1)-(YEAR(M202)),0)</f>
        <v>7</v>
      </c>
      <c r="R202" s="55">
        <f t="shared" ref="R202:R265" si="56">Q202*Mths_In_Yr</f>
        <v>84</v>
      </c>
      <c r="S202" s="55">
        <f t="shared" si="43"/>
        <v>91</v>
      </c>
      <c r="T202" s="55">
        <f t="shared" ref="T202:T265" si="57">F202</f>
        <v>240</v>
      </c>
      <c r="U202" s="55">
        <f t="shared" si="44"/>
        <v>149</v>
      </c>
      <c r="W202" s="73" t="str">
        <f t="shared" ref="W202:W265" si="58">IF(F202=1,No,Yes)</f>
        <v>Yes</v>
      </c>
      <c r="X202" s="55">
        <f t="shared" si="45"/>
        <v>91</v>
      </c>
      <c r="Y202" s="55">
        <f t="shared" si="46"/>
        <v>149</v>
      </c>
      <c r="Z202" s="62">
        <f t="shared" si="47"/>
        <v>11.197919463087249</v>
      </c>
      <c r="AA202" s="62">
        <f t="shared" ref="AA202:AA265" si="59">MIN(H202+Z202*Applicable_Months,G202)</f>
        <v>1451.8330201342283</v>
      </c>
      <c r="AB202" s="67">
        <f t="shared" si="48"/>
        <v>1254.1669798657717</v>
      </c>
      <c r="AD202" s="57">
        <f>INDEX(Input_Raw_Data!$E$739:$E$744,MATCH(D202,Input_Raw_Data!$D$739:$D$744,0))</f>
        <v>0.48700000182628767</v>
      </c>
      <c r="AE202" s="62">
        <f t="shared" si="49"/>
        <v>812.55463304714272</v>
      </c>
      <c r="AF202" s="62">
        <f t="shared" si="50"/>
        <v>610.77932148510047</v>
      </c>
    </row>
    <row r="203" spans="4:32" s="4" customFormat="1" ht="11.25" customHeight="1" x14ac:dyDescent="0.3">
      <c r="D203" s="12" t="str">
        <f>Input_Raw_Data!E204</f>
        <v>FAC</v>
      </c>
      <c r="E203" s="71">
        <f>Input_Raw_Data!F204</f>
        <v>39770</v>
      </c>
      <c r="F203" s="55">
        <f>Input_Raw_Data!G204</f>
        <v>240</v>
      </c>
      <c r="G203" s="62">
        <f>Input_Raw_Data!H204</f>
        <v>2706</v>
      </c>
      <c r="H203" s="62">
        <f>Input_Raw_Data!I204</f>
        <v>1037.51</v>
      </c>
      <c r="I203" s="62">
        <f>Input_Raw_Data!J204</f>
        <v>1668.49</v>
      </c>
      <c r="J203" s="73" t="str">
        <f>Input_Raw_Data!K204</f>
        <v>Property</v>
      </c>
      <c r="K203" s="73" t="str">
        <f>Input_Raw_Data!L204</f>
        <v xml:space="preserve">Non-network — property </v>
      </c>
      <c r="M203" s="71">
        <f t="shared" si="51"/>
        <v>39770</v>
      </c>
      <c r="N203" s="55">
        <f t="shared" si="52"/>
        <v>1</v>
      </c>
      <c r="O203" s="55">
        <f t="shared" si="53"/>
        <v>0</v>
      </c>
      <c r="P203" s="55">
        <f t="shared" si="54"/>
        <v>6</v>
      </c>
      <c r="Q203" s="55">
        <f t="shared" si="55"/>
        <v>7</v>
      </c>
      <c r="R203" s="55">
        <f t="shared" si="56"/>
        <v>84</v>
      </c>
      <c r="S203" s="55">
        <f t="shared" ref="S203:S266" si="60">N203+O203+P203+R203</f>
        <v>91</v>
      </c>
      <c r="T203" s="55">
        <f t="shared" si="57"/>
        <v>240</v>
      </c>
      <c r="U203" s="55">
        <f t="shared" ref="U203:U266" si="61">IF(T203=1,0,MAX(T203-S203,0))</f>
        <v>149</v>
      </c>
      <c r="W203" s="73" t="str">
        <f t="shared" si="58"/>
        <v>Yes</v>
      </c>
      <c r="X203" s="55">
        <f t="shared" ref="X203:X266" si="62">S203</f>
        <v>91</v>
      </c>
      <c r="Y203" s="55">
        <f t="shared" ref="Y203:Y266" si="63">U203</f>
        <v>149</v>
      </c>
      <c r="Z203" s="62">
        <f t="shared" ref="Z203:Z266" si="64">IFERROR(I203/Y203,0)</f>
        <v>11.197919463087249</v>
      </c>
      <c r="AA203" s="62">
        <f t="shared" si="59"/>
        <v>1451.8330201342283</v>
      </c>
      <c r="AB203" s="67">
        <f t="shared" ref="AB203:AB266" si="65">G203-AA203</f>
        <v>1254.1669798657717</v>
      </c>
      <c r="AD203" s="57">
        <f>INDEX(Input_Raw_Data!$E$739:$E$744,MATCH(D203,Input_Raw_Data!$D$739:$D$744,0))</f>
        <v>0.48700000182628767</v>
      </c>
      <c r="AE203" s="62">
        <f t="shared" ref="AE203:AE266" si="66">AD203*I203</f>
        <v>812.55463304714272</v>
      </c>
      <c r="AF203" s="62">
        <f t="shared" ref="AF203:AF266" si="67">AB203*AD203</f>
        <v>610.77932148510047</v>
      </c>
    </row>
    <row r="204" spans="4:32" s="4" customFormat="1" ht="11.25" customHeight="1" x14ac:dyDescent="0.3">
      <c r="D204" s="12" t="str">
        <f>Input_Raw_Data!E205</f>
        <v>FAC</v>
      </c>
      <c r="E204" s="71">
        <f>Input_Raw_Data!F205</f>
        <v>40096</v>
      </c>
      <c r="F204" s="55">
        <f>Input_Raw_Data!G205</f>
        <v>240</v>
      </c>
      <c r="G204" s="62">
        <f>Input_Raw_Data!H205</f>
        <v>5100</v>
      </c>
      <c r="H204" s="62">
        <f>Input_Raw_Data!I205</f>
        <v>1721.01</v>
      </c>
      <c r="I204" s="62">
        <f>Input_Raw_Data!J205</f>
        <v>3378.99</v>
      </c>
      <c r="J204" s="73" t="str">
        <f>Input_Raw_Data!K205</f>
        <v>Property</v>
      </c>
      <c r="K204" s="73" t="str">
        <f>Input_Raw_Data!L205</f>
        <v xml:space="preserve">Non-network — property </v>
      </c>
      <c r="M204" s="71">
        <f t="shared" si="51"/>
        <v>40096</v>
      </c>
      <c r="N204" s="55">
        <f t="shared" si="52"/>
        <v>2</v>
      </c>
      <c r="O204" s="55">
        <f t="shared" si="53"/>
        <v>1</v>
      </c>
      <c r="P204" s="55">
        <f t="shared" si="54"/>
        <v>6</v>
      </c>
      <c r="Q204" s="55">
        <f t="shared" si="55"/>
        <v>6</v>
      </c>
      <c r="R204" s="55">
        <f t="shared" si="56"/>
        <v>72</v>
      </c>
      <c r="S204" s="55">
        <f t="shared" si="60"/>
        <v>81</v>
      </c>
      <c r="T204" s="55">
        <f t="shared" si="57"/>
        <v>240</v>
      </c>
      <c r="U204" s="55">
        <f t="shared" si="61"/>
        <v>159</v>
      </c>
      <c r="W204" s="73" t="str">
        <f t="shared" si="58"/>
        <v>Yes</v>
      </c>
      <c r="X204" s="55">
        <f t="shared" si="62"/>
        <v>81</v>
      </c>
      <c r="Y204" s="55">
        <f t="shared" si="63"/>
        <v>159</v>
      </c>
      <c r="Z204" s="62">
        <f t="shared" si="64"/>
        <v>21.251509433962262</v>
      </c>
      <c r="AA204" s="62">
        <f t="shared" si="59"/>
        <v>2507.3158490566038</v>
      </c>
      <c r="AB204" s="67">
        <f t="shared" si="65"/>
        <v>2592.6841509433962</v>
      </c>
      <c r="AD204" s="57">
        <f>INDEX(Input_Raw_Data!$E$739:$E$744,MATCH(D204,Input_Raw_Data!$D$739:$D$744,0))</f>
        <v>0.48700000182628767</v>
      </c>
      <c r="AE204" s="62">
        <f t="shared" si="66"/>
        <v>1645.5681361710076</v>
      </c>
      <c r="AF204" s="62">
        <f t="shared" si="67"/>
        <v>1262.6371862444209</v>
      </c>
    </row>
    <row r="205" spans="4:32" s="4" customFormat="1" ht="11.25" customHeight="1" x14ac:dyDescent="0.3">
      <c r="D205" s="12" t="str">
        <f>Input_Raw_Data!E206</f>
        <v>FAC</v>
      </c>
      <c r="E205" s="71">
        <f>Input_Raw_Data!F206</f>
        <v>39934</v>
      </c>
      <c r="F205" s="55">
        <f>Input_Raw_Data!G206</f>
        <v>48</v>
      </c>
      <c r="G205" s="62">
        <f>Input_Raw_Data!H206</f>
        <v>43832</v>
      </c>
      <c r="H205" s="62">
        <f>Input_Raw_Data!I206</f>
        <v>43832</v>
      </c>
      <c r="I205" s="62">
        <f>Input_Raw_Data!J206</f>
        <v>0</v>
      </c>
      <c r="J205" s="73" t="str">
        <f>Input_Raw_Data!K206</f>
        <v>IT and Communications</v>
      </c>
      <c r="K205" s="73" t="str">
        <f>Input_Raw_Data!L206</f>
        <v xml:space="preserve">Non-network — IT and communications </v>
      </c>
      <c r="M205" s="71">
        <f t="shared" si="51"/>
        <v>39934</v>
      </c>
      <c r="N205" s="55">
        <f t="shared" si="52"/>
        <v>7</v>
      </c>
      <c r="O205" s="55">
        <f t="shared" si="53"/>
        <v>1</v>
      </c>
      <c r="P205" s="55">
        <f t="shared" si="54"/>
        <v>6</v>
      </c>
      <c r="Q205" s="55">
        <f t="shared" si="55"/>
        <v>6</v>
      </c>
      <c r="R205" s="55">
        <f t="shared" si="56"/>
        <v>72</v>
      </c>
      <c r="S205" s="55">
        <f t="shared" si="60"/>
        <v>86</v>
      </c>
      <c r="T205" s="55">
        <f t="shared" si="57"/>
        <v>48</v>
      </c>
      <c r="U205" s="55">
        <f t="shared" si="61"/>
        <v>0</v>
      </c>
      <c r="W205" s="73" t="str">
        <f t="shared" si="58"/>
        <v>Yes</v>
      </c>
      <c r="X205" s="55">
        <f t="shared" si="62"/>
        <v>86</v>
      </c>
      <c r="Y205" s="55">
        <f t="shared" si="63"/>
        <v>0</v>
      </c>
      <c r="Z205" s="62">
        <f t="shared" si="64"/>
        <v>0</v>
      </c>
      <c r="AA205" s="62">
        <f t="shared" si="59"/>
        <v>43832</v>
      </c>
      <c r="AB205" s="67">
        <f t="shared" si="65"/>
        <v>0</v>
      </c>
      <c r="AD205" s="57">
        <f>INDEX(Input_Raw_Data!$E$739:$E$744,MATCH(D205,Input_Raw_Data!$D$739:$D$744,0))</f>
        <v>0.48700000182628767</v>
      </c>
      <c r="AE205" s="62">
        <f t="shared" si="66"/>
        <v>0</v>
      </c>
      <c r="AF205" s="62">
        <f t="shared" si="67"/>
        <v>0</v>
      </c>
    </row>
    <row r="206" spans="4:32" s="4" customFormat="1" ht="11.25" customHeight="1" x14ac:dyDescent="0.3">
      <c r="D206" s="12" t="str">
        <f>Input_Raw_Data!E207</f>
        <v>FAC</v>
      </c>
      <c r="E206" s="71">
        <f>Input_Raw_Data!F207</f>
        <v>39934</v>
      </c>
      <c r="F206" s="55">
        <f>Input_Raw_Data!G207</f>
        <v>48</v>
      </c>
      <c r="G206" s="62">
        <f>Input_Raw_Data!H207</f>
        <v>23525</v>
      </c>
      <c r="H206" s="62">
        <f>Input_Raw_Data!I207</f>
        <v>23525</v>
      </c>
      <c r="I206" s="62">
        <f>Input_Raw_Data!J207</f>
        <v>0</v>
      </c>
      <c r="J206" s="73" t="str">
        <f>Input_Raw_Data!K207</f>
        <v>IT and Communications</v>
      </c>
      <c r="K206" s="73" t="str">
        <f>Input_Raw_Data!L207</f>
        <v xml:space="preserve">Non-network — IT and communications </v>
      </c>
      <c r="M206" s="71">
        <f t="shared" si="51"/>
        <v>39934</v>
      </c>
      <c r="N206" s="55">
        <f t="shared" si="52"/>
        <v>7</v>
      </c>
      <c r="O206" s="55">
        <f t="shared" si="53"/>
        <v>1</v>
      </c>
      <c r="P206" s="55">
        <f t="shared" si="54"/>
        <v>6</v>
      </c>
      <c r="Q206" s="55">
        <f t="shared" si="55"/>
        <v>6</v>
      </c>
      <c r="R206" s="55">
        <f t="shared" si="56"/>
        <v>72</v>
      </c>
      <c r="S206" s="55">
        <f t="shared" si="60"/>
        <v>86</v>
      </c>
      <c r="T206" s="55">
        <f t="shared" si="57"/>
        <v>48</v>
      </c>
      <c r="U206" s="55">
        <f t="shared" si="61"/>
        <v>0</v>
      </c>
      <c r="W206" s="73" t="str">
        <f t="shared" si="58"/>
        <v>Yes</v>
      </c>
      <c r="X206" s="55">
        <f t="shared" si="62"/>
        <v>86</v>
      </c>
      <c r="Y206" s="55">
        <f t="shared" si="63"/>
        <v>0</v>
      </c>
      <c r="Z206" s="62">
        <f t="shared" si="64"/>
        <v>0</v>
      </c>
      <c r="AA206" s="62">
        <f t="shared" si="59"/>
        <v>23525</v>
      </c>
      <c r="AB206" s="67">
        <f t="shared" si="65"/>
        <v>0</v>
      </c>
      <c r="AD206" s="57">
        <f>INDEX(Input_Raw_Data!$E$739:$E$744,MATCH(D206,Input_Raw_Data!$D$739:$D$744,0))</f>
        <v>0.48700000182628767</v>
      </c>
      <c r="AE206" s="62">
        <f t="shared" si="66"/>
        <v>0</v>
      </c>
      <c r="AF206" s="62">
        <f t="shared" si="67"/>
        <v>0</v>
      </c>
    </row>
    <row r="207" spans="4:32" s="4" customFormat="1" ht="11.25" customHeight="1" x14ac:dyDescent="0.3">
      <c r="D207" s="12" t="str">
        <f>Input_Raw_Data!E208</f>
        <v>FAC</v>
      </c>
      <c r="E207" s="71">
        <f>Input_Raw_Data!F208</f>
        <v>39934</v>
      </c>
      <c r="F207" s="55">
        <f>Input_Raw_Data!G208</f>
        <v>96</v>
      </c>
      <c r="G207" s="62">
        <f>Input_Raw_Data!H208</f>
        <v>3938</v>
      </c>
      <c r="H207" s="62">
        <f>Input_Raw_Data!I208</f>
        <v>3527.71</v>
      </c>
      <c r="I207" s="62">
        <f>Input_Raw_Data!J208</f>
        <v>410.28999999999996</v>
      </c>
      <c r="J207" s="73" t="str">
        <f>Input_Raw_Data!K208</f>
        <v>IT and Communications</v>
      </c>
      <c r="K207" s="73" t="str">
        <f>Input_Raw_Data!L208</f>
        <v xml:space="preserve">Non-network — IT and communications </v>
      </c>
      <c r="M207" s="71">
        <f t="shared" si="51"/>
        <v>39934</v>
      </c>
      <c r="N207" s="55">
        <f t="shared" si="52"/>
        <v>7</v>
      </c>
      <c r="O207" s="55">
        <f t="shared" si="53"/>
        <v>1</v>
      </c>
      <c r="P207" s="55">
        <f t="shared" si="54"/>
        <v>6</v>
      </c>
      <c r="Q207" s="55">
        <f t="shared" si="55"/>
        <v>6</v>
      </c>
      <c r="R207" s="55">
        <f t="shared" si="56"/>
        <v>72</v>
      </c>
      <c r="S207" s="55">
        <f t="shared" si="60"/>
        <v>86</v>
      </c>
      <c r="T207" s="55">
        <f t="shared" si="57"/>
        <v>96</v>
      </c>
      <c r="U207" s="55">
        <f t="shared" si="61"/>
        <v>10</v>
      </c>
      <c r="W207" s="73" t="str">
        <f t="shared" si="58"/>
        <v>Yes</v>
      </c>
      <c r="X207" s="55">
        <f t="shared" si="62"/>
        <v>86</v>
      </c>
      <c r="Y207" s="55">
        <f t="shared" si="63"/>
        <v>10</v>
      </c>
      <c r="Z207" s="62">
        <f t="shared" si="64"/>
        <v>41.028999999999996</v>
      </c>
      <c r="AA207" s="62">
        <f t="shared" si="59"/>
        <v>3938</v>
      </c>
      <c r="AB207" s="67">
        <f t="shared" si="65"/>
        <v>0</v>
      </c>
      <c r="AD207" s="57">
        <f>INDEX(Input_Raw_Data!$E$739:$E$744,MATCH(D207,Input_Raw_Data!$D$739:$D$744,0))</f>
        <v>0.48700000182628767</v>
      </c>
      <c r="AE207" s="62">
        <f t="shared" si="66"/>
        <v>199.81123074930755</v>
      </c>
      <c r="AF207" s="62">
        <f t="shared" si="67"/>
        <v>0</v>
      </c>
    </row>
    <row r="208" spans="4:32" s="4" customFormat="1" ht="11.25" customHeight="1" x14ac:dyDescent="0.3">
      <c r="D208" s="12" t="str">
        <f>Input_Raw_Data!E209</f>
        <v>FAC</v>
      </c>
      <c r="E208" s="71">
        <f>Input_Raw_Data!F209</f>
        <v>39994</v>
      </c>
      <c r="F208" s="55">
        <f>Input_Raw_Data!G209</f>
        <v>420</v>
      </c>
      <c r="G208" s="62">
        <f>Input_Raw_Data!H209</f>
        <v>58180</v>
      </c>
      <c r="H208" s="62">
        <f>Input_Raw_Data!I209</f>
        <v>11774.52</v>
      </c>
      <c r="I208" s="62">
        <f>Input_Raw_Data!J209</f>
        <v>46405.479999999996</v>
      </c>
      <c r="J208" s="73" t="str">
        <f>Input_Raw_Data!K209</f>
        <v>Exclude</v>
      </c>
      <c r="K208" s="73" t="str">
        <f>Input_Raw_Data!L209</f>
        <v>Exclude</v>
      </c>
      <c r="M208" s="71">
        <f t="shared" si="51"/>
        <v>39994</v>
      </c>
      <c r="N208" s="55">
        <f t="shared" si="52"/>
        <v>6</v>
      </c>
      <c r="O208" s="55">
        <f t="shared" si="53"/>
        <v>0</v>
      </c>
      <c r="P208" s="55">
        <f t="shared" si="54"/>
        <v>6</v>
      </c>
      <c r="Q208" s="55">
        <f t="shared" si="55"/>
        <v>6</v>
      </c>
      <c r="R208" s="55">
        <f t="shared" si="56"/>
        <v>72</v>
      </c>
      <c r="S208" s="55">
        <f t="shared" si="60"/>
        <v>84</v>
      </c>
      <c r="T208" s="55">
        <f t="shared" si="57"/>
        <v>420</v>
      </c>
      <c r="U208" s="55">
        <f t="shared" si="61"/>
        <v>336</v>
      </c>
      <c r="W208" s="73" t="str">
        <f t="shared" si="58"/>
        <v>Yes</v>
      </c>
      <c r="X208" s="55">
        <f t="shared" si="62"/>
        <v>84</v>
      </c>
      <c r="Y208" s="55">
        <f t="shared" si="63"/>
        <v>336</v>
      </c>
      <c r="Z208" s="62">
        <f t="shared" si="64"/>
        <v>138.1115476190476</v>
      </c>
      <c r="AA208" s="62">
        <f t="shared" si="59"/>
        <v>16884.647261904764</v>
      </c>
      <c r="AB208" s="67">
        <f t="shared" si="65"/>
        <v>41295.352738095236</v>
      </c>
      <c r="AD208" s="57">
        <f>INDEX(Input_Raw_Data!$E$739:$E$744,MATCH(D208,Input_Raw_Data!$D$739:$D$744,0))</f>
        <v>0.48700000182628767</v>
      </c>
      <c r="AE208" s="62">
        <f t="shared" si="66"/>
        <v>22599.468844749754</v>
      </c>
      <c r="AF208" s="62">
        <f t="shared" si="67"/>
        <v>20110.836858869574</v>
      </c>
    </row>
    <row r="209" spans="4:32" s="4" customFormat="1" ht="11.25" customHeight="1" x14ac:dyDescent="0.3">
      <c r="D209" s="12" t="str">
        <f>Input_Raw_Data!E210</f>
        <v>FAC</v>
      </c>
      <c r="E209" s="71">
        <f>Input_Raw_Data!F210</f>
        <v>39871</v>
      </c>
      <c r="F209" s="55">
        <f>Input_Raw_Data!G210</f>
        <v>60</v>
      </c>
      <c r="G209" s="62">
        <f>Input_Raw_Data!H210</f>
        <v>43963</v>
      </c>
      <c r="H209" s="62">
        <f>Input_Raw_Data!I210</f>
        <v>43963</v>
      </c>
      <c r="I209" s="62">
        <f>Input_Raw_Data!J210</f>
        <v>0</v>
      </c>
      <c r="J209" s="73" t="str">
        <f>Input_Raw_Data!K210</f>
        <v>Property</v>
      </c>
      <c r="K209" s="73" t="str">
        <f>Input_Raw_Data!L210</f>
        <v xml:space="preserve">Non-network — property </v>
      </c>
      <c r="M209" s="71">
        <f t="shared" si="51"/>
        <v>39871</v>
      </c>
      <c r="N209" s="55">
        <f t="shared" si="52"/>
        <v>10</v>
      </c>
      <c r="O209" s="55">
        <f t="shared" si="53"/>
        <v>0</v>
      </c>
      <c r="P209" s="55">
        <f t="shared" si="54"/>
        <v>6</v>
      </c>
      <c r="Q209" s="55">
        <f t="shared" si="55"/>
        <v>6</v>
      </c>
      <c r="R209" s="55">
        <f t="shared" si="56"/>
        <v>72</v>
      </c>
      <c r="S209" s="55">
        <f t="shared" si="60"/>
        <v>88</v>
      </c>
      <c r="T209" s="55">
        <f t="shared" si="57"/>
        <v>60</v>
      </c>
      <c r="U209" s="55">
        <f t="shared" si="61"/>
        <v>0</v>
      </c>
      <c r="W209" s="73" t="str">
        <f t="shared" si="58"/>
        <v>Yes</v>
      </c>
      <c r="X209" s="55">
        <f t="shared" si="62"/>
        <v>88</v>
      </c>
      <c r="Y209" s="55">
        <f t="shared" si="63"/>
        <v>0</v>
      </c>
      <c r="Z209" s="62">
        <f t="shared" si="64"/>
        <v>0</v>
      </c>
      <c r="AA209" s="62">
        <f t="shared" si="59"/>
        <v>43963</v>
      </c>
      <c r="AB209" s="67">
        <f t="shared" si="65"/>
        <v>0</v>
      </c>
      <c r="AD209" s="57">
        <f>INDEX(Input_Raw_Data!$E$739:$E$744,MATCH(D209,Input_Raw_Data!$D$739:$D$744,0))</f>
        <v>0.48700000182628767</v>
      </c>
      <c r="AE209" s="62">
        <f t="shared" si="66"/>
        <v>0</v>
      </c>
      <c r="AF209" s="62">
        <f t="shared" si="67"/>
        <v>0</v>
      </c>
    </row>
    <row r="210" spans="4:32" s="4" customFormat="1" ht="11.25" customHeight="1" x14ac:dyDescent="0.3">
      <c r="D210" s="12" t="str">
        <f>Input_Raw_Data!E211</f>
        <v>FAC</v>
      </c>
      <c r="E210" s="71">
        <f>Input_Raw_Data!F211</f>
        <v>40059</v>
      </c>
      <c r="F210" s="55">
        <f>Input_Raw_Data!G211</f>
        <v>84</v>
      </c>
      <c r="G210" s="62">
        <f>Input_Raw_Data!H211</f>
        <v>12161</v>
      </c>
      <c r="H210" s="62">
        <f>Input_Raw_Data!I211</f>
        <v>11871.45</v>
      </c>
      <c r="I210" s="62">
        <f>Input_Raw_Data!J211</f>
        <v>289.54999999999927</v>
      </c>
      <c r="J210" s="73" t="str">
        <f>Input_Raw_Data!K211</f>
        <v>Property</v>
      </c>
      <c r="K210" s="73" t="str">
        <f>Input_Raw_Data!L211</f>
        <v xml:space="preserve">Non-network — property </v>
      </c>
      <c r="M210" s="71">
        <f t="shared" si="51"/>
        <v>40059</v>
      </c>
      <c r="N210" s="55">
        <f t="shared" si="52"/>
        <v>3</v>
      </c>
      <c r="O210" s="55">
        <f t="shared" si="53"/>
        <v>1</v>
      </c>
      <c r="P210" s="55">
        <f t="shared" si="54"/>
        <v>6</v>
      </c>
      <c r="Q210" s="55">
        <f t="shared" si="55"/>
        <v>6</v>
      </c>
      <c r="R210" s="55">
        <f t="shared" si="56"/>
        <v>72</v>
      </c>
      <c r="S210" s="55">
        <f t="shared" si="60"/>
        <v>82</v>
      </c>
      <c r="T210" s="55">
        <f t="shared" si="57"/>
        <v>84</v>
      </c>
      <c r="U210" s="55">
        <f t="shared" si="61"/>
        <v>2</v>
      </c>
      <c r="W210" s="73" t="str">
        <f t="shared" si="58"/>
        <v>Yes</v>
      </c>
      <c r="X210" s="55">
        <f t="shared" si="62"/>
        <v>82</v>
      </c>
      <c r="Y210" s="55">
        <f t="shared" si="63"/>
        <v>2</v>
      </c>
      <c r="Z210" s="62">
        <f t="shared" si="64"/>
        <v>144.77499999999964</v>
      </c>
      <c r="AA210" s="62">
        <f t="shared" si="59"/>
        <v>12161</v>
      </c>
      <c r="AB210" s="67">
        <f t="shared" si="65"/>
        <v>0</v>
      </c>
      <c r="AD210" s="57">
        <f>INDEX(Input_Raw_Data!$E$739:$E$744,MATCH(D210,Input_Raw_Data!$D$739:$D$744,0))</f>
        <v>0.48700000182628767</v>
      </c>
      <c r="AE210" s="62">
        <f t="shared" si="66"/>
        <v>141.01085052880123</v>
      </c>
      <c r="AF210" s="62">
        <f t="shared" si="67"/>
        <v>0</v>
      </c>
    </row>
    <row r="211" spans="4:32" s="4" customFormat="1" ht="11.25" customHeight="1" x14ac:dyDescent="0.3">
      <c r="D211" s="12" t="str">
        <f>Input_Raw_Data!E212</f>
        <v>FAC</v>
      </c>
      <c r="E211" s="71">
        <f>Input_Raw_Data!F212</f>
        <v>40059</v>
      </c>
      <c r="F211" s="55">
        <f>Input_Raw_Data!G212</f>
        <v>84</v>
      </c>
      <c r="G211" s="62">
        <f>Input_Raw_Data!H212</f>
        <v>3085</v>
      </c>
      <c r="H211" s="62">
        <f>Input_Raw_Data!I212</f>
        <v>3011.52</v>
      </c>
      <c r="I211" s="62">
        <f>Input_Raw_Data!J212</f>
        <v>73.480000000000018</v>
      </c>
      <c r="J211" s="73" t="str">
        <f>Input_Raw_Data!K212</f>
        <v>Property</v>
      </c>
      <c r="K211" s="73" t="str">
        <f>Input_Raw_Data!L212</f>
        <v xml:space="preserve">Non-network — property </v>
      </c>
      <c r="M211" s="71">
        <f t="shared" si="51"/>
        <v>40059</v>
      </c>
      <c r="N211" s="55">
        <f t="shared" si="52"/>
        <v>3</v>
      </c>
      <c r="O211" s="55">
        <f t="shared" si="53"/>
        <v>1</v>
      </c>
      <c r="P211" s="55">
        <f t="shared" si="54"/>
        <v>6</v>
      </c>
      <c r="Q211" s="55">
        <f t="shared" si="55"/>
        <v>6</v>
      </c>
      <c r="R211" s="55">
        <f t="shared" si="56"/>
        <v>72</v>
      </c>
      <c r="S211" s="55">
        <f t="shared" si="60"/>
        <v>82</v>
      </c>
      <c r="T211" s="55">
        <f t="shared" si="57"/>
        <v>84</v>
      </c>
      <c r="U211" s="55">
        <f t="shared" si="61"/>
        <v>2</v>
      </c>
      <c r="W211" s="73" t="str">
        <f t="shared" si="58"/>
        <v>Yes</v>
      </c>
      <c r="X211" s="55">
        <f t="shared" si="62"/>
        <v>82</v>
      </c>
      <c r="Y211" s="55">
        <f t="shared" si="63"/>
        <v>2</v>
      </c>
      <c r="Z211" s="62">
        <f t="shared" si="64"/>
        <v>36.740000000000009</v>
      </c>
      <c r="AA211" s="62">
        <f t="shared" si="59"/>
        <v>3085</v>
      </c>
      <c r="AB211" s="67">
        <f t="shared" si="65"/>
        <v>0</v>
      </c>
      <c r="AD211" s="57">
        <f>INDEX(Input_Raw_Data!$E$739:$E$744,MATCH(D211,Input_Raw_Data!$D$739:$D$744,0))</f>
        <v>0.48700000182628767</v>
      </c>
      <c r="AE211" s="62">
        <f t="shared" si="66"/>
        <v>35.784760134195629</v>
      </c>
      <c r="AF211" s="62">
        <f t="shared" si="67"/>
        <v>0</v>
      </c>
    </row>
    <row r="212" spans="4:32" s="4" customFormat="1" ht="11.25" customHeight="1" x14ac:dyDescent="0.3">
      <c r="D212" s="12" t="str">
        <f>Input_Raw_Data!E213</f>
        <v>FAC</v>
      </c>
      <c r="E212" s="71">
        <f>Input_Raw_Data!F213</f>
        <v>40224</v>
      </c>
      <c r="F212" s="55">
        <f>Input_Raw_Data!G213</f>
        <v>120</v>
      </c>
      <c r="G212" s="62">
        <f>Input_Raw_Data!H213</f>
        <v>3262</v>
      </c>
      <c r="H212" s="62">
        <f>Input_Raw_Data!I213</f>
        <v>2093.3000000000002</v>
      </c>
      <c r="I212" s="62">
        <f>Input_Raw_Data!J213</f>
        <v>1168.6999999999998</v>
      </c>
      <c r="J212" s="73" t="str">
        <f>Input_Raw_Data!K213</f>
        <v>Property</v>
      </c>
      <c r="K212" s="73" t="str">
        <f>Input_Raw_Data!L213</f>
        <v xml:space="preserve">Non-network — property </v>
      </c>
      <c r="M212" s="71">
        <f t="shared" si="51"/>
        <v>40224</v>
      </c>
      <c r="N212" s="55">
        <f t="shared" si="52"/>
        <v>10</v>
      </c>
      <c r="O212" s="55">
        <f t="shared" si="53"/>
        <v>0</v>
      </c>
      <c r="P212" s="55">
        <f t="shared" si="54"/>
        <v>6</v>
      </c>
      <c r="Q212" s="55">
        <f t="shared" si="55"/>
        <v>5</v>
      </c>
      <c r="R212" s="55">
        <f t="shared" si="56"/>
        <v>60</v>
      </c>
      <c r="S212" s="55">
        <f t="shared" si="60"/>
        <v>76</v>
      </c>
      <c r="T212" s="55">
        <f t="shared" si="57"/>
        <v>120</v>
      </c>
      <c r="U212" s="55">
        <f t="shared" si="61"/>
        <v>44</v>
      </c>
      <c r="W212" s="73" t="str">
        <f t="shared" si="58"/>
        <v>Yes</v>
      </c>
      <c r="X212" s="55">
        <f t="shared" si="62"/>
        <v>76</v>
      </c>
      <c r="Y212" s="55">
        <f t="shared" si="63"/>
        <v>44</v>
      </c>
      <c r="Z212" s="62">
        <f t="shared" si="64"/>
        <v>26.561363636363634</v>
      </c>
      <c r="AA212" s="62">
        <f t="shared" si="59"/>
        <v>3076.0704545454546</v>
      </c>
      <c r="AB212" s="67">
        <f t="shared" si="65"/>
        <v>185.9295454545454</v>
      </c>
      <c r="AD212" s="57">
        <f>INDEX(Input_Raw_Data!$E$739:$E$744,MATCH(D212,Input_Raw_Data!$D$739:$D$744,0))</f>
        <v>0.48700000182628767</v>
      </c>
      <c r="AE212" s="62">
        <f t="shared" si="66"/>
        <v>569.15690213438234</v>
      </c>
      <c r="AF212" s="62">
        <f t="shared" si="67"/>
        <v>90.547688975924444</v>
      </c>
    </row>
    <row r="213" spans="4:32" s="4" customFormat="1" ht="11.25" customHeight="1" x14ac:dyDescent="0.3">
      <c r="D213" s="12" t="str">
        <f>Input_Raw_Data!E214</f>
        <v>FAC</v>
      </c>
      <c r="E213" s="71">
        <f>Input_Raw_Data!F214</f>
        <v>40162</v>
      </c>
      <c r="F213" s="55">
        <f>Input_Raw_Data!G214</f>
        <v>48</v>
      </c>
      <c r="G213" s="62">
        <f>Input_Raw_Data!H214</f>
        <v>17925</v>
      </c>
      <c r="H213" s="62">
        <f>Input_Raw_Data!I214</f>
        <v>17925</v>
      </c>
      <c r="I213" s="62">
        <f>Input_Raw_Data!J214</f>
        <v>0</v>
      </c>
      <c r="J213" s="73" t="str">
        <f>Input_Raw_Data!K214</f>
        <v>IT and Communications</v>
      </c>
      <c r="K213" s="73" t="str">
        <f>Input_Raw_Data!L214</f>
        <v xml:space="preserve">Non-network — IT and communications </v>
      </c>
      <c r="M213" s="71">
        <f t="shared" si="51"/>
        <v>40162</v>
      </c>
      <c r="N213" s="55">
        <f t="shared" si="52"/>
        <v>0</v>
      </c>
      <c r="O213" s="55">
        <f t="shared" si="53"/>
        <v>1</v>
      </c>
      <c r="P213" s="55">
        <f t="shared" si="54"/>
        <v>6</v>
      </c>
      <c r="Q213" s="55">
        <f t="shared" si="55"/>
        <v>6</v>
      </c>
      <c r="R213" s="55">
        <f t="shared" si="56"/>
        <v>72</v>
      </c>
      <c r="S213" s="55">
        <f t="shared" si="60"/>
        <v>79</v>
      </c>
      <c r="T213" s="55">
        <f t="shared" si="57"/>
        <v>48</v>
      </c>
      <c r="U213" s="55">
        <f t="shared" si="61"/>
        <v>0</v>
      </c>
      <c r="W213" s="73" t="str">
        <f t="shared" si="58"/>
        <v>Yes</v>
      </c>
      <c r="X213" s="55">
        <f t="shared" si="62"/>
        <v>79</v>
      </c>
      <c r="Y213" s="55">
        <f t="shared" si="63"/>
        <v>0</v>
      </c>
      <c r="Z213" s="62">
        <f t="shared" si="64"/>
        <v>0</v>
      </c>
      <c r="AA213" s="62">
        <f t="shared" si="59"/>
        <v>17925</v>
      </c>
      <c r="AB213" s="67">
        <f t="shared" si="65"/>
        <v>0</v>
      </c>
      <c r="AD213" s="57">
        <f>INDEX(Input_Raw_Data!$E$739:$E$744,MATCH(D213,Input_Raw_Data!$D$739:$D$744,0))</f>
        <v>0.48700000182628767</v>
      </c>
      <c r="AE213" s="62">
        <f t="shared" si="66"/>
        <v>0</v>
      </c>
      <c r="AF213" s="62">
        <f t="shared" si="67"/>
        <v>0</v>
      </c>
    </row>
    <row r="214" spans="4:32" s="4" customFormat="1" ht="11.25" customHeight="1" x14ac:dyDescent="0.3">
      <c r="D214" s="12" t="str">
        <f>Input_Raw_Data!E215</f>
        <v>FAC</v>
      </c>
      <c r="E214" s="71">
        <f>Input_Raw_Data!F215</f>
        <v>40219</v>
      </c>
      <c r="F214" s="55">
        <f>Input_Raw_Data!G215</f>
        <v>48</v>
      </c>
      <c r="G214" s="62">
        <f>Input_Raw_Data!H215</f>
        <v>17876</v>
      </c>
      <c r="H214" s="62">
        <f>Input_Raw_Data!I215</f>
        <v>17876</v>
      </c>
      <c r="I214" s="62">
        <f>Input_Raw_Data!J215</f>
        <v>0</v>
      </c>
      <c r="J214" s="73" t="str">
        <f>Input_Raw_Data!K215</f>
        <v>IT and Communications</v>
      </c>
      <c r="K214" s="73" t="str">
        <f>Input_Raw_Data!L215</f>
        <v xml:space="preserve">Non-network — IT and communications </v>
      </c>
      <c r="M214" s="71">
        <f t="shared" si="51"/>
        <v>40219</v>
      </c>
      <c r="N214" s="55">
        <f t="shared" si="52"/>
        <v>10</v>
      </c>
      <c r="O214" s="55">
        <f t="shared" si="53"/>
        <v>1</v>
      </c>
      <c r="P214" s="55">
        <f t="shared" si="54"/>
        <v>6</v>
      </c>
      <c r="Q214" s="55">
        <f t="shared" si="55"/>
        <v>5</v>
      </c>
      <c r="R214" s="55">
        <f t="shared" si="56"/>
        <v>60</v>
      </c>
      <c r="S214" s="55">
        <f t="shared" si="60"/>
        <v>77</v>
      </c>
      <c r="T214" s="55">
        <f t="shared" si="57"/>
        <v>48</v>
      </c>
      <c r="U214" s="55">
        <f t="shared" si="61"/>
        <v>0</v>
      </c>
      <c r="W214" s="73" t="str">
        <f t="shared" si="58"/>
        <v>Yes</v>
      </c>
      <c r="X214" s="55">
        <f t="shared" si="62"/>
        <v>77</v>
      </c>
      <c r="Y214" s="55">
        <f t="shared" si="63"/>
        <v>0</v>
      </c>
      <c r="Z214" s="62">
        <f t="shared" si="64"/>
        <v>0</v>
      </c>
      <c r="AA214" s="62">
        <f t="shared" si="59"/>
        <v>17876</v>
      </c>
      <c r="AB214" s="67">
        <f t="shared" si="65"/>
        <v>0</v>
      </c>
      <c r="AD214" s="57">
        <f>INDEX(Input_Raw_Data!$E$739:$E$744,MATCH(D214,Input_Raw_Data!$D$739:$D$744,0))</f>
        <v>0.48700000182628767</v>
      </c>
      <c r="AE214" s="62">
        <f t="shared" si="66"/>
        <v>0</v>
      </c>
      <c r="AF214" s="62">
        <f t="shared" si="67"/>
        <v>0</v>
      </c>
    </row>
    <row r="215" spans="4:32" s="4" customFormat="1" ht="11.25" customHeight="1" x14ac:dyDescent="0.3">
      <c r="D215" s="12" t="str">
        <f>Input_Raw_Data!E216</f>
        <v>FAC</v>
      </c>
      <c r="E215" s="71">
        <f>Input_Raw_Data!F216</f>
        <v>40291</v>
      </c>
      <c r="F215" s="55">
        <f>Input_Raw_Data!G216</f>
        <v>240</v>
      </c>
      <c r="G215" s="62">
        <f>Input_Raw_Data!H216</f>
        <v>1</v>
      </c>
      <c r="H215" s="62">
        <f>Input_Raw_Data!I216</f>
        <v>1</v>
      </c>
      <c r="I215" s="62">
        <f>Input_Raw_Data!J216</f>
        <v>0</v>
      </c>
      <c r="J215" s="73" t="str">
        <f>Input_Raw_Data!K216</f>
        <v>Exclude</v>
      </c>
      <c r="K215" s="73" t="str">
        <f>Input_Raw_Data!L216</f>
        <v>Exclude</v>
      </c>
      <c r="M215" s="71">
        <f t="shared" si="51"/>
        <v>40291</v>
      </c>
      <c r="N215" s="55">
        <f t="shared" si="52"/>
        <v>8</v>
      </c>
      <c r="O215" s="55">
        <f t="shared" si="53"/>
        <v>0</v>
      </c>
      <c r="P215" s="55">
        <f t="shared" si="54"/>
        <v>6</v>
      </c>
      <c r="Q215" s="55">
        <f t="shared" si="55"/>
        <v>5</v>
      </c>
      <c r="R215" s="55">
        <f t="shared" si="56"/>
        <v>60</v>
      </c>
      <c r="S215" s="55">
        <f t="shared" si="60"/>
        <v>74</v>
      </c>
      <c r="T215" s="55">
        <f t="shared" si="57"/>
        <v>240</v>
      </c>
      <c r="U215" s="55">
        <f t="shared" si="61"/>
        <v>166</v>
      </c>
      <c r="W215" s="73" t="str">
        <f t="shared" si="58"/>
        <v>Yes</v>
      </c>
      <c r="X215" s="55">
        <f t="shared" si="62"/>
        <v>74</v>
      </c>
      <c r="Y215" s="55">
        <f t="shared" si="63"/>
        <v>166</v>
      </c>
      <c r="Z215" s="62">
        <f t="shared" si="64"/>
        <v>0</v>
      </c>
      <c r="AA215" s="62">
        <f t="shared" si="59"/>
        <v>1</v>
      </c>
      <c r="AB215" s="67">
        <f t="shared" si="65"/>
        <v>0</v>
      </c>
      <c r="AD215" s="57">
        <f>INDEX(Input_Raw_Data!$E$739:$E$744,MATCH(D215,Input_Raw_Data!$D$739:$D$744,0))</f>
        <v>0.48700000182628767</v>
      </c>
      <c r="AE215" s="62">
        <f t="shared" si="66"/>
        <v>0</v>
      </c>
      <c r="AF215" s="62">
        <f t="shared" si="67"/>
        <v>0</v>
      </c>
    </row>
    <row r="216" spans="4:32" s="4" customFormat="1" ht="11.25" customHeight="1" x14ac:dyDescent="0.3">
      <c r="D216" s="12" t="str">
        <f>Input_Raw_Data!E217</f>
        <v>FAC</v>
      </c>
      <c r="E216" s="71">
        <f>Input_Raw_Data!F217</f>
        <v>40291</v>
      </c>
      <c r="F216" s="55">
        <f>Input_Raw_Data!G217</f>
        <v>240</v>
      </c>
      <c r="G216" s="62">
        <f>Input_Raw_Data!H217</f>
        <v>1</v>
      </c>
      <c r="H216" s="62">
        <f>Input_Raw_Data!I217</f>
        <v>1</v>
      </c>
      <c r="I216" s="62">
        <f>Input_Raw_Data!J217</f>
        <v>0</v>
      </c>
      <c r="J216" s="73" t="str">
        <f>Input_Raw_Data!K217</f>
        <v>Exclude</v>
      </c>
      <c r="K216" s="73" t="str">
        <f>Input_Raw_Data!L217</f>
        <v>Exclude</v>
      </c>
      <c r="M216" s="71">
        <f t="shared" si="51"/>
        <v>40291</v>
      </c>
      <c r="N216" s="55">
        <f t="shared" si="52"/>
        <v>8</v>
      </c>
      <c r="O216" s="55">
        <f t="shared" si="53"/>
        <v>0</v>
      </c>
      <c r="P216" s="55">
        <f t="shared" si="54"/>
        <v>6</v>
      </c>
      <c r="Q216" s="55">
        <f t="shared" si="55"/>
        <v>5</v>
      </c>
      <c r="R216" s="55">
        <f t="shared" si="56"/>
        <v>60</v>
      </c>
      <c r="S216" s="55">
        <f t="shared" si="60"/>
        <v>74</v>
      </c>
      <c r="T216" s="55">
        <f t="shared" si="57"/>
        <v>240</v>
      </c>
      <c r="U216" s="55">
        <f t="shared" si="61"/>
        <v>166</v>
      </c>
      <c r="W216" s="73" t="str">
        <f t="shared" si="58"/>
        <v>Yes</v>
      </c>
      <c r="X216" s="55">
        <f t="shared" si="62"/>
        <v>74</v>
      </c>
      <c r="Y216" s="55">
        <f t="shared" si="63"/>
        <v>166</v>
      </c>
      <c r="Z216" s="62">
        <f t="shared" si="64"/>
        <v>0</v>
      </c>
      <c r="AA216" s="62">
        <f t="shared" si="59"/>
        <v>1</v>
      </c>
      <c r="AB216" s="67">
        <f t="shared" si="65"/>
        <v>0</v>
      </c>
      <c r="AD216" s="57">
        <f>INDEX(Input_Raw_Data!$E$739:$E$744,MATCH(D216,Input_Raw_Data!$D$739:$D$744,0))</f>
        <v>0.48700000182628767</v>
      </c>
      <c r="AE216" s="62">
        <f t="shared" si="66"/>
        <v>0</v>
      </c>
      <c r="AF216" s="62">
        <f t="shared" si="67"/>
        <v>0</v>
      </c>
    </row>
    <row r="217" spans="4:32" s="4" customFormat="1" ht="11.25" customHeight="1" x14ac:dyDescent="0.3">
      <c r="D217" s="12" t="str">
        <f>Input_Raw_Data!E218</f>
        <v>FAC</v>
      </c>
      <c r="E217" s="71">
        <f>Input_Raw_Data!F218</f>
        <v>40291</v>
      </c>
      <c r="F217" s="55">
        <f>Input_Raw_Data!G218</f>
        <v>240</v>
      </c>
      <c r="G217" s="62">
        <f>Input_Raw_Data!H218</f>
        <v>1</v>
      </c>
      <c r="H217" s="62">
        <f>Input_Raw_Data!I218</f>
        <v>1</v>
      </c>
      <c r="I217" s="62">
        <f>Input_Raw_Data!J218</f>
        <v>0</v>
      </c>
      <c r="J217" s="73" t="str">
        <f>Input_Raw_Data!K218</f>
        <v>Exclude</v>
      </c>
      <c r="K217" s="73" t="str">
        <f>Input_Raw_Data!L218</f>
        <v>Exclude</v>
      </c>
      <c r="M217" s="71">
        <f t="shared" si="51"/>
        <v>40291</v>
      </c>
      <c r="N217" s="55">
        <f t="shared" si="52"/>
        <v>8</v>
      </c>
      <c r="O217" s="55">
        <f t="shared" si="53"/>
        <v>0</v>
      </c>
      <c r="P217" s="55">
        <f t="shared" si="54"/>
        <v>6</v>
      </c>
      <c r="Q217" s="55">
        <f t="shared" si="55"/>
        <v>5</v>
      </c>
      <c r="R217" s="55">
        <f t="shared" si="56"/>
        <v>60</v>
      </c>
      <c r="S217" s="55">
        <f t="shared" si="60"/>
        <v>74</v>
      </c>
      <c r="T217" s="55">
        <f t="shared" si="57"/>
        <v>240</v>
      </c>
      <c r="U217" s="55">
        <f t="shared" si="61"/>
        <v>166</v>
      </c>
      <c r="W217" s="73" t="str">
        <f t="shared" si="58"/>
        <v>Yes</v>
      </c>
      <c r="X217" s="55">
        <f t="shared" si="62"/>
        <v>74</v>
      </c>
      <c r="Y217" s="55">
        <f t="shared" si="63"/>
        <v>166</v>
      </c>
      <c r="Z217" s="62">
        <f t="shared" si="64"/>
        <v>0</v>
      </c>
      <c r="AA217" s="62">
        <f t="shared" si="59"/>
        <v>1</v>
      </c>
      <c r="AB217" s="67">
        <f t="shared" si="65"/>
        <v>0</v>
      </c>
      <c r="AD217" s="57">
        <f>INDEX(Input_Raw_Data!$E$739:$E$744,MATCH(D217,Input_Raw_Data!$D$739:$D$744,0))</f>
        <v>0.48700000182628767</v>
      </c>
      <c r="AE217" s="62">
        <f t="shared" si="66"/>
        <v>0</v>
      </c>
      <c r="AF217" s="62">
        <f t="shared" si="67"/>
        <v>0</v>
      </c>
    </row>
    <row r="218" spans="4:32" s="4" customFormat="1" ht="11.25" customHeight="1" x14ac:dyDescent="0.3">
      <c r="D218" s="12" t="str">
        <f>Input_Raw_Data!E219</f>
        <v>FAC</v>
      </c>
      <c r="E218" s="71">
        <f>Input_Raw_Data!F219</f>
        <v>40291</v>
      </c>
      <c r="F218" s="55">
        <f>Input_Raw_Data!G219</f>
        <v>240</v>
      </c>
      <c r="G218" s="62">
        <f>Input_Raw_Data!H219</f>
        <v>1</v>
      </c>
      <c r="H218" s="62">
        <f>Input_Raw_Data!I219</f>
        <v>1</v>
      </c>
      <c r="I218" s="62">
        <f>Input_Raw_Data!J219</f>
        <v>0</v>
      </c>
      <c r="J218" s="73" t="str">
        <f>Input_Raw_Data!K219</f>
        <v>Exclude</v>
      </c>
      <c r="K218" s="73" t="str">
        <f>Input_Raw_Data!L219</f>
        <v>Exclude</v>
      </c>
      <c r="M218" s="71">
        <f t="shared" si="51"/>
        <v>40291</v>
      </c>
      <c r="N218" s="55">
        <f t="shared" si="52"/>
        <v>8</v>
      </c>
      <c r="O218" s="55">
        <f t="shared" si="53"/>
        <v>0</v>
      </c>
      <c r="P218" s="55">
        <f t="shared" si="54"/>
        <v>6</v>
      </c>
      <c r="Q218" s="55">
        <f t="shared" si="55"/>
        <v>5</v>
      </c>
      <c r="R218" s="55">
        <f t="shared" si="56"/>
        <v>60</v>
      </c>
      <c r="S218" s="55">
        <f t="shared" si="60"/>
        <v>74</v>
      </c>
      <c r="T218" s="55">
        <f t="shared" si="57"/>
        <v>240</v>
      </c>
      <c r="U218" s="55">
        <f t="shared" si="61"/>
        <v>166</v>
      </c>
      <c r="W218" s="73" t="str">
        <f t="shared" si="58"/>
        <v>Yes</v>
      </c>
      <c r="X218" s="55">
        <f t="shared" si="62"/>
        <v>74</v>
      </c>
      <c r="Y218" s="55">
        <f t="shared" si="63"/>
        <v>166</v>
      </c>
      <c r="Z218" s="62">
        <f t="shared" si="64"/>
        <v>0</v>
      </c>
      <c r="AA218" s="62">
        <f t="shared" si="59"/>
        <v>1</v>
      </c>
      <c r="AB218" s="67">
        <f t="shared" si="65"/>
        <v>0</v>
      </c>
      <c r="AD218" s="57">
        <f>INDEX(Input_Raw_Data!$E$739:$E$744,MATCH(D218,Input_Raw_Data!$D$739:$D$744,0))</f>
        <v>0.48700000182628767</v>
      </c>
      <c r="AE218" s="62">
        <f t="shared" si="66"/>
        <v>0</v>
      </c>
      <c r="AF218" s="62">
        <f t="shared" si="67"/>
        <v>0</v>
      </c>
    </row>
    <row r="219" spans="4:32" s="4" customFormat="1" ht="11.25" customHeight="1" x14ac:dyDescent="0.3">
      <c r="D219" s="12" t="str">
        <f>Input_Raw_Data!E220</f>
        <v>FAC</v>
      </c>
      <c r="E219" s="71">
        <f>Input_Raw_Data!F220</f>
        <v>40291</v>
      </c>
      <c r="F219" s="55">
        <f>Input_Raw_Data!G220</f>
        <v>240</v>
      </c>
      <c r="G219" s="62">
        <f>Input_Raw_Data!H220</f>
        <v>1</v>
      </c>
      <c r="H219" s="62">
        <f>Input_Raw_Data!I220</f>
        <v>1</v>
      </c>
      <c r="I219" s="62">
        <f>Input_Raw_Data!J220</f>
        <v>0</v>
      </c>
      <c r="J219" s="73" t="str">
        <f>Input_Raw_Data!K220</f>
        <v>Exclude</v>
      </c>
      <c r="K219" s="73" t="str">
        <f>Input_Raw_Data!L220</f>
        <v>Exclude</v>
      </c>
      <c r="M219" s="71">
        <f t="shared" si="51"/>
        <v>40291</v>
      </c>
      <c r="N219" s="55">
        <f t="shared" si="52"/>
        <v>8</v>
      </c>
      <c r="O219" s="55">
        <f t="shared" si="53"/>
        <v>0</v>
      </c>
      <c r="P219" s="55">
        <f t="shared" si="54"/>
        <v>6</v>
      </c>
      <c r="Q219" s="55">
        <f t="shared" si="55"/>
        <v>5</v>
      </c>
      <c r="R219" s="55">
        <f t="shared" si="56"/>
        <v>60</v>
      </c>
      <c r="S219" s="55">
        <f t="shared" si="60"/>
        <v>74</v>
      </c>
      <c r="T219" s="55">
        <f t="shared" si="57"/>
        <v>240</v>
      </c>
      <c r="U219" s="55">
        <f t="shared" si="61"/>
        <v>166</v>
      </c>
      <c r="W219" s="73" t="str">
        <f t="shared" si="58"/>
        <v>Yes</v>
      </c>
      <c r="X219" s="55">
        <f t="shared" si="62"/>
        <v>74</v>
      </c>
      <c r="Y219" s="55">
        <f t="shared" si="63"/>
        <v>166</v>
      </c>
      <c r="Z219" s="62">
        <f t="shared" si="64"/>
        <v>0</v>
      </c>
      <c r="AA219" s="62">
        <f t="shared" si="59"/>
        <v>1</v>
      </c>
      <c r="AB219" s="67">
        <f t="shared" si="65"/>
        <v>0</v>
      </c>
      <c r="AD219" s="57">
        <f>INDEX(Input_Raw_Data!$E$739:$E$744,MATCH(D219,Input_Raw_Data!$D$739:$D$744,0))</f>
        <v>0.48700000182628767</v>
      </c>
      <c r="AE219" s="62">
        <f t="shared" si="66"/>
        <v>0</v>
      </c>
      <c r="AF219" s="62">
        <f t="shared" si="67"/>
        <v>0</v>
      </c>
    </row>
    <row r="220" spans="4:32" s="4" customFormat="1" ht="11.25" customHeight="1" x14ac:dyDescent="0.3">
      <c r="D220" s="12" t="str">
        <f>Input_Raw_Data!E221</f>
        <v>FAC</v>
      </c>
      <c r="E220" s="71">
        <f>Input_Raw_Data!F221</f>
        <v>40291</v>
      </c>
      <c r="F220" s="55">
        <f>Input_Raw_Data!G221</f>
        <v>240</v>
      </c>
      <c r="G220" s="62">
        <f>Input_Raw_Data!H221</f>
        <v>1</v>
      </c>
      <c r="H220" s="62">
        <f>Input_Raw_Data!I221</f>
        <v>1</v>
      </c>
      <c r="I220" s="62">
        <f>Input_Raw_Data!J221</f>
        <v>0</v>
      </c>
      <c r="J220" s="73" t="str">
        <f>Input_Raw_Data!K221</f>
        <v>Exclude</v>
      </c>
      <c r="K220" s="73" t="str">
        <f>Input_Raw_Data!L221</f>
        <v>Exclude</v>
      </c>
      <c r="M220" s="71">
        <f t="shared" si="51"/>
        <v>40291</v>
      </c>
      <c r="N220" s="55">
        <f t="shared" si="52"/>
        <v>8</v>
      </c>
      <c r="O220" s="55">
        <f t="shared" si="53"/>
        <v>0</v>
      </c>
      <c r="P220" s="55">
        <f t="shared" si="54"/>
        <v>6</v>
      </c>
      <c r="Q220" s="55">
        <f t="shared" si="55"/>
        <v>5</v>
      </c>
      <c r="R220" s="55">
        <f t="shared" si="56"/>
        <v>60</v>
      </c>
      <c r="S220" s="55">
        <f t="shared" si="60"/>
        <v>74</v>
      </c>
      <c r="T220" s="55">
        <f t="shared" si="57"/>
        <v>240</v>
      </c>
      <c r="U220" s="55">
        <f t="shared" si="61"/>
        <v>166</v>
      </c>
      <c r="W220" s="73" t="str">
        <f t="shared" si="58"/>
        <v>Yes</v>
      </c>
      <c r="X220" s="55">
        <f t="shared" si="62"/>
        <v>74</v>
      </c>
      <c r="Y220" s="55">
        <f t="shared" si="63"/>
        <v>166</v>
      </c>
      <c r="Z220" s="62">
        <f t="shared" si="64"/>
        <v>0</v>
      </c>
      <c r="AA220" s="62">
        <f t="shared" si="59"/>
        <v>1</v>
      </c>
      <c r="AB220" s="67">
        <f t="shared" si="65"/>
        <v>0</v>
      </c>
      <c r="AD220" s="57">
        <f>INDEX(Input_Raw_Data!$E$739:$E$744,MATCH(D220,Input_Raw_Data!$D$739:$D$744,0))</f>
        <v>0.48700000182628767</v>
      </c>
      <c r="AE220" s="62">
        <f t="shared" si="66"/>
        <v>0</v>
      </c>
      <c r="AF220" s="62">
        <f t="shared" si="67"/>
        <v>0</v>
      </c>
    </row>
    <row r="221" spans="4:32" s="4" customFormat="1" ht="11.25" customHeight="1" x14ac:dyDescent="0.3">
      <c r="D221" s="12" t="str">
        <f>Input_Raw_Data!E222</f>
        <v>FAC</v>
      </c>
      <c r="E221" s="71">
        <f>Input_Raw_Data!F222</f>
        <v>40080</v>
      </c>
      <c r="F221" s="55">
        <f>Input_Raw_Data!G222</f>
        <v>96</v>
      </c>
      <c r="G221" s="62">
        <f>Input_Raw_Data!H222</f>
        <v>11807</v>
      </c>
      <c r="H221" s="62">
        <f>Input_Raw_Data!I222</f>
        <v>10084.99</v>
      </c>
      <c r="I221" s="62">
        <f>Input_Raw_Data!J222</f>
        <v>1722.0100000000002</v>
      </c>
      <c r="J221" s="73" t="str">
        <f>Input_Raw_Data!K222</f>
        <v>Property</v>
      </c>
      <c r="K221" s="73" t="str">
        <f>Input_Raw_Data!L222</f>
        <v xml:space="preserve">Non-network — property </v>
      </c>
      <c r="M221" s="71">
        <f t="shared" si="51"/>
        <v>40080</v>
      </c>
      <c r="N221" s="55">
        <f t="shared" si="52"/>
        <v>3</v>
      </c>
      <c r="O221" s="55">
        <f t="shared" si="53"/>
        <v>0</v>
      </c>
      <c r="P221" s="55">
        <f t="shared" si="54"/>
        <v>6</v>
      </c>
      <c r="Q221" s="55">
        <f t="shared" si="55"/>
        <v>6</v>
      </c>
      <c r="R221" s="55">
        <f t="shared" si="56"/>
        <v>72</v>
      </c>
      <c r="S221" s="55">
        <f t="shared" si="60"/>
        <v>81</v>
      </c>
      <c r="T221" s="55">
        <f t="shared" si="57"/>
        <v>96</v>
      </c>
      <c r="U221" s="55">
        <f t="shared" si="61"/>
        <v>15</v>
      </c>
      <c r="W221" s="73" t="str">
        <f t="shared" si="58"/>
        <v>Yes</v>
      </c>
      <c r="X221" s="55">
        <f t="shared" si="62"/>
        <v>81</v>
      </c>
      <c r="Y221" s="55">
        <f t="shared" si="63"/>
        <v>15</v>
      </c>
      <c r="Z221" s="62">
        <f t="shared" si="64"/>
        <v>114.80066666666669</v>
      </c>
      <c r="AA221" s="62">
        <f t="shared" si="59"/>
        <v>11807</v>
      </c>
      <c r="AB221" s="67">
        <f t="shared" si="65"/>
        <v>0</v>
      </c>
      <c r="AD221" s="57">
        <f>INDEX(Input_Raw_Data!$E$739:$E$744,MATCH(D221,Input_Raw_Data!$D$739:$D$744,0))</f>
        <v>0.48700000182628767</v>
      </c>
      <c r="AE221" s="62">
        <f t="shared" si="66"/>
        <v>838.6188731448857</v>
      </c>
      <c r="AF221" s="62">
        <f t="shared" si="67"/>
        <v>0</v>
      </c>
    </row>
    <row r="222" spans="4:32" s="4" customFormat="1" ht="11.25" customHeight="1" x14ac:dyDescent="0.3">
      <c r="D222" s="12" t="str">
        <f>Input_Raw_Data!E223</f>
        <v>FAC</v>
      </c>
      <c r="E222" s="71">
        <f>Input_Raw_Data!F223</f>
        <v>40080</v>
      </c>
      <c r="F222" s="55">
        <f>Input_Raw_Data!G223</f>
        <v>96</v>
      </c>
      <c r="G222" s="62">
        <f>Input_Raw_Data!H223</f>
        <v>19172</v>
      </c>
      <c r="H222" s="62">
        <f>Input_Raw_Data!I223</f>
        <v>16376.04</v>
      </c>
      <c r="I222" s="62">
        <f>Input_Raw_Data!J223</f>
        <v>2795.9599999999991</v>
      </c>
      <c r="J222" s="73" t="str">
        <f>Input_Raw_Data!K223</f>
        <v>Property</v>
      </c>
      <c r="K222" s="73" t="str">
        <f>Input_Raw_Data!L223</f>
        <v xml:space="preserve">Non-network — property </v>
      </c>
      <c r="M222" s="71">
        <f t="shared" si="51"/>
        <v>40080</v>
      </c>
      <c r="N222" s="55">
        <f t="shared" si="52"/>
        <v>3</v>
      </c>
      <c r="O222" s="55">
        <f t="shared" si="53"/>
        <v>0</v>
      </c>
      <c r="P222" s="55">
        <f t="shared" si="54"/>
        <v>6</v>
      </c>
      <c r="Q222" s="55">
        <f t="shared" si="55"/>
        <v>6</v>
      </c>
      <c r="R222" s="55">
        <f t="shared" si="56"/>
        <v>72</v>
      </c>
      <c r="S222" s="55">
        <f t="shared" si="60"/>
        <v>81</v>
      </c>
      <c r="T222" s="55">
        <f t="shared" si="57"/>
        <v>96</v>
      </c>
      <c r="U222" s="55">
        <f t="shared" si="61"/>
        <v>15</v>
      </c>
      <c r="W222" s="73" t="str">
        <f t="shared" si="58"/>
        <v>Yes</v>
      </c>
      <c r="X222" s="55">
        <f t="shared" si="62"/>
        <v>81</v>
      </c>
      <c r="Y222" s="55">
        <f t="shared" si="63"/>
        <v>15</v>
      </c>
      <c r="Z222" s="62">
        <f t="shared" si="64"/>
        <v>186.39733333333328</v>
      </c>
      <c r="AA222" s="62">
        <f t="shared" si="59"/>
        <v>19172</v>
      </c>
      <c r="AB222" s="67">
        <f t="shared" si="65"/>
        <v>0</v>
      </c>
      <c r="AD222" s="57">
        <f>INDEX(Input_Raw_Data!$E$739:$E$744,MATCH(D222,Input_Raw_Data!$D$739:$D$744,0))</f>
        <v>0.48700000182628767</v>
      </c>
      <c r="AE222" s="62">
        <f t="shared" si="66"/>
        <v>1361.6325251062269</v>
      </c>
      <c r="AF222" s="62">
        <f t="shared" si="67"/>
        <v>0</v>
      </c>
    </row>
    <row r="223" spans="4:32" s="4" customFormat="1" ht="11.25" customHeight="1" x14ac:dyDescent="0.3">
      <c r="D223" s="12" t="str">
        <f>Input_Raw_Data!E224</f>
        <v>FAC</v>
      </c>
      <c r="E223" s="71">
        <f>Input_Raw_Data!F224</f>
        <v>40171</v>
      </c>
      <c r="F223" s="55">
        <f>Input_Raw_Data!G224</f>
        <v>120</v>
      </c>
      <c r="G223" s="62">
        <f>Input_Raw_Data!H224</f>
        <v>34608</v>
      </c>
      <c r="H223" s="62">
        <f>Input_Raw_Data!I224</f>
        <v>22783.599999999999</v>
      </c>
      <c r="I223" s="62">
        <f>Input_Raw_Data!J224</f>
        <v>11824.400000000001</v>
      </c>
      <c r="J223" s="73" t="str">
        <f>Input_Raw_Data!K224</f>
        <v>Property</v>
      </c>
      <c r="K223" s="73" t="str">
        <f>Input_Raw_Data!L224</f>
        <v xml:space="preserve">Non-network — property </v>
      </c>
      <c r="M223" s="71">
        <f t="shared" si="51"/>
        <v>40171</v>
      </c>
      <c r="N223" s="55">
        <f t="shared" si="52"/>
        <v>0</v>
      </c>
      <c r="O223" s="55">
        <f t="shared" si="53"/>
        <v>0</v>
      </c>
      <c r="P223" s="55">
        <f t="shared" si="54"/>
        <v>6</v>
      </c>
      <c r="Q223" s="55">
        <f t="shared" si="55"/>
        <v>6</v>
      </c>
      <c r="R223" s="55">
        <f t="shared" si="56"/>
        <v>72</v>
      </c>
      <c r="S223" s="55">
        <f t="shared" si="60"/>
        <v>78</v>
      </c>
      <c r="T223" s="55">
        <f t="shared" si="57"/>
        <v>120</v>
      </c>
      <c r="U223" s="55">
        <f t="shared" si="61"/>
        <v>42</v>
      </c>
      <c r="W223" s="73" t="str">
        <f t="shared" si="58"/>
        <v>Yes</v>
      </c>
      <c r="X223" s="55">
        <f t="shared" si="62"/>
        <v>78</v>
      </c>
      <c r="Y223" s="55">
        <f t="shared" si="63"/>
        <v>42</v>
      </c>
      <c r="Z223" s="62">
        <f t="shared" si="64"/>
        <v>281.53333333333336</v>
      </c>
      <c r="AA223" s="62">
        <f t="shared" si="59"/>
        <v>33200.333333333328</v>
      </c>
      <c r="AB223" s="67">
        <f t="shared" si="65"/>
        <v>1407.6666666666715</v>
      </c>
      <c r="AD223" s="57">
        <f>INDEX(Input_Raw_Data!$E$739:$E$744,MATCH(D223,Input_Raw_Data!$D$739:$D$744,0))</f>
        <v>0.48700000182628767</v>
      </c>
      <c r="AE223" s="62">
        <f t="shared" si="66"/>
        <v>5758.4828215947564</v>
      </c>
      <c r="AF223" s="62">
        <f t="shared" si="67"/>
        <v>685.5336692374733</v>
      </c>
    </row>
    <row r="224" spans="4:32" s="4" customFormat="1" ht="11.25" customHeight="1" x14ac:dyDescent="0.3">
      <c r="D224" s="12" t="str">
        <f>Input_Raw_Data!E225</f>
        <v>FAC</v>
      </c>
      <c r="E224" s="71">
        <f>Input_Raw_Data!F225</f>
        <v>40171</v>
      </c>
      <c r="F224" s="55">
        <f>Input_Raw_Data!G225</f>
        <v>120</v>
      </c>
      <c r="G224" s="62">
        <f>Input_Raw_Data!H225</f>
        <v>12921</v>
      </c>
      <c r="H224" s="62">
        <f>Input_Raw_Data!I225</f>
        <v>8506.2800000000007</v>
      </c>
      <c r="I224" s="62">
        <f>Input_Raw_Data!J225</f>
        <v>4414.7199999999993</v>
      </c>
      <c r="J224" s="73" t="str">
        <f>Input_Raw_Data!K225</f>
        <v>Property</v>
      </c>
      <c r="K224" s="73" t="str">
        <f>Input_Raw_Data!L225</f>
        <v xml:space="preserve">Non-network — property </v>
      </c>
      <c r="M224" s="71">
        <f t="shared" si="51"/>
        <v>40171</v>
      </c>
      <c r="N224" s="55">
        <f t="shared" si="52"/>
        <v>0</v>
      </c>
      <c r="O224" s="55">
        <f t="shared" si="53"/>
        <v>0</v>
      </c>
      <c r="P224" s="55">
        <f t="shared" si="54"/>
        <v>6</v>
      </c>
      <c r="Q224" s="55">
        <f t="shared" si="55"/>
        <v>6</v>
      </c>
      <c r="R224" s="55">
        <f t="shared" si="56"/>
        <v>72</v>
      </c>
      <c r="S224" s="55">
        <f t="shared" si="60"/>
        <v>78</v>
      </c>
      <c r="T224" s="55">
        <f t="shared" si="57"/>
        <v>120</v>
      </c>
      <c r="U224" s="55">
        <f t="shared" si="61"/>
        <v>42</v>
      </c>
      <c r="W224" s="73" t="str">
        <f t="shared" si="58"/>
        <v>Yes</v>
      </c>
      <c r="X224" s="55">
        <f t="shared" si="62"/>
        <v>78</v>
      </c>
      <c r="Y224" s="55">
        <f t="shared" si="63"/>
        <v>42</v>
      </c>
      <c r="Z224" s="62">
        <f t="shared" si="64"/>
        <v>105.11238095238093</v>
      </c>
      <c r="AA224" s="62">
        <f t="shared" si="59"/>
        <v>12395.438095238096</v>
      </c>
      <c r="AB224" s="67">
        <f t="shared" si="65"/>
        <v>525.56190476190386</v>
      </c>
      <c r="AD224" s="57">
        <f>INDEX(Input_Raw_Data!$E$739:$E$744,MATCH(D224,Input_Raw_Data!$D$739:$D$744,0))</f>
        <v>0.48700000182628767</v>
      </c>
      <c r="AE224" s="62">
        <f t="shared" si="66"/>
        <v>2149.9686480625483</v>
      </c>
      <c r="AF224" s="62">
        <f t="shared" si="67"/>
        <v>255.94864857887441</v>
      </c>
    </row>
    <row r="225" spans="4:32" s="4" customFormat="1" ht="11.25" customHeight="1" x14ac:dyDescent="0.3">
      <c r="D225" s="12" t="str">
        <f>Input_Raw_Data!E226</f>
        <v>FAC</v>
      </c>
      <c r="E225" s="71">
        <f>Input_Raw_Data!F226</f>
        <v>40171</v>
      </c>
      <c r="F225" s="55">
        <f>Input_Raw_Data!G226</f>
        <v>120</v>
      </c>
      <c r="G225" s="62">
        <f>Input_Raw_Data!H226</f>
        <v>12921</v>
      </c>
      <c r="H225" s="62">
        <f>Input_Raw_Data!I226</f>
        <v>8506.2800000000007</v>
      </c>
      <c r="I225" s="62">
        <f>Input_Raw_Data!J226</f>
        <v>4414.7199999999993</v>
      </c>
      <c r="J225" s="73" t="str">
        <f>Input_Raw_Data!K226</f>
        <v>Property</v>
      </c>
      <c r="K225" s="73" t="str">
        <f>Input_Raw_Data!L226</f>
        <v xml:space="preserve">Non-network — property </v>
      </c>
      <c r="M225" s="71">
        <f t="shared" si="51"/>
        <v>40171</v>
      </c>
      <c r="N225" s="55">
        <f t="shared" si="52"/>
        <v>0</v>
      </c>
      <c r="O225" s="55">
        <f t="shared" si="53"/>
        <v>0</v>
      </c>
      <c r="P225" s="55">
        <f t="shared" si="54"/>
        <v>6</v>
      </c>
      <c r="Q225" s="55">
        <f t="shared" si="55"/>
        <v>6</v>
      </c>
      <c r="R225" s="55">
        <f t="shared" si="56"/>
        <v>72</v>
      </c>
      <c r="S225" s="55">
        <f t="shared" si="60"/>
        <v>78</v>
      </c>
      <c r="T225" s="55">
        <f t="shared" si="57"/>
        <v>120</v>
      </c>
      <c r="U225" s="55">
        <f t="shared" si="61"/>
        <v>42</v>
      </c>
      <c r="W225" s="73" t="str">
        <f t="shared" si="58"/>
        <v>Yes</v>
      </c>
      <c r="X225" s="55">
        <f t="shared" si="62"/>
        <v>78</v>
      </c>
      <c r="Y225" s="55">
        <f t="shared" si="63"/>
        <v>42</v>
      </c>
      <c r="Z225" s="62">
        <f t="shared" si="64"/>
        <v>105.11238095238093</v>
      </c>
      <c r="AA225" s="62">
        <f t="shared" si="59"/>
        <v>12395.438095238096</v>
      </c>
      <c r="AB225" s="67">
        <f t="shared" si="65"/>
        <v>525.56190476190386</v>
      </c>
      <c r="AD225" s="57">
        <f>INDEX(Input_Raw_Data!$E$739:$E$744,MATCH(D225,Input_Raw_Data!$D$739:$D$744,0))</f>
        <v>0.48700000182628767</v>
      </c>
      <c r="AE225" s="62">
        <f t="shared" si="66"/>
        <v>2149.9686480625483</v>
      </c>
      <c r="AF225" s="62">
        <f t="shared" si="67"/>
        <v>255.94864857887441</v>
      </c>
    </row>
    <row r="226" spans="4:32" s="4" customFormat="1" ht="11.25" customHeight="1" x14ac:dyDescent="0.3">
      <c r="D226" s="12" t="str">
        <f>Input_Raw_Data!E227</f>
        <v>FAC</v>
      </c>
      <c r="E226" s="71">
        <f>Input_Raw_Data!F227</f>
        <v>40128</v>
      </c>
      <c r="F226" s="55">
        <f>Input_Raw_Data!G227</f>
        <v>120</v>
      </c>
      <c r="G226" s="62">
        <f>Input_Raw_Data!H227</f>
        <v>4026</v>
      </c>
      <c r="H226" s="62">
        <f>Input_Raw_Data!I227</f>
        <v>2684.16</v>
      </c>
      <c r="I226" s="62">
        <f>Input_Raw_Data!J227</f>
        <v>1341.8400000000001</v>
      </c>
      <c r="J226" s="73" t="str">
        <f>Input_Raw_Data!K227</f>
        <v>Property</v>
      </c>
      <c r="K226" s="73" t="str">
        <f>Input_Raw_Data!L227</f>
        <v xml:space="preserve">Non-network — property </v>
      </c>
      <c r="M226" s="71">
        <f t="shared" si="51"/>
        <v>40128</v>
      </c>
      <c r="N226" s="55">
        <f t="shared" si="52"/>
        <v>1</v>
      </c>
      <c r="O226" s="55">
        <f t="shared" si="53"/>
        <v>1</v>
      </c>
      <c r="P226" s="55">
        <f t="shared" si="54"/>
        <v>6</v>
      </c>
      <c r="Q226" s="55">
        <f t="shared" si="55"/>
        <v>6</v>
      </c>
      <c r="R226" s="55">
        <f t="shared" si="56"/>
        <v>72</v>
      </c>
      <c r="S226" s="55">
        <f t="shared" si="60"/>
        <v>80</v>
      </c>
      <c r="T226" s="55">
        <f t="shared" si="57"/>
        <v>120</v>
      </c>
      <c r="U226" s="55">
        <f t="shared" si="61"/>
        <v>40</v>
      </c>
      <c r="W226" s="73" t="str">
        <f t="shared" si="58"/>
        <v>Yes</v>
      </c>
      <c r="X226" s="55">
        <f t="shared" si="62"/>
        <v>80</v>
      </c>
      <c r="Y226" s="55">
        <f t="shared" si="63"/>
        <v>40</v>
      </c>
      <c r="Z226" s="62">
        <f t="shared" si="64"/>
        <v>33.546000000000006</v>
      </c>
      <c r="AA226" s="62">
        <f t="shared" si="59"/>
        <v>3925.3620000000001</v>
      </c>
      <c r="AB226" s="67">
        <f t="shared" si="65"/>
        <v>100.63799999999992</v>
      </c>
      <c r="AD226" s="57">
        <f>INDEX(Input_Raw_Data!$E$739:$E$744,MATCH(D226,Input_Raw_Data!$D$739:$D$744,0))</f>
        <v>0.48700000182628767</v>
      </c>
      <c r="AE226" s="62">
        <f t="shared" si="66"/>
        <v>653.47608245058586</v>
      </c>
      <c r="AF226" s="62">
        <f t="shared" si="67"/>
        <v>49.0107061837939</v>
      </c>
    </row>
    <row r="227" spans="4:32" s="4" customFormat="1" ht="11.25" customHeight="1" x14ac:dyDescent="0.3">
      <c r="D227" s="12" t="str">
        <f>Input_Raw_Data!E228</f>
        <v>FAC</v>
      </c>
      <c r="E227" s="71">
        <f>Input_Raw_Data!F228</f>
        <v>40255</v>
      </c>
      <c r="F227" s="55">
        <f>Input_Raw_Data!G228</f>
        <v>60</v>
      </c>
      <c r="G227" s="62">
        <f>Input_Raw_Data!H228</f>
        <v>19513</v>
      </c>
      <c r="H227" s="62">
        <f>Input_Raw_Data!I228</f>
        <v>19513</v>
      </c>
      <c r="I227" s="62">
        <f>Input_Raw_Data!J228</f>
        <v>0</v>
      </c>
      <c r="J227" s="73" t="str">
        <f>Input_Raw_Data!K228</f>
        <v>Property</v>
      </c>
      <c r="K227" s="73" t="str">
        <f>Input_Raw_Data!L228</f>
        <v xml:space="preserve">Non-network — property </v>
      </c>
      <c r="M227" s="71">
        <f t="shared" si="51"/>
        <v>40255</v>
      </c>
      <c r="N227" s="55">
        <f t="shared" si="52"/>
        <v>9</v>
      </c>
      <c r="O227" s="55">
        <f t="shared" si="53"/>
        <v>0</v>
      </c>
      <c r="P227" s="55">
        <f t="shared" si="54"/>
        <v>6</v>
      </c>
      <c r="Q227" s="55">
        <f t="shared" si="55"/>
        <v>5</v>
      </c>
      <c r="R227" s="55">
        <f t="shared" si="56"/>
        <v>60</v>
      </c>
      <c r="S227" s="55">
        <f t="shared" si="60"/>
        <v>75</v>
      </c>
      <c r="T227" s="55">
        <f t="shared" si="57"/>
        <v>60</v>
      </c>
      <c r="U227" s="55">
        <f t="shared" si="61"/>
        <v>0</v>
      </c>
      <c r="W227" s="73" t="str">
        <f t="shared" si="58"/>
        <v>Yes</v>
      </c>
      <c r="X227" s="55">
        <f t="shared" si="62"/>
        <v>75</v>
      </c>
      <c r="Y227" s="55">
        <f t="shared" si="63"/>
        <v>0</v>
      </c>
      <c r="Z227" s="62">
        <f t="shared" si="64"/>
        <v>0</v>
      </c>
      <c r="AA227" s="62">
        <f t="shared" si="59"/>
        <v>19513</v>
      </c>
      <c r="AB227" s="67">
        <f t="shared" si="65"/>
        <v>0</v>
      </c>
      <c r="AD227" s="57">
        <f>INDEX(Input_Raw_Data!$E$739:$E$744,MATCH(D227,Input_Raw_Data!$D$739:$D$744,0))</f>
        <v>0.48700000182628767</v>
      </c>
      <c r="AE227" s="62">
        <f t="shared" si="66"/>
        <v>0</v>
      </c>
      <c r="AF227" s="62">
        <f t="shared" si="67"/>
        <v>0</v>
      </c>
    </row>
    <row r="228" spans="4:32" s="4" customFormat="1" ht="11.25" customHeight="1" x14ac:dyDescent="0.3">
      <c r="D228" s="12" t="str">
        <f>Input_Raw_Data!E229</f>
        <v>FAC</v>
      </c>
      <c r="E228" s="71">
        <f>Input_Raw_Data!F229</f>
        <v>40255</v>
      </c>
      <c r="F228" s="55">
        <f>Input_Raw_Data!G229</f>
        <v>60</v>
      </c>
      <c r="G228" s="62">
        <f>Input_Raw_Data!H229</f>
        <v>26089</v>
      </c>
      <c r="H228" s="62">
        <f>Input_Raw_Data!I229</f>
        <v>26089</v>
      </c>
      <c r="I228" s="62">
        <f>Input_Raw_Data!J229</f>
        <v>0</v>
      </c>
      <c r="J228" s="73" t="str">
        <f>Input_Raw_Data!K229</f>
        <v>Property</v>
      </c>
      <c r="K228" s="73" t="str">
        <f>Input_Raw_Data!L229</f>
        <v xml:space="preserve">Non-network — property </v>
      </c>
      <c r="M228" s="71">
        <f t="shared" si="51"/>
        <v>40255</v>
      </c>
      <c r="N228" s="55">
        <f t="shared" si="52"/>
        <v>9</v>
      </c>
      <c r="O228" s="55">
        <f t="shared" si="53"/>
        <v>0</v>
      </c>
      <c r="P228" s="55">
        <f t="shared" si="54"/>
        <v>6</v>
      </c>
      <c r="Q228" s="55">
        <f t="shared" si="55"/>
        <v>5</v>
      </c>
      <c r="R228" s="55">
        <f t="shared" si="56"/>
        <v>60</v>
      </c>
      <c r="S228" s="55">
        <f t="shared" si="60"/>
        <v>75</v>
      </c>
      <c r="T228" s="55">
        <f t="shared" si="57"/>
        <v>60</v>
      </c>
      <c r="U228" s="55">
        <f t="shared" si="61"/>
        <v>0</v>
      </c>
      <c r="W228" s="73" t="str">
        <f t="shared" si="58"/>
        <v>Yes</v>
      </c>
      <c r="X228" s="55">
        <f t="shared" si="62"/>
        <v>75</v>
      </c>
      <c r="Y228" s="55">
        <f t="shared" si="63"/>
        <v>0</v>
      </c>
      <c r="Z228" s="62">
        <f t="shared" si="64"/>
        <v>0</v>
      </c>
      <c r="AA228" s="62">
        <f t="shared" si="59"/>
        <v>26089</v>
      </c>
      <c r="AB228" s="67">
        <f t="shared" si="65"/>
        <v>0</v>
      </c>
      <c r="AD228" s="57">
        <f>INDEX(Input_Raw_Data!$E$739:$E$744,MATCH(D228,Input_Raw_Data!$D$739:$D$744,0))</f>
        <v>0.48700000182628767</v>
      </c>
      <c r="AE228" s="62">
        <f t="shared" si="66"/>
        <v>0</v>
      </c>
      <c r="AF228" s="62">
        <f t="shared" si="67"/>
        <v>0</v>
      </c>
    </row>
    <row r="229" spans="4:32" s="4" customFormat="1" ht="11.25" customHeight="1" x14ac:dyDescent="0.3">
      <c r="D229" s="12" t="str">
        <f>Input_Raw_Data!E230</f>
        <v>FAC</v>
      </c>
      <c r="E229" s="71">
        <f>Input_Raw_Data!F230</f>
        <v>40191</v>
      </c>
      <c r="F229" s="55">
        <f>Input_Raw_Data!G230</f>
        <v>48</v>
      </c>
      <c r="G229" s="62">
        <f>Input_Raw_Data!H230</f>
        <v>13808</v>
      </c>
      <c r="H229" s="62">
        <f>Input_Raw_Data!I230</f>
        <v>13808</v>
      </c>
      <c r="I229" s="62">
        <f>Input_Raw_Data!J230</f>
        <v>0</v>
      </c>
      <c r="J229" s="73" t="str">
        <f>Input_Raw_Data!K230</f>
        <v>Property</v>
      </c>
      <c r="K229" s="73" t="str">
        <f>Input_Raw_Data!L230</f>
        <v xml:space="preserve">Non-network — property </v>
      </c>
      <c r="M229" s="71">
        <f t="shared" si="51"/>
        <v>40191</v>
      </c>
      <c r="N229" s="55">
        <f t="shared" si="52"/>
        <v>11</v>
      </c>
      <c r="O229" s="55">
        <f t="shared" si="53"/>
        <v>1</v>
      </c>
      <c r="P229" s="55">
        <f t="shared" si="54"/>
        <v>6</v>
      </c>
      <c r="Q229" s="55">
        <f t="shared" si="55"/>
        <v>5</v>
      </c>
      <c r="R229" s="55">
        <f t="shared" si="56"/>
        <v>60</v>
      </c>
      <c r="S229" s="55">
        <f t="shared" si="60"/>
        <v>78</v>
      </c>
      <c r="T229" s="55">
        <f t="shared" si="57"/>
        <v>48</v>
      </c>
      <c r="U229" s="55">
        <f t="shared" si="61"/>
        <v>0</v>
      </c>
      <c r="W229" s="73" t="str">
        <f t="shared" si="58"/>
        <v>Yes</v>
      </c>
      <c r="X229" s="55">
        <f t="shared" si="62"/>
        <v>78</v>
      </c>
      <c r="Y229" s="55">
        <f t="shared" si="63"/>
        <v>0</v>
      </c>
      <c r="Z229" s="62">
        <f t="shared" si="64"/>
        <v>0</v>
      </c>
      <c r="AA229" s="62">
        <f t="shared" si="59"/>
        <v>13808</v>
      </c>
      <c r="AB229" s="67">
        <f t="shared" si="65"/>
        <v>0</v>
      </c>
      <c r="AD229" s="57">
        <f>INDEX(Input_Raw_Data!$E$739:$E$744,MATCH(D229,Input_Raw_Data!$D$739:$D$744,0))</f>
        <v>0.48700000182628767</v>
      </c>
      <c r="AE229" s="62">
        <f t="shared" si="66"/>
        <v>0</v>
      </c>
      <c r="AF229" s="62">
        <f t="shared" si="67"/>
        <v>0</v>
      </c>
    </row>
    <row r="230" spans="4:32" s="4" customFormat="1" ht="11.25" customHeight="1" x14ac:dyDescent="0.3">
      <c r="D230" s="12" t="str">
        <f>Input_Raw_Data!E231</f>
        <v>FAC</v>
      </c>
      <c r="E230" s="71">
        <f>Input_Raw_Data!F231</f>
        <v>39941</v>
      </c>
      <c r="F230" s="55">
        <f>Input_Raw_Data!G231</f>
        <v>48</v>
      </c>
      <c r="G230" s="62">
        <f>Input_Raw_Data!H231</f>
        <v>12356</v>
      </c>
      <c r="H230" s="62">
        <f>Input_Raw_Data!I231</f>
        <v>12356</v>
      </c>
      <c r="I230" s="62">
        <f>Input_Raw_Data!J231</f>
        <v>0</v>
      </c>
      <c r="J230" s="73" t="str">
        <f>Input_Raw_Data!K231</f>
        <v>IT and Communications</v>
      </c>
      <c r="K230" s="73" t="str">
        <f>Input_Raw_Data!L231</f>
        <v xml:space="preserve">Non-network — IT and communications </v>
      </c>
      <c r="M230" s="71">
        <f t="shared" si="51"/>
        <v>39941</v>
      </c>
      <c r="N230" s="55">
        <f t="shared" si="52"/>
        <v>7</v>
      </c>
      <c r="O230" s="55">
        <f t="shared" si="53"/>
        <v>1</v>
      </c>
      <c r="P230" s="55">
        <f t="shared" si="54"/>
        <v>6</v>
      </c>
      <c r="Q230" s="55">
        <f t="shared" si="55"/>
        <v>6</v>
      </c>
      <c r="R230" s="55">
        <f t="shared" si="56"/>
        <v>72</v>
      </c>
      <c r="S230" s="55">
        <f t="shared" si="60"/>
        <v>86</v>
      </c>
      <c r="T230" s="55">
        <f t="shared" si="57"/>
        <v>48</v>
      </c>
      <c r="U230" s="55">
        <f t="shared" si="61"/>
        <v>0</v>
      </c>
      <c r="W230" s="73" t="str">
        <f t="shared" si="58"/>
        <v>Yes</v>
      </c>
      <c r="X230" s="55">
        <f t="shared" si="62"/>
        <v>86</v>
      </c>
      <c r="Y230" s="55">
        <f t="shared" si="63"/>
        <v>0</v>
      </c>
      <c r="Z230" s="62">
        <f t="shared" si="64"/>
        <v>0</v>
      </c>
      <c r="AA230" s="62">
        <f t="shared" si="59"/>
        <v>12356</v>
      </c>
      <c r="AB230" s="67">
        <f t="shared" si="65"/>
        <v>0</v>
      </c>
      <c r="AD230" s="57">
        <f>INDEX(Input_Raw_Data!$E$739:$E$744,MATCH(D230,Input_Raw_Data!$D$739:$D$744,0))</f>
        <v>0.48700000182628767</v>
      </c>
      <c r="AE230" s="62">
        <f t="shared" si="66"/>
        <v>0</v>
      </c>
      <c r="AF230" s="62">
        <f t="shared" si="67"/>
        <v>0</v>
      </c>
    </row>
    <row r="231" spans="4:32" s="4" customFormat="1" ht="11.25" customHeight="1" x14ac:dyDescent="0.3">
      <c r="D231" s="12" t="str">
        <f>Input_Raw_Data!E232</f>
        <v>FAC</v>
      </c>
      <c r="E231" s="71">
        <f>Input_Raw_Data!F232</f>
        <v>39941</v>
      </c>
      <c r="F231" s="55">
        <f>Input_Raw_Data!G232</f>
        <v>48</v>
      </c>
      <c r="G231" s="62">
        <f>Input_Raw_Data!H232</f>
        <v>40781</v>
      </c>
      <c r="H231" s="62">
        <f>Input_Raw_Data!I232</f>
        <v>40781</v>
      </c>
      <c r="I231" s="62">
        <f>Input_Raw_Data!J232</f>
        <v>0</v>
      </c>
      <c r="J231" s="73" t="str">
        <f>Input_Raw_Data!K232</f>
        <v>IT and Communications</v>
      </c>
      <c r="K231" s="73" t="str">
        <f>Input_Raw_Data!L232</f>
        <v xml:space="preserve">Non-network — IT and communications </v>
      </c>
      <c r="M231" s="71">
        <f t="shared" si="51"/>
        <v>39941</v>
      </c>
      <c r="N231" s="55">
        <f t="shared" si="52"/>
        <v>7</v>
      </c>
      <c r="O231" s="55">
        <f t="shared" si="53"/>
        <v>1</v>
      </c>
      <c r="P231" s="55">
        <f t="shared" si="54"/>
        <v>6</v>
      </c>
      <c r="Q231" s="55">
        <f t="shared" si="55"/>
        <v>6</v>
      </c>
      <c r="R231" s="55">
        <f t="shared" si="56"/>
        <v>72</v>
      </c>
      <c r="S231" s="55">
        <f t="shared" si="60"/>
        <v>86</v>
      </c>
      <c r="T231" s="55">
        <f t="shared" si="57"/>
        <v>48</v>
      </c>
      <c r="U231" s="55">
        <f t="shared" si="61"/>
        <v>0</v>
      </c>
      <c r="W231" s="73" t="str">
        <f t="shared" si="58"/>
        <v>Yes</v>
      </c>
      <c r="X231" s="55">
        <f t="shared" si="62"/>
        <v>86</v>
      </c>
      <c r="Y231" s="55">
        <f t="shared" si="63"/>
        <v>0</v>
      </c>
      <c r="Z231" s="62">
        <f t="shared" si="64"/>
        <v>0</v>
      </c>
      <c r="AA231" s="62">
        <f t="shared" si="59"/>
        <v>40781</v>
      </c>
      <c r="AB231" s="67">
        <f t="shared" si="65"/>
        <v>0</v>
      </c>
      <c r="AD231" s="57">
        <f>INDEX(Input_Raw_Data!$E$739:$E$744,MATCH(D231,Input_Raw_Data!$D$739:$D$744,0))</f>
        <v>0.48700000182628767</v>
      </c>
      <c r="AE231" s="62">
        <f t="shared" si="66"/>
        <v>0</v>
      </c>
      <c r="AF231" s="62">
        <f t="shared" si="67"/>
        <v>0</v>
      </c>
    </row>
    <row r="232" spans="4:32" s="4" customFormat="1" ht="11.25" customHeight="1" x14ac:dyDescent="0.3">
      <c r="D232" s="12" t="str">
        <f>Input_Raw_Data!E233</f>
        <v>FAC</v>
      </c>
      <c r="E232" s="71">
        <f>Input_Raw_Data!F233</f>
        <v>39941</v>
      </c>
      <c r="F232" s="55">
        <f>Input_Raw_Data!G233</f>
        <v>48</v>
      </c>
      <c r="G232" s="62">
        <f>Input_Raw_Data!H233</f>
        <v>14274</v>
      </c>
      <c r="H232" s="62">
        <f>Input_Raw_Data!I233</f>
        <v>14274</v>
      </c>
      <c r="I232" s="62">
        <f>Input_Raw_Data!J233</f>
        <v>0</v>
      </c>
      <c r="J232" s="73" t="str">
        <f>Input_Raw_Data!K233</f>
        <v>IT and Communications</v>
      </c>
      <c r="K232" s="73" t="str">
        <f>Input_Raw_Data!L233</f>
        <v xml:space="preserve">Non-network — IT and communications </v>
      </c>
      <c r="M232" s="71">
        <f t="shared" si="51"/>
        <v>39941</v>
      </c>
      <c r="N232" s="55">
        <f t="shared" si="52"/>
        <v>7</v>
      </c>
      <c r="O232" s="55">
        <f t="shared" si="53"/>
        <v>1</v>
      </c>
      <c r="P232" s="55">
        <f t="shared" si="54"/>
        <v>6</v>
      </c>
      <c r="Q232" s="55">
        <f t="shared" si="55"/>
        <v>6</v>
      </c>
      <c r="R232" s="55">
        <f t="shared" si="56"/>
        <v>72</v>
      </c>
      <c r="S232" s="55">
        <f t="shared" si="60"/>
        <v>86</v>
      </c>
      <c r="T232" s="55">
        <f t="shared" si="57"/>
        <v>48</v>
      </c>
      <c r="U232" s="55">
        <f t="shared" si="61"/>
        <v>0</v>
      </c>
      <c r="W232" s="73" t="str">
        <f t="shared" si="58"/>
        <v>Yes</v>
      </c>
      <c r="X232" s="55">
        <f t="shared" si="62"/>
        <v>86</v>
      </c>
      <c r="Y232" s="55">
        <f t="shared" si="63"/>
        <v>0</v>
      </c>
      <c r="Z232" s="62">
        <f t="shared" si="64"/>
        <v>0</v>
      </c>
      <c r="AA232" s="62">
        <f t="shared" si="59"/>
        <v>14274</v>
      </c>
      <c r="AB232" s="67">
        <f t="shared" si="65"/>
        <v>0</v>
      </c>
      <c r="AD232" s="57">
        <f>INDEX(Input_Raw_Data!$E$739:$E$744,MATCH(D232,Input_Raw_Data!$D$739:$D$744,0))</f>
        <v>0.48700000182628767</v>
      </c>
      <c r="AE232" s="62">
        <f t="shared" si="66"/>
        <v>0</v>
      </c>
      <c r="AF232" s="62">
        <f t="shared" si="67"/>
        <v>0</v>
      </c>
    </row>
    <row r="233" spans="4:32" s="4" customFormat="1" ht="11.25" customHeight="1" x14ac:dyDescent="0.3">
      <c r="D233" s="12" t="str">
        <f>Input_Raw_Data!E234</f>
        <v>FAC</v>
      </c>
      <c r="E233" s="71">
        <f>Input_Raw_Data!F234</f>
        <v>39941</v>
      </c>
      <c r="F233" s="55">
        <f>Input_Raw_Data!G234</f>
        <v>48</v>
      </c>
      <c r="G233" s="62">
        <f>Input_Raw_Data!H234</f>
        <v>14274</v>
      </c>
      <c r="H233" s="62">
        <f>Input_Raw_Data!I234</f>
        <v>14274</v>
      </c>
      <c r="I233" s="62">
        <f>Input_Raw_Data!J234</f>
        <v>0</v>
      </c>
      <c r="J233" s="73" t="str">
        <f>Input_Raw_Data!K234</f>
        <v>IT and Communications</v>
      </c>
      <c r="K233" s="73" t="str">
        <f>Input_Raw_Data!L234</f>
        <v xml:space="preserve">Non-network — IT and communications </v>
      </c>
      <c r="M233" s="71">
        <f t="shared" si="51"/>
        <v>39941</v>
      </c>
      <c r="N233" s="55">
        <f t="shared" si="52"/>
        <v>7</v>
      </c>
      <c r="O233" s="55">
        <f t="shared" si="53"/>
        <v>1</v>
      </c>
      <c r="P233" s="55">
        <f t="shared" si="54"/>
        <v>6</v>
      </c>
      <c r="Q233" s="55">
        <f t="shared" si="55"/>
        <v>6</v>
      </c>
      <c r="R233" s="55">
        <f t="shared" si="56"/>
        <v>72</v>
      </c>
      <c r="S233" s="55">
        <f t="shared" si="60"/>
        <v>86</v>
      </c>
      <c r="T233" s="55">
        <f t="shared" si="57"/>
        <v>48</v>
      </c>
      <c r="U233" s="55">
        <f t="shared" si="61"/>
        <v>0</v>
      </c>
      <c r="W233" s="73" t="str">
        <f t="shared" si="58"/>
        <v>Yes</v>
      </c>
      <c r="X233" s="55">
        <f t="shared" si="62"/>
        <v>86</v>
      </c>
      <c r="Y233" s="55">
        <f t="shared" si="63"/>
        <v>0</v>
      </c>
      <c r="Z233" s="62">
        <f t="shared" si="64"/>
        <v>0</v>
      </c>
      <c r="AA233" s="62">
        <f t="shared" si="59"/>
        <v>14274</v>
      </c>
      <c r="AB233" s="67">
        <f t="shared" si="65"/>
        <v>0</v>
      </c>
      <c r="AD233" s="57">
        <f>INDEX(Input_Raw_Data!$E$739:$E$744,MATCH(D233,Input_Raw_Data!$D$739:$D$744,0))</f>
        <v>0.48700000182628767</v>
      </c>
      <c r="AE233" s="62">
        <f t="shared" si="66"/>
        <v>0</v>
      </c>
      <c r="AF233" s="62">
        <f t="shared" si="67"/>
        <v>0</v>
      </c>
    </row>
    <row r="234" spans="4:32" s="4" customFormat="1" ht="11.25" customHeight="1" x14ac:dyDescent="0.3">
      <c r="D234" s="12" t="str">
        <f>Input_Raw_Data!E235</f>
        <v>FAC</v>
      </c>
      <c r="E234" s="71">
        <f>Input_Raw_Data!F235</f>
        <v>39941</v>
      </c>
      <c r="F234" s="55">
        <f>Input_Raw_Data!G235</f>
        <v>48</v>
      </c>
      <c r="G234" s="62">
        <f>Input_Raw_Data!H235</f>
        <v>23552</v>
      </c>
      <c r="H234" s="62">
        <f>Input_Raw_Data!I235</f>
        <v>23552</v>
      </c>
      <c r="I234" s="62">
        <f>Input_Raw_Data!J235</f>
        <v>0</v>
      </c>
      <c r="J234" s="73" t="str">
        <f>Input_Raw_Data!K235</f>
        <v>IT and Communications</v>
      </c>
      <c r="K234" s="73" t="str">
        <f>Input_Raw_Data!L235</f>
        <v xml:space="preserve">Non-network — IT and communications </v>
      </c>
      <c r="M234" s="71">
        <f t="shared" si="51"/>
        <v>39941</v>
      </c>
      <c r="N234" s="55">
        <f t="shared" si="52"/>
        <v>7</v>
      </c>
      <c r="O234" s="55">
        <f t="shared" si="53"/>
        <v>1</v>
      </c>
      <c r="P234" s="55">
        <f t="shared" si="54"/>
        <v>6</v>
      </c>
      <c r="Q234" s="55">
        <f t="shared" si="55"/>
        <v>6</v>
      </c>
      <c r="R234" s="55">
        <f t="shared" si="56"/>
        <v>72</v>
      </c>
      <c r="S234" s="55">
        <f t="shared" si="60"/>
        <v>86</v>
      </c>
      <c r="T234" s="55">
        <f t="shared" si="57"/>
        <v>48</v>
      </c>
      <c r="U234" s="55">
        <f t="shared" si="61"/>
        <v>0</v>
      </c>
      <c r="W234" s="73" t="str">
        <f t="shared" si="58"/>
        <v>Yes</v>
      </c>
      <c r="X234" s="55">
        <f t="shared" si="62"/>
        <v>86</v>
      </c>
      <c r="Y234" s="55">
        <f t="shared" si="63"/>
        <v>0</v>
      </c>
      <c r="Z234" s="62">
        <f t="shared" si="64"/>
        <v>0</v>
      </c>
      <c r="AA234" s="62">
        <f t="shared" si="59"/>
        <v>23552</v>
      </c>
      <c r="AB234" s="67">
        <f t="shared" si="65"/>
        <v>0</v>
      </c>
      <c r="AD234" s="57">
        <f>INDEX(Input_Raw_Data!$E$739:$E$744,MATCH(D234,Input_Raw_Data!$D$739:$D$744,0))</f>
        <v>0.48700000182628767</v>
      </c>
      <c r="AE234" s="62">
        <f t="shared" si="66"/>
        <v>0</v>
      </c>
      <c r="AF234" s="62">
        <f t="shared" si="67"/>
        <v>0</v>
      </c>
    </row>
    <row r="235" spans="4:32" s="4" customFormat="1" ht="11.25" customHeight="1" x14ac:dyDescent="0.3">
      <c r="D235" s="12" t="str">
        <f>Input_Raw_Data!E236</f>
        <v>FAC</v>
      </c>
      <c r="E235" s="71">
        <f>Input_Raw_Data!F236</f>
        <v>39941</v>
      </c>
      <c r="F235" s="55">
        <f>Input_Raw_Data!G236</f>
        <v>48</v>
      </c>
      <c r="G235" s="62">
        <f>Input_Raw_Data!H236</f>
        <v>23552</v>
      </c>
      <c r="H235" s="62">
        <f>Input_Raw_Data!I236</f>
        <v>23552</v>
      </c>
      <c r="I235" s="62">
        <f>Input_Raw_Data!J236</f>
        <v>0</v>
      </c>
      <c r="J235" s="73" t="str">
        <f>Input_Raw_Data!K236</f>
        <v>IT and Communications</v>
      </c>
      <c r="K235" s="73" t="str">
        <f>Input_Raw_Data!L236</f>
        <v xml:space="preserve">Non-network — IT and communications </v>
      </c>
      <c r="M235" s="71">
        <f t="shared" si="51"/>
        <v>39941</v>
      </c>
      <c r="N235" s="55">
        <f t="shared" si="52"/>
        <v>7</v>
      </c>
      <c r="O235" s="55">
        <f t="shared" si="53"/>
        <v>1</v>
      </c>
      <c r="P235" s="55">
        <f t="shared" si="54"/>
        <v>6</v>
      </c>
      <c r="Q235" s="55">
        <f t="shared" si="55"/>
        <v>6</v>
      </c>
      <c r="R235" s="55">
        <f t="shared" si="56"/>
        <v>72</v>
      </c>
      <c r="S235" s="55">
        <f t="shared" si="60"/>
        <v>86</v>
      </c>
      <c r="T235" s="55">
        <f t="shared" si="57"/>
        <v>48</v>
      </c>
      <c r="U235" s="55">
        <f t="shared" si="61"/>
        <v>0</v>
      </c>
      <c r="W235" s="73" t="str">
        <f t="shared" si="58"/>
        <v>Yes</v>
      </c>
      <c r="X235" s="55">
        <f t="shared" si="62"/>
        <v>86</v>
      </c>
      <c r="Y235" s="55">
        <f t="shared" si="63"/>
        <v>0</v>
      </c>
      <c r="Z235" s="62">
        <f t="shared" si="64"/>
        <v>0</v>
      </c>
      <c r="AA235" s="62">
        <f t="shared" si="59"/>
        <v>23552</v>
      </c>
      <c r="AB235" s="67">
        <f t="shared" si="65"/>
        <v>0</v>
      </c>
      <c r="AD235" s="57">
        <f>INDEX(Input_Raw_Data!$E$739:$E$744,MATCH(D235,Input_Raw_Data!$D$739:$D$744,0))</f>
        <v>0.48700000182628767</v>
      </c>
      <c r="AE235" s="62">
        <f t="shared" si="66"/>
        <v>0</v>
      </c>
      <c r="AF235" s="62">
        <f t="shared" si="67"/>
        <v>0</v>
      </c>
    </row>
    <row r="236" spans="4:32" s="4" customFormat="1" ht="11.25" customHeight="1" x14ac:dyDescent="0.3">
      <c r="D236" s="12" t="str">
        <f>Input_Raw_Data!E237</f>
        <v>FAC</v>
      </c>
      <c r="E236" s="71">
        <f>Input_Raw_Data!F237</f>
        <v>39941</v>
      </c>
      <c r="F236" s="55">
        <f>Input_Raw_Data!G237</f>
        <v>48</v>
      </c>
      <c r="G236" s="62">
        <f>Input_Raw_Data!H237</f>
        <v>23552</v>
      </c>
      <c r="H236" s="62">
        <f>Input_Raw_Data!I237</f>
        <v>23552</v>
      </c>
      <c r="I236" s="62">
        <f>Input_Raw_Data!J237</f>
        <v>0</v>
      </c>
      <c r="J236" s="73" t="str">
        <f>Input_Raw_Data!K237</f>
        <v>IT and Communications</v>
      </c>
      <c r="K236" s="73" t="str">
        <f>Input_Raw_Data!L237</f>
        <v xml:space="preserve">Non-network — IT and communications </v>
      </c>
      <c r="M236" s="71">
        <f t="shared" si="51"/>
        <v>39941</v>
      </c>
      <c r="N236" s="55">
        <f t="shared" si="52"/>
        <v>7</v>
      </c>
      <c r="O236" s="55">
        <f t="shared" si="53"/>
        <v>1</v>
      </c>
      <c r="P236" s="55">
        <f t="shared" si="54"/>
        <v>6</v>
      </c>
      <c r="Q236" s="55">
        <f t="shared" si="55"/>
        <v>6</v>
      </c>
      <c r="R236" s="55">
        <f t="shared" si="56"/>
        <v>72</v>
      </c>
      <c r="S236" s="55">
        <f t="shared" si="60"/>
        <v>86</v>
      </c>
      <c r="T236" s="55">
        <f t="shared" si="57"/>
        <v>48</v>
      </c>
      <c r="U236" s="55">
        <f t="shared" si="61"/>
        <v>0</v>
      </c>
      <c r="W236" s="73" t="str">
        <f t="shared" si="58"/>
        <v>Yes</v>
      </c>
      <c r="X236" s="55">
        <f t="shared" si="62"/>
        <v>86</v>
      </c>
      <c r="Y236" s="55">
        <f t="shared" si="63"/>
        <v>0</v>
      </c>
      <c r="Z236" s="62">
        <f t="shared" si="64"/>
        <v>0</v>
      </c>
      <c r="AA236" s="62">
        <f t="shared" si="59"/>
        <v>23552</v>
      </c>
      <c r="AB236" s="67">
        <f t="shared" si="65"/>
        <v>0</v>
      </c>
      <c r="AD236" s="57">
        <f>INDEX(Input_Raw_Data!$E$739:$E$744,MATCH(D236,Input_Raw_Data!$D$739:$D$744,0))</f>
        <v>0.48700000182628767</v>
      </c>
      <c r="AE236" s="62">
        <f t="shared" si="66"/>
        <v>0</v>
      </c>
      <c r="AF236" s="62">
        <f t="shared" si="67"/>
        <v>0</v>
      </c>
    </row>
    <row r="237" spans="4:32" s="4" customFormat="1" ht="11.25" customHeight="1" x14ac:dyDescent="0.3">
      <c r="D237" s="12" t="str">
        <f>Input_Raw_Data!E238</f>
        <v>FAC</v>
      </c>
      <c r="E237" s="71">
        <f>Input_Raw_Data!F238</f>
        <v>39941</v>
      </c>
      <c r="F237" s="55">
        <f>Input_Raw_Data!G238</f>
        <v>48</v>
      </c>
      <c r="G237" s="62">
        <f>Input_Raw_Data!H238</f>
        <v>9486</v>
      </c>
      <c r="H237" s="62">
        <f>Input_Raw_Data!I238</f>
        <v>9486</v>
      </c>
      <c r="I237" s="62">
        <f>Input_Raw_Data!J238</f>
        <v>0</v>
      </c>
      <c r="J237" s="73" t="str">
        <f>Input_Raw_Data!K238</f>
        <v>IT and Communications</v>
      </c>
      <c r="K237" s="73" t="str">
        <f>Input_Raw_Data!L238</f>
        <v xml:space="preserve">Non-network — IT and communications </v>
      </c>
      <c r="M237" s="71">
        <f t="shared" si="51"/>
        <v>39941</v>
      </c>
      <c r="N237" s="55">
        <f t="shared" si="52"/>
        <v>7</v>
      </c>
      <c r="O237" s="55">
        <f t="shared" si="53"/>
        <v>1</v>
      </c>
      <c r="P237" s="55">
        <f t="shared" si="54"/>
        <v>6</v>
      </c>
      <c r="Q237" s="55">
        <f t="shared" si="55"/>
        <v>6</v>
      </c>
      <c r="R237" s="55">
        <f t="shared" si="56"/>
        <v>72</v>
      </c>
      <c r="S237" s="55">
        <f t="shared" si="60"/>
        <v>86</v>
      </c>
      <c r="T237" s="55">
        <f t="shared" si="57"/>
        <v>48</v>
      </c>
      <c r="U237" s="55">
        <f t="shared" si="61"/>
        <v>0</v>
      </c>
      <c r="W237" s="73" t="str">
        <f t="shared" si="58"/>
        <v>Yes</v>
      </c>
      <c r="X237" s="55">
        <f t="shared" si="62"/>
        <v>86</v>
      </c>
      <c r="Y237" s="55">
        <f t="shared" si="63"/>
        <v>0</v>
      </c>
      <c r="Z237" s="62">
        <f t="shared" si="64"/>
        <v>0</v>
      </c>
      <c r="AA237" s="62">
        <f t="shared" si="59"/>
        <v>9486</v>
      </c>
      <c r="AB237" s="67">
        <f t="shared" si="65"/>
        <v>0</v>
      </c>
      <c r="AD237" s="57">
        <f>INDEX(Input_Raw_Data!$E$739:$E$744,MATCH(D237,Input_Raw_Data!$D$739:$D$744,0))</f>
        <v>0.48700000182628767</v>
      </c>
      <c r="AE237" s="62">
        <f t="shared" si="66"/>
        <v>0</v>
      </c>
      <c r="AF237" s="62">
        <f t="shared" si="67"/>
        <v>0</v>
      </c>
    </row>
    <row r="238" spans="4:32" s="4" customFormat="1" ht="11.25" customHeight="1" x14ac:dyDescent="0.3">
      <c r="D238" s="12" t="str">
        <f>Input_Raw_Data!E239</f>
        <v>FAC</v>
      </c>
      <c r="E238" s="71">
        <f>Input_Raw_Data!F239</f>
        <v>39941</v>
      </c>
      <c r="F238" s="55">
        <f>Input_Raw_Data!G239</f>
        <v>48</v>
      </c>
      <c r="G238" s="62">
        <f>Input_Raw_Data!H239</f>
        <v>9486</v>
      </c>
      <c r="H238" s="62">
        <f>Input_Raw_Data!I239</f>
        <v>9486</v>
      </c>
      <c r="I238" s="62">
        <f>Input_Raw_Data!J239</f>
        <v>0</v>
      </c>
      <c r="J238" s="73" t="str">
        <f>Input_Raw_Data!K239</f>
        <v>IT and Communications</v>
      </c>
      <c r="K238" s="73" t="str">
        <f>Input_Raw_Data!L239</f>
        <v xml:space="preserve">Non-network — IT and communications </v>
      </c>
      <c r="M238" s="71">
        <f t="shared" si="51"/>
        <v>39941</v>
      </c>
      <c r="N238" s="55">
        <f t="shared" si="52"/>
        <v>7</v>
      </c>
      <c r="O238" s="55">
        <f t="shared" si="53"/>
        <v>1</v>
      </c>
      <c r="P238" s="55">
        <f t="shared" si="54"/>
        <v>6</v>
      </c>
      <c r="Q238" s="55">
        <f t="shared" si="55"/>
        <v>6</v>
      </c>
      <c r="R238" s="55">
        <f t="shared" si="56"/>
        <v>72</v>
      </c>
      <c r="S238" s="55">
        <f t="shared" si="60"/>
        <v>86</v>
      </c>
      <c r="T238" s="55">
        <f t="shared" si="57"/>
        <v>48</v>
      </c>
      <c r="U238" s="55">
        <f t="shared" si="61"/>
        <v>0</v>
      </c>
      <c r="W238" s="73" t="str">
        <f t="shared" si="58"/>
        <v>Yes</v>
      </c>
      <c r="X238" s="55">
        <f t="shared" si="62"/>
        <v>86</v>
      </c>
      <c r="Y238" s="55">
        <f t="shared" si="63"/>
        <v>0</v>
      </c>
      <c r="Z238" s="62">
        <f t="shared" si="64"/>
        <v>0</v>
      </c>
      <c r="AA238" s="62">
        <f t="shared" si="59"/>
        <v>9486</v>
      </c>
      <c r="AB238" s="67">
        <f t="shared" si="65"/>
        <v>0</v>
      </c>
      <c r="AD238" s="57">
        <f>INDEX(Input_Raw_Data!$E$739:$E$744,MATCH(D238,Input_Raw_Data!$D$739:$D$744,0))</f>
        <v>0.48700000182628767</v>
      </c>
      <c r="AE238" s="62">
        <f t="shared" si="66"/>
        <v>0</v>
      </c>
      <c r="AF238" s="62">
        <f t="shared" si="67"/>
        <v>0</v>
      </c>
    </row>
    <row r="239" spans="4:32" s="4" customFormat="1" ht="11.25" customHeight="1" x14ac:dyDescent="0.3">
      <c r="D239" s="12" t="str">
        <f>Input_Raw_Data!E240</f>
        <v>FAC</v>
      </c>
      <c r="E239" s="71">
        <f>Input_Raw_Data!F240</f>
        <v>39941</v>
      </c>
      <c r="F239" s="55">
        <f>Input_Raw_Data!G240</f>
        <v>48</v>
      </c>
      <c r="G239" s="62">
        <f>Input_Raw_Data!H240</f>
        <v>9486</v>
      </c>
      <c r="H239" s="62">
        <f>Input_Raw_Data!I240</f>
        <v>9486</v>
      </c>
      <c r="I239" s="62">
        <f>Input_Raw_Data!J240</f>
        <v>0</v>
      </c>
      <c r="J239" s="73" t="str">
        <f>Input_Raw_Data!K240</f>
        <v>IT and Communications</v>
      </c>
      <c r="K239" s="73" t="str">
        <f>Input_Raw_Data!L240</f>
        <v xml:space="preserve">Non-network — IT and communications </v>
      </c>
      <c r="M239" s="71">
        <f t="shared" si="51"/>
        <v>39941</v>
      </c>
      <c r="N239" s="55">
        <f t="shared" si="52"/>
        <v>7</v>
      </c>
      <c r="O239" s="55">
        <f t="shared" si="53"/>
        <v>1</v>
      </c>
      <c r="P239" s="55">
        <f t="shared" si="54"/>
        <v>6</v>
      </c>
      <c r="Q239" s="55">
        <f t="shared" si="55"/>
        <v>6</v>
      </c>
      <c r="R239" s="55">
        <f t="shared" si="56"/>
        <v>72</v>
      </c>
      <c r="S239" s="55">
        <f t="shared" si="60"/>
        <v>86</v>
      </c>
      <c r="T239" s="55">
        <f t="shared" si="57"/>
        <v>48</v>
      </c>
      <c r="U239" s="55">
        <f t="shared" si="61"/>
        <v>0</v>
      </c>
      <c r="W239" s="73" t="str">
        <f t="shared" si="58"/>
        <v>Yes</v>
      </c>
      <c r="X239" s="55">
        <f t="shared" si="62"/>
        <v>86</v>
      </c>
      <c r="Y239" s="55">
        <f t="shared" si="63"/>
        <v>0</v>
      </c>
      <c r="Z239" s="62">
        <f t="shared" si="64"/>
        <v>0</v>
      </c>
      <c r="AA239" s="62">
        <f t="shared" si="59"/>
        <v>9486</v>
      </c>
      <c r="AB239" s="67">
        <f t="shared" si="65"/>
        <v>0</v>
      </c>
      <c r="AD239" s="57">
        <f>INDEX(Input_Raw_Data!$E$739:$E$744,MATCH(D239,Input_Raw_Data!$D$739:$D$744,0))</f>
        <v>0.48700000182628767</v>
      </c>
      <c r="AE239" s="62">
        <f t="shared" si="66"/>
        <v>0</v>
      </c>
      <c r="AF239" s="62">
        <f t="shared" si="67"/>
        <v>0</v>
      </c>
    </row>
    <row r="240" spans="4:32" s="4" customFormat="1" ht="11.25" customHeight="1" x14ac:dyDescent="0.3">
      <c r="D240" s="12" t="str">
        <f>Input_Raw_Data!E241</f>
        <v>FAC</v>
      </c>
      <c r="E240" s="71">
        <f>Input_Raw_Data!F241</f>
        <v>39941</v>
      </c>
      <c r="F240" s="55">
        <f>Input_Raw_Data!G241</f>
        <v>48</v>
      </c>
      <c r="G240" s="62">
        <f>Input_Raw_Data!H241</f>
        <v>13804</v>
      </c>
      <c r="H240" s="62">
        <f>Input_Raw_Data!I241</f>
        <v>13804</v>
      </c>
      <c r="I240" s="62">
        <f>Input_Raw_Data!J241</f>
        <v>0</v>
      </c>
      <c r="J240" s="73" t="str">
        <f>Input_Raw_Data!K241</f>
        <v>IT and Communications</v>
      </c>
      <c r="K240" s="73" t="str">
        <f>Input_Raw_Data!L241</f>
        <v xml:space="preserve">Non-network — IT and communications </v>
      </c>
      <c r="M240" s="71">
        <f t="shared" si="51"/>
        <v>39941</v>
      </c>
      <c r="N240" s="55">
        <f t="shared" si="52"/>
        <v>7</v>
      </c>
      <c r="O240" s="55">
        <f t="shared" si="53"/>
        <v>1</v>
      </c>
      <c r="P240" s="55">
        <f t="shared" si="54"/>
        <v>6</v>
      </c>
      <c r="Q240" s="55">
        <f t="shared" si="55"/>
        <v>6</v>
      </c>
      <c r="R240" s="55">
        <f t="shared" si="56"/>
        <v>72</v>
      </c>
      <c r="S240" s="55">
        <f t="shared" si="60"/>
        <v>86</v>
      </c>
      <c r="T240" s="55">
        <f t="shared" si="57"/>
        <v>48</v>
      </c>
      <c r="U240" s="55">
        <f t="shared" si="61"/>
        <v>0</v>
      </c>
      <c r="W240" s="73" t="str">
        <f t="shared" si="58"/>
        <v>Yes</v>
      </c>
      <c r="X240" s="55">
        <f t="shared" si="62"/>
        <v>86</v>
      </c>
      <c r="Y240" s="55">
        <f t="shared" si="63"/>
        <v>0</v>
      </c>
      <c r="Z240" s="62">
        <f t="shared" si="64"/>
        <v>0</v>
      </c>
      <c r="AA240" s="62">
        <f t="shared" si="59"/>
        <v>13804</v>
      </c>
      <c r="AB240" s="67">
        <f t="shared" si="65"/>
        <v>0</v>
      </c>
      <c r="AD240" s="57">
        <f>INDEX(Input_Raw_Data!$E$739:$E$744,MATCH(D240,Input_Raw_Data!$D$739:$D$744,0))</f>
        <v>0.48700000182628767</v>
      </c>
      <c r="AE240" s="62">
        <f t="shared" si="66"/>
        <v>0</v>
      </c>
      <c r="AF240" s="62">
        <f t="shared" si="67"/>
        <v>0</v>
      </c>
    </row>
    <row r="241" spans="4:32" s="4" customFormat="1" ht="11.25" customHeight="1" x14ac:dyDescent="0.3">
      <c r="D241" s="12" t="str">
        <f>Input_Raw_Data!E242</f>
        <v>FAC</v>
      </c>
      <c r="E241" s="71">
        <f>Input_Raw_Data!F242</f>
        <v>39941</v>
      </c>
      <c r="F241" s="55">
        <f>Input_Raw_Data!G242</f>
        <v>48</v>
      </c>
      <c r="G241" s="62">
        <f>Input_Raw_Data!H242</f>
        <v>13804</v>
      </c>
      <c r="H241" s="62">
        <f>Input_Raw_Data!I242</f>
        <v>13804</v>
      </c>
      <c r="I241" s="62">
        <f>Input_Raw_Data!J242</f>
        <v>0</v>
      </c>
      <c r="J241" s="73" t="str">
        <f>Input_Raw_Data!K242</f>
        <v>IT and Communications</v>
      </c>
      <c r="K241" s="73" t="str">
        <f>Input_Raw_Data!L242</f>
        <v xml:space="preserve">Non-network — IT and communications </v>
      </c>
      <c r="M241" s="71">
        <f t="shared" si="51"/>
        <v>39941</v>
      </c>
      <c r="N241" s="55">
        <f t="shared" si="52"/>
        <v>7</v>
      </c>
      <c r="O241" s="55">
        <f t="shared" si="53"/>
        <v>1</v>
      </c>
      <c r="P241" s="55">
        <f t="shared" si="54"/>
        <v>6</v>
      </c>
      <c r="Q241" s="55">
        <f t="shared" si="55"/>
        <v>6</v>
      </c>
      <c r="R241" s="55">
        <f t="shared" si="56"/>
        <v>72</v>
      </c>
      <c r="S241" s="55">
        <f t="shared" si="60"/>
        <v>86</v>
      </c>
      <c r="T241" s="55">
        <f t="shared" si="57"/>
        <v>48</v>
      </c>
      <c r="U241" s="55">
        <f t="shared" si="61"/>
        <v>0</v>
      </c>
      <c r="W241" s="73" t="str">
        <f t="shared" si="58"/>
        <v>Yes</v>
      </c>
      <c r="X241" s="55">
        <f t="shared" si="62"/>
        <v>86</v>
      </c>
      <c r="Y241" s="55">
        <f t="shared" si="63"/>
        <v>0</v>
      </c>
      <c r="Z241" s="62">
        <f t="shared" si="64"/>
        <v>0</v>
      </c>
      <c r="AA241" s="62">
        <f t="shared" si="59"/>
        <v>13804</v>
      </c>
      <c r="AB241" s="67">
        <f t="shared" si="65"/>
        <v>0</v>
      </c>
      <c r="AD241" s="57">
        <f>INDEX(Input_Raw_Data!$E$739:$E$744,MATCH(D241,Input_Raw_Data!$D$739:$D$744,0))</f>
        <v>0.48700000182628767</v>
      </c>
      <c r="AE241" s="62">
        <f t="shared" si="66"/>
        <v>0</v>
      </c>
      <c r="AF241" s="62">
        <f t="shared" si="67"/>
        <v>0</v>
      </c>
    </row>
    <row r="242" spans="4:32" s="4" customFormat="1" ht="11.25" customHeight="1" x14ac:dyDescent="0.3">
      <c r="D242" s="12" t="str">
        <f>Input_Raw_Data!E243</f>
        <v>FAC</v>
      </c>
      <c r="E242" s="71">
        <f>Input_Raw_Data!F243</f>
        <v>39941</v>
      </c>
      <c r="F242" s="55">
        <f>Input_Raw_Data!G243</f>
        <v>48</v>
      </c>
      <c r="G242" s="62">
        <f>Input_Raw_Data!H243</f>
        <v>13804</v>
      </c>
      <c r="H242" s="62">
        <f>Input_Raw_Data!I243</f>
        <v>13804</v>
      </c>
      <c r="I242" s="62">
        <f>Input_Raw_Data!J243</f>
        <v>0</v>
      </c>
      <c r="J242" s="73" t="str">
        <f>Input_Raw_Data!K243</f>
        <v>IT and Communications</v>
      </c>
      <c r="K242" s="73" t="str">
        <f>Input_Raw_Data!L243</f>
        <v xml:space="preserve">Non-network — IT and communications </v>
      </c>
      <c r="M242" s="71">
        <f t="shared" si="51"/>
        <v>39941</v>
      </c>
      <c r="N242" s="55">
        <f t="shared" si="52"/>
        <v>7</v>
      </c>
      <c r="O242" s="55">
        <f t="shared" si="53"/>
        <v>1</v>
      </c>
      <c r="P242" s="55">
        <f t="shared" si="54"/>
        <v>6</v>
      </c>
      <c r="Q242" s="55">
        <f t="shared" si="55"/>
        <v>6</v>
      </c>
      <c r="R242" s="55">
        <f t="shared" si="56"/>
        <v>72</v>
      </c>
      <c r="S242" s="55">
        <f t="shared" si="60"/>
        <v>86</v>
      </c>
      <c r="T242" s="55">
        <f t="shared" si="57"/>
        <v>48</v>
      </c>
      <c r="U242" s="55">
        <f t="shared" si="61"/>
        <v>0</v>
      </c>
      <c r="W242" s="73" t="str">
        <f t="shared" si="58"/>
        <v>Yes</v>
      </c>
      <c r="X242" s="55">
        <f t="shared" si="62"/>
        <v>86</v>
      </c>
      <c r="Y242" s="55">
        <f t="shared" si="63"/>
        <v>0</v>
      </c>
      <c r="Z242" s="62">
        <f t="shared" si="64"/>
        <v>0</v>
      </c>
      <c r="AA242" s="62">
        <f t="shared" si="59"/>
        <v>13804</v>
      </c>
      <c r="AB242" s="67">
        <f t="shared" si="65"/>
        <v>0</v>
      </c>
      <c r="AD242" s="57">
        <f>INDEX(Input_Raw_Data!$E$739:$E$744,MATCH(D242,Input_Raw_Data!$D$739:$D$744,0))</f>
        <v>0.48700000182628767</v>
      </c>
      <c r="AE242" s="62">
        <f t="shared" si="66"/>
        <v>0</v>
      </c>
      <c r="AF242" s="62">
        <f t="shared" si="67"/>
        <v>0</v>
      </c>
    </row>
    <row r="243" spans="4:32" s="4" customFormat="1" ht="11.25" customHeight="1" x14ac:dyDescent="0.3">
      <c r="D243" s="12" t="str">
        <f>Input_Raw_Data!E244</f>
        <v>FAC</v>
      </c>
      <c r="E243" s="71">
        <f>Input_Raw_Data!F244</f>
        <v>39941</v>
      </c>
      <c r="F243" s="55">
        <f>Input_Raw_Data!G244</f>
        <v>48</v>
      </c>
      <c r="G243" s="62">
        <f>Input_Raw_Data!H244</f>
        <v>13804</v>
      </c>
      <c r="H243" s="62">
        <f>Input_Raw_Data!I244</f>
        <v>13804</v>
      </c>
      <c r="I243" s="62">
        <f>Input_Raw_Data!J244</f>
        <v>0</v>
      </c>
      <c r="J243" s="73" t="str">
        <f>Input_Raw_Data!K244</f>
        <v>IT and Communications</v>
      </c>
      <c r="K243" s="73" t="str">
        <f>Input_Raw_Data!L244</f>
        <v xml:space="preserve">Non-network — IT and communications </v>
      </c>
      <c r="M243" s="71">
        <f t="shared" si="51"/>
        <v>39941</v>
      </c>
      <c r="N243" s="55">
        <f t="shared" si="52"/>
        <v>7</v>
      </c>
      <c r="O243" s="55">
        <f t="shared" si="53"/>
        <v>1</v>
      </c>
      <c r="P243" s="55">
        <f t="shared" si="54"/>
        <v>6</v>
      </c>
      <c r="Q243" s="55">
        <f t="shared" si="55"/>
        <v>6</v>
      </c>
      <c r="R243" s="55">
        <f t="shared" si="56"/>
        <v>72</v>
      </c>
      <c r="S243" s="55">
        <f t="shared" si="60"/>
        <v>86</v>
      </c>
      <c r="T243" s="55">
        <f t="shared" si="57"/>
        <v>48</v>
      </c>
      <c r="U243" s="55">
        <f t="shared" si="61"/>
        <v>0</v>
      </c>
      <c r="W243" s="73" t="str">
        <f t="shared" si="58"/>
        <v>Yes</v>
      </c>
      <c r="X243" s="55">
        <f t="shared" si="62"/>
        <v>86</v>
      </c>
      <c r="Y243" s="55">
        <f t="shared" si="63"/>
        <v>0</v>
      </c>
      <c r="Z243" s="62">
        <f t="shared" si="64"/>
        <v>0</v>
      </c>
      <c r="AA243" s="62">
        <f t="shared" si="59"/>
        <v>13804</v>
      </c>
      <c r="AB243" s="67">
        <f t="shared" si="65"/>
        <v>0</v>
      </c>
      <c r="AD243" s="57">
        <f>INDEX(Input_Raw_Data!$E$739:$E$744,MATCH(D243,Input_Raw_Data!$D$739:$D$744,0))</f>
        <v>0.48700000182628767</v>
      </c>
      <c r="AE243" s="62">
        <f t="shared" si="66"/>
        <v>0</v>
      </c>
      <c r="AF243" s="62">
        <f t="shared" si="67"/>
        <v>0</v>
      </c>
    </row>
    <row r="244" spans="4:32" s="4" customFormat="1" ht="11.25" customHeight="1" x14ac:dyDescent="0.3">
      <c r="D244" s="12" t="str">
        <f>Input_Raw_Data!E245</f>
        <v>FAC</v>
      </c>
      <c r="E244" s="71">
        <f>Input_Raw_Data!F245</f>
        <v>39941</v>
      </c>
      <c r="F244" s="55">
        <f>Input_Raw_Data!G245</f>
        <v>48</v>
      </c>
      <c r="G244" s="62">
        <f>Input_Raw_Data!H245</f>
        <v>14390</v>
      </c>
      <c r="H244" s="62">
        <f>Input_Raw_Data!I245</f>
        <v>14390</v>
      </c>
      <c r="I244" s="62">
        <f>Input_Raw_Data!J245</f>
        <v>0</v>
      </c>
      <c r="J244" s="73" t="str">
        <f>Input_Raw_Data!K245</f>
        <v>IT and Communications</v>
      </c>
      <c r="K244" s="73" t="str">
        <f>Input_Raw_Data!L245</f>
        <v xml:space="preserve">Non-network — IT and communications </v>
      </c>
      <c r="M244" s="71">
        <f t="shared" si="51"/>
        <v>39941</v>
      </c>
      <c r="N244" s="55">
        <f t="shared" si="52"/>
        <v>7</v>
      </c>
      <c r="O244" s="55">
        <f t="shared" si="53"/>
        <v>1</v>
      </c>
      <c r="P244" s="55">
        <f t="shared" si="54"/>
        <v>6</v>
      </c>
      <c r="Q244" s="55">
        <f t="shared" si="55"/>
        <v>6</v>
      </c>
      <c r="R244" s="55">
        <f t="shared" si="56"/>
        <v>72</v>
      </c>
      <c r="S244" s="55">
        <f t="shared" si="60"/>
        <v>86</v>
      </c>
      <c r="T244" s="55">
        <f t="shared" si="57"/>
        <v>48</v>
      </c>
      <c r="U244" s="55">
        <f t="shared" si="61"/>
        <v>0</v>
      </c>
      <c r="W244" s="73" t="str">
        <f t="shared" si="58"/>
        <v>Yes</v>
      </c>
      <c r="X244" s="55">
        <f t="shared" si="62"/>
        <v>86</v>
      </c>
      <c r="Y244" s="55">
        <f t="shared" si="63"/>
        <v>0</v>
      </c>
      <c r="Z244" s="62">
        <f t="shared" si="64"/>
        <v>0</v>
      </c>
      <c r="AA244" s="62">
        <f t="shared" si="59"/>
        <v>14390</v>
      </c>
      <c r="AB244" s="67">
        <f t="shared" si="65"/>
        <v>0</v>
      </c>
      <c r="AD244" s="57">
        <f>INDEX(Input_Raw_Data!$E$739:$E$744,MATCH(D244,Input_Raw_Data!$D$739:$D$744,0))</f>
        <v>0.48700000182628767</v>
      </c>
      <c r="AE244" s="62">
        <f t="shared" si="66"/>
        <v>0</v>
      </c>
      <c r="AF244" s="62">
        <f t="shared" si="67"/>
        <v>0</v>
      </c>
    </row>
    <row r="245" spans="4:32" s="4" customFormat="1" ht="11.25" customHeight="1" x14ac:dyDescent="0.3">
      <c r="D245" s="12" t="str">
        <f>Input_Raw_Data!E246</f>
        <v>FAC</v>
      </c>
      <c r="E245" s="71">
        <f>Input_Raw_Data!F246</f>
        <v>39941</v>
      </c>
      <c r="F245" s="55">
        <f>Input_Raw_Data!G246</f>
        <v>48</v>
      </c>
      <c r="G245" s="62">
        <f>Input_Raw_Data!H246</f>
        <v>13804</v>
      </c>
      <c r="H245" s="62">
        <f>Input_Raw_Data!I246</f>
        <v>13804</v>
      </c>
      <c r="I245" s="62">
        <f>Input_Raw_Data!J246</f>
        <v>0</v>
      </c>
      <c r="J245" s="73" t="str">
        <f>Input_Raw_Data!K246</f>
        <v>IT and Communications</v>
      </c>
      <c r="K245" s="73" t="str">
        <f>Input_Raw_Data!L246</f>
        <v xml:space="preserve">Non-network — IT and communications </v>
      </c>
      <c r="M245" s="71">
        <f t="shared" si="51"/>
        <v>39941</v>
      </c>
      <c r="N245" s="55">
        <f t="shared" si="52"/>
        <v>7</v>
      </c>
      <c r="O245" s="55">
        <f t="shared" si="53"/>
        <v>1</v>
      </c>
      <c r="P245" s="55">
        <f t="shared" si="54"/>
        <v>6</v>
      </c>
      <c r="Q245" s="55">
        <f t="shared" si="55"/>
        <v>6</v>
      </c>
      <c r="R245" s="55">
        <f t="shared" si="56"/>
        <v>72</v>
      </c>
      <c r="S245" s="55">
        <f t="shared" si="60"/>
        <v>86</v>
      </c>
      <c r="T245" s="55">
        <f t="shared" si="57"/>
        <v>48</v>
      </c>
      <c r="U245" s="55">
        <f t="shared" si="61"/>
        <v>0</v>
      </c>
      <c r="W245" s="73" t="str">
        <f t="shared" si="58"/>
        <v>Yes</v>
      </c>
      <c r="X245" s="55">
        <f t="shared" si="62"/>
        <v>86</v>
      </c>
      <c r="Y245" s="55">
        <f t="shared" si="63"/>
        <v>0</v>
      </c>
      <c r="Z245" s="62">
        <f t="shared" si="64"/>
        <v>0</v>
      </c>
      <c r="AA245" s="62">
        <f t="shared" si="59"/>
        <v>13804</v>
      </c>
      <c r="AB245" s="67">
        <f t="shared" si="65"/>
        <v>0</v>
      </c>
      <c r="AD245" s="57">
        <f>INDEX(Input_Raw_Data!$E$739:$E$744,MATCH(D245,Input_Raw_Data!$D$739:$D$744,0))</f>
        <v>0.48700000182628767</v>
      </c>
      <c r="AE245" s="62">
        <f t="shared" si="66"/>
        <v>0</v>
      </c>
      <c r="AF245" s="62">
        <f t="shared" si="67"/>
        <v>0</v>
      </c>
    </row>
    <row r="246" spans="4:32" s="4" customFormat="1" ht="11.25" customHeight="1" x14ac:dyDescent="0.3">
      <c r="D246" s="12" t="str">
        <f>Input_Raw_Data!E247</f>
        <v>FAC</v>
      </c>
      <c r="E246" s="71">
        <f>Input_Raw_Data!F247</f>
        <v>40256</v>
      </c>
      <c r="F246" s="55">
        <f>Input_Raw_Data!G247</f>
        <v>48</v>
      </c>
      <c r="G246" s="62">
        <f>Input_Raw_Data!H247</f>
        <v>35515</v>
      </c>
      <c r="H246" s="62">
        <f>Input_Raw_Data!I247</f>
        <v>35515</v>
      </c>
      <c r="I246" s="62">
        <f>Input_Raw_Data!J247</f>
        <v>0</v>
      </c>
      <c r="J246" s="73" t="str">
        <f>Input_Raw_Data!K247</f>
        <v>IT and Communications</v>
      </c>
      <c r="K246" s="73" t="str">
        <f>Input_Raw_Data!L247</f>
        <v xml:space="preserve">Non-network — IT and communications </v>
      </c>
      <c r="M246" s="71">
        <f t="shared" si="51"/>
        <v>40256</v>
      </c>
      <c r="N246" s="55">
        <f t="shared" si="52"/>
        <v>9</v>
      </c>
      <c r="O246" s="55">
        <f t="shared" si="53"/>
        <v>0</v>
      </c>
      <c r="P246" s="55">
        <f t="shared" si="54"/>
        <v>6</v>
      </c>
      <c r="Q246" s="55">
        <f t="shared" si="55"/>
        <v>5</v>
      </c>
      <c r="R246" s="55">
        <f t="shared" si="56"/>
        <v>60</v>
      </c>
      <c r="S246" s="55">
        <f t="shared" si="60"/>
        <v>75</v>
      </c>
      <c r="T246" s="55">
        <f t="shared" si="57"/>
        <v>48</v>
      </c>
      <c r="U246" s="55">
        <f t="shared" si="61"/>
        <v>0</v>
      </c>
      <c r="W246" s="73" t="str">
        <f t="shared" si="58"/>
        <v>Yes</v>
      </c>
      <c r="X246" s="55">
        <f t="shared" si="62"/>
        <v>75</v>
      </c>
      <c r="Y246" s="55">
        <f t="shared" si="63"/>
        <v>0</v>
      </c>
      <c r="Z246" s="62">
        <f t="shared" si="64"/>
        <v>0</v>
      </c>
      <c r="AA246" s="62">
        <f t="shared" si="59"/>
        <v>35515</v>
      </c>
      <c r="AB246" s="67">
        <f t="shared" si="65"/>
        <v>0</v>
      </c>
      <c r="AD246" s="57">
        <f>INDEX(Input_Raw_Data!$E$739:$E$744,MATCH(D246,Input_Raw_Data!$D$739:$D$744,0))</f>
        <v>0.48700000182628767</v>
      </c>
      <c r="AE246" s="62">
        <f t="shared" si="66"/>
        <v>0</v>
      </c>
      <c r="AF246" s="62">
        <f t="shared" si="67"/>
        <v>0</v>
      </c>
    </row>
    <row r="247" spans="4:32" s="4" customFormat="1" ht="11.25" customHeight="1" x14ac:dyDescent="0.3">
      <c r="D247" s="12" t="str">
        <f>Input_Raw_Data!E248</f>
        <v>FAC</v>
      </c>
      <c r="E247" s="71">
        <f>Input_Raw_Data!F248</f>
        <v>40256</v>
      </c>
      <c r="F247" s="55">
        <f>Input_Raw_Data!G248</f>
        <v>48</v>
      </c>
      <c r="G247" s="62">
        <f>Input_Raw_Data!H248</f>
        <v>35515</v>
      </c>
      <c r="H247" s="62">
        <f>Input_Raw_Data!I248</f>
        <v>35515</v>
      </c>
      <c r="I247" s="62">
        <f>Input_Raw_Data!J248</f>
        <v>0</v>
      </c>
      <c r="J247" s="73" t="str">
        <f>Input_Raw_Data!K248</f>
        <v>IT and Communications</v>
      </c>
      <c r="K247" s="73" t="str">
        <f>Input_Raw_Data!L248</f>
        <v xml:space="preserve">Non-network — IT and communications </v>
      </c>
      <c r="M247" s="71">
        <f t="shared" si="51"/>
        <v>40256</v>
      </c>
      <c r="N247" s="55">
        <f t="shared" si="52"/>
        <v>9</v>
      </c>
      <c r="O247" s="55">
        <f t="shared" si="53"/>
        <v>0</v>
      </c>
      <c r="P247" s="55">
        <f t="shared" si="54"/>
        <v>6</v>
      </c>
      <c r="Q247" s="55">
        <f t="shared" si="55"/>
        <v>5</v>
      </c>
      <c r="R247" s="55">
        <f t="shared" si="56"/>
        <v>60</v>
      </c>
      <c r="S247" s="55">
        <f t="shared" si="60"/>
        <v>75</v>
      </c>
      <c r="T247" s="55">
        <f t="shared" si="57"/>
        <v>48</v>
      </c>
      <c r="U247" s="55">
        <f t="shared" si="61"/>
        <v>0</v>
      </c>
      <c r="W247" s="73" t="str">
        <f t="shared" si="58"/>
        <v>Yes</v>
      </c>
      <c r="X247" s="55">
        <f t="shared" si="62"/>
        <v>75</v>
      </c>
      <c r="Y247" s="55">
        <f t="shared" si="63"/>
        <v>0</v>
      </c>
      <c r="Z247" s="62">
        <f t="shared" si="64"/>
        <v>0</v>
      </c>
      <c r="AA247" s="62">
        <f t="shared" si="59"/>
        <v>35515</v>
      </c>
      <c r="AB247" s="67">
        <f t="shared" si="65"/>
        <v>0</v>
      </c>
      <c r="AD247" s="57">
        <f>INDEX(Input_Raw_Data!$E$739:$E$744,MATCH(D247,Input_Raw_Data!$D$739:$D$744,0))</f>
        <v>0.48700000182628767</v>
      </c>
      <c r="AE247" s="62">
        <f t="shared" si="66"/>
        <v>0</v>
      </c>
      <c r="AF247" s="62">
        <f t="shared" si="67"/>
        <v>0</v>
      </c>
    </row>
    <row r="248" spans="4:32" s="4" customFormat="1" ht="11.25" customHeight="1" x14ac:dyDescent="0.3">
      <c r="D248" s="12" t="str">
        <f>Input_Raw_Data!E249</f>
        <v>FAC</v>
      </c>
      <c r="E248" s="71">
        <f>Input_Raw_Data!F249</f>
        <v>40256</v>
      </c>
      <c r="F248" s="55">
        <f>Input_Raw_Data!G249</f>
        <v>48</v>
      </c>
      <c r="G248" s="62">
        <f>Input_Raw_Data!H249</f>
        <v>35515</v>
      </c>
      <c r="H248" s="62">
        <f>Input_Raw_Data!I249</f>
        <v>35515</v>
      </c>
      <c r="I248" s="62">
        <f>Input_Raw_Data!J249</f>
        <v>0</v>
      </c>
      <c r="J248" s="73" t="str">
        <f>Input_Raw_Data!K249</f>
        <v>IT and Communications</v>
      </c>
      <c r="K248" s="73" t="str">
        <f>Input_Raw_Data!L249</f>
        <v xml:space="preserve">Non-network — IT and communications </v>
      </c>
      <c r="M248" s="71">
        <f t="shared" si="51"/>
        <v>40256</v>
      </c>
      <c r="N248" s="55">
        <f t="shared" si="52"/>
        <v>9</v>
      </c>
      <c r="O248" s="55">
        <f t="shared" si="53"/>
        <v>0</v>
      </c>
      <c r="P248" s="55">
        <f t="shared" si="54"/>
        <v>6</v>
      </c>
      <c r="Q248" s="55">
        <f t="shared" si="55"/>
        <v>5</v>
      </c>
      <c r="R248" s="55">
        <f t="shared" si="56"/>
        <v>60</v>
      </c>
      <c r="S248" s="55">
        <f t="shared" si="60"/>
        <v>75</v>
      </c>
      <c r="T248" s="55">
        <f t="shared" si="57"/>
        <v>48</v>
      </c>
      <c r="U248" s="55">
        <f t="shared" si="61"/>
        <v>0</v>
      </c>
      <c r="W248" s="73" t="str">
        <f t="shared" si="58"/>
        <v>Yes</v>
      </c>
      <c r="X248" s="55">
        <f t="shared" si="62"/>
        <v>75</v>
      </c>
      <c r="Y248" s="55">
        <f t="shared" si="63"/>
        <v>0</v>
      </c>
      <c r="Z248" s="62">
        <f t="shared" si="64"/>
        <v>0</v>
      </c>
      <c r="AA248" s="62">
        <f t="shared" si="59"/>
        <v>35515</v>
      </c>
      <c r="AB248" s="67">
        <f t="shared" si="65"/>
        <v>0</v>
      </c>
      <c r="AD248" s="57">
        <f>INDEX(Input_Raw_Data!$E$739:$E$744,MATCH(D248,Input_Raw_Data!$D$739:$D$744,0))</f>
        <v>0.48700000182628767</v>
      </c>
      <c r="AE248" s="62">
        <f t="shared" si="66"/>
        <v>0</v>
      </c>
      <c r="AF248" s="62">
        <f t="shared" si="67"/>
        <v>0</v>
      </c>
    </row>
    <row r="249" spans="4:32" s="4" customFormat="1" ht="11.25" customHeight="1" x14ac:dyDescent="0.3">
      <c r="D249" s="12" t="str">
        <f>Input_Raw_Data!E250</f>
        <v>FAC</v>
      </c>
      <c r="E249" s="71">
        <f>Input_Raw_Data!F250</f>
        <v>39941</v>
      </c>
      <c r="F249" s="55">
        <f>Input_Raw_Data!G250</f>
        <v>48</v>
      </c>
      <c r="G249" s="62">
        <f>Input_Raw_Data!H250</f>
        <v>21013</v>
      </c>
      <c r="H249" s="62">
        <f>Input_Raw_Data!I250</f>
        <v>21013</v>
      </c>
      <c r="I249" s="62">
        <f>Input_Raw_Data!J250</f>
        <v>0</v>
      </c>
      <c r="J249" s="73" t="str">
        <f>Input_Raw_Data!K250</f>
        <v>IT and Communications</v>
      </c>
      <c r="K249" s="73" t="str">
        <f>Input_Raw_Data!L250</f>
        <v xml:space="preserve">Non-network — IT and communications </v>
      </c>
      <c r="M249" s="71">
        <f t="shared" si="51"/>
        <v>39941</v>
      </c>
      <c r="N249" s="55">
        <f t="shared" si="52"/>
        <v>7</v>
      </c>
      <c r="O249" s="55">
        <f t="shared" si="53"/>
        <v>1</v>
      </c>
      <c r="P249" s="55">
        <f t="shared" si="54"/>
        <v>6</v>
      </c>
      <c r="Q249" s="55">
        <f t="shared" si="55"/>
        <v>6</v>
      </c>
      <c r="R249" s="55">
        <f t="shared" si="56"/>
        <v>72</v>
      </c>
      <c r="S249" s="55">
        <f t="shared" si="60"/>
        <v>86</v>
      </c>
      <c r="T249" s="55">
        <f t="shared" si="57"/>
        <v>48</v>
      </c>
      <c r="U249" s="55">
        <f t="shared" si="61"/>
        <v>0</v>
      </c>
      <c r="W249" s="73" t="str">
        <f t="shared" si="58"/>
        <v>Yes</v>
      </c>
      <c r="X249" s="55">
        <f t="shared" si="62"/>
        <v>86</v>
      </c>
      <c r="Y249" s="55">
        <f t="shared" si="63"/>
        <v>0</v>
      </c>
      <c r="Z249" s="62">
        <f t="shared" si="64"/>
        <v>0</v>
      </c>
      <c r="AA249" s="62">
        <f t="shared" si="59"/>
        <v>21013</v>
      </c>
      <c r="AB249" s="67">
        <f t="shared" si="65"/>
        <v>0</v>
      </c>
      <c r="AD249" s="57">
        <f>INDEX(Input_Raw_Data!$E$739:$E$744,MATCH(D249,Input_Raw_Data!$D$739:$D$744,0))</f>
        <v>0.48700000182628767</v>
      </c>
      <c r="AE249" s="62">
        <f t="shared" si="66"/>
        <v>0</v>
      </c>
      <c r="AF249" s="62">
        <f t="shared" si="67"/>
        <v>0</v>
      </c>
    </row>
    <row r="250" spans="4:32" s="4" customFormat="1" ht="11.25" customHeight="1" x14ac:dyDescent="0.3">
      <c r="D250" s="12" t="str">
        <f>Input_Raw_Data!E251</f>
        <v>FAC</v>
      </c>
      <c r="E250" s="71">
        <f>Input_Raw_Data!F251</f>
        <v>39938</v>
      </c>
      <c r="F250" s="55">
        <f>Input_Raw_Data!G251</f>
        <v>360</v>
      </c>
      <c r="G250" s="62">
        <f>Input_Raw_Data!H251</f>
        <v>4770</v>
      </c>
      <c r="H250" s="62">
        <f>Input_Raw_Data!I251</f>
        <v>1139.97</v>
      </c>
      <c r="I250" s="62">
        <f>Input_Raw_Data!J251</f>
        <v>3630.0299999999997</v>
      </c>
      <c r="J250" s="73" t="str">
        <f>Input_Raw_Data!K251</f>
        <v>Property</v>
      </c>
      <c r="K250" s="73" t="str">
        <f>Input_Raw_Data!L251</f>
        <v xml:space="preserve">Non-network — property </v>
      </c>
      <c r="M250" s="71">
        <f t="shared" si="51"/>
        <v>39938</v>
      </c>
      <c r="N250" s="55">
        <f t="shared" si="52"/>
        <v>7</v>
      </c>
      <c r="O250" s="55">
        <f t="shared" si="53"/>
        <v>1</v>
      </c>
      <c r="P250" s="55">
        <f t="shared" si="54"/>
        <v>6</v>
      </c>
      <c r="Q250" s="55">
        <f t="shared" si="55"/>
        <v>6</v>
      </c>
      <c r="R250" s="55">
        <f t="shared" si="56"/>
        <v>72</v>
      </c>
      <c r="S250" s="55">
        <f t="shared" si="60"/>
        <v>86</v>
      </c>
      <c r="T250" s="55">
        <f t="shared" si="57"/>
        <v>360</v>
      </c>
      <c r="U250" s="55">
        <f t="shared" si="61"/>
        <v>274</v>
      </c>
      <c r="W250" s="73" t="str">
        <f t="shared" si="58"/>
        <v>Yes</v>
      </c>
      <c r="X250" s="55">
        <f t="shared" si="62"/>
        <v>86</v>
      </c>
      <c r="Y250" s="55">
        <f t="shared" si="63"/>
        <v>274</v>
      </c>
      <c r="Z250" s="62">
        <f t="shared" si="64"/>
        <v>13.248284671532845</v>
      </c>
      <c r="AA250" s="62">
        <f t="shared" si="59"/>
        <v>1630.1565328467154</v>
      </c>
      <c r="AB250" s="67">
        <f t="shared" si="65"/>
        <v>3139.8434671532846</v>
      </c>
      <c r="AD250" s="57">
        <f>INDEX(Input_Raw_Data!$E$739:$E$744,MATCH(D250,Input_Raw_Data!$D$739:$D$744,0))</f>
        <v>0.48700000182628767</v>
      </c>
      <c r="AE250" s="62">
        <f t="shared" si="66"/>
        <v>1767.8246166294789</v>
      </c>
      <c r="AF250" s="62">
        <f t="shared" si="67"/>
        <v>1529.1037742379069</v>
      </c>
    </row>
    <row r="251" spans="4:32" s="4" customFormat="1" ht="11.25" customHeight="1" x14ac:dyDescent="0.3">
      <c r="D251" s="12" t="str">
        <f>Input_Raw_Data!E252</f>
        <v>FAC</v>
      </c>
      <c r="E251" s="71">
        <f>Input_Raw_Data!F252</f>
        <v>40117</v>
      </c>
      <c r="F251" s="55">
        <f>Input_Raw_Data!G252</f>
        <v>48</v>
      </c>
      <c r="G251" s="62">
        <f>Input_Raw_Data!H252</f>
        <v>7192</v>
      </c>
      <c r="H251" s="62">
        <f>Input_Raw_Data!I252</f>
        <v>7192</v>
      </c>
      <c r="I251" s="62">
        <f>Input_Raw_Data!J252</f>
        <v>0</v>
      </c>
      <c r="J251" s="73" t="str">
        <f>Input_Raw_Data!K252</f>
        <v>Property</v>
      </c>
      <c r="K251" s="73" t="str">
        <f>Input_Raw_Data!L252</f>
        <v xml:space="preserve">Non-network — property </v>
      </c>
      <c r="M251" s="71">
        <f t="shared" si="51"/>
        <v>40117</v>
      </c>
      <c r="N251" s="55">
        <f t="shared" si="52"/>
        <v>2</v>
      </c>
      <c r="O251" s="55">
        <f t="shared" si="53"/>
        <v>0</v>
      </c>
      <c r="P251" s="55">
        <f t="shared" si="54"/>
        <v>6</v>
      </c>
      <c r="Q251" s="55">
        <f t="shared" si="55"/>
        <v>6</v>
      </c>
      <c r="R251" s="55">
        <f t="shared" si="56"/>
        <v>72</v>
      </c>
      <c r="S251" s="55">
        <f t="shared" si="60"/>
        <v>80</v>
      </c>
      <c r="T251" s="55">
        <f t="shared" si="57"/>
        <v>48</v>
      </c>
      <c r="U251" s="55">
        <f t="shared" si="61"/>
        <v>0</v>
      </c>
      <c r="W251" s="73" t="str">
        <f t="shared" si="58"/>
        <v>Yes</v>
      </c>
      <c r="X251" s="55">
        <f t="shared" si="62"/>
        <v>80</v>
      </c>
      <c r="Y251" s="55">
        <f t="shared" si="63"/>
        <v>0</v>
      </c>
      <c r="Z251" s="62">
        <f t="shared" si="64"/>
        <v>0</v>
      </c>
      <c r="AA251" s="62">
        <f t="shared" si="59"/>
        <v>7192</v>
      </c>
      <c r="AB251" s="67">
        <f t="shared" si="65"/>
        <v>0</v>
      </c>
      <c r="AD251" s="57">
        <f>INDEX(Input_Raw_Data!$E$739:$E$744,MATCH(D251,Input_Raw_Data!$D$739:$D$744,0))</f>
        <v>0.48700000182628767</v>
      </c>
      <c r="AE251" s="62">
        <f t="shared" si="66"/>
        <v>0</v>
      </c>
      <c r="AF251" s="62">
        <f t="shared" si="67"/>
        <v>0</v>
      </c>
    </row>
    <row r="252" spans="4:32" s="4" customFormat="1" ht="11.25" customHeight="1" x14ac:dyDescent="0.3">
      <c r="D252" s="12" t="str">
        <f>Input_Raw_Data!E253</f>
        <v>FAC</v>
      </c>
      <c r="E252" s="71">
        <f>Input_Raw_Data!F253</f>
        <v>39986</v>
      </c>
      <c r="F252" s="55">
        <f>Input_Raw_Data!G253</f>
        <v>60</v>
      </c>
      <c r="G252" s="62">
        <f>Input_Raw_Data!H253</f>
        <v>5180</v>
      </c>
      <c r="H252" s="62">
        <f>Input_Raw_Data!I253</f>
        <v>5180</v>
      </c>
      <c r="I252" s="62">
        <f>Input_Raw_Data!J253</f>
        <v>0</v>
      </c>
      <c r="J252" s="73" t="str">
        <f>Input_Raw_Data!K253</f>
        <v>Property</v>
      </c>
      <c r="K252" s="73" t="str">
        <f>Input_Raw_Data!L253</f>
        <v xml:space="preserve">Non-network — property </v>
      </c>
      <c r="M252" s="71">
        <f t="shared" si="51"/>
        <v>39986</v>
      </c>
      <c r="N252" s="55">
        <f t="shared" si="52"/>
        <v>6</v>
      </c>
      <c r="O252" s="55">
        <f t="shared" si="53"/>
        <v>0</v>
      </c>
      <c r="P252" s="55">
        <f t="shared" si="54"/>
        <v>6</v>
      </c>
      <c r="Q252" s="55">
        <f t="shared" si="55"/>
        <v>6</v>
      </c>
      <c r="R252" s="55">
        <f t="shared" si="56"/>
        <v>72</v>
      </c>
      <c r="S252" s="55">
        <f t="shared" si="60"/>
        <v>84</v>
      </c>
      <c r="T252" s="55">
        <f t="shared" si="57"/>
        <v>60</v>
      </c>
      <c r="U252" s="55">
        <f t="shared" si="61"/>
        <v>0</v>
      </c>
      <c r="W252" s="73" t="str">
        <f t="shared" si="58"/>
        <v>Yes</v>
      </c>
      <c r="X252" s="55">
        <f t="shared" si="62"/>
        <v>84</v>
      </c>
      <c r="Y252" s="55">
        <f t="shared" si="63"/>
        <v>0</v>
      </c>
      <c r="Z252" s="62">
        <f t="shared" si="64"/>
        <v>0</v>
      </c>
      <c r="AA252" s="62">
        <f t="shared" si="59"/>
        <v>5180</v>
      </c>
      <c r="AB252" s="67">
        <f t="shared" si="65"/>
        <v>0</v>
      </c>
      <c r="AD252" s="57">
        <f>INDEX(Input_Raw_Data!$E$739:$E$744,MATCH(D252,Input_Raw_Data!$D$739:$D$744,0))</f>
        <v>0.48700000182628767</v>
      </c>
      <c r="AE252" s="62">
        <f t="shared" si="66"/>
        <v>0</v>
      </c>
      <c r="AF252" s="62">
        <f t="shared" si="67"/>
        <v>0</v>
      </c>
    </row>
    <row r="253" spans="4:32" s="4" customFormat="1" ht="11.25" customHeight="1" x14ac:dyDescent="0.3">
      <c r="D253" s="12" t="str">
        <f>Input_Raw_Data!E254</f>
        <v>FAC</v>
      </c>
      <c r="E253" s="71">
        <f>Input_Raw_Data!F254</f>
        <v>39959</v>
      </c>
      <c r="F253" s="55">
        <f>Input_Raw_Data!G254</f>
        <v>48</v>
      </c>
      <c r="G253" s="62">
        <f>Input_Raw_Data!H254</f>
        <v>14034</v>
      </c>
      <c r="H253" s="62">
        <f>Input_Raw_Data!I254</f>
        <v>14034</v>
      </c>
      <c r="I253" s="62">
        <f>Input_Raw_Data!J254</f>
        <v>0</v>
      </c>
      <c r="J253" s="73" t="str">
        <f>Input_Raw_Data!K254</f>
        <v>Property</v>
      </c>
      <c r="K253" s="73" t="str">
        <f>Input_Raw_Data!L254</f>
        <v xml:space="preserve">Non-network — property </v>
      </c>
      <c r="M253" s="71">
        <f t="shared" si="51"/>
        <v>39959</v>
      </c>
      <c r="N253" s="55">
        <f t="shared" si="52"/>
        <v>7</v>
      </c>
      <c r="O253" s="55">
        <f t="shared" si="53"/>
        <v>0</v>
      </c>
      <c r="P253" s="55">
        <f t="shared" si="54"/>
        <v>6</v>
      </c>
      <c r="Q253" s="55">
        <f t="shared" si="55"/>
        <v>6</v>
      </c>
      <c r="R253" s="55">
        <f t="shared" si="56"/>
        <v>72</v>
      </c>
      <c r="S253" s="55">
        <f t="shared" si="60"/>
        <v>85</v>
      </c>
      <c r="T253" s="55">
        <f t="shared" si="57"/>
        <v>48</v>
      </c>
      <c r="U253" s="55">
        <f t="shared" si="61"/>
        <v>0</v>
      </c>
      <c r="W253" s="73" t="str">
        <f t="shared" si="58"/>
        <v>Yes</v>
      </c>
      <c r="X253" s="55">
        <f t="shared" si="62"/>
        <v>85</v>
      </c>
      <c r="Y253" s="55">
        <f t="shared" si="63"/>
        <v>0</v>
      </c>
      <c r="Z253" s="62">
        <f t="shared" si="64"/>
        <v>0</v>
      </c>
      <c r="AA253" s="62">
        <f t="shared" si="59"/>
        <v>14034</v>
      </c>
      <c r="AB253" s="67">
        <f t="shared" si="65"/>
        <v>0</v>
      </c>
      <c r="AD253" s="57">
        <f>INDEX(Input_Raw_Data!$E$739:$E$744,MATCH(D253,Input_Raw_Data!$D$739:$D$744,0))</f>
        <v>0.48700000182628767</v>
      </c>
      <c r="AE253" s="62">
        <f t="shared" si="66"/>
        <v>0</v>
      </c>
      <c r="AF253" s="62">
        <f t="shared" si="67"/>
        <v>0</v>
      </c>
    </row>
    <row r="254" spans="4:32" s="4" customFormat="1" ht="11.25" customHeight="1" x14ac:dyDescent="0.3">
      <c r="D254" s="12" t="str">
        <f>Input_Raw_Data!E255</f>
        <v>FAC</v>
      </c>
      <c r="E254" s="71">
        <f>Input_Raw_Data!F255</f>
        <v>40193</v>
      </c>
      <c r="F254" s="55">
        <f>Input_Raw_Data!G255</f>
        <v>60</v>
      </c>
      <c r="G254" s="62">
        <f>Input_Raw_Data!H255</f>
        <v>13046</v>
      </c>
      <c r="H254" s="62">
        <f>Input_Raw_Data!I255</f>
        <v>13046</v>
      </c>
      <c r="I254" s="62">
        <f>Input_Raw_Data!J255</f>
        <v>0</v>
      </c>
      <c r="J254" s="73" t="str">
        <f>Input_Raw_Data!K255</f>
        <v>Property</v>
      </c>
      <c r="K254" s="73" t="str">
        <f>Input_Raw_Data!L255</f>
        <v xml:space="preserve">Non-network — property </v>
      </c>
      <c r="M254" s="71">
        <f t="shared" si="51"/>
        <v>40193</v>
      </c>
      <c r="N254" s="55">
        <f t="shared" si="52"/>
        <v>11</v>
      </c>
      <c r="O254" s="55">
        <f t="shared" si="53"/>
        <v>1</v>
      </c>
      <c r="P254" s="55">
        <f t="shared" si="54"/>
        <v>6</v>
      </c>
      <c r="Q254" s="55">
        <f t="shared" si="55"/>
        <v>5</v>
      </c>
      <c r="R254" s="55">
        <f t="shared" si="56"/>
        <v>60</v>
      </c>
      <c r="S254" s="55">
        <f t="shared" si="60"/>
        <v>78</v>
      </c>
      <c r="T254" s="55">
        <f t="shared" si="57"/>
        <v>60</v>
      </c>
      <c r="U254" s="55">
        <f t="shared" si="61"/>
        <v>0</v>
      </c>
      <c r="W254" s="73" t="str">
        <f t="shared" si="58"/>
        <v>Yes</v>
      </c>
      <c r="X254" s="55">
        <f t="shared" si="62"/>
        <v>78</v>
      </c>
      <c r="Y254" s="55">
        <f t="shared" si="63"/>
        <v>0</v>
      </c>
      <c r="Z254" s="62">
        <f t="shared" si="64"/>
        <v>0</v>
      </c>
      <c r="AA254" s="62">
        <f t="shared" si="59"/>
        <v>13046</v>
      </c>
      <c r="AB254" s="67">
        <f t="shared" si="65"/>
        <v>0</v>
      </c>
      <c r="AD254" s="57">
        <f>INDEX(Input_Raw_Data!$E$739:$E$744,MATCH(D254,Input_Raw_Data!$D$739:$D$744,0))</f>
        <v>0.48700000182628767</v>
      </c>
      <c r="AE254" s="62">
        <f t="shared" si="66"/>
        <v>0</v>
      </c>
      <c r="AF254" s="62">
        <f t="shared" si="67"/>
        <v>0</v>
      </c>
    </row>
    <row r="255" spans="4:32" s="4" customFormat="1" ht="11.25" customHeight="1" x14ac:dyDescent="0.3">
      <c r="D255" s="12" t="str">
        <f>Input_Raw_Data!E256</f>
        <v>FAC</v>
      </c>
      <c r="E255" s="71">
        <f>Input_Raw_Data!F256</f>
        <v>39878</v>
      </c>
      <c r="F255" s="55">
        <f>Input_Raw_Data!G256</f>
        <v>240</v>
      </c>
      <c r="G255" s="62">
        <f>Input_Raw_Data!H256</f>
        <v>27940</v>
      </c>
      <c r="H255" s="62">
        <f>Input_Raw_Data!I256</f>
        <v>10244.89</v>
      </c>
      <c r="I255" s="62">
        <f>Input_Raw_Data!J256</f>
        <v>17695.11</v>
      </c>
      <c r="J255" s="73" t="str">
        <f>Input_Raw_Data!K256</f>
        <v>Property</v>
      </c>
      <c r="K255" s="73" t="str">
        <f>Input_Raw_Data!L256</f>
        <v xml:space="preserve">Non-network — property </v>
      </c>
      <c r="M255" s="71">
        <f t="shared" si="51"/>
        <v>39878</v>
      </c>
      <c r="N255" s="55">
        <f t="shared" si="52"/>
        <v>9</v>
      </c>
      <c r="O255" s="55">
        <f t="shared" si="53"/>
        <v>1</v>
      </c>
      <c r="P255" s="55">
        <f t="shared" si="54"/>
        <v>6</v>
      </c>
      <c r="Q255" s="55">
        <f t="shared" si="55"/>
        <v>6</v>
      </c>
      <c r="R255" s="55">
        <f t="shared" si="56"/>
        <v>72</v>
      </c>
      <c r="S255" s="55">
        <f t="shared" si="60"/>
        <v>88</v>
      </c>
      <c r="T255" s="55">
        <f t="shared" si="57"/>
        <v>240</v>
      </c>
      <c r="U255" s="55">
        <f t="shared" si="61"/>
        <v>152</v>
      </c>
      <c r="W255" s="73" t="str">
        <f t="shared" si="58"/>
        <v>Yes</v>
      </c>
      <c r="X255" s="55">
        <f t="shared" si="62"/>
        <v>88</v>
      </c>
      <c r="Y255" s="55">
        <f t="shared" si="63"/>
        <v>152</v>
      </c>
      <c r="Z255" s="62">
        <f t="shared" si="64"/>
        <v>116.41519736842106</v>
      </c>
      <c r="AA255" s="62">
        <f t="shared" si="59"/>
        <v>14552.252302631579</v>
      </c>
      <c r="AB255" s="67">
        <f t="shared" si="65"/>
        <v>13387.747697368421</v>
      </c>
      <c r="AD255" s="57">
        <f>INDEX(Input_Raw_Data!$E$739:$E$744,MATCH(D255,Input_Raw_Data!$D$739:$D$744,0))</f>
        <v>0.48700000182628767</v>
      </c>
      <c r="AE255" s="62">
        <f t="shared" si="66"/>
        <v>8617.5186023163606</v>
      </c>
      <c r="AF255" s="62">
        <f t="shared" si="67"/>
        <v>6519.833153068299</v>
      </c>
    </row>
    <row r="256" spans="4:32" s="4" customFormat="1" ht="11.25" customHeight="1" x14ac:dyDescent="0.3">
      <c r="D256" s="12" t="str">
        <f>Input_Raw_Data!E257</f>
        <v>FAC</v>
      </c>
      <c r="E256" s="71">
        <f>Input_Raw_Data!F257</f>
        <v>39878</v>
      </c>
      <c r="F256" s="55">
        <f>Input_Raw_Data!G257</f>
        <v>96</v>
      </c>
      <c r="G256" s="62">
        <f>Input_Raw_Data!H257</f>
        <v>4366</v>
      </c>
      <c r="H256" s="62">
        <f>Input_Raw_Data!I257</f>
        <v>4002.26</v>
      </c>
      <c r="I256" s="62">
        <f>Input_Raw_Data!J257</f>
        <v>363.73999999999978</v>
      </c>
      <c r="J256" s="73" t="str">
        <f>Input_Raw_Data!K257</f>
        <v>Property</v>
      </c>
      <c r="K256" s="73" t="str">
        <f>Input_Raw_Data!L257</f>
        <v xml:space="preserve">Non-network — property </v>
      </c>
      <c r="M256" s="71">
        <f t="shared" si="51"/>
        <v>39878</v>
      </c>
      <c r="N256" s="55">
        <f t="shared" si="52"/>
        <v>9</v>
      </c>
      <c r="O256" s="55">
        <f t="shared" si="53"/>
        <v>1</v>
      </c>
      <c r="P256" s="55">
        <f t="shared" si="54"/>
        <v>6</v>
      </c>
      <c r="Q256" s="55">
        <f t="shared" si="55"/>
        <v>6</v>
      </c>
      <c r="R256" s="55">
        <f t="shared" si="56"/>
        <v>72</v>
      </c>
      <c r="S256" s="55">
        <f t="shared" si="60"/>
        <v>88</v>
      </c>
      <c r="T256" s="55">
        <f t="shared" si="57"/>
        <v>96</v>
      </c>
      <c r="U256" s="55">
        <f t="shared" si="61"/>
        <v>8</v>
      </c>
      <c r="W256" s="73" t="str">
        <f t="shared" si="58"/>
        <v>Yes</v>
      </c>
      <c r="X256" s="55">
        <f t="shared" si="62"/>
        <v>88</v>
      </c>
      <c r="Y256" s="55">
        <f t="shared" si="63"/>
        <v>8</v>
      </c>
      <c r="Z256" s="62">
        <f t="shared" si="64"/>
        <v>45.467499999999973</v>
      </c>
      <c r="AA256" s="62">
        <f t="shared" si="59"/>
        <v>4366</v>
      </c>
      <c r="AB256" s="67">
        <f t="shared" si="65"/>
        <v>0</v>
      </c>
      <c r="AD256" s="57">
        <f>INDEX(Input_Raw_Data!$E$739:$E$744,MATCH(D256,Input_Raw_Data!$D$739:$D$744,0))</f>
        <v>0.48700000182628767</v>
      </c>
      <c r="AE256" s="62">
        <f t="shared" si="66"/>
        <v>177.14138066429376</v>
      </c>
      <c r="AF256" s="62">
        <f t="shared" si="67"/>
        <v>0</v>
      </c>
    </row>
    <row r="257" spans="4:32" s="4" customFormat="1" ht="11.25" customHeight="1" x14ac:dyDescent="0.3">
      <c r="D257" s="12" t="str">
        <f>Input_Raw_Data!E258</f>
        <v>FAC</v>
      </c>
      <c r="E257" s="71">
        <f>Input_Raw_Data!F258</f>
        <v>39875</v>
      </c>
      <c r="F257" s="55">
        <f>Input_Raw_Data!G258</f>
        <v>96</v>
      </c>
      <c r="G257" s="62">
        <f>Input_Raw_Data!H258</f>
        <v>25532</v>
      </c>
      <c r="H257" s="62">
        <f>Input_Raw_Data!I258</f>
        <v>23404.26</v>
      </c>
      <c r="I257" s="62">
        <f>Input_Raw_Data!J258</f>
        <v>2127.7400000000016</v>
      </c>
      <c r="J257" s="73" t="str">
        <f>Input_Raw_Data!K258</f>
        <v>Property</v>
      </c>
      <c r="K257" s="73" t="str">
        <f>Input_Raw_Data!L258</f>
        <v xml:space="preserve">Non-network — property </v>
      </c>
      <c r="M257" s="71">
        <f t="shared" si="51"/>
        <v>39875</v>
      </c>
      <c r="N257" s="55">
        <f t="shared" si="52"/>
        <v>9</v>
      </c>
      <c r="O257" s="55">
        <f t="shared" si="53"/>
        <v>1</v>
      </c>
      <c r="P257" s="55">
        <f t="shared" si="54"/>
        <v>6</v>
      </c>
      <c r="Q257" s="55">
        <f t="shared" si="55"/>
        <v>6</v>
      </c>
      <c r="R257" s="55">
        <f t="shared" si="56"/>
        <v>72</v>
      </c>
      <c r="S257" s="55">
        <f t="shared" si="60"/>
        <v>88</v>
      </c>
      <c r="T257" s="55">
        <f t="shared" si="57"/>
        <v>96</v>
      </c>
      <c r="U257" s="55">
        <f t="shared" si="61"/>
        <v>8</v>
      </c>
      <c r="W257" s="73" t="str">
        <f t="shared" si="58"/>
        <v>Yes</v>
      </c>
      <c r="X257" s="55">
        <f t="shared" si="62"/>
        <v>88</v>
      </c>
      <c r="Y257" s="55">
        <f t="shared" si="63"/>
        <v>8</v>
      </c>
      <c r="Z257" s="62">
        <f t="shared" si="64"/>
        <v>265.9675000000002</v>
      </c>
      <c r="AA257" s="62">
        <f t="shared" si="59"/>
        <v>25532</v>
      </c>
      <c r="AB257" s="67">
        <f t="shared" si="65"/>
        <v>0</v>
      </c>
      <c r="AD257" s="57">
        <f>INDEX(Input_Raw_Data!$E$739:$E$744,MATCH(D257,Input_Raw_Data!$D$739:$D$744,0))</f>
        <v>0.48700000182628767</v>
      </c>
      <c r="AE257" s="62">
        <f t="shared" si="66"/>
        <v>1036.2093838858661</v>
      </c>
      <c r="AF257" s="62">
        <f t="shared" si="67"/>
        <v>0</v>
      </c>
    </row>
    <row r="258" spans="4:32" s="4" customFormat="1" ht="11.25" customHeight="1" x14ac:dyDescent="0.3">
      <c r="D258" s="12" t="str">
        <f>Input_Raw_Data!E259</f>
        <v>FAC</v>
      </c>
      <c r="E258" s="71">
        <f>Input_Raw_Data!F259</f>
        <v>40017</v>
      </c>
      <c r="F258" s="55">
        <f>Input_Raw_Data!G259</f>
        <v>240</v>
      </c>
      <c r="G258" s="62">
        <f>Input_Raw_Data!H259</f>
        <v>6985</v>
      </c>
      <c r="H258" s="62">
        <f>Input_Raw_Data!I259</f>
        <v>2444.58</v>
      </c>
      <c r="I258" s="62">
        <f>Input_Raw_Data!J259</f>
        <v>4540.42</v>
      </c>
      <c r="J258" s="73" t="str">
        <f>Input_Raw_Data!K259</f>
        <v>Property</v>
      </c>
      <c r="K258" s="73" t="str">
        <f>Input_Raw_Data!L259</f>
        <v xml:space="preserve">Non-network — property </v>
      </c>
      <c r="M258" s="71">
        <f t="shared" si="51"/>
        <v>40017</v>
      </c>
      <c r="N258" s="55">
        <f t="shared" si="52"/>
        <v>5</v>
      </c>
      <c r="O258" s="55">
        <f t="shared" si="53"/>
        <v>0</v>
      </c>
      <c r="P258" s="55">
        <f t="shared" si="54"/>
        <v>6</v>
      </c>
      <c r="Q258" s="55">
        <f t="shared" si="55"/>
        <v>6</v>
      </c>
      <c r="R258" s="55">
        <f t="shared" si="56"/>
        <v>72</v>
      </c>
      <c r="S258" s="55">
        <f t="shared" si="60"/>
        <v>83</v>
      </c>
      <c r="T258" s="55">
        <f t="shared" si="57"/>
        <v>240</v>
      </c>
      <c r="U258" s="55">
        <f t="shared" si="61"/>
        <v>157</v>
      </c>
      <c r="W258" s="73" t="str">
        <f t="shared" si="58"/>
        <v>Yes</v>
      </c>
      <c r="X258" s="55">
        <f t="shared" si="62"/>
        <v>83</v>
      </c>
      <c r="Y258" s="55">
        <f t="shared" si="63"/>
        <v>157</v>
      </c>
      <c r="Z258" s="62">
        <f t="shared" si="64"/>
        <v>28.919872611464967</v>
      </c>
      <c r="AA258" s="62">
        <f t="shared" si="59"/>
        <v>3514.6152866242037</v>
      </c>
      <c r="AB258" s="67">
        <f t="shared" si="65"/>
        <v>3470.3847133757963</v>
      </c>
      <c r="AD258" s="57">
        <f>INDEX(Input_Raw_Data!$E$739:$E$744,MATCH(D258,Input_Raw_Data!$D$739:$D$744,0))</f>
        <v>0.48700000182628767</v>
      </c>
      <c r="AE258" s="62">
        <f t="shared" si="66"/>
        <v>2211.184548292113</v>
      </c>
      <c r="AF258" s="62">
        <f t="shared" si="67"/>
        <v>1690.0773617519335</v>
      </c>
    </row>
    <row r="259" spans="4:32" s="4" customFormat="1" ht="11.25" customHeight="1" x14ac:dyDescent="0.3">
      <c r="D259" s="12" t="str">
        <f>Input_Raw_Data!E260</f>
        <v>FAC</v>
      </c>
      <c r="E259" s="71">
        <f>Input_Raw_Data!F260</f>
        <v>39896</v>
      </c>
      <c r="F259" s="55">
        <f>Input_Raw_Data!G260</f>
        <v>240</v>
      </c>
      <c r="G259" s="62">
        <f>Input_Raw_Data!H260</f>
        <v>4726</v>
      </c>
      <c r="H259" s="62">
        <f>Input_Raw_Data!I260</f>
        <v>1732.59</v>
      </c>
      <c r="I259" s="62">
        <f>Input_Raw_Data!J260</f>
        <v>2993.41</v>
      </c>
      <c r="J259" s="73" t="str">
        <f>Input_Raw_Data!K260</f>
        <v>Property</v>
      </c>
      <c r="K259" s="73" t="str">
        <f>Input_Raw_Data!L260</f>
        <v xml:space="preserve">Non-network — property </v>
      </c>
      <c r="M259" s="71">
        <f t="shared" si="51"/>
        <v>39896</v>
      </c>
      <c r="N259" s="55">
        <f t="shared" si="52"/>
        <v>9</v>
      </c>
      <c r="O259" s="55">
        <f t="shared" si="53"/>
        <v>0</v>
      </c>
      <c r="P259" s="55">
        <f t="shared" si="54"/>
        <v>6</v>
      </c>
      <c r="Q259" s="55">
        <f t="shared" si="55"/>
        <v>6</v>
      </c>
      <c r="R259" s="55">
        <f t="shared" si="56"/>
        <v>72</v>
      </c>
      <c r="S259" s="55">
        <f t="shared" si="60"/>
        <v>87</v>
      </c>
      <c r="T259" s="55">
        <f t="shared" si="57"/>
        <v>240</v>
      </c>
      <c r="U259" s="55">
        <f t="shared" si="61"/>
        <v>153</v>
      </c>
      <c r="W259" s="73" t="str">
        <f t="shared" si="58"/>
        <v>Yes</v>
      </c>
      <c r="X259" s="55">
        <f t="shared" si="62"/>
        <v>87</v>
      </c>
      <c r="Y259" s="55">
        <f t="shared" si="63"/>
        <v>153</v>
      </c>
      <c r="Z259" s="62">
        <f t="shared" si="64"/>
        <v>19.564771241830066</v>
      </c>
      <c r="AA259" s="62">
        <f t="shared" si="59"/>
        <v>2456.4865359477126</v>
      </c>
      <c r="AB259" s="67">
        <f t="shared" si="65"/>
        <v>2269.5134640522874</v>
      </c>
      <c r="AD259" s="57">
        <f>INDEX(Input_Raw_Data!$E$739:$E$744,MATCH(D259,Input_Raw_Data!$D$739:$D$744,0))</f>
        <v>0.48700000182628767</v>
      </c>
      <c r="AE259" s="62">
        <f t="shared" si="66"/>
        <v>1457.7906754668277</v>
      </c>
      <c r="AF259" s="62">
        <f t="shared" si="67"/>
        <v>1105.2530611382483</v>
      </c>
    </row>
    <row r="260" spans="4:32" s="4" customFormat="1" ht="11.25" customHeight="1" x14ac:dyDescent="0.3">
      <c r="D260" s="12" t="str">
        <f>Input_Raw_Data!E261</f>
        <v>FAC</v>
      </c>
      <c r="E260" s="71">
        <f>Input_Raw_Data!F261</f>
        <v>39911</v>
      </c>
      <c r="F260" s="55">
        <f>Input_Raw_Data!G261</f>
        <v>96</v>
      </c>
      <c r="G260" s="62">
        <f>Input_Raw_Data!H261</f>
        <v>6245</v>
      </c>
      <c r="H260" s="62">
        <f>Input_Raw_Data!I261</f>
        <v>5659.43</v>
      </c>
      <c r="I260" s="62">
        <f>Input_Raw_Data!J261</f>
        <v>585.56999999999971</v>
      </c>
      <c r="J260" s="73" t="str">
        <f>Input_Raw_Data!K261</f>
        <v>Property</v>
      </c>
      <c r="K260" s="73" t="str">
        <f>Input_Raw_Data!L261</f>
        <v xml:space="preserve">Non-network — property </v>
      </c>
      <c r="M260" s="71">
        <f t="shared" si="51"/>
        <v>39911</v>
      </c>
      <c r="N260" s="55">
        <f t="shared" si="52"/>
        <v>8</v>
      </c>
      <c r="O260" s="55">
        <f t="shared" si="53"/>
        <v>1</v>
      </c>
      <c r="P260" s="55">
        <f t="shared" si="54"/>
        <v>6</v>
      </c>
      <c r="Q260" s="55">
        <f t="shared" si="55"/>
        <v>6</v>
      </c>
      <c r="R260" s="55">
        <f t="shared" si="56"/>
        <v>72</v>
      </c>
      <c r="S260" s="55">
        <f t="shared" si="60"/>
        <v>87</v>
      </c>
      <c r="T260" s="55">
        <f t="shared" si="57"/>
        <v>96</v>
      </c>
      <c r="U260" s="55">
        <f t="shared" si="61"/>
        <v>9</v>
      </c>
      <c r="W260" s="73" t="str">
        <f t="shared" si="58"/>
        <v>Yes</v>
      </c>
      <c r="X260" s="55">
        <f t="shared" si="62"/>
        <v>87</v>
      </c>
      <c r="Y260" s="55">
        <f t="shared" si="63"/>
        <v>9</v>
      </c>
      <c r="Z260" s="62">
        <f t="shared" si="64"/>
        <v>65.063333333333304</v>
      </c>
      <c r="AA260" s="62">
        <f t="shared" si="59"/>
        <v>6245</v>
      </c>
      <c r="AB260" s="67">
        <f t="shared" si="65"/>
        <v>0</v>
      </c>
      <c r="AD260" s="57">
        <f>INDEX(Input_Raw_Data!$E$739:$E$744,MATCH(D260,Input_Raw_Data!$D$739:$D$744,0))</f>
        <v>0.48700000182628767</v>
      </c>
      <c r="AE260" s="62">
        <f t="shared" si="66"/>
        <v>285.17259106941913</v>
      </c>
      <c r="AF260" s="62">
        <f t="shared" si="67"/>
        <v>0</v>
      </c>
    </row>
    <row r="261" spans="4:32" s="4" customFormat="1" ht="11.25" customHeight="1" x14ac:dyDescent="0.3">
      <c r="D261" s="12" t="str">
        <f>Input_Raw_Data!E262</f>
        <v>FAC</v>
      </c>
      <c r="E261" s="71">
        <f>Input_Raw_Data!F262</f>
        <v>39893</v>
      </c>
      <c r="F261" s="55">
        <f>Input_Raw_Data!G262</f>
        <v>120</v>
      </c>
      <c r="G261" s="62">
        <f>Input_Raw_Data!H262</f>
        <v>2607</v>
      </c>
      <c r="H261" s="62">
        <f>Input_Raw_Data!I262</f>
        <v>1912.09</v>
      </c>
      <c r="I261" s="62">
        <f>Input_Raw_Data!J262</f>
        <v>694.91000000000008</v>
      </c>
      <c r="J261" s="73" t="str">
        <f>Input_Raw_Data!K262</f>
        <v>Property</v>
      </c>
      <c r="K261" s="73" t="str">
        <f>Input_Raw_Data!L262</f>
        <v xml:space="preserve">Non-network — property </v>
      </c>
      <c r="M261" s="71">
        <f t="shared" si="51"/>
        <v>39893</v>
      </c>
      <c r="N261" s="55">
        <f t="shared" si="52"/>
        <v>9</v>
      </c>
      <c r="O261" s="55">
        <f t="shared" si="53"/>
        <v>0</v>
      </c>
      <c r="P261" s="55">
        <f t="shared" si="54"/>
        <v>6</v>
      </c>
      <c r="Q261" s="55">
        <f t="shared" si="55"/>
        <v>6</v>
      </c>
      <c r="R261" s="55">
        <f t="shared" si="56"/>
        <v>72</v>
      </c>
      <c r="S261" s="55">
        <f t="shared" si="60"/>
        <v>87</v>
      </c>
      <c r="T261" s="55">
        <f t="shared" si="57"/>
        <v>120</v>
      </c>
      <c r="U261" s="55">
        <f t="shared" si="61"/>
        <v>33</v>
      </c>
      <c r="W261" s="73" t="str">
        <f t="shared" si="58"/>
        <v>Yes</v>
      </c>
      <c r="X261" s="55">
        <f t="shared" si="62"/>
        <v>87</v>
      </c>
      <c r="Y261" s="55">
        <f t="shared" si="63"/>
        <v>33</v>
      </c>
      <c r="Z261" s="62">
        <f t="shared" si="64"/>
        <v>21.057878787878792</v>
      </c>
      <c r="AA261" s="62">
        <f t="shared" si="59"/>
        <v>2607</v>
      </c>
      <c r="AB261" s="67">
        <f t="shared" si="65"/>
        <v>0</v>
      </c>
      <c r="AD261" s="57">
        <f>INDEX(Input_Raw_Data!$E$739:$E$744,MATCH(D261,Input_Raw_Data!$D$739:$D$744,0))</f>
        <v>0.48700000182628767</v>
      </c>
      <c r="AE261" s="62">
        <f t="shared" si="66"/>
        <v>338.42117126910563</v>
      </c>
      <c r="AF261" s="62">
        <f t="shared" si="67"/>
        <v>0</v>
      </c>
    </row>
    <row r="262" spans="4:32" s="4" customFormat="1" ht="11.25" customHeight="1" x14ac:dyDescent="0.3">
      <c r="D262" s="12" t="str">
        <f>Input_Raw_Data!E263</f>
        <v>FAC</v>
      </c>
      <c r="E262" s="71">
        <f>Input_Raw_Data!F263</f>
        <v>40081</v>
      </c>
      <c r="F262" s="55">
        <f>Input_Raw_Data!G263</f>
        <v>240</v>
      </c>
      <c r="G262" s="62">
        <f>Input_Raw_Data!H263</f>
        <v>2400</v>
      </c>
      <c r="H262" s="62">
        <f>Input_Raw_Data!I263</f>
        <v>820</v>
      </c>
      <c r="I262" s="62">
        <f>Input_Raw_Data!J263</f>
        <v>1580</v>
      </c>
      <c r="J262" s="73" t="str">
        <f>Input_Raw_Data!K263</f>
        <v>Property</v>
      </c>
      <c r="K262" s="73" t="str">
        <f>Input_Raw_Data!L263</f>
        <v xml:space="preserve">Non-network — property </v>
      </c>
      <c r="M262" s="71">
        <f t="shared" si="51"/>
        <v>40081</v>
      </c>
      <c r="N262" s="55">
        <f t="shared" si="52"/>
        <v>3</v>
      </c>
      <c r="O262" s="55">
        <f t="shared" si="53"/>
        <v>0</v>
      </c>
      <c r="P262" s="55">
        <f t="shared" si="54"/>
        <v>6</v>
      </c>
      <c r="Q262" s="55">
        <f t="shared" si="55"/>
        <v>6</v>
      </c>
      <c r="R262" s="55">
        <f t="shared" si="56"/>
        <v>72</v>
      </c>
      <c r="S262" s="55">
        <f t="shared" si="60"/>
        <v>81</v>
      </c>
      <c r="T262" s="55">
        <f t="shared" si="57"/>
        <v>240</v>
      </c>
      <c r="U262" s="55">
        <f t="shared" si="61"/>
        <v>159</v>
      </c>
      <c r="W262" s="73" t="str">
        <f t="shared" si="58"/>
        <v>Yes</v>
      </c>
      <c r="X262" s="55">
        <f t="shared" si="62"/>
        <v>81</v>
      </c>
      <c r="Y262" s="55">
        <f t="shared" si="63"/>
        <v>159</v>
      </c>
      <c r="Z262" s="62">
        <f t="shared" si="64"/>
        <v>9.9371069182389942</v>
      </c>
      <c r="AA262" s="62">
        <f t="shared" si="59"/>
        <v>1187.6729559748428</v>
      </c>
      <c r="AB262" s="67">
        <f t="shared" si="65"/>
        <v>1212.3270440251572</v>
      </c>
      <c r="AD262" s="57">
        <f>INDEX(Input_Raw_Data!$E$739:$E$744,MATCH(D262,Input_Raw_Data!$D$739:$D$744,0))</f>
        <v>0.48700000182628767</v>
      </c>
      <c r="AE262" s="62">
        <f t="shared" si="66"/>
        <v>769.46000288553455</v>
      </c>
      <c r="AF262" s="62">
        <f t="shared" si="67"/>
        <v>590.40327265430949</v>
      </c>
    </row>
    <row r="263" spans="4:32" s="4" customFormat="1" ht="11.25" customHeight="1" x14ac:dyDescent="0.3">
      <c r="D263" s="12" t="str">
        <f>Input_Raw_Data!E264</f>
        <v>FAC</v>
      </c>
      <c r="E263" s="71">
        <f>Input_Raw_Data!F264</f>
        <v>39615</v>
      </c>
      <c r="F263" s="55">
        <f>Input_Raw_Data!G264</f>
        <v>240</v>
      </c>
      <c r="G263" s="62">
        <f>Input_Raw_Data!H264</f>
        <v>15807</v>
      </c>
      <c r="H263" s="62">
        <f>Input_Raw_Data!I264</f>
        <v>6388.66</v>
      </c>
      <c r="I263" s="62">
        <f>Input_Raw_Data!J264</f>
        <v>9418.34</v>
      </c>
      <c r="J263" s="73" t="str">
        <f>Input_Raw_Data!K264</f>
        <v>Property</v>
      </c>
      <c r="K263" s="73" t="str">
        <f>Input_Raw_Data!L264</f>
        <v xml:space="preserve">Non-network — property </v>
      </c>
      <c r="M263" s="71">
        <f t="shared" si="51"/>
        <v>39615</v>
      </c>
      <c r="N263" s="55">
        <f t="shared" si="52"/>
        <v>6</v>
      </c>
      <c r="O263" s="55">
        <f t="shared" si="53"/>
        <v>0</v>
      </c>
      <c r="P263" s="55">
        <f t="shared" si="54"/>
        <v>6</v>
      </c>
      <c r="Q263" s="55">
        <f t="shared" si="55"/>
        <v>7</v>
      </c>
      <c r="R263" s="55">
        <f t="shared" si="56"/>
        <v>84</v>
      </c>
      <c r="S263" s="55">
        <f t="shared" si="60"/>
        <v>96</v>
      </c>
      <c r="T263" s="55">
        <f t="shared" si="57"/>
        <v>240</v>
      </c>
      <c r="U263" s="55">
        <f t="shared" si="61"/>
        <v>144</v>
      </c>
      <c r="W263" s="73" t="str">
        <f t="shared" si="58"/>
        <v>Yes</v>
      </c>
      <c r="X263" s="55">
        <f t="shared" si="62"/>
        <v>96</v>
      </c>
      <c r="Y263" s="55">
        <f t="shared" si="63"/>
        <v>144</v>
      </c>
      <c r="Z263" s="62">
        <f t="shared" si="64"/>
        <v>65.405138888888885</v>
      </c>
      <c r="AA263" s="62">
        <f t="shared" si="59"/>
        <v>8808.6501388888883</v>
      </c>
      <c r="AB263" s="67">
        <f t="shared" si="65"/>
        <v>6998.3498611111117</v>
      </c>
      <c r="AD263" s="57">
        <f>INDEX(Input_Raw_Data!$E$739:$E$744,MATCH(D263,Input_Raw_Data!$D$739:$D$744,0))</f>
        <v>0.48700000182628767</v>
      </c>
      <c r="AE263" s="62">
        <f t="shared" si="66"/>
        <v>4586.7315972005981</v>
      </c>
      <c r="AF263" s="62">
        <f t="shared" si="67"/>
        <v>3408.1963951421117</v>
      </c>
    </row>
    <row r="264" spans="4:32" s="4" customFormat="1" ht="11.25" customHeight="1" x14ac:dyDescent="0.3">
      <c r="D264" s="12" t="str">
        <f>Input_Raw_Data!E265</f>
        <v>FAC</v>
      </c>
      <c r="E264" s="71">
        <f>Input_Raw_Data!F265</f>
        <v>39805</v>
      </c>
      <c r="F264" s="55">
        <f>Input_Raw_Data!G265</f>
        <v>240</v>
      </c>
      <c r="G264" s="62">
        <f>Input_Raw_Data!H265</f>
        <v>3777</v>
      </c>
      <c r="H264" s="62">
        <f>Input_Raw_Data!I265</f>
        <v>1431.75</v>
      </c>
      <c r="I264" s="62">
        <f>Input_Raw_Data!J265</f>
        <v>2345.25</v>
      </c>
      <c r="J264" s="73" t="str">
        <f>Input_Raw_Data!K265</f>
        <v>Property</v>
      </c>
      <c r="K264" s="73" t="str">
        <f>Input_Raw_Data!L265</f>
        <v xml:space="preserve">Non-network — property </v>
      </c>
      <c r="M264" s="71">
        <f t="shared" si="51"/>
        <v>39805</v>
      </c>
      <c r="N264" s="55">
        <f t="shared" si="52"/>
        <v>0</v>
      </c>
      <c r="O264" s="55">
        <f t="shared" si="53"/>
        <v>0</v>
      </c>
      <c r="P264" s="55">
        <f t="shared" si="54"/>
        <v>6</v>
      </c>
      <c r="Q264" s="55">
        <f t="shared" si="55"/>
        <v>7</v>
      </c>
      <c r="R264" s="55">
        <f t="shared" si="56"/>
        <v>84</v>
      </c>
      <c r="S264" s="55">
        <f t="shared" si="60"/>
        <v>90</v>
      </c>
      <c r="T264" s="55">
        <f t="shared" si="57"/>
        <v>240</v>
      </c>
      <c r="U264" s="55">
        <f t="shared" si="61"/>
        <v>150</v>
      </c>
      <c r="W264" s="73" t="str">
        <f t="shared" si="58"/>
        <v>Yes</v>
      </c>
      <c r="X264" s="55">
        <f t="shared" si="62"/>
        <v>90</v>
      </c>
      <c r="Y264" s="55">
        <f t="shared" si="63"/>
        <v>150</v>
      </c>
      <c r="Z264" s="62">
        <f t="shared" si="64"/>
        <v>15.635</v>
      </c>
      <c r="AA264" s="62">
        <f t="shared" si="59"/>
        <v>2010.2449999999999</v>
      </c>
      <c r="AB264" s="67">
        <f t="shared" si="65"/>
        <v>1766.7550000000001</v>
      </c>
      <c r="AD264" s="57">
        <f>INDEX(Input_Raw_Data!$E$739:$E$744,MATCH(D264,Input_Raw_Data!$D$739:$D$744,0))</f>
        <v>0.48700000182628767</v>
      </c>
      <c r="AE264" s="62">
        <f t="shared" si="66"/>
        <v>1142.1367542831013</v>
      </c>
      <c r="AF264" s="62">
        <f t="shared" si="67"/>
        <v>860.40968822660295</v>
      </c>
    </row>
    <row r="265" spans="4:32" s="4" customFormat="1" ht="11.25" customHeight="1" x14ac:dyDescent="0.3">
      <c r="D265" s="12" t="str">
        <f>Input_Raw_Data!E266</f>
        <v>FAC</v>
      </c>
      <c r="E265" s="71">
        <f>Input_Raw_Data!F266</f>
        <v>39805</v>
      </c>
      <c r="F265" s="55">
        <f>Input_Raw_Data!G266</f>
        <v>120</v>
      </c>
      <c r="G265" s="62">
        <f>Input_Raw_Data!H266</f>
        <v>3541</v>
      </c>
      <c r="H265" s="62">
        <f>Input_Raw_Data!I266</f>
        <v>2685.23</v>
      </c>
      <c r="I265" s="62">
        <f>Input_Raw_Data!J266</f>
        <v>855.77</v>
      </c>
      <c r="J265" s="73" t="str">
        <f>Input_Raw_Data!K266</f>
        <v>Property</v>
      </c>
      <c r="K265" s="73" t="str">
        <f>Input_Raw_Data!L266</f>
        <v xml:space="preserve">Non-network — property </v>
      </c>
      <c r="M265" s="71">
        <f t="shared" si="51"/>
        <v>39805</v>
      </c>
      <c r="N265" s="55">
        <f t="shared" si="52"/>
        <v>0</v>
      </c>
      <c r="O265" s="55">
        <f t="shared" si="53"/>
        <v>0</v>
      </c>
      <c r="P265" s="55">
        <f t="shared" si="54"/>
        <v>6</v>
      </c>
      <c r="Q265" s="55">
        <f t="shared" si="55"/>
        <v>7</v>
      </c>
      <c r="R265" s="55">
        <f t="shared" si="56"/>
        <v>84</v>
      </c>
      <c r="S265" s="55">
        <f t="shared" si="60"/>
        <v>90</v>
      </c>
      <c r="T265" s="55">
        <f t="shared" si="57"/>
        <v>120</v>
      </c>
      <c r="U265" s="55">
        <f t="shared" si="61"/>
        <v>30</v>
      </c>
      <c r="W265" s="73" t="str">
        <f t="shared" si="58"/>
        <v>Yes</v>
      </c>
      <c r="X265" s="55">
        <f t="shared" si="62"/>
        <v>90</v>
      </c>
      <c r="Y265" s="55">
        <f t="shared" si="63"/>
        <v>30</v>
      </c>
      <c r="Z265" s="62">
        <f t="shared" si="64"/>
        <v>28.525666666666666</v>
      </c>
      <c r="AA265" s="62">
        <f t="shared" si="59"/>
        <v>3541</v>
      </c>
      <c r="AB265" s="67">
        <f t="shared" si="65"/>
        <v>0</v>
      </c>
      <c r="AD265" s="57">
        <f>INDEX(Input_Raw_Data!$E$739:$E$744,MATCH(D265,Input_Raw_Data!$D$739:$D$744,0))</f>
        <v>0.48700000182628767</v>
      </c>
      <c r="AE265" s="62">
        <f t="shared" si="66"/>
        <v>416.75999156288219</v>
      </c>
      <c r="AF265" s="62">
        <f t="shared" si="67"/>
        <v>0</v>
      </c>
    </row>
    <row r="266" spans="4:32" s="4" customFormat="1" ht="11.25" customHeight="1" x14ac:dyDescent="0.3">
      <c r="D266" s="12" t="str">
        <f>Input_Raw_Data!E267</f>
        <v>FAC</v>
      </c>
      <c r="E266" s="71">
        <f>Input_Raw_Data!F267</f>
        <v>39954</v>
      </c>
      <c r="F266" s="55">
        <f>Input_Raw_Data!G267</f>
        <v>120</v>
      </c>
      <c r="G266" s="62">
        <f>Input_Raw_Data!H267</f>
        <v>139401</v>
      </c>
      <c r="H266" s="62">
        <f>Input_Raw_Data!I267</f>
        <v>99904.1</v>
      </c>
      <c r="I266" s="62">
        <f>Input_Raw_Data!J267</f>
        <v>39496.899999999994</v>
      </c>
      <c r="J266" s="73" t="str">
        <f>Input_Raw_Data!K267</f>
        <v>Property</v>
      </c>
      <c r="K266" s="73" t="str">
        <f>Input_Raw_Data!L267</f>
        <v xml:space="preserve">Non-network — property </v>
      </c>
      <c r="M266" s="71">
        <f t="shared" ref="M266:M329" si="68">E266</f>
        <v>39954</v>
      </c>
      <c r="N266" s="55">
        <f t="shared" ref="N266:N329" si="69">IF(YEAR(M266)=YEAR(Current_Value_Date),0,Mths_In_Yr-(MONTH(M266)))</f>
        <v>7</v>
      </c>
      <c r="O266" s="55">
        <f t="shared" ref="O266:O329" si="70">IF(YEAR(M266)=YEAR(Current_Value_Date),0,
ROUND((EOMONTH(M266,0)-M266)/(Days_In_Yr/Mths_In_Yr),0))</f>
        <v>0</v>
      </c>
      <c r="P266" s="55">
        <f t="shared" ref="P266:P329" si="71">IF(YEAR(M266)=YEAR(Current_Value_Date),ROUND((Current_Value_Date-M266)/(365/12),0),MONTH(Current_Value_Date))</f>
        <v>6</v>
      </c>
      <c r="Q266" s="55">
        <f t="shared" ref="Q266:Q329" si="72">MAX((YEAR(Current_Value_Date)-1)-(YEAR(M266)),0)</f>
        <v>6</v>
      </c>
      <c r="R266" s="55">
        <f t="shared" ref="R266:R329" si="73">Q266*Mths_In_Yr</f>
        <v>72</v>
      </c>
      <c r="S266" s="55">
        <f t="shared" si="60"/>
        <v>85</v>
      </c>
      <c r="T266" s="55">
        <f t="shared" ref="T266:T329" si="74">F266</f>
        <v>120</v>
      </c>
      <c r="U266" s="55">
        <f t="shared" si="61"/>
        <v>35</v>
      </c>
      <c r="W266" s="73" t="str">
        <f t="shared" ref="W266:W329" si="75">IF(F266=1,No,Yes)</f>
        <v>Yes</v>
      </c>
      <c r="X266" s="55">
        <f t="shared" si="62"/>
        <v>85</v>
      </c>
      <c r="Y266" s="55">
        <f t="shared" si="63"/>
        <v>35</v>
      </c>
      <c r="Z266" s="62">
        <f t="shared" si="64"/>
        <v>1128.482857142857</v>
      </c>
      <c r="AA266" s="62">
        <f t="shared" ref="AA266:AA329" si="76">MIN(H266+Z266*Applicable_Months,G266)</f>
        <v>139401</v>
      </c>
      <c r="AB266" s="67">
        <f t="shared" si="65"/>
        <v>0</v>
      </c>
      <c r="AD266" s="57">
        <f>INDEX(Input_Raw_Data!$E$739:$E$744,MATCH(D266,Input_Raw_Data!$D$739:$D$744,0))</f>
        <v>0.48700000182628767</v>
      </c>
      <c r="AE266" s="62">
        <f t="shared" si="66"/>
        <v>19234.990372132699</v>
      </c>
      <c r="AF266" s="62">
        <f t="shared" si="67"/>
        <v>0</v>
      </c>
    </row>
    <row r="267" spans="4:32" s="4" customFormat="1" ht="11.25" customHeight="1" x14ac:dyDescent="0.3">
      <c r="D267" s="12" t="str">
        <f>Input_Raw_Data!E268</f>
        <v>FAC</v>
      </c>
      <c r="E267" s="71">
        <f>Input_Raw_Data!F268</f>
        <v>39896</v>
      </c>
      <c r="F267" s="55">
        <f>Input_Raw_Data!G268</f>
        <v>120</v>
      </c>
      <c r="G267" s="62">
        <f>Input_Raw_Data!H268</f>
        <v>8138</v>
      </c>
      <c r="H267" s="62">
        <f>Input_Raw_Data!I268</f>
        <v>5967.69</v>
      </c>
      <c r="I267" s="62">
        <f>Input_Raw_Data!J268</f>
        <v>2170.3100000000004</v>
      </c>
      <c r="J267" s="73" t="str">
        <f>Input_Raw_Data!K268</f>
        <v>Property</v>
      </c>
      <c r="K267" s="73" t="str">
        <f>Input_Raw_Data!L268</f>
        <v xml:space="preserve">Non-network — property </v>
      </c>
      <c r="M267" s="71">
        <f t="shared" si="68"/>
        <v>39896</v>
      </c>
      <c r="N267" s="55">
        <f t="shared" si="69"/>
        <v>9</v>
      </c>
      <c r="O267" s="55">
        <f t="shared" si="70"/>
        <v>0</v>
      </c>
      <c r="P267" s="55">
        <f t="shared" si="71"/>
        <v>6</v>
      </c>
      <c r="Q267" s="55">
        <f t="shared" si="72"/>
        <v>6</v>
      </c>
      <c r="R267" s="55">
        <f t="shared" si="73"/>
        <v>72</v>
      </c>
      <c r="S267" s="55">
        <f t="shared" ref="S267:S330" si="77">N267+O267+P267+R267</f>
        <v>87</v>
      </c>
      <c r="T267" s="55">
        <f t="shared" si="74"/>
        <v>120</v>
      </c>
      <c r="U267" s="55">
        <f t="shared" ref="U267:U330" si="78">IF(T267=1,0,MAX(T267-S267,0))</f>
        <v>33</v>
      </c>
      <c r="W267" s="73" t="str">
        <f t="shared" si="75"/>
        <v>Yes</v>
      </c>
      <c r="X267" s="55">
        <f t="shared" ref="X267:X330" si="79">S267</f>
        <v>87</v>
      </c>
      <c r="Y267" s="55">
        <f t="shared" ref="Y267:Y330" si="80">U267</f>
        <v>33</v>
      </c>
      <c r="Z267" s="62">
        <f t="shared" ref="Z267:Z330" si="81">IFERROR(I267/Y267,0)</f>
        <v>65.76696969696971</v>
      </c>
      <c r="AA267" s="62">
        <f t="shared" si="76"/>
        <v>8138</v>
      </c>
      <c r="AB267" s="67">
        <f t="shared" ref="AB267:AB330" si="82">G267-AA267</f>
        <v>0</v>
      </c>
      <c r="AD267" s="57">
        <f>INDEX(Input_Raw_Data!$E$739:$E$744,MATCH(D267,Input_Raw_Data!$D$739:$D$744,0))</f>
        <v>0.48700000182628767</v>
      </c>
      <c r="AE267" s="62">
        <f t="shared" ref="AE267:AE330" si="83">AD267*I267</f>
        <v>1056.9409739636105</v>
      </c>
      <c r="AF267" s="62">
        <f t="shared" ref="AF267:AF330" si="84">AB267*AD267</f>
        <v>0</v>
      </c>
    </row>
    <row r="268" spans="4:32" s="4" customFormat="1" ht="11.25" customHeight="1" x14ac:dyDescent="0.3">
      <c r="D268" s="12" t="str">
        <f>Input_Raw_Data!E269</f>
        <v>FAC</v>
      </c>
      <c r="E268" s="71">
        <f>Input_Raw_Data!F269</f>
        <v>40001</v>
      </c>
      <c r="F268" s="55">
        <f>Input_Raw_Data!G269</f>
        <v>120</v>
      </c>
      <c r="G268" s="62">
        <f>Input_Raw_Data!H269</f>
        <v>2877</v>
      </c>
      <c r="H268" s="62">
        <f>Input_Raw_Data!I269</f>
        <v>2013.56</v>
      </c>
      <c r="I268" s="62">
        <f>Input_Raw_Data!J269</f>
        <v>863.44</v>
      </c>
      <c r="J268" s="73" t="str">
        <f>Input_Raw_Data!K269</f>
        <v>Property</v>
      </c>
      <c r="K268" s="73" t="str">
        <f>Input_Raw_Data!L269</f>
        <v xml:space="preserve">Non-network — property </v>
      </c>
      <c r="M268" s="71">
        <f t="shared" si="68"/>
        <v>40001</v>
      </c>
      <c r="N268" s="55">
        <f t="shared" si="69"/>
        <v>5</v>
      </c>
      <c r="O268" s="55">
        <f t="shared" si="70"/>
        <v>1</v>
      </c>
      <c r="P268" s="55">
        <f t="shared" si="71"/>
        <v>6</v>
      </c>
      <c r="Q268" s="55">
        <f t="shared" si="72"/>
        <v>6</v>
      </c>
      <c r="R268" s="55">
        <f t="shared" si="73"/>
        <v>72</v>
      </c>
      <c r="S268" s="55">
        <f t="shared" si="77"/>
        <v>84</v>
      </c>
      <c r="T268" s="55">
        <f t="shared" si="74"/>
        <v>120</v>
      </c>
      <c r="U268" s="55">
        <f t="shared" si="78"/>
        <v>36</v>
      </c>
      <c r="W268" s="73" t="str">
        <f t="shared" si="75"/>
        <v>Yes</v>
      </c>
      <c r="X268" s="55">
        <f t="shared" si="79"/>
        <v>84</v>
      </c>
      <c r="Y268" s="55">
        <f t="shared" si="80"/>
        <v>36</v>
      </c>
      <c r="Z268" s="62">
        <f t="shared" si="81"/>
        <v>23.984444444444446</v>
      </c>
      <c r="AA268" s="62">
        <f t="shared" si="76"/>
        <v>2877</v>
      </c>
      <c r="AB268" s="67">
        <f t="shared" si="82"/>
        <v>0</v>
      </c>
      <c r="AD268" s="57">
        <f>INDEX(Input_Raw_Data!$E$739:$E$744,MATCH(D268,Input_Raw_Data!$D$739:$D$744,0))</f>
        <v>0.48700000182628767</v>
      </c>
      <c r="AE268" s="62">
        <f t="shared" si="83"/>
        <v>420.49528157688985</v>
      </c>
      <c r="AF268" s="62">
        <f t="shared" si="84"/>
        <v>0</v>
      </c>
    </row>
    <row r="269" spans="4:32" s="4" customFormat="1" ht="11.25" customHeight="1" x14ac:dyDescent="0.3">
      <c r="D269" s="12" t="str">
        <f>Input_Raw_Data!E270</f>
        <v>FAC</v>
      </c>
      <c r="E269" s="71">
        <f>Input_Raw_Data!F270</f>
        <v>40067</v>
      </c>
      <c r="F269" s="55">
        <f>Input_Raw_Data!G270</f>
        <v>120</v>
      </c>
      <c r="G269" s="62">
        <f>Input_Raw_Data!H270</f>
        <v>14220</v>
      </c>
      <c r="H269" s="62">
        <f>Input_Raw_Data!I270</f>
        <v>9717</v>
      </c>
      <c r="I269" s="62">
        <f>Input_Raw_Data!J270</f>
        <v>4503</v>
      </c>
      <c r="J269" s="73" t="str">
        <f>Input_Raw_Data!K270</f>
        <v>Property</v>
      </c>
      <c r="K269" s="73" t="str">
        <f>Input_Raw_Data!L270</f>
        <v xml:space="preserve">Non-network — property </v>
      </c>
      <c r="M269" s="71">
        <f t="shared" si="68"/>
        <v>40067</v>
      </c>
      <c r="N269" s="55">
        <f t="shared" si="69"/>
        <v>3</v>
      </c>
      <c r="O269" s="55">
        <f t="shared" si="70"/>
        <v>1</v>
      </c>
      <c r="P269" s="55">
        <f t="shared" si="71"/>
        <v>6</v>
      </c>
      <c r="Q269" s="55">
        <f t="shared" si="72"/>
        <v>6</v>
      </c>
      <c r="R269" s="55">
        <f t="shared" si="73"/>
        <v>72</v>
      </c>
      <c r="S269" s="55">
        <f t="shared" si="77"/>
        <v>82</v>
      </c>
      <c r="T269" s="55">
        <f t="shared" si="74"/>
        <v>120</v>
      </c>
      <c r="U269" s="55">
        <f t="shared" si="78"/>
        <v>38</v>
      </c>
      <c r="W269" s="73" t="str">
        <f t="shared" si="75"/>
        <v>Yes</v>
      </c>
      <c r="X269" s="55">
        <f t="shared" si="79"/>
        <v>82</v>
      </c>
      <c r="Y269" s="55">
        <f t="shared" si="80"/>
        <v>38</v>
      </c>
      <c r="Z269" s="62">
        <f t="shared" si="81"/>
        <v>118.5</v>
      </c>
      <c r="AA269" s="62">
        <f t="shared" si="76"/>
        <v>14101.5</v>
      </c>
      <c r="AB269" s="67">
        <f t="shared" si="82"/>
        <v>118.5</v>
      </c>
      <c r="AD269" s="57">
        <f>INDEX(Input_Raw_Data!$E$739:$E$744,MATCH(D269,Input_Raw_Data!$D$739:$D$744,0))</f>
        <v>0.48700000182628767</v>
      </c>
      <c r="AE269" s="62">
        <f t="shared" si="83"/>
        <v>2192.9610082237732</v>
      </c>
      <c r="AF269" s="62">
        <f t="shared" si="84"/>
        <v>57.709500216415087</v>
      </c>
    </row>
    <row r="270" spans="4:32" s="4" customFormat="1" ht="11.25" customHeight="1" x14ac:dyDescent="0.3">
      <c r="D270" s="12" t="str">
        <f>Input_Raw_Data!E271</f>
        <v>FAC</v>
      </c>
      <c r="E270" s="71">
        <f>Input_Raw_Data!F271</f>
        <v>40081</v>
      </c>
      <c r="F270" s="55">
        <f>Input_Raw_Data!G271</f>
        <v>120</v>
      </c>
      <c r="G270" s="62">
        <f>Input_Raw_Data!H271</f>
        <v>15885</v>
      </c>
      <c r="H270" s="62">
        <f>Input_Raw_Data!I271</f>
        <v>10854.89</v>
      </c>
      <c r="I270" s="62">
        <f>Input_Raw_Data!J271</f>
        <v>5030.1100000000006</v>
      </c>
      <c r="J270" s="73" t="str">
        <f>Input_Raw_Data!K271</f>
        <v>Property</v>
      </c>
      <c r="K270" s="73" t="str">
        <f>Input_Raw_Data!L271</f>
        <v xml:space="preserve">Non-network — property </v>
      </c>
      <c r="M270" s="71">
        <f t="shared" si="68"/>
        <v>40081</v>
      </c>
      <c r="N270" s="55">
        <f t="shared" si="69"/>
        <v>3</v>
      </c>
      <c r="O270" s="55">
        <f t="shared" si="70"/>
        <v>0</v>
      </c>
      <c r="P270" s="55">
        <f t="shared" si="71"/>
        <v>6</v>
      </c>
      <c r="Q270" s="55">
        <f t="shared" si="72"/>
        <v>6</v>
      </c>
      <c r="R270" s="55">
        <f t="shared" si="73"/>
        <v>72</v>
      </c>
      <c r="S270" s="55">
        <f t="shared" si="77"/>
        <v>81</v>
      </c>
      <c r="T270" s="55">
        <f t="shared" si="74"/>
        <v>120</v>
      </c>
      <c r="U270" s="55">
        <f t="shared" si="78"/>
        <v>39</v>
      </c>
      <c r="W270" s="73" t="str">
        <f t="shared" si="75"/>
        <v>Yes</v>
      </c>
      <c r="X270" s="55">
        <f t="shared" si="79"/>
        <v>81</v>
      </c>
      <c r="Y270" s="55">
        <f t="shared" si="80"/>
        <v>39</v>
      </c>
      <c r="Z270" s="62">
        <f t="shared" si="81"/>
        <v>128.97717948717951</v>
      </c>
      <c r="AA270" s="62">
        <f t="shared" si="76"/>
        <v>15627.045641025641</v>
      </c>
      <c r="AB270" s="67">
        <f t="shared" si="82"/>
        <v>257.95435897435891</v>
      </c>
      <c r="AD270" s="57">
        <f>INDEX(Input_Raw_Data!$E$739:$E$744,MATCH(D270,Input_Raw_Data!$D$739:$D$744,0))</f>
        <v>0.48700000182628767</v>
      </c>
      <c r="AE270" s="62">
        <f t="shared" si="83"/>
        <v>2449.6635791864283</v>
      </c>
      <c r="AF270" s="62">
        <f t="shared" si="84"/>
        <v>125.62377329161166</v>
      </c>
    </row>
    <row r="271" spans="4:32" s="4" customFormat="1" ht="11.25" customHeight="1" x14ac:dyDescent="0.3">
      <c r="D271" s="12" t="str">
        <f>Input_Raw_Data!E272</f>
        <v>FAC</v>
      </c>
      <c r="E271" s="71">
        <f>Input_Raw_Data!F272</f>
        <v>39029</v>
      </c>
      <c r="F271" s="55">
        <f>Input_Raw_Data!G272</f>
        <v>120</v>
      </c>
      <c r="G271" s="62">
        <f>Input_Raw_Data!H272</f>
        <v>26824</v>
      </c>
      <c r="H271" s="62">
        <f>Input_Raw_Data!I272</f>
        <v>25929.9</v>
      </c>
      <c r="I271" s="62">
        <f>Input_Raw_Data!J272</f>
        <v>894.09999999999854</v>
      </c>
      <c r="J271" s="73" t="str">
        <f>Input_Raw_Data!K272</f>
        <v>Property</v>
      </c>
      <c r="K271" s="73" t="str">
        <f>Input_Raw_Data!L272</f>
        <v xml:space="preserve">Non-network — property </v>
      </c>
      <c r="M271" s="71">
        <f t="shared" si="68"/>
        <v>39029</v>
      </c>
      <c r="N271" s="55">
        <f t="shared" si="69"/>
        <v>1</v>
      </c>
      <c r="O271" s="55">
        <f t="shared" si="70"/>
        <v>1</v>
      </c>
      <c r="P271" s="55">
        <f t="shared" si="71"/>
        <v>6</v>
      </c>
      <c r="Q271" s="55">
        <f t="shared" si="72"/>
        <v>9</v>
      </c>
      <c r="R271" s="55">
        <f t="shared" si="73"/>
        <v>108</v>
      </c>
      <c r="S271" s="55">
        <f t="shared" si="77"/>
        <v>116</v>
      </c>
      <c r="T271" s="55">
        <f t="shared" si="74"/>
        <v>120</v>
      </c>
      <c r="U271" s="55">
        <f t="shared" si="78"/>
        <v>4</v>
      </c>
      <c r="W271" s="73" t="str">
        <f t="shared" si="75"/>
        <v>Yes</v>
      </c>
      <c r="X271" s="55">
        <f t="shared" si="79"/>
        <v>116</v>
      </c>
      <c r="Y271" s="55">
        <f t="shared" si="80"/>
        <v>4</v>
      </c>
      <c r="Z271" s="62">
        <f t="shared" si="81"/>
        <v>223.52499999999964</v>
      </c>
      <c r="AA271" s="62">
        <f t="shared" si="76"/>
        <v>26824</v>
      </c>
      <c r="AB271" s="67">
        <f t="shared" si="82"/>
        <v>0</v>
      </c>
      <c r="AD271" s="57">
        <f>INDEX(Input_Raw_Data!$E$739:$E$744,MATCH(D271,Input_Raw_Data!$D$739:$D$744,0))</f>
        <v>0.48700000182628767</v>
      </c>
      <c r="AE271" s="62">
        <f t="shared" si="83"/>
        <v>435.42670163288307</v>
      </c>
      <c r="AF271" s="62">
        <f t="shared" si="84"/>
        <v>0</v>
      </c>
    </row>
    <row r="272" spans="4:32" s="4" customFormat="1" ht="11.25" customHeight="1" x14ac:dyDescent="0.3">
      <c r="D272" s="12" t="str">
        <f>Input_Raw_Data!E273</f>
        <v>FAC</v>
      </c>
      <c r="E272" s="71">
        <f>Input_Raw_Data!F273</f>
        <v>39785</v>
      </c>
      <c r="F272" s="55">
        <f>Input_Raw_Data!G273</f>
        <v>48</v>
      </c>
      <c r="G272" s="62">
        <f>Input_Raw_Data!H273</f>
        <v>2380</v>
      </c>
      <c r="H272" s="62">
        <f>Input_Raw_Data!I273</f>
        <v>2380</v>
      </c>
      <c r="I272" s="62">
        <f>Input_Raw_Data!J273</f>
        <v>0</v>
      </c>
      <c r="J272" s="73" t="str">
        <f>Input_Raw_Data!K273</f>
        <v>Property</v>
      </c>
      <c r="K272" s="73" t="str">
        <f>Input_Raw_Data!L273</f>
        <v xml:space="preserve">Non-network — property </v>
      </c>
      <c r="M272" s="71">
        <f t="shared" si="68"/>
        <v>39785</v>
      </c>
      <c r="N272" s="55">
        <f t="shared" si="69"/>
        <v>0</v>
      </c>
      <c r="O272" s="55">
        <f t="shared" si="70"/>
        <v>1</v>
      </c>
      <c r="P272" s="55">
        <f t="shared" si="71"/>
        <v>6</v>
      </c>
      <c r="Q272" s="55">
        <f t="shared" si="72"/>
        <v>7</v>
      </c>
      <c r="R272" s="55">
        <f t="shared" si="73"/>
        <v>84</v>
      </c>
      <c r="S272" s="55">
        <f t="shared" si="77"/>
        <v>91</v>
      </c>
      <c r="T272" s="55">
        <f t="shared" si="74"/>
        <v>48</v>
      </c>
      <c r="U272" s="55">
        <f t="shared" si="78"/>
        <v>0</v>
      </c>
      <c r="W272" s="73" t="str">
        <f t="shared" si="75"/>
        <v>Yes</v>
      </c>
      <c r="X272" s="55">
        <f t="shared" si="79"/>
        <v>91</v>
      </c>
      <c r="Y272" s="55">
        <f t="shared" si="80"/>
        <v>0</v>
      </c>
      <c r="Z272" s="62">
        <f t="shared" si="81"/>
        <v>0</v>
      </c>
      <c r="AA272" s="62">
        <f t="shared" si="76"/>
        <v>2380</v>
      </c>
      <c r="AB272" s="67">
        <f t="shared" si="82"/>
        <v>0</v>
      </c>
      <c r="AD272" s="57">
        <f>INDEX(Input_Raw_Data!$E$739:$E$744,MATCH(D272,Input_Raw_Data!$D$739:$D$744,0))</f>
        <v>0.48700000182628767</v>
      </c>
      <c r="AE272" s="62">
        <f t="shared" si="83"/>
        <v>0</v>
      </c>
      <c r="AF272" s="62">
        <f t="shared" si="84"/>
        <v>0</v>
      </c>
    </row>
    <row r="273" spans="4:32" s="4" customFormat="1" ht="11.25" customHeight="1" x14ac:dyDescent="0.3">
      <c r="D273" s="12" t="str">
        <f>Input_Raw_Data!E274</f>
        <v>FAC</v>
      </c>
      <c r="E273" s="71">
        <f>Input_Raw_Data!F274</f>
        <v>39785</v>
      </c>
      <c r="F273" s="55">
        <f>Input_Raw_Data!G274</f>
        <v>48</v>
      </c>
      <c r="G273" s="62">
        <f>Input_Raw_Data!H274</f>
        <v>2096</v>
      </c>
      <c r="H273" s="62">
        <f>Input_Raw_Data!I274</f>
        <v>2096</v>
      </c>
      <c r="I273" s="62">
        <f>Input_Raw_Data!J274</f>
        <v>0</v>
      </c>
      <c r="J273" s="73" t="str">
        <f>Input_Raw_Data!K274</f>
        <v>Property</v>
      </c>
      <c r="K273" s="73" t="str">
        <f>Input_Raw_Data!L274</f>
        <v xml:space="preserve">Non-network — property </v>
      </c>
      <c r="M273" s="71">
        <f t="shared" si="68"/>
        <v>39785</v>
      </c>
      <c r="N273" s="55">
        <f t="shared" si="69"/>
        <v>0</v>
      </c>
      <c r="O273" s="55">
        <f t="shared" si="70"/>
        <v>1</v>
      </c>
      <c r="P273" s="55">
        <f t="shared" si="71"/>
        <v>6</v>
      </c>
      <c r="Q273" s="55">
        <f t="shared" si="72"/>
        <v>7</v>
      </c>
      <c r="R273" s="55">
        <f t="shared" si="73"/>
        <v>84</v>
      </c>
      <c r="S273" s="55">
        <f t="shared" si="77"/>
        <v>91</v>
      </c>
      <c r="T273" s="55">
        <f t="shared" si="74"/>
        <v>48</v>
      </c>
      <c r="U273" s="55">
        <f t="shared" si="78"/>
        <v>0</v>
      </c>
      <c r="W273" s="73" t="str">
        <f t="shared" si="75"/>
        <v>Yes</v>
      </c>
      <c r="X273" s="55">
        <f t="shared" si="79"/>
        <v>91</v>
      </c>
      <c r="Y273" s="55">
        <f t="shared" si="80"/>
        <v>0</v>
      </c>
      <c r="Z273" s="62">
        <f t="shared" si="81"/>
        <v>0</v>
      </c>
      <c r="AA273" s="62">
        <f t="shared" si="76"/>
        <v>2096</v>
      </c>
      <c r="AB273" s="67">
        <f t="shared" si="82"/>
        <v>0</v>
      </c>
      <c r="AD273" s="57">
        <f>INDEX(Input_Raw_Data!$E$739:$E$744,MATCH(D273,Input_Raw_Data!$D$739:$D$744,0))</f>
        <v>0.48700000182628767</v>
      </c>
      <c r="AE273" s="62">
        <f t="shared" si="83"/>
        <v>0</v>
      </c>
      <c r="AF273" s="62">
        <f t="shared" si="84"/>
        <v>0</v>
      </c>
    </row>
    <row r="274" spans="4:32" s="4" customFormat="1" ht="11.25" customHeight="1" x14ac:dyDescent="0.3">
      <c r="D274" s="12" t="str">
        <f>Input_Raw_Data!E275</f>
        <v>FAC</v>
      </c>
      <c r="E274" s="71">
        <f>Input_Raw_Data!F275</f>
        <v>39785</v>
      </c>
      <c r="F274" s="55">
        <f>Input_Raw_Data!G275</f>
        <v>120</v>
      </c>
      <c r="G274" s="62">
        <f>Input_Raw_Data!H275</f>
        <v>3571</v>
      </c>
      <c r="H274" s="62">
        <f>Input_Raw_Data!I275</f>
        <v>2708.05</v>
      </c>
      <c r="I274" s="62">
        <f>Input_Raw_Data!J275</f>
        <v>862.94999999999982</v>
      </c>
      <c r="J274" s="73" t="str">
        <f>Input_Raw_Data!K275</f>
        <v>Property</v>
      </c>
      <c r="K274" s="73" t="str">
        <f>Input_Raw_Data!L275</f>
        <v xml:space="preserve">Non-network — property </v>
      </c>
      <c r="M274" s="71">
        <f t="shared" si="68"/>
        <v>39785</v>
      </c>
      <c r="N274" s="55">
        <f t="shared" si="69"/>
        <v>0</v>
      </c>
      <c r="O274" s="55">
        <f t="shared" si="70"/>
        <v>1</v>
      </c>
      <c r="P274" s="55">
        <f t="shared" si="71"/>
        <v>6</v>
      </c>
      <c r="Q274" s="55">
        <f t="shared" si="72"/>
        <v>7</v>
      </c>
      <c r="R274" s="55">
        <f t="shared" si="73"/>
        <v>84</v>
      </c>
      <c r="S274" s="55">
        <f t="shared" si="77"/>
        <v>91</v>
      </c>
      <c r="T274" s="55">
        <f t="shared" si="74"/>
        <v>120</v>
      </c>
      <c r="U274" s="55">
        <f t="shared" si="78"/>
        <v>29</v>
      </c>
      <c r="W274" s="73" t="str">
        <f t="shared" si="75"/>
        <v>Yes</v>
      </c>
      <c r="X274" s="55">
        <f t="shared" si="79"/>
        <v>91</v>
      </c>
      <c r="Y274" s="55">
        <f t="shared" si="80"/>
        <v>29</v>
      </c>
      <c r="Z274" s="62">
        <f t="shared" si="81"/>
        <v>29.756896551724132</v>
      </c>
      <c r="AA274" s="62">
        <f t="shared" si="76"/>
        <v>3571</v>
      </c>
      <c r="AB274" s="67">
        <f t="shared" si="82"/>
        <v>0</v>
      </c>
      <c r="AD274" s="57">
        <f>INDEX(Input_Raw_Data!$E$739:$E$744,MATCH(D274,Input_Raw_Data!$D$739:$D$744,0))</f>
        <v>0.48700000182628767</v>
      </c>
      <c r="AE274" s="62">
        <f t="shared" si="83"/>
        <v>420.25665157599485</v>
      </c>
      <c r="AF274" s="62">
        <f t="shared" si="84"/>
        <v>0</v>
      </c>
    </row>
    <row r="275" spans="4:32" s="4" customFormat="1" ht="11.25" customHeight="1" x14ac:dyDescent="0.3">
      <c r="D275" s="12" t="str">
        <f>Input_Raw_Data!E276</f>
        <v>FAC</v>
      </c>
      <c r="E275" s="71">
        <f>Input_Raw_Data!F276</f>
        <v>39785</v>
      </c>
      <c r="F275" s="55">
        <f>Input_Raw_Data!G276</f>
        <v>120</v>
      </c>
      <c r="G275" s="62">
        <f>Input_Raw_Data!H276</f>
        <v>4098</v>
      </c>
      <c r="H275" s="62">
        <f>Input_Raw_Data!I276</f>
        <v>3107.61</v>
      </c>
      <c r="I275" s="62">
        <f>Input_Raw_Data!J276</f>
        <v>990.38999999999987</v>
      </c>
      <c r="J275" s="73" t="str">
        <f>Input_Raw_Data!K276</f>
        <v>Property</v>
      </c>
      <c r="K275" s="73" t="str">
        <f>Input_Raw_Data!L276</f>
        <v xml:space="preserve">Non-network — property </v>
      </c>
      <c r="M275" s="71">
        <f t="shared" si="68"/>
        <v>39785</v>
      </c>
      <c r="N275" s="55">
        <f t="shared" si="69"/>
        <v>0</v>
      </c>
      <c r="O275" s="55">
        <f t="shared" si="70"/>
        <v>1</v>
      </c>
      <c r="P275" s="55">
        <f t="shared" si="71"/>
        <v>6</v>
      </c>
      <c r="Q275" s="55">
        <f t="shared" si="72"/>
        <v>7</v>
      </c>
      <c r="R275" s="55">
        <f t="shared" si="73"/>
        <v>84</v>
      </c>
      <c r="S275" s="55">
        <f t="shared" si="77"/>
        <v>91</v>
      </c>
      <c r="T275" s="55">
        <f t="shared" si="74"/>
        <v>120</v>
      </c>
      <c r="U275" s="55">
        <f t="shared" si="78"/>
        <v>29</v>
      </c>
      <c r="W275" s="73" t="str">
        <f t="shared" si="75"/>
        <v>Yes</v>
      </c>
      <c r="X275" s="55">
        <f t="shared" si="79"/>
        <v>91</v>
      </c>
      <c r="Y275" s="55">
        <f t="shared" si="80"/>
        <v>29</v>
      </c>
      <c r="Z275" s="62">
        <f t="shared" si="81"/>
        <v>34.151379310344822</v>
      </c>
      <c r="AA275" s="62">
        <f t="shared" si="76"/>
        <v>4098</v>
      </c>
      <c r="AB275" s="67">
        <f t="shared" si="82"/>
        <v>0</v>
      </c>
      <c r="AD275" s="57">
        <f>INDEX(Input_Raw_Data!$E$739:$E$744,MATCH(D275,Input_Raw_Data!$D$739:$D$744,0))</f>
        <v>0.48700000182628767</v>
      </c>
      <c r="AE275" s="62">
        <f t="shared" si="83"/>
        <v>482.31993180873695</v>
      </c>
      <c r="AF275" s="62">
        <f t="shared" si="84"/>
        <v>0</v>
      </c>
    </row>
    <row r="276" spans="4:32" s="4" customFormat="1" ht="11.25" customHeight="1" x14ac:dyDescent="0.3">
      <c r="D276" s="12" t="str">
        <f>Input_Raw_Data!E277</f>
        <v>FAC</v>
      </c>
      <c r="E276" s="71">
        <f>Input_Raw_Data!F277</f>
        <v>40128</v>
      </c>
      <c r="F276" s="55">
        <f>Input_Raw_Data!G277</f>
        <v>48</v>
      </c>
      <c r="G276" s="62">
        <f>Input_Raw_Data!H277</f>
        <v>5208</v>
      </c>
      <c r="H276" s="62">
        <f>Input_Raw_Data!I277</f>
        <v>5208</v>
      </c>
      <c r="I276" s="62">
        <f>Input_Raw_Data!J277</f>
        <v>0</v>
      </c>
      <c r="J276" s="73" t="str">
        <f>Input_Raw_Data!K277</f>
        <v>Property</v>
      </c>
      <c r="K276" s="73" t="str">
        <f>Input_Raw_Data!L277</f>
        <v xml:space="preserve">Non-network — property </v>
      </c>
      <c r="M276" s="71">
        <f t="shared" si="68"/>
        <v>40128</v>
      </c>
      <c r="N276" s="55">
        <f t="shared" si="69"/>
        <v>1</v>
      </c>
      <c r="O276" s="55">
        <f t="shared" si="70"/>
        <v>1</v>
      </c>
      <c r="P276" s="55">
        <f t="shared" si="71"/>
        <v>6</v>
      </c>
      <c r="Q276" s="55">
        <f t="shared" si="72"/>
        <v>6</v>
      </c>
      <c r="R276" s="55">
        <f t="shared" si="73"/>
        <v>72</v>
      </c>
      <c r="S276" s="55">
        <f t="shared" si="77"/>
        <v>80</v>
      </c>
      <c r="T276" s="55">
        <f t="shared" si="74"/>
        <v>48</v>
      </c>
      <c r="U276" s="55">
        <f t="shared" si="78"/>
        <v>0</v>
      </c>
      <c r="W276" s="73" t="str">
        <f t="shared" si="75"/>
        <v>Yes</v>
      </c>
      <c r="X276" s="55">
        <f t="shared" si="79"/>
        <v>80</v>
      </c>
      <c r="Y276" s="55">
        <f t="shared" si="80"/>
        <v>0</v>
      </c>
      <c r="Z276" s="62">
        <f t="shared" si="81"/>
        <v>0</v>
      </c>
      <c r="AA276" s="62">
        <f t="shared" si="76"/>
        <v>5208</v>
      </c>
      <c r="AB276" s="67">
        <f t="shared" si="82"/>
        <v>0</v>
      </c>
      <c r="AD276" s="57">
        <f>INDEX(Input_Raw_Data!$E$739:$E$744,MATCH(D276,Input_Raw_Data!$D$739:$D$744,0))</f>
        <v>0.48700000182628767</v>
      </c>
      <c r="AE276" s="62">
        <f t="shared" si="83"/>
        <v>0</v>
      </c>
      <c r="AF276" s="62">
        <f t="shared" si="84"/>
        <v>0</v>
      </c>
    </row>
    <row r="277" spans="4:32" s="4" customFormat="1" ht="11.25" customHeight="1" x14ac:dyDescent="0.3">
      <c r="D277" s="12" t="str">
        <f>Input_Raw_Data!E278</f>
        <v>FAC</v>
      </c>
      <c r="E277" s="71">
        <f>Input_Raw_Data!F278</f>
        <v>39794</v>
      </c>
      <c r="F277" s="55">
        <f>Input_Raw_Data!G278</f>
        <v>48</v>
      </c>
      <c r="G277" s="62">
        <f>Input_Raw_Data!H278</f>
        <v>2565</v>
      </c>
      <c r="H277" s="62">
        <f>Input_Raw_Data!I278</f>
        <v>2565</v>
      </c>
      <c r="I277" s="62">
        <f>Input_Raw_Data!J278</f>
        <v>0</v>
      </c>
      <c r="J277" s="73" t="str">
        <f>Input_Raw_Data!K278</f>
        <v>Property</v>
      </c>
      <c r="K277" s="73" t="str">
        <f>Input_Raw_Data!L278</f>
        <v xml:space="preserve">Non-network — property </v>
      </c>
      <c r="M277" s="71">
        <f t="shared" si="68"/>
        <v>39794</v>
      </c>
      <c r="N277" s="55">
        <f t="shared" si="69"/>
        <v>0</v>
      </c>
      <c r="O277" s="55">
        <f t="shared" si="70"/>
        <v>1</v>
      </c>
      <c r="P277" s="55">
        <f t="shared" si="71"/>
        <v>6</v>
      </c>
      <c r="Q277" s="55">
        <f t="shared" si="72"/>
        <v>7</v>
      </c>
      <c r="R277" s="55">
        <f t="shared" si="73"/>
        <v>84</v>
      </c>
      <c r="S277" s="55">
        <f t="shared" si="77"/>
        <v>91</v>
      </c>
      <c r="T277" s="55">
        <f t="shared" si="74"/>
        <v>48</v>
      </c>
      <c r="U277" s="55">
        <f t="shared" si="78"/>
        <v>0</v>
      </c>
      <c r="W277" s="73" t="str">
        <f t="shared" si="75"/>
        <v>Yes</v>
      </c>
      <c r="X277" s="55">
        <f t="shared" si="79"/>
        <v>91</v>
      </c>
      <c r="Y277" s="55">
        <f t="shared" si="80"/>
        <v>0</v>
      </c>
      <c r="Z277" s="62">
        <f t="shared" si="81"/>
        <v>0</v>
      </c>
      <c r="AA277" s="62">
        <f t="shared" si="76"/>
        <v>2565</v>
      </c>
      <c r="AB277" s="67">
        <f t="shared" si="82"/>
        <v>0</v>
      </c>
      <c r="AD277" s="57">
        <f>INDEX(Input_Raw_Data!$E$739:$E$744,MATCH(D277,Input_Raw_Data!$D$739:$D$744,0))</f>
        <v>0.48700000182628767</v>
      </c>
      <c r="AE277" s="62">
        <f t="shared" si="83"/>
        <v>0</v>
      </c>
      <c r="AF277" s="62">
        <f t="shared" si="84"/>
        <v>0</v>
      </c>
    </row>
    <row r="278" spans="4:32" s="4" customFormat="1" ht="11.25" customHeight="1" x14ac:dyDescent="0.3">
      <c r="D278" s="12" t="str">
        <f>Input_Raw_Data!E279</f>
        <v>FAC</v>
      </c>
      <c r="E278" s="71">
        <f>Input_Raw_Data!F279</f>
        <v>39849</v>
      </c>
      <c r="F278" s="55">
        <f>Input_Raw_Data!G279</f>
        <v>240</v>
      </c>
      <c r="G278" s="62">
        <f>Input_Raw_Data!H279</f>
        <v>4017</v>
      </c>
      <c r="H278" s="62">
        <f>Input_Raw_Data!I279</f>
        <v>1489.72</v>
      </c>
      <c r="I278" s="62">
        <f>Input_Raw_Data!J279</f>
        <v>2527.2799999999997</v>
      </c>
      <c r="J278" s="73" t="str">
        <f>Input_Raw_Data!K279</f>
        <v>Property</v>
      </c>
      <c r="K278" s="73" t="str">
        <f>Input_Raw_Data!L279</f>
        <v xml:space="preserve">Non-network — property </v>
      </c>
      <c r="M278" s="71">
        <f t="shared" si="68"/>
        <v>39849</v>
      </c>
      <c r="N278" s="55">
        <f t="shared" si="69"/>
        <v>10</v>
      </c>
      <c r="O278" s="55">
        <f t="shared" si="70"/>
        <v>1</v>
      </c>
      <c r="P278" s="55">
        <f t="shared" si="71"/>
        <v>6</v>
      </c>
      <c r="Q278" s="55">
        <f t="shared" si="72"/>
        <v>6</v>
      </c>
      <c r="R278" s="55">
        <f t="shared" si="73"/>
        <v>72</v>
      </c>
      <c r="S278" s="55">
        <f t="shared" si="77"/>
        <v>89</v>
      </c>
      <c r="T278" s="55">
        <f t="shared" si="74"/>
        <v>240</v>
      </c>
      <c r="U278" s="55">
        <f t="shared" si="78"/>
        <v>151</v>
      </c>
      <c r="W278" s="73" t="str">
        <f t="shared" si="75"/>
        <v>Yes</v>
      </c>
      <c r="X278" s="55">
        <f t="shared" si="79"/>
        <v>89</v>
      </c>
      <c r="Y278" s="55">
        <f t="shared" si="80"/>
        <v>151</v>
      </c>
      <c r="Z278" s="62">
        <f t="shared" si="81"/>
        <v>16.736953642384105</v>
      </c>
      <c r="AA278" s="62">
        <f t="shared" si="76"/>
        <v>2108.9872847682118</v>
      </c>
      <c r="AB278" s="67">
        <f t="shared" si="82"/>
        <v>1908.0127152317882</v>
      </c>
      <c r="AD278" s="57">
        <f>INDEX(Input_Raw_Data!$E$739:$E$744,MATCH(D278,Input_Raw_Data!$D$739:$D$744,0))</f>
        <v>0.48700000182628767</v>
      </c>
      <c r="AE278" s="62">
        <f t="shared" si="83"/>
        <v>1230.7853646155402</v>
      </c>
      <c r="AF278" s="62">
        <f t="shared" si="84"/>
        <v>929.20219580246089</v>
      </c>
    </row>
    <row r="279" spans="4:32" s="4" customFormat="1" ht="11.25" customHeight="1" x14ac:dyDescent="0.3">
      <c r="D279" s="12" t="str">
        <f>Input_Raw_Data!E280</f>
        <v>FAC</v>
      </c>
      <c r="E279" s="71">
        <f>Input_Raw_Data!F280</f>
        <v>39990</v>
      </c>
      <c r="F279" s="55">
        <f>Input_Raw_Data!G280</f>
        <v>180</v>
      </c>
      <c r="G279" s="62">
        <f>Input_Raw_Data!H280</f>
        <v>23552</v>
      </c>
      <c r="H279" s="62">
        <f>Input_Raw_Data!I280</f>
        <v>11121.38</v>
      </c>
      <c r="I279" s="62">
        <f>Input_Raw_Data!J280</f>
        <v>12430.62</v>
      </c>
      <c r="J279" s="73" t="str">
        <f>Input_Raw_Data!K280</f>
        <v>Property</v>
      </c>
      <c r="K279" s="73" t="str">
        <f>Input_Raw_Data!L280</f>
        <v xml:space="preserve">Non-network — property </v>
      </c>
      <c r="M279" s="71">
        <f t="shared" si="68"/>
        <v>39990</v>
      </c>
      <c r="N279" s="55">
        <f t="shared" si="69"/>
        <v>6</v>
      </c>
      <c r="O279" s="55">
        <f t="shared" si="70"/>
        <v>0</v>
      </c>
      <c r="P279" s="55">
        <f t="shared" si="71"/>
        <v>6</v>
      </c>
      <c r="Q279" s="55">
        <f t="shared" si="72"/>
        <v>6</v>
      </c>
      <c r="R279" s="55">
        <f t="shared" si="73"/>
        <v>72</v>
      </c>
      <c r="S279" s="55">
        <f t="shared" si="77"/>
        <v>84</v>
      </c>
      <c r="T279" s="55">
        <f t="shared" si="74"/>
        <v>180</v>
      </c>
      <c r="U279" s="55">
        <f t="shared" si="78"/>
        <v>96</v>
      </c>
      <c r="W279" s="73" t="str">
        <f t="shared" si="75"/>
        <v>Yes</v>
      </c>
      <c r="X279" s="55">
        <f t="shared" si="79"/>
        <v>84</v>
      </c>
      <c r="Y279" s="55">
        <f t="shared" si="80"/>
        <v>96</v>
      </c>
      <c r="Z279" s="62">
        <f t="shared" si="81"/>
        <v>129.485625</v>
      </c>
      <c r="AA279" s="62">
        <f t="shared" si="76"/>
        <v>15912.348125</v>
      </c>
      <c r="AB279" s="67">
        <f t="shared" si="82"/>
        <v>7639.6518749999996</v>
      </c>
      <c r="AD279" s="57">
        <f>INDEX(Input_Raw_Data!$E$739:$E$744,MATCH(D279,Input_Raw_Data!$D$739:$D$744,0))</f>
        <v>0.48700000182628767</v>
      </c>
      <c r="AE279" s="62">
        <f t="shared" si="83"/>
        <v>6053.7119627018883</v>
      </c>
      <c r="AF279" s="62">
        <f t="shared" si="84"/>
        <v>3720.5104770772018</v>
      </c>
    </row>
    <row r="280" spans="4:32" s="4" customFormat="1" ht="11.25" customHeight="1" x14ac:dyDescent="0.3">
      <c r="D280" s="12" t="str">
        <f>Input_Raw_Data!E281</f>
        <v>FAC</v>
      </c>
      <c r="E280" s="71">
        <f>Input_Raw_Data!F281</f>
        <v>39710</v>
      </c>
      <c r="F280" s="55">
        <f>Input_Raw_Data!G281</f>
        <v>120</v>
      </c>
      <c r="G280" s="62">
        <f>Input_Raw_Data!H281</f>
        <v>12594</v>
      </c>
      <c r="H280" s="62">
        <f>Input_Raw_Data!I281</f>
        <v>9865.56</v>
      </c>
      <c r="I280" s="62">
        <f>Input_Raw_Data!J281</f>
        <v>2728.4400000000005</v>
      </c>
      <c r="J280" s="73" t="str">
        <f>Input_Raw_Data!K281</f>
        <v>Property</v>
      </c>
      <c r="K280" s="73" t="str">
        <f>Input_Raw_Data!L281</f>
        <v xml:space="preserve">Non-network — property </v>
      </c>
      <c r="M280" s="71">
        <f t="shared" si="68"/>
        <v>39710</v>
      </c>
      <c r="N280" s="55">
        <f t="shared" si="69"/>
        <v>3</v>
      </c>
      <c r="O280" s="55">
        <f t="shared" si="70"/>
        <v>0</v>
      </c>
      <c r="P280" s="55">
        <f t="shared" si="71"/>
        <v>6</v>
      </c>
      <c r="Q280" s="55">
        <f t="shared" si="72"/>
        <v>7</v>
      </c>
      <c r="R280" s="55">
        <f t="shared" si="73"/>
        <v>84</v>
      </c>
      <c r="S280" s="55">
        <f t="shared" si="77"/>
        <v>93</v>
      </c>
      <c r="T280" s="55">
        <f t="shared" si="74"/>
        <v>120</v>
      </c>
      <c r="U280" s="55">
        <f t="shared" si="78"/>
        <v>27</v>
      </c>
      <c r="W280" s="73" t="str">
        <f t="shared" si="75"/>
        <v>Yes</v>
      </c>
      <c r="X280" s="55">
        <f t="shared" si="79"/>
        <v>93</v>
      </c>
      <c r="Y280" s="55">
        <f t="shared" si="80"/>
        <v>27</v>
      </c>
      <c r="Z280" s="62">
        <f t="shared" si="81"/>
        <v>101.05333333333336</v>
      </c>
      <c r="AA280" s="62">
        <f t="shared" si="76"/>
        <v>12594</v>
      </c>
      <c r="AB280" s="67">
        <f t="shared" si="82"/>
        <v>0</v>
      </c>
      <c r="AD280" s="57">
        <f>INDEX(Input_Raw_Data!$E$739:$E$744,MATCH(D280,Input_Raw_Data!$D$739:$D$744,0))</f>
        <v>0.48700000182628767</v>
      </c>
      <c r="AE280" s="62">
        <f t="shared" si="83"/>
        <v>1328.7502849829166</v>
      </c>
      <c r="AF280" s="62">
        <f t="shared" si="84"/>
        <v>0</v>
      </c>
    </row>
    <row r="281" spans="4:32" s="4" customFormat="1" ht="11.25" customHeight="1" x14ac:dyDescent="0.3">
      <c r="D281" s="12" t="str">
        <f>Input_Raw_Data!E282</f>
        <v>FAC</v>
      </c>
      <c r="E281" s="71">
        <f>Input_Raw_Data!F282</f>
        <v>39805</v>
      </c>
      <c r="F281" s="55">
        <f>Input_Raw_Data!G282</f>
        <v>48</v>
      </c>
      <c r="G281" s="62">
        <f>Input_Raw_Data!H282</f>
        <v>11413</v>
      </c>
      <c r="H281" s="62">
        <f>Input_Raw_Data!I282</f>
        <v>11413</v>
      </c>
      <c r="I281" s="62">
        <f>Input_Raw_Data!J282</f>
        <v>0</v>
      </c>
      <c r="J281" s="73" t="str">
        <f>Input_Raw_Data!K282</f>
        <v>Property</v>
      </c>
      <c r="K281" s="73" t="str">
        <f>Input_Raw_Data!L282</f>
        <v xml:space="preserve">Non-network — property </v>
      </c>
      <c r="M281" s="71">
        <f t="shared" si="68"/>
        <v>39805</v>
      </c>
      <c r="N281" s="55">
        <f t="shared" si="69"/>
        <v>0</v>
      </c>
      <c r="O281" s="55">
        <f t="shared" si="70"/>
        <v>0</v>
      </c>
      <c r="P281" s="55">
        <f t="shared" si="71"/>
        <v>6</v>
      </c>
      <c r="Q281" s="55">
        <f t="shared" si="72"/>
        <v>7</v>
      </c>
      <c r="R281" s="55">
        <f t="shared" si="73"/>
        <v>84</v>
      </c>
      <c r="S281" s="55">
        <f t="shared" si="77"/>
        <v>90</v>
      </c>
      <c r="T281" s="55">
        <f t="shared" si="74"/>
        <v>48</v>
      </c>
      <c r="U281" s="55">
        <f t="shared" si="78"/>
        <v>0</v>
      </c>
      <c r="W281" s="73" t="str">
        <f t="shared" si="75"/>
        <v>Yes</v>
      </c>
      <c r="X281" s="55">
        <f t="shared" si="79"/>
        <v>90</v>
      </c>
      <c r="Y281" s="55">
        <f t="shared" si="80"/>
        <v>0</v>
      </c>
      <c r="Z281" s="62">
        <f t="shared" si="81"/>
        <v>0</v>
      </c>
      <c r="AA281" s="62">
        <f t="shared" si="76"/>
        <v>11413</v>
      </c>
      <c r="AB281" s="67">
        <f t="shared" si="82"/>
        <v>0</v>
      </c>
      <c r="AD281" s="57">
        <f>INDEX(Input_Raw_Data!$E$739:$E$744,MATCH(D281,Input_Raw_Data!$D$739:$D$744,0))</f>
        <v>0.48700000182628767</v>
      </c>
      <c r="AE281" s="62">
        <f t="shared" si="83"/>
        <v>0</v>
      </c>
      <c r="AF281" s="62">
        <f t="shared" si="84"/>
        <v>0</v>
      </c>
    </row>
    <row r="282" spans="4:32" s="4" customFormat="1" ht="11.25" customHeight="1" x14ac:dyDescent="0.3">
      <c r="D282" s="12" t="str">
        <f>Input_Raw_Data!E283</f>
        <v>FAC</v>
      </c>
      <c r="E282" s="71">
        <f>Input_Raw_Data!F283</f>
        <v>39742</v>
      </c>
      <c r="F282" s="55">
        <f>Input_Raw_Data!G283</f>
        <v>120</v>
      </c>
      <c r="G282" s="62">
        <f>Input_Raw_Data!H283</f>
        <v>19855</v>
      </c>
      <c r="H282" s="62">
        <f>Input_Raw_Data!I283</f>
        <v>15387.81</v>
      </c>
      <c r="I282" s="62">
        <f>Input_Raw_Data!J283</f>
        <v>4467.1900000000005</v>
      </c>
      <c r="J282" s="73" t="str">
        <f>Input_Raw_Data!K283</f>
        <v>Property</v>
      </c>
      <c r="K282" s="73" t="str">
        <f>Input_Raw_Data!L283</f>
        <v xml:space="preserve">Non-network — property </v>
      </c>
      <c r="M282" s="71">
        <f t="shared" si="68"/>
        <v>39742</v>
      </c>
      <c r="N282" s="55">
        <f t="shared" si="69"/>
        <v>2</v>
      </c>
      <c r="O282" s="55">
        <f t="shared" si="70"/>
        <v>0</v>
      </c>
      <c r="P282" s="55">
        <f t="shared" si="71"/>
        <v>6</v>
      </c>
      <c r="Q282" s="55">
        <f t="shared" si="72"/>
        <v>7</v>
      </c>
      <c r="R282" s="55">
        <f t="shared" si="73"/>
        <v>84</v>
      </c>
      <c r="S282" s="55">
        <f t="shared" si="77"/>
        <v>92</v>
      </c>
      <c r="T282" s="55">
        <f t="shared" si="74"/>
        <v>120</v>
      </c>
      <c r="U282" s="55">
        <f t="shared" si="78"/>
        <v>28</v>
      </c>
      <c r="W282" s="73" t="str">
        <f t="shared" si="75"/>
        <v>Yes</v>
      </c>
      <c r="X282" s="55">
        <f t="shared" si="79"/>
        <v>92</v>
      </c>
      <c r="Y282" s="55">
        <f t="shared" si="80"/>
        <v>28</v>
      </c>
      <c r="Z282" s="62">
        <f t="shared" si="81"/>
        <v>159.54250000000002</v>
      </c>
      <c r="AA282" s="62">
        <f t="shared" si="76"/>
        <v>19855</v>
      </c>
      <c r="AB282" s="67">
        <f t="shared" si="82"/>
        <v>0</v>
      </c>
      <c r="AD282" s="57">
        <f>INDEX(Input_Raw_Data!$E$739:$E$744,MATCH(D282,Input_Raw_Data!$D$739:$D$744,0))</f>
        <v>0.48700000182628767</v>
      </c>
      <c r="AE282" s="62">
        <f t="shared" si="83"/>
        <v>2175.5215381583744</v>
      </c>
      <c r="AF282" s="62">
        <f t="shared" si="84"/>
        <v>0</v>
      </c>
    </row>
    <row r="283" spans="4:32" s="4" customFormat="1" ht="11.25" customHeight="1" x14ac:dyDescent="0.3">
      <c r="D283" s="12" t="str">
        <f>Input_Raw_Data!E284</f>
        <v>FAC</v>
      </c>
      <c r="E283" s="71">
        <f>Input_Raw_Data!F284</f>
        <v>39787</v>
      </c>
      <c r="F283" s="55">
        <f>Input_Raw_Data!G284</f>
        <v>96</v>
      </c>
      <c r="G283" s="62">
        <f>Input_Raw_Data!H284</f>
        <v>2367</v>
      </c>
      <c r="H283" s="62">
        <f>Input_Raw_Data!I284</f>
        <v>2243.65</v>
      </c>
      <c r="I283" s="62">
        <f>Input_Raw_Data!J284</f>
        <v>123.34999999999991</v>
      </c>
      <c r="J283" s="73" t="str">
        <f>Input_Raw_Data!K284</f>
        <v>Property</v>
      </c>
      <c r="K283" s="73" t="str">
        <f>Input_Raw_Data!L284</f>
        <v xml:space="preserve">Non-network — property </v>
      </c>
      <c r="M283" s="71">
        <f t="shared" si="68"/>
        <v>39787</v>
      </c>
      <c r="N283" s="55">
        <f t="shared" si="69"/>
        <v>0</v>
      </c>
      <c r="O283" s="55">
        <f t="shared" si="70"/>
        <v>1</v>
      </c>
      <c r="P283" s="55">
        <f t="shared" si="71"/>
        <v>6</v>
      </c>
      <c r="Q283" s="55">
        <f t="shared" si="72"/>
        <v>7</v>
      </c>
      <c r="R283" s="55">
        <f t="shared" si="73"/>
        <v>84</v>
      </c>
      <c r="S283" s="55">
        <f t="shared" si="77"/>
        <v>91</v>
      </c>
      <c r="T283" s="55">
        <f t="shared" si="74"/>
        <v>96</v>
      </c>
      <c r="U283" s="55">
        <f t="shared" si="78"/>
        <v>5</v>
      </c>
      <c r="W283" s="73" t="str">
        <f t="shared" si="75"/>
        <v>Yes</v>
      </c>
      <c r="X283" s="55">
        <f t="shared" si="79"/>
        <v>91</v>
      </c>
      <c r="Y283" s="55">
        <f t="shared" si="80"/>
        <v>5</v>
      </c>
      <c r="Z283" s="62">
        <f t="shared" si="81"/>
        <v>24.66999999999998</v>
      </c>
      <c r="AA283" s="62">
        <f t="shared" si="76"/>
        <v>2367</v>
      </c>
      <c r="AB283" s="67">
        <f t="shared" si="82"/>
        <v>0</v>
      </c>
      <c r="AD283" s="57">
        <f>INDEX(Input_Raw_Data!$E$739:$E$744,MATCH(D283,Input_Raw_Data!$D$739:$D$744,0))</f>
        <v>0.48700000182628767</v>
      </c>
      <c r="AE283" s="62">
        <f t="shared" si="83"/>
        <v>60.071450225272542</v>
      </c>
      <c r="AF283" s="62">
        <f t="shared" si="84"/>
        <v>0</v>
      </c>
    </row>
    <row r="284" spans="4:32" s="4" customFormat="1" ht="11.25" customHeight="1" x14ac:dyDescent="0.3">
      <c r="D284" s="12" t="str">
        <f>Input_Raw_Data!E285</f>
        <v>FAC</v>
      </c>
      <c r="E284" s="71">
        <f>Input_Raw_Data!F285</f>
        <v>39549</v>
      </c>
      <c r="F284" s="55">
        <f>Input_Raw_Data!G285</f>
        <v>60</v>
      </c>
      <c r="G284" s="62">
        <f>Input_Raw_Data!H285</f>
        <v>44257</v>
      </c>
      <c r="H284" s="62">
        <f>Input_Raw_Data!I285</f>
        <v>44257</v>
      </c>
      <c r="I284" s="62">
        <f>Input_Raw_Data!J285</f>
        <v>0</v>
      </c>
      <c r="J284" s="73" t="str">
        <f>Input_Raw_Data!K285</f>
        <v>Property</v>
      </c>
      <c r="K284" s="73" t="str">
        <f>Input_Raw_Data!L285</f>
        <v xml:space="preserve">Non-network — property </v>
      </c>
      <c r="M284" s="71">
        <f t="shared" si="68"/>
        <v>39549</v>
      </c>
      <c r="N284" s="55">
        <f t="shared" si="69"/>
        <v>8</v>
      </c>
      <c r="O284" s="55">
        <f t="shared" si="70"/>
        <v>1</v>
      </c>
      <c r="P284" s="55">
        <f t="shared" si="71"/>
        <v>6</v>
      </c>
      <c r="Q284" s="55">
        <f t="shared" si="72"/>
        <v>7</v>
      </c>
      <c r="R284" s="55">
        <f t="shared" si="73"/>
        <v>84</v>
      </c>
      <c r="S284" s="55">
        <f t="shared" si="77"/>
        <v>99</v>
      </c>
      <c r="T284" s="55">
        <f t="shared" si="74"/>
        <v>60</v>
      </c>
      <c r="U284" s="55">
        <f t="shared" si="78"/>
        <v>0</v>
      </c>
      <c r="W284" s="73" t="str">
        <f t="shared" si="75"/>
        <v>Yes</v>
      </c>
      <c r="X284" s="55">
        <f t="shared" si="79"/>
        <v>99</v>
      </c>
      <c r="Y284" s="55">
        <f t="shared" si="80"/>
        <v>0</v>
      </c>
      <c r="Z284" s="62">
        <f t="shared" si="81"/>
        <v>0</v>
      </c>
      <c r="AA284" s="62">
        <f t="shared" si="76"/>
        <v>44257</v>
      </c>
      <c r="AB284" s="67">
        <f t="shared" si="82"/>
        <v>0</v>
      </c>
      <c r="AD284" s="57">
        <f>INDEX(Input_Raw_Data!$E$739:$E$744,MATCH(D284,Input_Raw_Data!$D$739:$D$744,0))</f>
        <v>0.48700000182628767</v>
      </c>
      <c r="AE284" s="62">
        <f t="shared" si="83"/>
        <v>0</v>
      </c>
      <c r="AF284" s="62">
        <f t="shared" si="84"/>
        <v>0</v>
      </c>
    </row>
    <row r="285" spans="4:32" s="4" customFormat="1" ht="11.25" customHeight="1" x14ac:dyDescent="0.3">
      <c r="D285" s="12" t="str">
        <f>Input_Raw_Data!E286</f>
        <v>FAC</v>
      </c>
      <c r="E285" s="71">
        <f>Input_Raw_Data!F286</f>
        <v>40024</v>
      </c>
      <c r="F285" s="55">
        <f>Input_Raw_Data!G286</f>
        <v>96</v>
      </c>
      <c r="G285" s="62">
        <f>Input_Raw_Data!H286</f>
        <v>75120</v>
      </c>
      <c r="H285" s="62">
        <f>Input_Raw_Data!I286</f>
        <v>65881.960000000006</v>
      </c>
      <c r="I285" s="62">
        <f>Input_Raw_Data!J286</f>
        <v>9238.0399999999936</v>
      </c>
      <c r="J285" s="73" t="str">
        <f>Input_Raw_Data!K286</f>
        <v>Property</v>
      </c>
      <c r="K285" s="73" t="str">
        <f>Input_Raw_Data!L286</f>
        <v xml:space="preserve">Non-network — property </v>
      </c>
      <c r="M285" s="71">
        <f t="shared" si="68"/>
        <v>40024</v>
      </c>
      <c r="N285" s="55">
        <f t="shared" si="69"/>
        <v>5</v>
      </c>
      <c r="O285" s="55">
        <f t="shared" si="70"/>
        <v>0</v>
      </c>
      <c r="P285" s="55">
        <f t="shared" si="71"/>
        <v>6</v>
      </c>
      <c r="Q285" s="55">
        <f t="shared" si="72"/>
        <v>6</v>
      </c>
      <c r="R285" s="55">
        <f t="shared" si="73"/>
        <v>72</v>
      </c>
      <c r="S285" s="55">
        <f t="shared" si="77"/>
        <v>83</v>
      </c>
      <c r="T285" s="55">
        <f t="shared" si="74"/>
        <v>96</v>
      </c>
      <c r="U285" s="55">
        <f t="shared" si="78"/>
        <v>13</v>
      </c>
      <c r="W285" s="73" t="str">
        <f t="shared" si="75"/>
        <v>Yes</v>
      </c>
      <c r="X285" s="55">
        <f t="shared" si="79"/>
        <v>83</v>
      </c>
      <c r="Y285" s="55">
        <f t="shared" si="80"/>
        <v>13</v>
      </c>
      <c r="Z285" s="62">
        <f t="shared" si="81"/>
        <v>710.61846153846102</v>
      </c>
      <c r="AA285" s="62">
        <f t="shared" si="76"/>
        <v>75120</v>
      </c>
      <c r="AB285" s="67">
        <f t="shared" si="82"/>
        <v>0</v>
      </c>
      <c r="AD285" s="57">
        <f>INDEX(Input_Raw_Data!$E$739:$E$744,MATCH(D285,Input_Raw_Data!$D$739:$D$744,0))</f>
        <v>0.48700000182628767</v>
      </c>
      <c r="AE285" s="62">
        <f t="shared" si="83"/>
        <v>4498.9254968713158</v>
      </c>
      <c r="AF285" s="62">
        <f t="shared" si="84"/>
        <v>0</v>
      </c>
    </row>
    <row r="286" spans="4:32" s="4" customFormat="1" ht="11.25" customHeight="1" x14ac:dyDescent="0.3">
      <c r="D286" s="12" t="str">
        <f>Input_Raw_Data!E287</f>
        <v>FAC</v>
      </c>
      <c r="E286" s="71">
        <f>Input_Raw_Data!F287</f>
        <v>39920</v>
      </c>
      <c r="F286" s="55">
        <f>Input_Raw_Data!G287</f>
        <v>240</v>
      </c>
      <c r="G286" s="62">
        <f>Input_Raw_Data!H287</f>
        <v>12015</v>
      </c>
      <c r="H286" s="62">
        <f>Input_Raw_Data!I287</f>
        <v>4405.57</v>
      </c>
      <c r="I286" s="62">
        <f>Input_Raw_Data!J287</f>
        <v>7609.43</v>
      </c>
      <c r="J286" s="73" t="str">
        <f>Input_Raw_Data!K287</f>
        <v>Property</v>
      </c>
      <c r="K286" s="73" t="str">
        <f>Input_Raw_Data!L287</f>
        <v xml:space="preserve">Non-network — property </v>
      </c>
      <c r="M286" s="71">
        <f t="shared" si="68"/>
        <v>39920</v>
      </c>
      <c r="N286" s="55">
        <f t="shared" si="69"/>
        <v>8</v>
      </c>
      <c r="O286" s="55">
        <f t="shared" si="70"/>
        <v>0</v>
      </c>
      <c r="P286" s="55">
        <f t="shared" si="71"/>
        <v>6</v>
      </c>
      <c r="Q286" s="55">
        <f t="shared" si="72"/>
        <v>6</v>
      </c>
      <c r="R286" s="55">
        <f t="shared" si="73"/>
        <v>72</v>
      </c>
      <c r="S286" s="55">
        <f t="shared" si="77"/>
        <v>86</v>
      </c>
      <c r="T286" s="55">
        <f t="shared" si="74"/>
        <v>240</v>
      </c>
      <c r="U286" s="55">
        <f t="shared" si="78"/>
        <v>154</v>
      </c>
      <c r="W286" s="73" t="str">
        <f t="shared" si="75"/>
        <v>Yes</v>
      </c>
      <c r="X286" s="55">
        <f t="shared" si="79"/>
        <v>86</v>
      </c>
      <c r="Y286" s="55">
        <f t="shared" si="80"/>
        <v>154</v>
      </c>
      <c r="Z286" s="62">
        <f t="shared" si="81"/>
        <v>49.411883116883118</v>
      </c>
      <c r="AA286" s="62">
        <f t="shared" si="76"/>
        <v>6233.8096753246755</v>
      </c>
      <c r="AB286" s="67">
        <f t="shared" si="82"/>
        <v>5781.1903246753245</v>
      </c>
      <c r="AD286" s="57">
        <f>INDEX(Input_Raw_Data!$E$739:$E$744,MATCH(D286,Input_Raw_Data!$D$739:$D$744,0))</f>
        <v>0.48700000182628767</v>
      </c>
      <c r="AE286" s="62">
        <f t="shared" si="83"/>
        <v>3705.7924238970081</v>
      </c>
      <c r="AF286" s="62">
        <f t="shared" si="84"/>
        <v>2815.4396986749998</v>
      </c>
    </row>
    <row r="287" spans="4:32" s="4" customFormat="1" ht="11.25" customHeight="1" x14ac:dyDescent="0.3">
      <c r="D287" s="12" t="str">
        <f>Input_Raw_Data!E288</f>
        <v>FAC</v>
      </c>
      <c r="E287" s="71">
        <f>Input_Raw_Data!F288</f>
        <v>40141</v>
      </c>
      <c r="F287" s="55">
        <f>Input_Raw_Data!G288</f>
        <v>60</v>
      </c>
      <c r="G287" s="62">
        <f>Input_Raw_Data!H288</f>
        <v>6416</v>
      </c>
      <c r="H287" s="62">
        <f>Input_Raw_Data!I288</f>
        <v>6416</v>
      </c>
      <c r="I287" s="62">
        <f>Input_Raw_Data!J288</f>
        <v>0</v>
      </c>
      <c r="J287" s="73" t="str">
        <f>Input_Raw_Data!K288</f>
        <v>Property</v>
      </c>
      <c r="K287" s="73" t="str">
        <f>Input_Raw_Data!L288</f>
        <v xml:space="preserve">Non-network — property </v>
      </c>
      <c r="M287" s="71">
        <f t="shared" si="68"/>
        <v>40141</v>
      </c>
      <c r="N287" s="55">
        <f t="shared" si="69"/>
        <v>1</v>
      </c>
      <c r="O287" s="55">
        <f t="shared" si="70"/>
        <v>0</v>
      </c>
      <c r="P287" s="55">
        <f t="shared" si="71"/>
        <v>6</v>
      </c>
      <c r="Q287" s="55">
        <f t="shared" si="72"/>
        <v>6</v>
      </c>
      <c r="R287" s="55">
        <f t="shared" si="73"/>
        <v>72</v>
      </c>
      <c r="S287" s="55">
        <f t="shared" si="77"/>
        <v>79</v>
      </c>
      <c r="T287" s="55">
        <f t="shared" si="74"/>
        <v>60</v>
      </c>
      <c r="U287" s="55">
        <f t="shared" si="78"/>
        <v>0</v>
      </c>
      <c r="W287" s="73" t="str">
        <f t="shared" si="75"/>
        <v>Yes</v>
      </c>
      <c r="X287" s="55">
        <f t="shared" si="79"/>
        <v>79</v>
      </c>
      <c r="Y287" s="55">
        <f t="shared" si="80"/>
        <v>0</v>
      </c>
      <c r="Z287" s="62">
        <f t="shared" si="81"/>
        <v>0</v>
      </c>
      <c r="AA287" s="62">
        <f t="shared" si="76"/>
        <v>6416</v>
      </c>
      <c r="AB287" s="67">
        <f t="shared" si="82"/>
        <v>0</v>
      </c>
      <c r="AD287" s="57">
        <f>INDEX(Input_Raw_Data!$E$739:$E$744,MATCH(D287,Input_Raw_Data!$D$739:$D$744,0))</f>
        <v>0.48700000182628767</v>
      </c>
      <c r="AE287" s="62">
        <f t="shared" si="83"/>
        <v>0</v>
      </c>
      <c r="AF287" s="62">
        <f t="shared" si="84"/>
        <v>0</v>
      </c>
    </row>
    <row r="288" spans="4:32" s="4" customFormat="1" ht="11.25" customHeight="1" x14ac:dyDescent="0.3">
      <c r="D288" s="12" t="str">
        <f>Input_Raw_Data!E289</f>
        <v>FAC</v>
      </c>
      <c r="E288" s="71">
        <f>Input_Raw_Data!F289</f>
        <v>40156</v>
      </c>
      <c r="F288" s="55">
        <f>Input_Raw_Data!G289</f>
        <v>240</v>
      </c>
      <c r="G288" s="62">
        <f>Input_Raw_Data!H289</f>
        <v>13712</v>
      </c>
      <c r="H288" s="62">
        <f>Input_Raw_Data!I289</f>
        <v>4052.81</v>
      </c>
      <c r="I288" s="62">
        <f>Input_Raw_Data!J289</f>
        <v>9659.19</v>
      </c>
      <c r="J288" s="73" t="str">
        <f>Input_Raw_Data!K289</f>
        <v>Property</v>
      </c>
      <c r="K288" s="73" t="str">
        <f>Input_Raw_Data!L289</f>
        <v xml:space="preserve">Non-network — property </v>
      </c>
      <c r="M288" s="71">
        <f t="shared" si="68"/>
        <v>40156</v>
      </c>
      <c r="N288" s="55">
        <f t="shared" si="69"/>
        <v>0</v>
      </c>
      <c r="O288" s="55">
        <f t="shared" si="70"/>
        <v>1</v>
      </c>
      <c r="P288" s="55">
        <f t="shared" si="71"/>
        <v>6</v>
      </c>
      <c r="Q288" s="55">
        <f t="shared" si="72"/>
        <v>6</v>
      </c>
      <c r="R288" s="55">
        <f t="shared" si="73"/>
        <v>72</v>
      </c>
      <c r="S288" s="55">
        <f t="shared" si="77"/>
        <v>79</v>
      </c>
      <c r="T288" s="55">
        <f t="shared" si="74"/>
        <v>240</v>
      </c>
      <c r="U288" s="55">
        <f t="shared" si="78"/>
        <v>161</v>
      </c>
      <c r="W288" s="73" t="str">
        <f t="shared" si="75"/>
        <v>Yes</v>
      </c>
      <c r="X288" s="55">
        <f t="shared" si="79"/>
        <v>79</v>
      </c>
      <c r="Y288" s="55">
        <f t="shared" si="80"/>
        <v>161</v>
      </c>
      <c r="Z288" s="62">
        <f t="shared" si="81"/>
        <v>59.994968944099384</v>
      </c>
      <c r="AA288" s="62">
        <f t="shared" si="76"/>
        <v>6272.6238509316772</v>
      </c>
      <c r="AB288" s="67">
        <f t="shared" si="82"/>
        <v>7439.3761490683228</v>
      </c>
      <c r="AD288" s="57">
        <f>INDEX(Input_Raw_Data!$E$739:$E$744,MATCH(D288,Input_Raw_Data!$D$739:$D$744,0))</f>
        <v>0.48700000182628767</v>
      </c>
      <c r="AE288" s="62">
        <f t="shared" si="83"/>
        <v>4704.02554764046</v>
      </c>
      <c r="AF288" s="62">
        <f t="shared" si="84"/>
        <v>3622.9761981827141</v>
      </c>
    </row>
    <row r="289" spans="4:32" s="4" customFormat="1" ht="11.25" customHeight="1" x14ac:dyDescent="0.3">
      <c r="D289" s="12" t="str">
        <f>Input_Raw_Data!E290</f>
        <v>FAC</v>
      </c>
      <c r="E289" s="71">
        <f>Input_Raw_Data!F290</f>
        <v>39988</v>
      </c>
      <c r="F289" s="55">
        <f>Input_Raw_Data!G290</f>
        <v>120</v>
      </c>
      <c r="G289" s="62">
        <f>Input_Raw_Data!H290</f>
        <v>43430</v>
      </c>
      <c r="H289" s="62">
        <f>Input_Raw_Data!I290</f>
        <v>30763.02</v>
      </c>
      <c r="I289" s="62">
        <f>Input_Raw_Data!J290</f>
        <v>12666.98</v>
      </c>
      <c r="J289" s="73" t="str">
        <f>Input_Raw_Data!K290</f>
        <v>Property</v>
      </c>
      <c r="K289" s="73" t="str">
        <f>Input_Raw_Data!L290</f>
        <v xml:space="preserve">Non-network — property </v>
      </c>
      <c r="M289" s="71">
        <f t="shared" si="68"/>
        <v>39988</v>
      </c>
      <c r="N289" s="55">
        <f t="shared" si="69"/>
        <v>6</v>
      </c>
      <c r="O289" s="55">
        <f t="shared" si="70"/>
        <v>0</v>
      </c>
      <c r="P289" s="55">
        <f t="shared" si="71"/>
        <v>6</v>
      </c>
      <c r="Q289" s="55">
        <f t="shared" si="72"/>
        <v>6</v>
      </c>
      <c r="R289" s="55">
        <f t="shared" si="73"/>
        <v>72</v>
      </c>
      <c r="S289" s="55">
        <f t="shared" si="77"/>
        <v>84</v>
      </c>
      <c r="T289" s="55">
        <f t="shared" si="74"/>
        <v>120</v>
      </c>
      <c r="U289" s="55">
        <f t="shared" si="78"/>
        <v>36</v>
      </c>
      <c r="W289" s="73" t="str">
        <f t="shared" si="75"/>
        <v>Yes</v>
      </c>
      <c r="X289" s="55">
        <f t="shared" si="79"/>
        <v>84</v>
      </c>
      <c r="Y289" s="55">
        <f t="shared" si="80"/>
        <v>36</v>
      </c>
      <c r="Z289" s="62">
        <f t="shared" si="81"/>
        <v>351.86055555555555</v>
      </c>
      <c r="AA289" s="62">
        <f t="shared" si="76"/>
        <v>43430</v>
      </c>
      <c r="AB289" s="67">
        <f t="shared" si="82"/>
        <v>0</v>
      </c>
      <c r="AD289" s="57">
        <f>INDEX(Input_Raw_Data!$E$739:$E$744,MATCH(D289,Input_Raw_Data!$D$739:$D$744,0))</f>
        <v>0.48700000182628767</v>
      </c>
      <c r="AE289" s="62">
        <f t="shared" si="83"/>
        <v>6168.8192831335491</v>
      </c>
      <c r="AF289" s="62">
        <f t="shared" si="84"/>
        <v>0</v>
      </c>
    </row>
    <row r="290" spans="4:32" s="4" customFormat="1" ht="11.25" customHeight="1" x14ac:dyDescent="0.3">
      <c r="D290" s="12" t="str">
        <f>Input_Raw_Data!E291</f>
        <v>FAC</v>
      </c>
      <c r="E290" s="71">
        <f>Input_Raw_Data!F291</f>
        <v>40151</v>
      </c>
      <c r="F290" s="55">
        <f>Input_Raw_Data!G291</f>
        <v>240</v>
      </c>
      <c r="G290" s="62">
        <f>Input_Raw_Data!H291</f>
        <v>301611</v>
      </c>
      <c r="H290" s="62">
        <f>Input_Raw_Data!I291</f>
        <v>90176.23</v>
      </c>
      <c r="I290" s="62">
        <f>Input_Raw_Data!J291</f>
        <v>211434.77000000002</v>
      </c>
      <c r="J290" s="73" t="str">
        <f>Input_Raw_Data!K291</f>
        <v>Property</v>
      </c>
      <c r="K290" s="73" t="str">
        <f>Input_Raw_Data!L291</f>
        <v xml:space="preserve">Non-network — property </v>
      </c>
      <c r="M290" s="71">
        <f t="shared" si="68"/>
        <v>40151</v>
      </c>
      <c r="N290" s="55">
        <f t="shared" si="69"/>
        <v>0</v>
      </c>
      <c r="O290" s="55">
        <f t="shared" si="70"/>
        <v>1</v>
      </c>
      <c r="P290" s="55">
        <f t="shared" si="71"/>
        <v>6</v>
      </c>
      <c r="Q290" s="55">
        <f t="shared" si="72"/>
        <v>6</v>
      </c>
      <c r="R290" s="55">
        <f t="shared" si="73"/>
        <v>72</v>
      </c>
      <c r="S290" s="55">
        <f t="shared" si="77"/>
        <v>79</v>
      </c>
      <c r="T290" s="55">
        <f t="shared" si="74"/>
        <v>240</v>
      </c>
      <c r="U290" s="55">
        <f t="shared" si="78"/>
        <v>161</v>
      </c>
      <c r="W290" s="73" t="str">
        <f t="shared" si="75"/>
        <v>Yes</v>
      </c>
      <c r="X290" s="55">
        <f t="shared" si="79"/>
        <v>79</v>
      </c>
      <c r="Y290" s="55">
        <f t="shared" si="80"/>
        <v>161</v>
      </c>
      <c r="Z290" s="62">
        <f t="shared" si="81"/>
        <v>1313.259440993789</v>
      </c>
      <c r="AA290" s="62">
        <f t="shared" si="76"/>
        <v>138766.82931677019</v>
      </c>
      <c r="AB290" s="67">
        <f t="shared" si="82"/>
        <v>162844.17068322981</v>
      </c>
      <c r="AD290" s="57">
        <f>INDEX(Input_Raw_Data!$E$739:$E$744,MATCH(D290,Input_Raw_Data!$D$739:$D$744,0))</f>
        <v>0.48700000182628767</v>
      </c>
      <c r="AE290" s="62">
        <f t="shared" si="83"/>
        <v>102968.73337614072</v>
      </c>
      <c r="AF290" s="62">
        <f t="shared" si="84"/>
        <v>79305.111420133224</v>
      </c>
    </row>
    <row r="291" spans="4:32" s="4" customFormat="1" ht="11.25" customHeight="1" x14ac:dyDescent="0.3">
      <c r="D291" s="12" t="str">
        <f>Input_Raw_Data!E292</f>
        <v>FAC</v>
      </c>
      <c r="E291" s="71">
        <f>Input_Raw_Data!F292</f>
        <v>40151</v>
      </c>
      <c r="F291" s="55">
        <f>Input_Raw_Data!G292</f>
        <v>240</v>
      </c>
      <c r="G291" s="62">
        <f>Input_Raw_Data!H292</f>
        <v>4976</v>
      </c>
      <c r="H291" s="62">
        <f>Input_Raw_Data!I292</f>
        <v>1637.7</v>
      </c>
      <c r="I291" s="62">
        <f>Input_Raw_Data!J292</f>
        <v>3338.3</v>
      </c>
      <c r="J291" s="73" t="str">
        <f>Input_Raw_Data!K292</f>
        <v>Property</v>
      </c>
      <c r="K291" s="73" t="str">
        <f>Input_Raw_Data!L292</f>
        <v xml:space="preserve">Non-network — property </v>
      </c>
      <c r="M291" s="71">
        <f t="shared" si="68"/>
        <v>40151</v>
      </c>
      <c r="N291" s="55">
        <f t="shared" si="69"/>
        <v>0</v>
      </c>
      <c r="O291" s="55">
        <f t="shared" si="70"/>
        <v>1</v>
      </c>
      <c r="P291" s="55">
        <f t="shared" si="71"/>
        <v>6</v>
      </c>
      <c r="Q291" s="55">
        <f t="shared" si="72"/>
        <v>6</v>
      </c>
      <c r="R291" s="55">
        <f t="shared" si="73"/>
        <v>72</v>
      </c>
      <c r="S291" s="55">
        <f t="shared" si="77"/>
        <v>79</v>
      </c>
      <c r="T291" s="55">
        <f t="shared" si="74"/>
        <v>240</v>
      </c>
      <c r="U291" s="55">
        <f t="shared" si="78"/>
        <v>161</v>
      </c>
      <c r="W291" s="73" t="str">
        <f t="shared" si="75"/>
        <v>Yes</v>
      </c>
      <c r="X291" s="55">
        <f t="shared" si="79"/>
        <v>79</v>
      </c>
      <c r="Y291" s="55">
        <f t="shared" si="80"/>
        <v>161</v>
      </c>
      <c r="Z291" s="62">
        <f t="shared" si="81"/>
        <v>20.734782608695653</v>
      </c>
      <c r="AA291" s="62">
        <f t="shared" si="76"/>
        <v>2404.8869565217392</v>
      </c>
      <c r="AB291" s="67">
        <f t="shared" si="82"/>
        <v>2571.1130434782608</v>
      </c>
      <c r="AD291" s="57">
        <f>INDEX(Input_Raw_Data!$E$739:$E$744,MATCH(D291,Input_Raw_Data!$D$739:$D$744,0))</f>
        <v>0.48700000182628767</v>
      </c>
      <c r="AE291" s="62">
        <f t="shared" si="83"/>
        <v>1625.7521060966963</v>
      </c>
      <c r="AF291" s="62">
        <f t="shared" si="84"/>
        <v>1252.132056869505</v>
      </c>
    </row>
    <row r="292" spans="4:32" s="4" customFormat="1" ht="11.25" customHeight="1" x14ac:dyDescent="0.3">
      <c r="D292" s="12" t="str">
        <f>Input_Raw_Data!E293</f>
        <v>FAC</v>
      </c>
      <c r="E292" s="71">
        <f>Input_Raw_Data!F293</f>
        <v>40169</v>
      </c>
      <c r="F292" s="55">
        <f>Input_Raw_Data!G293</f>
        <v>120</v>
      </c>
      <c r="G292" s="62">
        <f>Input_Raw_Data!H293</f>
        <v>11576</v>
      </c>
      <c r="H292" s="62">
        <f>Input_Raw_Data!I293</f>
        <v>7621.05</v>
      </c>
      <c r="I292" s="62">
        <f>Input_Raw_Data!J293</f>
        <v>3954.95</v>
      </c>
      <c r="J292" s="73" t="str">
        <f>Input_Raw_Data!K293</f>
        <v>Property</v>
      </c>
      <c r="K292" s="73" t="str">
        <f>Input_Raw_Data!L293</f>
        <v xml:space="preserve">Non-network — property </v>
      </c>
      <c r="M292" s="71">
        <f t="shared" si="68"/>
        <v>40169</v>
      </c>
      <c r="N292" s="55">
        <f t="shared" si="69"/>
        <v>0</v>
      </c>
      <c r="O292" s="55">
        <f t="shared" si="70"/>
        <v>0</v>
      </c>
      <c r="P292" s="55">
        <f t="shared" si="71"/>
        <v>6</v>
      </c>
      <c r="Q292" s="55">
        <f t="shared" si="72"/>
        <v>6</v>
      </c>
      <c r="R292" s="55">
        <f t="shared" si="73"/>
        <v>72</v>
      </c>
      <c r="S292" s="55">
        <f t="shared" si="77"/>
        <v>78</v>
      </c>
      <c r="T292" s="55">
        <f t="shared" si="74"/>
        <v>120</v>
      </c>
      <c r="U292" s="55">
        <f t="shared" si="78"/>
        <v>42</v>
      </c>
      <c r="W292" s="73" t="str">
        <f t="shared" si="75"/>
        <v>Yes</v>
      </c>
      <c r="X292" s="55">
        <f t="shared" si="79"/>
        <v>78</v>
      </c>
      <c r="Y292" s="55">
        <f t="shared" si="80"/>
        <v>42</v>
      </c>
      <c r="Z292" s="62">
        <f t="shared" si="81"/>
        <v>94.165476190476184</v>
      </c>
      <c r="AA292" s="62">
        <f t="shared" si="76"/>
        <v>11105.172619047618</v>
      </c>
      <c r="AB292" s="67">
        <f t="shared" si="82"/>
        <v>470.82738095238165</v>
      </c>
      <c r="AD292" s="57">
        <f>INDEX(Input_Raw_Data!$E$739:$E$744,MATCH(D292,Input_Raw_Data!$D$739:$D$744,0))</f>
        <v>0.48700000182628767</v>
      </c>
      <c r="AE292" s="62">
        <f t="shared" si="83"/>
        <v>1926.0606572228762</v>
      </c>
      <c r="AF292" s="62">
        <f t="shared" si="84"/>
        <v>229.29293538367611</v>
      </c>
    </row>
    <row r="293" spans="4:32" s="4" customFormat="1" ht="11.25" customHeight="1" x14ac:dyDescent="0.3">
      <c r="D293" s="12" t="str">
        <f>Input_Raw_Data!E294</f>
        <v>FAC</v>
      </c>
      <c r="E293" s="71">
        <f>Input_Raw_Data!F294</f>
        <v>40295</v>
      </c>
      <c r="F293" s="55">
        <f>Input_Raw_Data!G294</f>
        <v>120</v>
      </c>
      <c r="G293" s="62">
        <f>Input_Raw_Data!H294</f>
        <v>2294</v>
      </c>
      <c r="H293" s="62">
        <f>Input_Raw_Data!I294</f>
        <v>1433.83</v>
      </c>
      <c r="I293" s="62">
        <f>Input_Raw_Data!J294</f>
        <v>860.17000000000007</v>
      </c>
      <c r="J293" s="73" t="str">
        <f>Input_Raw_Data!K294</f>
        <v>Property</v>
      </c>
      <c r="K293" s="73" t="str">
        <f>Input_Raw_Data!L294</f>
        <v xml:space="preserve">Non-network — property </v>
      </c>
      <c r="M293" s="71">
        <f t="shared" si="68"/>
        <v>40295</v>
      </c>
      <c r="N293" s="55">
        <f t="shared" si="69"/>
        <v>8</v>
      </c>
      <c r="O293" s="55">
        <f t="shared" si="70"/>
        <v>0</v>
      </c>
      <c r="P293" s="55">
        <f t="shared" si="71"/>
        <v>6</v>
      </c>
      <c r="Q293" s="55">
        <f t="shared" si="72"/>
        <v>5</v>
      </c>
      <c r="R293" s="55">
        <f t="shared" si="73"/>
        <v>60</v>
      </c>
      <c r="S293" s="55">
        <f t="shared" si="77"/>
        <v>74</v>
      </c>
      <c r="T293" s="55">
        <f t="shared" si="74"/>
        <v>120</v>
      </c>
      <c r="U293" s="55">
        <f t="shared" si="78"/>
        <v>46</v>
      </c>
      <c r="W293" s="73" t="str">
        <f t="shared" si="75"/>
        <v>Yes</v>
      </c>
      <c r="X293" s="55">
        <f t="shared" si="79"/>
        <v>74</v>
      </c>
      <c r="Y293" s="55">
        <f t="shared" si="80"/>
        <v>46</v>
      </c>
      <c r="Z293" s="62">
        <f t="shared" si="81"/>
        <v>18.699347826086957</v>
      </c>
      <c r="AA293" s="62">
        <f t="shared" si="76"/>
        <v>2125.7058695652172</v>
      </c>
      <c r="AB293" s="67">
        <f t="shared" si="82"/>
        <v>168.2941304347828</v>
      </c>
      <c r="AD293" s="57">
        <f>INDEX(Input_Raw_Data!$E$739:$E$744,MATCH(D293,Input_Raw_Data!$D$739:$D$744,0))</f>
        <v>0.48700000182628767</v>
      </c>
      <c r="AE293" s="62">
        <f t="shared" si="83"/>
        <v>418.90279157091788</v>
      </c>
      <c r="AF293" s="62">
        <f t="shared" si="84"/>
        <v>81.959241829092718</v>
      </c>
    </row>
    <row r="294" spans="4:32" s="4" customFormat="1" ht="11.25" customHeight="1" x14ac:dyDescent="0.3">
      <c r="D294" s="12" t="str">
        <f>Input_Raw_Data!E295</f>
        <v>FAC</v>
      </c>
      <c r="E294" s="71">
        <f>Input_Raw_Data!F295</f>
        <v>40295</v>
      </c>
      <c r="F294" s="55">
        <f>Input_Raw_Data!G295</f>
        <v>120</v>
      </c>
      <c r="G294" s="62">
        <f>Input_Raw_Data!H295</f>
        <v>4261</v>
      </c>
      <c r="H294" s="62">
        <f>Input_Raw_Data!I295</f>
        <v>2663.2</v>
      </c>
      <c r="I294" s="62">
        <f>Input_Raw_Data!J295</f>
        <v>1597.8000000000002</v>
      </c>
      <c r="J294" s="73" t="str">
        <f>Input_Raw_Data!K295</f>
        <v>Property</v>
      </c>
      <c r="K294" s="73" t="str">
        <f>Input_Raw_Data!L295</f>
        <v xml:space="preserve">Non-network — property </v>
      </c>
      <c r="M294" s="71">
        <f t="shared" si="68"/>
        <v>40295</v>
      </c>
      <c r="N294" s="55">
        <f t="shared" si="69"/>
        <v>8</v>
      </c>
      <c r="O294" s="55">
        <f t="shared" si="70"/>
        <v>0</v>
      </c>
      <c r="P294" s="55">
        <f t="shared" si="71"/>
        <v>6</v>
      </c>
      <c r="Q294" s="55">
        <f t="shared" si="72"/>
        <v>5</v>
      </c>
      <c r="R294" s="55">
        <f t="shared" si="73"/>
        <v>60</v>
      </c>
      <c r="S294" s="55">
        <f t="shared" si="77"/>
        <v>74</v>
      </c>
      <c r="T294" s="55">
        <f t="shared" si="74"/>
        <v>120</v>
      </c>
      <c r="U294" s="55">
        <f t="shared" si="78"/>
        <v>46</v>
      </c>
      <c r="W294" s="73" t="str">
        <f t="shared" si="75"/>
        <v>Yes</v>
      </c>
      <c r="X294" s="55">
        <f t="shared" si="79"/>
        <v>74</v>
      </c>
      <c r="Y294" s="55">
        <f t="shared" si="80"/>
        <v>46</v>
      </c>
      <c r="Z294" s="62">
        <f t="shared" si="81"/>
        <v>34.734782608695653</v>
      </c>
      <c r="AA294" s="62">
        <f t="shared" si="76"/>
        <v>3948.3869565217392</v>
      </c>
      <c r="AB294" s="67">
        <f t="shared" si="82"/>
        <v>312.61304347826081</v>
      </c>
      <c r="AD294" s="57">
        <f>INDEX(Input_Raw_Data!$E$739:$E$744,MATCH(D294,Input_Raw_Data!$D$739:$D$744,0))</f>
        <v>0.48700000182628767</v>
      </c>
      <c r="AE294" s="62">
        <f t="shared" si="83"/>
        <v>778.12860291804247</v>
      </c>
      <c r="AF294" s="62">
        <f t="shared" si="84"/>
        <v>152.24255274483437</v>
      </c>
    </row>
    <row r="295" spans="4:32" s="4" customFormat="1" ht="11.25" customHeight="1" x14ac:dyDescent="0.3">
      <c r="D295" s="12" t="str">
        <f>Input_Raw_Data!E296</f>
        <v>FAC</v>
      </c>
      <c r="E295" s="71">
        <f>Input_Raw_Data!F296</f>
        <v>40278</v>
      </c>
      <c r="F295" s="55">
        <f>Input_Raw_Data!G296</f>
        <v>240</v>
      </c>
      <c r="G295" s="62">
        <f>Input_Raw_Data!H296</f>
        <v>104268</v>
      </c>
      <c r="H295" s="62">
        <f>Input_Raw_Data!I296</f>
        <v>32351.599999999999</v>
      </c>
      <c r="I295" s="62">
        <f>Input_Raw_Data!J296</f>
        <v>71916.399999999994</v>
      </c>
      <c r="J295" s="73" t="str">
        <f>Input_Raw_Data!K296</f>
        <v>Property</v>
      </c>
      <c r="K295" s="73" t="str">
        <f>Input_Raw_Data!L296</f>
        <v xml:space="preserve">Non-network — property </v>
      </c>
      <c r="M295" s="71">
        <f t="shared" si="68"/>
        <v>40278</v>
      </c>
      <c r="N295" s="55">
        <f t="shared" si="69"/>
        <v>8</v>
      </c>
      <c r="O295" s="55">
        <f t="shared" si="70"/>
        <v>1</v>
      </c>
      <c r="P295" s="55">
        <f t="shared" si="71"/>
        <v>6</v>
      </c>
      <c r="Q295" s="55">
        <f t="shared" si="72"/>
        <v>5</v>
      </c>
      <c r="R295" s="55">
        <f t="shared" si="73"/>
        <v>60</v>
      </c>
      <c r="S295" s="55">
        <f t="shared" si="77"/>
        <v>75</v>
      </c>
      <c r="T295" s="55">
        <f t="shared" si="74"/>
        <v>240</v>
      </c>
      <c r="U295" s="55">
        <f t="shared" si="78"/>
        <v>165</v>
      </c>
      <c r="W295" s="73" t="str">
        <f t="shared" si="75"/>
        <v>Yes</v>
      </c>
      <c r="X295" s="55">
        <f t="shared" si="79"/>
        <v>75</v>
      </c>
      <c r="Y295" s="55">
        <f t="shared" si="80"/>
        <v>165</v>
      </c>
      <c r="Z295" s="62">
        <f t="shared" si="81"/>
        <v>435.85696969696966</v>
      </c>
      <c r="AA295" s="62">
        <f t="shared" si="76"/>
        <v>48478.307878787877</v>
      </c>
      <c r="AB295" s="67">
        <f t="shared" si="82"/>
        <v>55789.692121212123</v>
      </c>
      <c r="AD295" s="57">
        <f>INDEX(Input_Raw_Data!$E$739:$E$744,MATCH(D295,Input_Raw_Data!$D$739:$D$744,0))</f>
        <v>0.48700000182628767</v>
      </c>
      <c r="AE295" s="62">
        <f t="shared" si="83"/>
        <v>35023.28693134003</v>
      </c>
      <c r="AF295" s="62">
        <f t="shared" si="84"/>
        <v>27169.58016491833</v>
      </c>
    </row>
    <row r="296" spans="4:32" s="4" customFormat="1" ht="11.25" customHeight="1" x14ac:dyDescent="0.3">
      <c r="D296" s="12" t="str">
        <f>Input_Raw_Data!E297</f>
        <v>FAC</v>
      </c>
      <c r="E296" s="71">
        <f>Input_Raw_Data!F297</f>
        <v>40192</v>
      </c>
      <c r="F296" s="55">
        <f>Input_Raw_Data!G297</f>
        <v>120</v>
      </c>
      <c r="G296" s="62">
        <f>Input_Raw_Data!H297</f>
        <v>7336</v>
      </c>
      <c r="H296" s="62">
        <f>Input_Raw_Data!I297</f>
        <v>4768.3100000000004</v>
      </c>
      <c r="I296" s="62">
        <f>Input_Raw_Data!J297</f>
        <v>2567.6899999999996</v>
      </c>
      <c r="J296" s="73" t="str">
        <f>Input_Raw_Data!K297</f>
        <v>Property</v>
      </c>
      <c r="K296" s="73" t="str">
        <f>Input_Raw_Data!L297</f>
        <v xml:space="preserve">Non-network — property </v>
      </c>
      <c r="M296" s="71">
        <f t="shared" si="68"/>
        <v>40192</v>
      </c>
      <c r="N296" s="55">
        <f t="shared" si="69"/>
        <v>11</v>
      </c>
      <c r="O296" s="55">
        <f t="shared" si="70"/>
        <v>1</v>
      </c>
      <c r="P296" s="55">
        <f t="shared" si="71"/>
        <v>6</v>
      </c>
      <c r="Q296" s="55">
        <f t="shared" si="72"/>
        <v>5</v>
      </c>
      <c r="R296" s="55">
        <f t="shared" si="73"/>
        <v>60</v>
      </c>
      <c r="S296" s="55">
        <f t="shared" si="77"/>
        <v>78</v>
      </c>
      <c r="T296" s="55">
        <f t="shared" si="74"/>
        <v>120</v>
      </c>
      <c r="U296" s="55">
        <f t="shared" si="78"/>
        <v>42</v>
      </c>
      <c r="W296" s="73" t="str">
        <f t="shared" si="75"/>
        <v>Yes</v>
      </c>
      <c r="X296" s="55">
        <f t="shared" si="79"/>
        <v>78</v>
      </c>
      <c r="Y296" s="55">
        <f t="shared" si="80"/>
        <v>42</v>
      </c>
      <c r="Z296" s="62">
        <f t="shared" si="81"/>
        <v>61.135476190476183</v>
      </c>
      <c r="AA296" s="62">
        <f t="shared" si="76"/>
        <v>7030.3226190476198</v>
      </c>
      <c r="AB296" s="67">
        <f t="shared" si="82"/>
        <v>305.67738095238019</v>
      </c>
      <c r="AD296" s="57">
        <f>INDEX(Input_Raw_Data!$E$739:$E$744,MATCH(D296,Input_Raw_Data!$D$739:$D$744,0))</f>
        <v>0.48700000182628767</v>
      </c>
      <c r="AE296" s="62">
        <f t="shared" si="83"/>
        <v>1250.4650346893404</v>
      </c>
      <c r="AF296" s="62">
        <f t="shared" si="84"/>
        <v>148.86488508206398</v>
      </c>
    </row>
    <row r="297" spans="4:32" s="4" customFormat="1" ht="11.25" customHeight="1" x14ac:dyDescent="0.3">
      <c r="D297" s="12" t="str">
        <f>Input_Raw_Data!E298</f>
        <v>FAC</v>
      </c>
      <c r="E297" s="71">
        <f>Input_Raw_Data!F298</f>
        <v>40192</v>
      </c>
      <c r="F297" s="55">
        <f>Input_Raw_Data!G298</f>
        <v>120</v>
      </c>
      <c r="G297" s="62">
        <f>Input_Raw_Data!H298</f>
        <v>7336</v>
      </c>
      <c r="H297" s="62">
        <f>Input_Raw_Data!I298</f>
        <v>4768.3100000000004</v>
      </c>
      <c r="I297" s="62">
        <f>Input_Raw_Data!J298</f>
        <v>2567.6899999999996</v>
      </c>
      <c r="J297" s="73" t="str">
        <f>Input_Raw_Data!K298</f>
        <v>Property</v>
      </c>
      <c r="K297" s="73" t="str">
        <f>Input_Raw_Data!L298</f>
        <v xml:space="preserve">Non-network — property </v>
      </c>
      <c r="M297" s="71">
        <f t="shared" si="68"/>
        <v>40192</v>
      </c>
      <c r="N297" s="55">
        <f t="shared" si="69"/>
        <v>11</v>
      </c>
      <c r="O297" s="55">
        <f t="shared" si="70"/>
        <v>1</v>
      </c>
      <c r="P297" s="55">
        <f t="shared" si="71"/>
        <v>6</v>
      </c>
      <c r="Q297" s="55">
        <f t="shared" si="72"/>
        <v>5</v>
      </c>
      <c r="R297" s="55">
        <f t="shared" si="73"/>
        <v>60</v>
      </c>
      <c r="S297" s="55">
        <f t="shared" si="77"/>
        <v>78</v>
      </c>
      <c r="T297" s="55">
        <f t="shared" si="74"/>
        <v>120</v>
      </c>
      <c r="U297" s="55">
        <f t="shared" si="78"/>
        <v>42</v>
      </c>
      <c r="W297" s="73" t="str">
        <f t="shared" si="75"/>
        <v>Yes</v>
      </c>
      <c r="X297" s="55">
        <f t="shared" si="79"/>
        <v>78</v>
      </c>
      <c r="Y297" s="55">
        <f t="shared" si="80"/>
        <v>42</v>
      </c>
      <c r="Z297" s="62">
        <f t="shared" si="81"/>
        <v>61.135476190476183</v>
      </c>
      <c r="AA297" s="62">
        <f t="shared" si="76"/>
        <v>7030.3226190476198</v>
      </c>
      <c r="AB297" s="67">
        <f t="shared" si="82"/>
        <v>305.67738095238019</v>
      </c>
      <c r="AD297" s="57">
        <f>INDEX(Input_Raw_Data!$E$739:$E$744,MATCH(D297,Input_Raw_Data!$D$739:$D$744,0))</f>
        <v>0.48700000182628767</v>
      </c>
      <c r="AE297" s="62">
        <f t="shared" si="83"/>
        <v>1250.4650346893404</v>
      </c>
      <c r="AF297" s="62">
        <f t="shared" si="84"/>
        <v>148.86488508206398</v>
      </c>
    </row>
    <row r="298" spans="4:32" s="4" customFormat="1" ht="11.25" customHeight="1" x14ac:dyDescent="0.3">
      <c r="D298" s="12" t="str">
        <f>Input_Raw_Data!E299</f>
        <v>FAC</v>
      </c>
      <c r="E298" s="71">
        <f>Input_Raw_Data!F299</f>
        <v>39027</v>
      </c>
      <c r="F298" s="55">
        <f>Input_Raw_Data!G299</f>
        <v>96</v>
      </c>
      <c r="G298" s="62">
        <f>Input_Raw_Data!H299</f>
        <v>2866</v>
      </c>
      <c r="H298" s="62">
        <f>Input_Raw_Data!I299</f>
        <v>2866</v>
      </c>
      <c r="I298" s="62">
        <f>Input_Raw_Data!J299</f>
        <v>0</v>
      </c>
      <c r="J298" s="73" t="str">
        <f>Input_Raw_Data!K299</f>
        <v>Property</v>
      </c>
      <c r="K298" s="73" t="str">
        <f>Input_Raw_Data!L299</f>
        <v xml:space="preserve">Non-network — property </v>
      </c>
      <c r="M298" s="71">
        <f t="shared" si="68"/>
        <v>39027</v>
      </c>
      <c r="N298" s="55">
        <f t="shared" si="69"/>
        <v>1</v>
      </c>
      <c r="O298" s="55">
        <f t="shared" si="70"/>
        <v>1</v>
      </c>
      <c r="P298" s="55">
        <f t="shared" si="71"/>
        <v>6</v>
      </c>
      <c r="Q298" s="55">
        <f t="shared" si="72"/>
        <v>9</v>
      </c>
      <c r="R298" s="55">
        <f t="shared" si="73"/>
        <v>108</v>
      </c>
      <c r="S298" s="55">
        <f t="shared" si="77"/>
        <v>116</v>
      </c>
      <c r="T298" s="55">
        <f t="shared" si="74"/>
        <v>96</v>
      </c>
      <c r="U298" s="55">
        <f t="shared" si="78"/>
        <v>0</v>
      </c>
      <c r="W298" s="73" t="str">
        <f t="shared" si="75"/>
        <v>Yes</v>
      </c>
      <c r="X298" s="55">
        <f t="shared" si="79"/>
        <v>116</v>
      </c>
      <c r="Y298" s="55">
        <f t="shared" si="80"/>
        <v>0</v>
      </c>
      <c r="Z298" s="62">
        <f t="shared" si="81"/>
        <v>0</v>
      </c>
      <c r="AA298" s="62">
        <f t="shared" si="76"/>
        <v>2866</v>
      </c>
      <c r="AB298" s="67">
        <f t="shared" si="82"/>
        <v>0</v>
      </c>
      <c r="AD298" s="57">
        <f>INDEX(Input_Raw_Data!$E$739:$E$744,MATCH(D298,Input_Raw_Data!$D$739:$D$744,0))</f>
        <v>0.48700000182628767</v>
      </c>
      <c r="AE298" s="62">
        <f t="shared" si="83"/>
        <v>0</v>
      </c>
      <c r="AF298" s="62">
        <f t="shared" si="84"/>
        <v>0</v>
      </c>
    </row>
    <row r="299" spans="4:32" s="4" customFormat="1" ht="11.25" customHeight="1" x14ac:dyDescent="0.3">
      <c r="D299" s="12" t="str">
        <f>Input_Raw_Data!E300</f>
        <v>FAC</v>
      </c>
      <c r="E299" s="71">
        <f>Input_Raw_Data!F300</f>
        <v>39027</v>
      </c>
      <c r="F299" s="55">
        <f>Input_Raw_Data!G300</f>
        <v>96</v>
      </c>
      <c r="G299" s="62">
        <f>Input_Raw_Data!H300</f>
        <v>2866</v>
      </c>
      <c r="H299" s="62">
        <f>Input_Raw_Data!I300</f>
        <v>2866</v>
      </c>
      <c r="I299" s="62">
        <f>Input_Raw_Data!J300</f>
        <v>0</v>
      </c>
      <c r="J299" s="73" t="str">
        <f>Input_Raw_Data!K300</f>
        <v>Property</v>
      </c>
      <c r="K299" s="73" t="str">
        <f>Input_Raw_Data!L300</f>
        <v xml:space="preserve">Non-network — property </v>
      </c>
      <c r="M299" s="71">
        <f t="shared" si="68"/>
        <v>39027</v>
      </c>
      <c r="N299" s="55">
        <f t="shared" si="69"/>
        <v>1</v>
      </c>
      <c r="O299" s="55">
        <f t="shared" si="70"/>
        <v>1</v>
      </c>
      <c r="P299" s="55">
        <f t="shared" si="71"/>
        <v>6</v>
      </c>
      <c r="Q299" s="55">
        <f t="shared" si="72"/>
        <v>9</v>
      </c>
      <c r="R299" s="55">
        <f t="shared" si="73"/>
        <v>108</v>
      </c>
      <c r="S299" s="55">
        <f t="shared" si="77"/>
        <v>116</v>
      </c>
      <c r="T299" s="55">
        <f t="shared" si="74"/>
        <v>96</v>
      </c>
      <c r="U299" s="55">
        <f t="shared" si="78"/>
        <v>0</v>
      </c>
      <c r="W299" s="73" t="str">
        <f t="shared" si="75"/>
        <v>Yes</v>
      </c>
      <c r="X299" s="55">
        <f t="shared" si="79"/>
        <v>116</v>
      </c>
      <c r="Y299" s="55">
        <f t="shared" si="80"/>
        <v>0</v>
      </c>
      <c r="Z299" s="62">
        <f t="shared" si="81"/>
        <v>0</v>
      </c>
      <c r="AA299" s="62">
        <f t="shared" si="76"/>
        <v>2866</v>
      </c>
      <c r="AB299" s="67">
        <f t="shared" si="82"/>
        <v>0</v>
      </c>
      <c r="AD299" s="57">
        <f>INDEX(Input_Raw_Data!$E$739:$E$744,MATCH(D299,Input_Raw_Data!$D$739:$D$744,0))</f>
        <v>0.48700000182628767</v>
      </c>
      <c r="AE299" s="62">
        <f t="shared" si="83"/>
        <v>0</v>
      </c>
      <c r="AF299" s="62">
        <f t="shared" si="84"/>
        <v>0</v>
      </c>
    </row>
    <row r="300" spans="4:32" s="4" customFormat="1" ht="11.25" customHeight="1" x14ac:dyDescent="0.3">
      <c r="D300" s="12" t="str">
        <f>Input_Raw_Data!E301</f>
        <v>FAC</v>
      </c>
      <c r="E300" s="71">
        <f>Input_Raw_Data!F301</f>
        <v>39794</v>
      </c>
      <c r="F300" s="55">
        <f>Input_Raw_Data!G301</f>
        <v>48</v>
      </c>
      <c r="G300" s="62">
        <f>Input_Raw_Data!H301</f>
        <v>2155</v>
      </c>
      <c r="H300" s="62">
        <f>Input_Raw_Data!I301</f>
        <v>2155</v>
      </c>
      <c r="I300" s="62">
        <f>Input_Raw_Data!J301</f>
        <v>0</v>
      </c>
      <c r="J300" s="73" t="str">
        <f>Input_Raw_Data!K301</f>
        <v>Property</v>
      </c>
      <c r="K300" s="73" t="str">
        <f>Input_Raw_Data!L301</f>
        <v xml:space="preserve">Non-network — property </v>
      </c>
      <c r="M300" s="71">
        <f t="shared" si="68"/>
        <v>39794</v>
      </c>
      <c r="N300" s="55">
        <f t="shared" si="69"/>
        <v>0</v>
      </c>
      <c r="O300" s="55">
        <f t="shared" si="70"/>
        <v>1</v>
      </c>
      <c r="P300" s="55">
        <f t="shared" si="71"/>
        <v>6</v>
      </c>
      <c r="Q300" s="55">
        <f t="shared" si="72"/>
        <v>7</v>
      </c>
      <c r="R300" s="55">
        <f t="shared" si="73"/>
        <v>84</v>
      </c>
      <c r="S300" s="55">
        <f t="shared" si="77"/>
        <v>91</v>
      </c>
      <c r="T300" s="55">
        <f t="shared" si="74"/>
        <v>48</v>
      </c>
      <c r="U300" s="55">
        <f t="shared" si="78"/>
        <v>0</v>
      </c>
      <c r="W300" s="73" t="str">
        <f t="shared" si="75"/>
        <v>Yes</v>
      </c>
      <c r="X300" s="55">
        <f t="shared" si="79"/>
        <v>91</v>
      </c>
      <c r="Y300" s="55">
        <f t="shared" si="80"/>
        <v>0</v>
      </c>
      <c r="Z300" s="62">
        <f t="shared" si="81"/>
        <v>0</v>
      </c>
      <c r="AA300" s="62">
        <f t="shared" si="76"/>
        <v>2155</v>
      </c>
      <c r="AB300" s="67">
        <f t="shared" si="82"/>
        <v>0</v>
      </c>
      <c r="AD300" s="57">
        <f>INDEX(Input_Raw_Data!$E$739:$E$744,MATCH(D300,Input_Raw_Data!$D$739:$D$744,0))</f>
        <v>0.48700000182628767</v>
      </c>
      <c r="AE300" s="62">
        <f t="shared" si="83"/>
        <v>0</v>
      </c>
      <c r="AF300" s="62">
        <f t="shared" si="84"/>
        <v>0</v>
      </c>
    </row>
    <row r="301" spans="4:32" s="4" customFormat="1" ht="11.25" customHeight="1" x14ac:dyDescent="0.3">
      <c r="D301" s="12" t="str">
        <f>Input_Raw_Data!E302</f>
        <v>FAC</v>
      </c>
      <c r="E301" s="71">
        <f>Input_Raw_Data!F302</f>
        <v>39794</v>
      </c>
      <c r="F301" s="55">
        <f>Input_Raw_Data!G302</f>
        <v>48</v>
      </c>
      <c r="G301" s="62">
        <f>Input_Raw_Data!H302</f>
        <v>2155</v>
      </c>
      <c r="H301" s="62">
        <f>Input_Raw_Data!I302</f>
        <v>2155</v>
      </c>
      <c r="I301" s="62">
        <f>Input_Raw_Data!J302</f>
        <v>0</v>
      </c>
      <c r="J301" s="73" t="str">
        <f>Input_Raw_Data!K302</f>
        <v>Property</v>
      </c>
      <c r="K301" s="73" t="str">
        <f>Input_Raw_Data!L302</f>
        <v xml:space="preserve">Non-network — property </v>
      </c>
      <c r="M301" s="71">
        <f t="shared" si="68"/>
        <v>39794</v>
      </c>
      <c r="N301" s="55">
        <f t="shared" si="69"/>
        <v>0</v>
      </c>
      <c r="O301" s="55">
        <f t="shared" si="70"/>
        <v>1</v>
      </c>
      <c r="P301" s="55">
        <f t="shared" si="71"/>
        <v>6</v>
      </c>
      <c r="Q301" s="55">
        <f t="shared" si="72"/>
        <v>7</v>
      </c>
      <c r="R301" s="55">
        <f t="shared" si="73"/>
        <v>84</v>
      </c>
      <c r="S301" s="55">
        <f t="shared" si="77"/>
        <v>91</v>
      </c>
      <c r="T301" s="55">
        <f t="shared" si="74"/>
        <v>48</v>
      </c>
      <c r="U301" s="55">
        <f t="shared" si="78"/>
        <v>0</v>
      </c>
      <c r="W301" s="73" t="str">
        <f t="shared" si="75"/>
        <v>Yes</v>
      </c>
      <c r="X301" s="55">
        <f t="shared" si="79"/>
        <v>91</v>
      </c>
      <c r="Y301" s="55">
        <f t="shared" si="80"/>
        <v>0</v>
      </c>
      <c r="Z301" s="62">
        <f t="shared" si="81"/>
        <v>0</v>
      </c>
      <c r="AA301" s="62">
        <f t="shared" si="76"/>
        <v>2155</v>
      </c>
      <c r="AB301" s="67">
        <f t="shared" si="82"/>
        <v>0</v>
      </c>
      <c r="AD301" s="57">
        <f>INDEX(Input_Raw_Data!$E$739:$E$744,MATCH(D301,Input_Raw_Data!$D$739:$D$744,0))</f>
        <v>0.48700000182628767</v>
      </c>
      <c r="AE301" s="62">
        <f t="shared" si="83"/>
        <v>0</v>
      </c>
      <c r="AF301" s="62">
        <f t="shared" si="84"/>
        <v>0</v>
      </c>
    </row>
    <row r="302" spans="4:32" s="4" customFormat="1" ht="11.25" customHeight="1" x14ac:dyDescent="0.3">
      <c r="D302" s="12" t="str">
        <f>Input_Raw_Data!E303</f>
        <v>FAC</v>
      </c>
      <c r="E302" s="71">
        <f>Input_Raw_Data!F303</f>
        <v>39794</v>
      </c>
      <c r="F302" s="55">
        <f>Input_Raw_Data!G303</f>
        <v>48</v>
      </c>
      <c r="G302" s="62">
        <f>Input_Raw_Data!H303</f>
        <v>2155</v>
      </c>
      <c r="H302" s="62">
        <f>Input_Raw_Data!I303</f>
        <v>2155</v>
      </c>
      <c r="I302" s="62">
        <f>Input_Raw_Data!J303</f>
        <v>0</v>
      </c>
      <c r="J302" s="73" t="str">
        <f>Input_Raw_Data!K303</f>
        <v>Property</v>
      </c>
      <c r="K302" s="73" t="str">
        <f>Input_Raw_Data!L303</f>
        <v xml:space="preserve">Non-network — property </v>
      </c>
      <c r="M302" s="71">
        <f t="shared" si="68"/>
        <v>39794</v>
      </c>
      <c r="N302" s="55">
        <f t="shared" si="69"/>
        <v>0</v>
      </c>
      <c r="O302" s="55">
        <f t="shared" si="70"/>
        <v>1</v>
      </c>
      <c r="P302" s="55">
        <f t="shared" si="71"/>
        <v>6</v>
      </c>
      <c r="Q302" s="55">
        <f t="shared" si="72"/>
        <v>7</v>
      </c>
      <c r="R302" s="55">
        <f t="shared" si="73"/>
        <v>84</v>
      </c>
      <c r="S302" s="55">
        <f t="shared" si="77"/>
        <v>91</v>
      </c>
      <c r="T302" s="55">
        <f t="shared" si="74"/>
        <v>48</v>
      </c>
      <c r="U302" s="55">
        <f t="shared" si="78"/>
        <v>0</v>
      </c>
      <c r="W302" s="73" t="str">
        <f t="shared" si="75"/>
        <v>Yes</v>
      </c>
      <c r="X302" s="55">
        <f t="shared" si="79"/>
        <v>91</v>
      </c>
      <c r="Y302" s="55">
        <f t="shared" si="80"/>
        <v>0</v>
      </c>
      <c r="Z302" s="62">
        <f t="shared" si="81"/>
        <v>0</v>
      </c>
      <c r="AA302" s="62">
        <f t="shared" si="76"/>
        <v>2155</v>
      </c>
      <c r="AB302" s="67">
        <f t="shared" si="82"/>
        <v>0</v>
      </c>
      <c r="AD302" s="57">
        <f>INDEX(Input_Raw_Data!$E$739:$E$744,MATCH(D302,Input_Raw_Data!$D$739:$D$744,0))</f>
        <v>0.48700000182628767</v>
      </c>
      <c r="AE302" s="62">
        <f t="shared" si="83"/>
        <v>0</v>
      </c>
      <c r="AF302" s="62">
        <f t="shared" si="84"/>
        <v>0</v>
      </c>
    </row>
    <row r="303" spans="4:32" s="4" customFormat="1" ht="11.25" customHeight="1" x14ac:dyDescent="0.3">
      <c r="D303" s="12" t="str">
        <f>Input_Raw_Data!E304</f>
        <v>FAC</v>
      </c>
      <c r="E303" s="71">
        <f>Input_Raw_Data!F304</f>
        <v>40073</v>
      </c>
      <c r="F303" s="55">
        <f>Input_Raw_Data!G304</f>
        <v>120</v>
      </c>
      <c r="G303" s="62">
        <f>Input_Raw_Data!H304</f>
        <v>7286</v>
      </c>
      <c r="H303" s="62">
        <f>Input_Raw_Data!I304</f>
        <v>4979.03</v>
      </c>
      <c r="I303" s="62">
        <f>Input_Raw_Data!J304</f>
        <v>2306.9700000000003</v>
      </c>
      <c r="J303" s="73" t="str">
        <f>Input_Raw_Data!K304</f>
        <v>Property</v>
      </c>
      <c r="K303" s="73" t="str">
        <f>Input_Raw_Data!L304</f>
        <v xml:space="preserve">Non-network — property </v>
      </c>
      <c r="M303" s="71">
        <f t="shared" si="68"/>
        <v>40073</v>
      </c>
      <c r="N303" s="55">
        <f t="shared" si="69"/>
        <v>3</v>
      </c>
      <c r="O303" s="55">
        <f t="shared" si="70"/>
        <v>0</v>
      </c>
      <c r="P303" s="55">
        <f t="shared" si="71"/>
        <v>6</v>
      </c>
      <c r="Q303" s="55">
        <f t="shared" si="72"/>
        <v>6</v>
      </c>
      <c r="R303" s="55">
        <f t="shared" si="73"/>
        <v>72</v>
      </c>
      <c r="S303" s="55">
        <f t="shared" si="77"/>
        <v>81</v>
      </c>
      <c r="T303" s="55">
        <f t="shared" si="74"/>
        <v>120</v>
      </c>
      <c r="U303" s="55">
        <f t="shared" si="78"/>
        <v>39</v>
      </c>
      <c r="W303" s="73" t="str">
        <f t="shared" si="75"/>
        <v>Yes</v>
      </c>
      <c r="X303" s="55">
        <f t="shared" si="79"/>
        <v>81</v>
      </c>
      <c r="Y303" s="55">
        <f t="shared" si="80"/>
        <v>39</v>
      </c>
      <c r="Z303" s="62">
        <f t="shared" si="81"/>
        <v>59.153076923076931</v>
      </c>
      <c r="AA303" s="62">
        <f t="shared" si="76"/>
        <v>7167.6938461538466</v>
      </c>
      <c r="AB303" s="67">
        <f t="shared" si="82"/>
        <v>118.30615384615339</v>
      </c>
      <c r="AD303" s="57">
        <f>INDEX(Input_Raw_Data!$E$739:$E$744,MATCH(D303,Input_Raw_Data!$D$739:$D$744,0))</f>
        <v>0.48700000182628767</v>
      </c>
      <c r="AE303" s="62">
        <f t="shared" si="83"/>
        <v>1123.4943942131911</v>
      </c>
      <c r="AF303" s="62">
        <f t="shared" si="84"/>
        <v>57.615097139137774</v>
      </c>
    </row>
    <row r="304" spans="4:32" s="4" customFormat="1" ht="11.25" customHeight="1" x14ac:dyDescent="0.3">
      <c r="D304" s="12" t="str">
        <f>Input_Raw_Data!E305</f>
        <v>FAC</v>
      </c>
      <c r="E304" s="71">
        <f>Input_Raw_Data!F305</f>
        <v>40073</v>
      </c>
      <c r="F304" s="55">
        <f>Input_Raw_Data!G305</f>
        <v>120</v>
      </c>
      <c r="G304" s="62">
        <f>Input_Raw_Data!H305</f>
        <v>9091</v>
      </c>
      <c r="H304" s="62">
        <f>Input_Raw_Data!I305</f>
        <v>6212.21</v>
      </c>
      <c r="I304" s="62">
        <f>Input_Raw_Data!J305</f>
        <v>2878.79</v>
      </c>
      <c r="J304" s="73" t="str">
        <f>Input_Raw_Data!K305</f>
        <v>Property</v>
      </c>
      <c r="K304" s="73" t="str">
        <f>Input_Raw_Data!L305</f>
        <v xml:space="preserve">Non-network — property </v>
      </c>
      <c r="M304" s="71">
        <f t="shared" si="68"/>
        <v>40073</v>
      </c>
      <c r="N304" s="55">
        <f t="shared" si="69"/>
        <v>3</v>
      </c>
      <c r="O304" s="55">
        <f t="shared" si="70"/>
        <v>0</v>
      </c>
      <c r="P304" s="55">
        <f t="shared" si="71"/>
        <v>6</v>
      </c>
      <c r="Q304" s="55">
        <f t="shared" si="72"/>
        <v>6</v>
      </c>
      <c r="R304" s="55">
        <f t="shared" si="73"/>
        <v>72</v>
      </c>
      <c r="S304" s="55">
        <f t="shared" si="77"/>
        <v>81</v>
      </c>
      <c r="T304" s="55">
        <f t="shared" si="74"/>
        <v>120</v>
      </c>
      <c r="U304" s="55">
        <f t="shared" si="78"/>
        <v>39</v>
      </c>
      <c r="W304" s="73" t="str">
        <f t="shared" si="75"/>
        <v>Yes</v>
      </c>
      <c r="X304" s="55">
        <f t="shared" si="79"/>
        <v>81</v>
      </c>
      <c r="Y304" s="55">
        <f t="shared" si="80"/>
        <v>39</v>
      </c>
      <c r="Z304" s="62">
        <f t="shared" si="81"/>
        <v>73.815128205128204</v>
      </c>
      <c r="AA304" s="62">
        <f t="shared" si="76"/>
        <v>8943.3697435897429</v>
      </c>
      <c r="AB304" s="67">
        <f t="shared" si="82"/>
        <v>147.63025641025706</v>
      </c>
      <c r="AD304" s="57">
        <f>INDEX(Input_Raw_Data!$E$739:$E$744,MATCH(D304,Input_Raw_Data!$D$739:$D$744,0))</f>
        <v>0.48700000182628767</v>
      </c>
      <c r="AE304" s="62">
        <f t="shared" si="83"/>
        <v>1401.9707352574987</v>
      </c>
      <c r="AF304" s="62">
        <f t="shared" si="84"/>
        <v>71.895935141410504</v>
      </c>
    </row>
    <row r="305" spans="4:32" s="4" customFormat="1" ht="11.25" customHeight="1" x14ac:dyDescent="0.3">
      <c r="D305" s="12" t="str">
        <f>Input_Raw_Data!E306</f>
        <v>FAC</v>
      </c>
      <c r="E305" s="71">
        <f>Input_Raw_Data!F306</f>
        <v>39652</v>
      </c>
      <c r="F305" s="55">
        <f>Input_Raw_Data!G306</f>
        <v>144</v>
      </c>
      <c r="G305" s="62">
        <f>Input_Raw_Data!H306</f>
        <v>84786</v>
      </c>
      <c r="H305" s="62">
        <f>Input_Raw_Data!I306</f>
        <v>56523.97</v>
      </c>
      <c r="I305" s="62">
        <f>Input_Raw_Data!J306</f>
        <v>28262.03</v>
      </c>
      <c r="J305" s="73" t="str">
        <f>Input_Raw_Data!K306</f>
        <v>Property</v>
      </c>
      <c r="K305" s="73" t="str">
        <f>Input_Raw_Data!L306</f>
        <v xml:space="preserve">Non-network — property </v>
      </c>
      <c r="M305" s="71">
        <f t="shared" si="68"/>
        <v>39652</v>
      </c>
      <c r="N305" s="55">
        <f t="shared" si="69"/>
        <v>5</v>
      </c>
      <c r="O305" s="55">
        <f t="shared" si="70"/>
        <v>0</v>
      </c>
      <c r="P305" s="55">
        <f t="shared" si="71"/>
        <v>6</v>
      </c>
      <c r="Q305" s="55">
        <f t="shared" si="72"/>
        <v>7</v>
      </c>
      <c r="R305" s="55">
        <f t="shared" si="73"/>
        <v>84</v>
      </c>
      <c r="S305" s="55">
        <f t="shared" si="77"/>
        <v>95</v>
      </c>
      <c r="T305" s="55">
        <f t="shared" si="74"/>
        <v>144</v>
      </c>
      <c r="U305" s="55">
        <f t="shared" si="78"/>
        <v>49</v>
      </c>
      <c r="W305" s="73" t="str">
        <f t="shared" si="75"/>
        <v>Yes</v>
      </c>
      <c r="X305" s="55">
        <f t="shared" si="79"/>
        <v>95</v>
      </c>
      <c r="Y305" s="55">
        <f t="shared" si="80"/>
        <v>49</v>
      </c>
      <c r="Z305" s="62">
        <f t="shared" si="81"/>
        <v>576.77612244897955</v>
      </c>
      <c r="AA305" s="62">
        <f t="shared" si="76"/>
        <v>77864.686530612249</v>
      </c>
      <c r="AB305" s="67">
        <f t="shared" si="82"/>
        <v>6921.313469387751</v>
      </c>
      <c r="AD305" s="57">
        <f>INDEX(Input_Raw_Data!$E$739:$E$744,MATCH(D305,Input_Raw_Data!$D$739:$D$744,0))</f>
        <v>0.48700000182628767</v>
      </c>
      <c r="AE305" s="62">
        <f t="shared" si="83"/>
        <v>13763.608661614597</v>
      </c>
      <c r="AF305" s="62">
        <f t="shared" si="84"/>
        <v>3370.6796722321442</v>
      </c>
    </row>
    <row r="306" spans="4:32" s="4" customFormat="1" ht="11.25" customHeight="1" x14ac:dyDescent="0.3">
      <c r="D306" s="12" t="str">
        <f>Input_Raw_Data!E307</f>
        <v>FAC</v>
      </c>
      <c r="E306" s="71">
        <f>Input_Raw_Data!F307</f>
        <v>39280</v>
      </c>
      <c r="F306" s="55">
        <f>Input_Raw_Data!G307</f>
        <v>144</v>
      </c>
      <c r="G306" s="62">
        <f>Input_Raw_Data!H307</f>
        <v>13309</v>
      </c>
      <c r="H306" s="62">
        <f>Input_Raw_Data!I307</f>
        <v>9981.35</v>
      </c>
      <c r="I306" s="62">
        <f>Input_Raw_Data!J307</f>
        <v>3327.6499999999996</v>
      </c>
      <c r="J306" s="73" t="str">
        <f>Input_Raw_Data!K307</f>
        <v>Property</v>
      </c>
      <c r="K306" s="73" t="str">
        <f>Input_Raw_Data!L307</f>
        <v xml:space="preserve">Non-network — property </v>
      </c>
      <c r="M306" s="71">
        <f t="shared" si="68"/>
        <v>39280</v>
      </c>
      <c r="N306" s="55">
        <f t="shared" si="69"/>
        <v>5</v>
      </c>
      <c r="O306" s="55">
        <f t="shared" si="70"/>
        <v>0</v>
      </c>
      <c r="P306" s="55">
        <f t="shared" si="71"/>
        <v>6</v>
      </c>
      <c r="Q306" s="55">
        <f t="shared" si="72"/>
        <v>8</v>
      </c>
      <c r="R306" s="55">
        <f t="shared" si="73"/>
        <v>96</v>
      </c>
      <c r="S306" s="55">
        <f t="shared" si="77"/>
        <v>107</v>
      </c>
      <c r="T306" s="55">
        <f t="shared" si="74"/>
        <v>144</v>
      </c>
      <c r="U306" s="55">
        <f t="shared" si="78"/>
        <v>37</v>
      </c>
      <c r="W306" s="73" t="str">
        <f t="shared" si="75"/>
        <v>Yes</v>
      </c>
      <c r="X306" s="55">
        <f t="shared" si="79"/>
        <v>107</v>
      </c>
      <c r="Y306" s="55">
        <f t="shared" si="80"/>
        <v>37</v>
      </c>
      <c r="Z306" s="62">
        <f t="shared" si="81"/>
        <v>89.936486486486473</v>
      </c>
      <c r="AA306" s="62">
        <f t="shared" si="76"/>
        <v>13309</v>
      </c>
      <c r="AB306" s="67">
        <f t="shared" si="82"/>
        <v>0</v>
      </c>
      <c r="AD306" s="57">
        <f>INDEX(Input_Raw_Data!$E$739:$E$744,MATCH(D306,Input_Raw_Data!$D$739:$D$744,0))</f>
        <v>0.48700000182628767</v>
      </c>
      <c r="AE306" s="62">
        <f t="shared" si="83"/>
        <v>1620.5655560772459</v>
      </c>
      <c r="AF306" s="62">
        <f t="shared" si="84"/>
        <v>0</v>
      </c>
    </row>
    <row r="307" spans="4:32" s="4" customFormat="1" ht="11.25" customHeight="1" x14ac:dyDescent="0.3">
      <c r="D307" s="12" t="str">
        <f>Input_Raw_Data!E308</f>
        <v>FAC</v>
      </c>
      <c r="E307" s="71">
        <f>Input_Raw_Data!F308</f>
        <v>39526</v>
      </c>
      <c r="F307" s="55">
        <f>Input_Raw_Data!G308</f>
        <v>144</v>
      </c>
      <c r="G307" s="62">
        <f>Input_Raw_Data!H308</f>
        <v>5786</v>
      </c>
      <c r="H307" s="62">
        <f>Input_Raw_Data!I308</f>
        <v>4018.27</v>
      </c>
      <c r="I307" s="62">
        <f>Input_Raw_Data!J308</f>
        <v>1767.73</v>
      </c>
      <c r="J307" s="73" t="str">
        <f>Input_Raw_Data!K308</f>
        <v>Property</v>
      </c>
      <c r="K307" s="73" t="str">
        <f>Input_Raw_Data!L308</f>
        <v xml:space="preserve">Non-network — property </v>
      </c>
      <c r="M307" s="71">
        <f t="shared" si="68"/>
        <v>39526</v>
      </c>
      <c r="N307" s="55">
        <f t="shared" si="69"/>
        <v>9</v>
      </c>
      <c r="O307" s="55">
        <f t="shared" si="70"/>
        <v>0</v>
      </c>
      <c r="P307" s="55">
        <f t="shared" si="71"/>
        <v>6</v>
      </c>
      <c r="Q307" s="55">
        <f t="shared" si="72"/>
        <v>7</v>
      </c>
      <c r="R307" s="55">
        <f t="shared" si="73"/>
        <v>84</v>
      </c>
      <c r="S307" s="55">
        <f t="shared" si="77"/>
        <v>99</v>
      </c>
      <c r="T307" s="55">
        <f t="shared" si="74"/>
        <v>144</v>
      </c>
      <c r="U307" s="55">
        <f t="shared" si="78"/>
        <v>45</v>
      </c>
      <c r="W307" s="73" t="str">
        <f t="shared" si="75"/>
        <v>Yes</v>
      </c>
      <c r="X307" s="55">
        <f t="shared" si="79"/>
        <v>99</v>
      </c>
      <c r="Y307" s="55">
        <f t="shared" si="80"/>
        <v>45</v>
      </c>
      <c r="Z307" s="62">
        <f t="shared" si="81"/>
        <v>39.282888888888891</v>
      </c>
      <c r="AA307" s="62">
        <f t="shared" si="76"/>
        <v>5471.7368888888886</v>
      </c>
      <c r="AB307" s="67">
        <f t="shared" si="82"/>
        <v>314.26311111111136</v>
      </c>
      <c r="AD307" s="57">
        <f>INDEX(Input_Raw_Data!$E$739:$E$744,MATCH(D307,Input_Raw_Data!$D$739:$D$744,0))</f>
        <v>0.48700000182628767</v>
      </c>
      <c r="AE307" s="62">
        <f t="shared" si="83"/>
        <v>860.88451322838353</v>
      </c>
      <c r="AF307" s="62">
        <f t="shared" si="84"/>
        <v>153.04613568504607</v>
      </c>
    </row>
    <row r="308" spans="4:32" s="4" customFormat="1" ht="11.25" customHeight="1" x14ac:dyDescent="0.3">
      <c r="D308" s="12" t="str">
        <f>Input_Raw_Data!E309</f>
        <v>FAC</v>
      </c>
      <c r="E308" s="71">
        <f>Input_Raw_Data!F309</f>
        <v>39282</v>
      </c>
      <c r="F308" s="55">
        <f>Input_Raw_Data!G309</f>
        <v>144</v>
      </c>
      <c r="G308" s="62">
        <f>Input_Raw_Data!H309</f>
        <v>16260</v>
      </c>
      <c r="H308" s="62">
        <f>Input_Raw_Data!I309</f>
        <v>12195.02</v>
      </c>
      <c r="I308" s="62">
        <f>Input_Raw_Data!J309</f>
        <v>4064.9799999999996</v>
      </c>
      <c r="J308" s="73" t="str">
        <f>Input_Raw_Data!K309</f>
        <v>Property</v>
      </c>
      <c r="K308" s="73" t="str">
        <f>Input_Raw_Data!L309</f>
        <v xml:space="preserve">Non-network — property </v>
      </c>
      <c r="M308" s="71">
        <f t="shared" si="68"/>
        <v>39282</v>
      </c>
      <c r="N308" s="55">
        <f t="shared" si="69"/>
        <v>5</v>
      </c>
      <c r="O308" s="55">
        <f t="shared" si="70"/>
        <v>0</v>
      </c>
      <c r="P308" s="55">
        <f t="shared" si="71"/>
        <v>6</v>
      </c>
      <c r="Q308" s="55">
        <f t="shared" si="72"/>
        <v>8</v>
      </c>
      <c r="R308" s="55">
        <f t="shared" si="73"/>
        <v>96</v>
      </c>
      <c r="S308" s="55">
        <f t="shared" si="77"/>
        <v>107</v>
      </c>
      <c r="T308" s="55">
        <f t="shared" si="74"/>
        <v>144</v>
      </c>
      <c r="U308" s="55">
        <f t="shared" si="78"/>
        <v>37</v>
      </c>
      <c r="W308" s="73" t="str">
        <f t="shared" si="75"/>
        <v>Yes</v>
      </c>
      <c r="X308" s="55">
        <f t="shared" si="79"/>
        <v>107</v>
      </c>
      <c r="Y308" s="55">
        <f t="shared" si="80"/>
        <v>37</v>
      </c>
      <c r="Z308" s="62">
        <f t="shared" si="81"/>
        <v>109.86432432432431</v>
      </c>
      <c r="AA308" s="62">
        <f t="shared" si="76"/>
        <v>16260</v>
      </c>
      <c r="AB308" s="67">
        <f t="shared" si="82"/>
        <v>0</v>
      </c>
      <c r="AD308" s="57">
        <f>INDEX(Input_Raw_Data!$E$739:$E$744,MATCH(D308,Input_Raw_Data!$D$739:$D$744,0))</f>
        <v>0.48700000182628767</v>
      </c>
      <c r="AE308" s="62">
        <f t="shared" si="83"/>
        <v>1979.6452674238226</v>
      </c>
      <c r="AF308" s="62">
        <f t="shared" si="84"/>
        <v>0</v>
      </c>
    </row>
    <row r="309" spans="4:32" s="4" customFormat="1" ht="11.25" customHeight="1" x14ac:dyDescent="0.3">
      <c r="D309" s="12" t="str">
        <f>Input_Raw_Data!E310</f>
        <v>FAC</v>
      </c>
      <c r="E309" s="71">
        <f>Input_Raw_Data!F310</f>
        <v>39669</v>
      </c>
      <c r="F309" s="55">
        <f>Input_Raw_Data!G310</f>
        <v>144</v>
      </c>
      <c r="G309" s="62">
        <f>Input_Raw_Data!H310</f>
        <v>7144</v>
      </c>
      <c r="H309" s="62">
        <f>Input_Raw_Data!I310</f>
        <v>4712.83</v>
      </c>
      <c r="I309" s="62">
        <f>Input_Raw_Data!J310</f>
        <v>2431.17</v>
      </c>
      <c r="J309" s="73" t="str">
        <f>Input_Raw_Data!K310</f>
        <v>Property</v>
      </c>
      <c r="K309" s="73" t="str">
        <f>Input_Raw_Data!L310</f>
        <v xml:space="preserve">Non-network — property </v>
      </c>
      <c r="M309" s="71">
        <f t="shared" si="68"/>
        <v>39669</v>
      </c>
      <c r="N309" s="55">
        <f t="shared" si="69"/>
        <v>4</v>
      </c>
      <c r="O309" s="55">
        <f t="shared" si="70"/>
        <v>1</v>
      </c>
      <c r="P309" s="55">
        <f t="shared" si="71"/>
        <v>6</v>
      </c>
      <c r="Q309" s="55">
        <f t="shared" si="72"/>
        <v>7</v>
      </c>
      <c r="R309" s="55">
        <f t="shared" si="73"/>
        <v>84</v>
      </c>
      <c r="S309" s="55">
        <f t="shared" si="77"/>
        <v>95</v>
      </c>
      <c r="T309" s="55">
        <f t="shared" si="74"/>
        <v>144</v>
      </c>
      <c r="U309" s="55">
        <f t="shared" si="78"/>
        <v>49</v>
      </c>
      <c r="W309" s="73" t="str">
        <f t="shared" si="75"/>
        <v>Yes</v>
      </c>
      <c r="X309" s="55">
        <f t="shared" si="79"/>
        <v>95</v>
      </c>
      <c r="Y309" s="55">
        <f t="shared" si="80"/>
        <v>49</v>
      </c>
      <c r="Z309" s="62">
        <f t="shared" si="81"/>
        <v>49.61571428571429</v>
      </c>
      <c r="AA309" s="62">
        <f t="shared" si="76"/>
        <v>6548.6114285714284</v>
      </c>
      <c r="AB309" s="67">
        <f t="shared" si="82"/>
        <v>595.38857142857159</v>
      </c>
      <c r="AD309" s="57">
        <f>INDEX(Input_Raw_Data!$E$739:$E$744,MATCH(D309,Input_Raw_Data!$D$739:$D$744,0))</f>
        <v>0.48700000182628767</v>
      </c>
      <c r="AE309" s="62">
        <f t="shared" si="83"/>
        <v>1183.9797944400159</v>
      </c>
      <c r="AF309" s="62">
        <f t="shared" si="84"/>
        <v>289.95423537306516</v>
      </c>
    </row>
    <row r="310" spans="4:32" s="4" customFormat="1" ht="11.25" customHeight="1" x14ac:dyDescent="0.3">
      <c r="D310" s="12" t="str">
        <f>Input_Raw_Data!E311</f>
        <v>FAC</v>
      </c>
      <c r="E310" s="71">
        <f>Input_Raw_Data!F311</f>
        <v>39751</v>
      </c>
      <c r="F310" s="55">
        <f>Input_Raw_Data!G311</f>
        <v>144</v>
      </c>
      <c r="G310" s="62">
        <f>Input_Raw_Data!H311</f>
        <v>9317</v>
      </c>
      <c r="H310" s="62">
        <f>Input_Raw_Data!I311</f>
        <v>6016.99</v>
      </c>
      <c r="I310" s="62">
        <f>Input_Raw_Data!J311</f>
        <v>3300.01</v>
      </c>
      <c r="J310" s="73" t="str">
        <f>Input_Raw_Data!K311</f>
        <v>Property</v>
      </c>
      <c r="K310" s="73" t="str">
        <f>Input_Raw_Data!L311</f>
        <v xml:space="preserve">Non-network — property </v>
      </c>
      <c r="M310" s="71">
        <f t="shared" si="68"/>
        <v>39751</v>
      </c>
      <c r="N310" s="55">
        <f t="shared" si="69"/>
        <v>2</v>
      </c>
      <c r="O310" s="55">
        <f t="shared" si="70"/>
        <v>0</v>
      </c>
      <c r="P310" s="55">
        <f t="shared" si="71"/>
        <v>6</v>
      </c>
      <c r="Q310" s="55">
        <f t="shared" si="72"/>
        <v>7</v>
      </c>
      <c r="R310" s="55">
        <f t="shared" si="73"/>
        <v>84</v>
      </c>
      <c r="S310" s="55">
        <f t="shared" si="77"/>
        <v>92</v>
      </c>
      <c r="T310" s="55">
        <f t="shared" si="74"/>
        <v>144</v>
      </c>
      <c r="U310" s="55">
        <f t="shared" si="78"/>
        <v>52</v>
      </c>
      <c r="W310" s="73" t="str">
        <f t="shared" si="75"/>
        <v>Yes</v>
      </c>
      <c r="X310" s="55">
        <f t="shared" si="79"/>
        <v>92</v>
      </c>
      <c r="Y310" s="55">
        <f t="shared" si="80"/>
        <v>52</v>
      </c>
      <c r="Z310" s="62">
        <f t="shared" si="81"/>
        <v>63.461730769230776</v>
      </c>
      <c r="AA310" s="62">
        <f t="shared" si="76"/>
        <v>8365.0740384615383</v>
      </c>
      <c r="AB310" s="67">
        <f t="shared" si="82"/>
        <v>951.92596153846171</v>
      </c>
      <c r="AD310" s="57">
        <f>INDEX(Input_Raw_Data!$E$739:$E$744,MATCH(D310,Input_Raw_Data!$D$739:$D$744,0))</f>
        <v>0.48700000182628767</v>
      </c>
      <c r="AE310" s="62">
        <f t="shared" si="83"/>
        <v>1607.1048760267677</v>
      </c>
      <c r="AF310" s="62">
        <f t="shared" si="84"/>
        <v>463.58794500772149</v>
      </c>
    </row>
    <row r="311" spans="4:32" s="4" customFormat="1" ht="11.25" customHeight="1" x14ac:dyDescent="0.3">
      <c r="D311" s="12" t="str">
        <f>Input_Raw_Data!E312</f>
        <v>FAC</v>
      </c>
      <c r="E311" s="71">
        <f>Input_Raw_Data!F312</f>
        <v>39484</v>
      </c>
      <c r="F311" s="55">
        <f>Input_Raw_Data!G312</f>
        <v>144</v>
      </c>
      <c r="G311" s="62">
        <f>Input_Raw_Data!H312</f>
        <v>9254</v>
      </c>
      <c r="H311" s="62">
        <f>Input_Raw_Data!I312</f>
        <v>6491.03</v>
      </c>
      <c r="I311" s="62">
        <f>Input_Raw_Data!J312</f>
        <v>2762.9700000000003</v>
      </c>
      <c r="J311" s="73" t="str">
        <f>Input_Raw_Data!K312</f>
        <v>Property</v>
      </c>
      <c r="K311" s="73" t="str">
        <f>Input_Raw_Data!L312</f>
        <v xml:space="preserve">Non-network — property </v>
      </c>
      <c r="M311" s="71">
        <f t="shared" si="68"/>
        <v>39484</v>
      </c>
      <c r="N311" s="55">
        <f t="shared" si="69"/>
        <v>10</v>
      </c>
      <c r="O311" s="55">
        <f t="shared" si="70"/>
        <v>1</v>
      </c>
      <c r="P311" s="55">
        <f t="shared" si="71"/>
        <v>6</v>
      </c>
      <c r="Q311" s="55">
        <f t="shared" si="72"/>
        <v>7</v>
      </c>
      <c r="R311" s="55">
        <f t="shared" si="73"/>
        <v>84</v>
      </c>
      <c r="S311" s="55">
        <f t="shared" si="77"/>
        <v>101</v>
      </c>
      <c r="T311" s="55">
        <f t="shared" si="74"/>
        <v>144</v>
      </c>
      <c r="U311" s="55">
        <f t="shared" si="78"/>
        <v>43</v>
      </c>
      <c r="W311" s="73" t="str">
        <f t="shared" si="75"/>
        <v>Yes</v>
      </c>
      <c r="X311" s="55">
        <f t="shared" si="79"/>
        <v>101</v>
      </c>
      <c r="Y311" s="55">
        <f t="shared" si="80"/>
        <v>43</v>
      </c>
      <c r="Z311" s="62">
        <f t="shared" si="81"/>
        <v>64.255116279069767</v>
      </c>
      <c r="AA311" s="62">
        <f t="shared" si="76"/>
        <v>8868.4693023255822</v>
      </c>
      <c r="AB311" s="67">
        <f t="shared" si="82"/>
        <v>385.53069767441775</v>
      </c>
      <c r="AD311" s="57">
        <f>INDEX(Input_Raw_Data!$E$739:$E$744,MATCH(D311,Input_Raw_Data!$D$739:$D$744,0))</f>
        <v>0.48700000182628767</v>
      </c>
      <c r="AE311" s="62">
        <f t="shared" si="83"/>
        <v>1345.5663950459782</v>
      </c>
      <c r="AF311" s="62">
        <f t="shared" si="84"/>
        <v>187.75345047153141</v>
      </c>
    </row>
    <row r="312" spans="4:32" s="4" customFormat="1" ht="11.25" customHeight="1" x14ac:dyDescent="0.3">
      <c r="D312" s="12" t="str">
        <f>Input_Raw_Data!E313</f>
        <v>FAC</v>
      </c>
      <c r="E312" s="71">
        <f>Input_Raw_Data!F313</f>
        <v>39643</v>
      </c>
      <c r="F312" s="55">
        <f>Input_Raw_Data!G313</f>
        <v>120</v>
      </c>
      <c r="G312" s="62">
        <f>Input_Raw_Data!H313</f>
        <v>3438</v>
      </c>
      <c r="H312" s="62">
        <f>Input_Raw_Data!I313</f>
        <v>2750.55</v>
      </c>
      <c r="I312" s="62">
        <f>Input_Raw_Data!J313</f>
        <v>687.44999999999982</v>
      </c>
      <c r="J312" s="73" t="str">
        <f>Input_Raw_Data!K313</f>
        <v>Property</v>
      </c>
      <c r="K312" s="73" t="str">
        <f>Input_Raw_Data!L313</f>
        <v xml:space="preserve">Non-network — property </v>
      </c>
      <c r="M312" s="71">
        <f t="shared" si="68"/>
        <v>39643</v>
      </c>
      <c r="N312" s="55">
        <f t="shared" si="69"/>
        <v>5</v>
      </c>
      <c r="O312" s="55">
        <f t="shared" si="70"/>
        <v>1</v>
      </c>
      <c r="P312" s="55">
        <f t="shared" si="71"/>
        <v>6</v>
      </c>
      <c r="Q312" s="55">
        <f t="shared" si="72"/>
        <v>7</v>
      </c>
      <c r="R312" s="55">
        <f t="shared" si="73"/>
        <v>84</v>
      </c>
      <c r="S312" s="55">
        <f t="shared" si="77"/>
        <v>96</v>
      </c>
      <c r="T312" s="55">
        <f t="shared" si="74"/>
        <v>120</v>
      </c>
      <c r="U312" s="55">
        <f t="shared" si="78"/>
        <v>24</v>
      </c>
      <c r="W312" s="73" t="str">
        <f t="shared" si="75"/>
        <v>Yes</v>
      </c>
      <c r="X312" s="55">
        <f t="shared" si="79"/>
        <v>96</v>
      </c>
      <c r="Y312" s="55">
        <f t="shared" si="80"/>
        <v>24</v>
      </c>
      <c r="Z312" s="62">
        <f t="shared" si="81"/>
        <v>28.643749999999994</v>
      </c>
      <c r="AA312" s="62">
        <f t="shared" si="76"/>
        <v>3438</v>
      </c>
      <c r="AB312" s="67">
        <f t="shared" si="82"/>
        <v>0</v>
      </c>
      <c r="AD312" s="57">
        <f>INDEX(Input_Raw_Data!$E$739:$E$744,MATCH(D312,Input_Raw_Data!$D$739:$D$744,0))</f>
        <v>0.48700000182628767</v>
      </c>
      <c r="AE312" s="62">
        <f t="shared" si="83"/>
        <v>334.78815125548135</v>
      </c>
      <c r="AF312" s="62">
        <f t="shared" si="84"/>
        <v>0</v>
      </c>
    </row>
    <row r="313" spans="4:32" s="4" customFormat="1" ht="11.25" customHeight="1" x14ac:dyDescent="0.3">
      <c r="D313" s="12" t="str">
        <f>Input_Raw_Data!E314</f>
        <v>FAC</v>
      </c>
      <c r="E313" s="71">
        <f>Input_Raw_Data!F314</f>
        <v>40138</v>
      </c>
      <c r="F313" s="55">
        <f>Input_Raw_Data!G314</f>
        <v>240</v>
      </c>
      <c r="G313" s="62">
        <f>Input_Raw_Data!H314</f>
        <v>7445</v>
      </c>
      <c r="H313" s="62">
        <f>Input_Raw_Data!I314</f>
        <v>2481.5</v>
      </c>
      <c r="I313" s="62">
        <f>Input_Raw_Data!J314</f>
        <v>4963.5</v>
      </c>
      <c r="J313" s="73" t="str">
        <f>Input_Raw_Data!K314</f>
        <v>Property</v>
      </c>
      <c r="K313" s="73" t="str">
        <f>Input_Raw_Data!L314</f>
        <v xml:space="preserve">Non-network — property </v>
      </c>
      <c r="M313" s="71">
        <f t="shared" si="68"/>
        <v>40138</v>
      </c>
      <c r="N313" s="55">
        <f t="shared" si="69"/>
        <v>1</v>
      </c>
      <c r="O313" s="55">
        <f t="shared" si="70"/>
        <v>0</v>
      </c>
      <c r="P313" s="55">
        <f t="shared" si="71"/>
        <v>6</v>
      </c>
      <c r="Q313" s="55">
        <f t="shared" si="72"/>
        <v>6</v>
      </c>
      <c r="R313" s="55">
        <f t="shared" si="73"/>
        <v>72</v>
      </c>
      <c r="S313" s="55">
        <f t="shared" si="77"/>
        <v>79</v>
      </c>
      <c r="T313" s="55">
        <f t="shared" si="74"/>
        <v>240</v>
      </c>
      <c r="U313" s="55">
        <f t="shared" si="78"/>
        <v>161</v>
      </c>
      <c r="W313" s="73" t="str">
        <f t="shared" si="75"/>
        <v>Yes</v>
      </c>
      <c r="X313" s="55">
        <f t="shared" si="79"/>
        <v>79</v>
      </c>
      <c r="Y313" s="55">
        <f t="shared" si="80"/>
        <v>161</v>
      </c>
      <c r="Z313" s="62">
        <f t="shared" si="81"/>
        <v>30.829192546583851</v>
      </c>
      <c r="AA313" s="62">
        <f t="shared" si="76"/>
        <v>3622.1801242236024</v>
      </c>
      <c r="AB313" s="67">
        <f t="shared" si="82"/>
        <v>3822.8198757763976</v>
      </c>
      <c r="AD313" s="57">
        <f>INDEX(Input_Raw_Data!$E$739:$E$744,MATCH(D313,Input_Raw_Data!$D$739:$D$744,0))</f>
        <v>0.48700000182628767</v>
      </c>
      <c r="AE313" s="62">
        <f t="shared" si="83"/>
        <v>2417.2245090647789</v>
      </c>
      <c r="AF313" s="62">
        <f t="shared" si="84"/>
        <v>1861.7132864846744</v>
      </c>
    </row>
    <row r="314" spans="4:32" s="4" customFormat="1" ht="11.25" customHeight="1" x14ac:dyDescent="0.3">
      <c r="D314" s="12" t="str">
        <f>Input_Raw_Data!E315</f>
        <v>FAC</v>
      </c>
      <c r="E314" s="71">
        <f>Input_Raw_Data!F315</f>
        <v>40308</v>
      </c>
      <c r="F314" s="55">
        <f>Input_Raw_Data!G315</f>
        <v>120</v>
      </c>
      <c r="G314" s="62">
        <f>Input_Raw_Data!H315</f>
        <v>3291</v>
      </c>
      <c r="H314" s="62">
        <f>Input_Raw_Data!I315</f>
        <v>2029.3</v>
      </c>
      <c r="I314" s="62">
        <f>Input_Raw_Data!J315</f>
        <v>1261.7</v>
      </c>
      <c r="J314" s="73" t="str">
        <f>Input_Raw_Data!K315</f>
        <v>Property</v>
      </c>
      <c r="K314" s="73" t="str">
        <f>Input_Raw_Data!L315</f>
        <v xml:space="preserve">Non-network — property </v>
      </c>
      <c r="M314" s="71">
        <f t="shared" si="68"/>
        <v>40308</v>
      </c>
      <c r="N314" s="55">
        <f t="shared" si="69"/>
        <v>7</v>
      </c>
      <c r="O314" s="55">
        <f t="shared" si="70"/>
        <v>1</v>
      </c>
      <c r="P314" s="55">
        <f t="shared" si="71"/>
        <v>6</v>
      </c>
      <c r="Q314" s="55">
        <f t="shared" si="72"/>
        <v>5</v>
      </c>
      <c r="R314" s="55">
        <f t="shared" si="73"/>
        <v>60</v>
      </c>
      <c r="S314" s="55">
        <f t="shared" si="77"/>
        <v>74</v>
      </c>
      <c r="T314" s="55">
        <f t="shared" si="74"/>
        <v>120</v>
      </c>
      <c r="U314" s="55">
        <f t="shared" si="78"/>
        <v>46</v>
      </c>
      <c r="W314" s="73" t="str">
        <f t="shared" si="75"/>
        <v>Yes</v>
      </c>
      <c r="X314" s="55">
        <f t="shared" si="79"/>
        <v>74</v>
      </c>
      <c r="Y314" s="55">
        <f t="shared" si="80"/>
        <v>46</v>
      </c>
      <c r="Z314" s="62">
        <f t="shared" si="81"/>
        <v>27.428260869565218</v>
      </c>
      <c r="AA314" s="62">
        <f t="shared" si="76"/>
        <v>3044.1456521739128</v>
      </c>
      <c r="AB314" s="67">
        <f t="shared" si="82"/>
        <v>246.85434782608718</v>
      </c>
      <c r="AD314" s="57">
        <f>INDEX(Input_Raw_Data!$E$739:$E$744,MATCH(D314,Input_Raw_Data!$D$739:$D$744,0))</f>
        <v>0.48700000182628767</v>
      </c>
      <c r="AE314" s="62">
        <f t="shared" si="83"/>
        <v>614.44790230422711</v>
      </c>
      <c r="AF314" s="62">
        <f t="shared" si="84"/>
        <v>120.2180678421315</v>
      </c>
    </row>
    <row r="315" spans="4:32" s="4" customFormat="1" ht="11.25" customHeight="1" x14ac:dyDescent="0.3">
      <c r="D315" s="12" t="str">
        <f>Input_Raw_Data!E316</f>
        <v>FAC</v>
      </c>
      <c r="E315" s="71">
        <f>Input_Raw_Data!F316</f>
        <v>40284</v>
      </c>
      <c r="F315" s="55">
        <f>Input_Raw_Data!G316</f>
        <v>96</v>
      </c>
      <c r="G315" s="62">
        <f>Input_Raw_Data!H316</f>
        <v>6880</v>
      </c>
      <c r="H315" s="62">
        <f>Input_Raw_Data!I316</f>
        <v>5375.04</v>
      </c>
      <c r="I315" s="62">
        <f>Input_Raw_Data!J316</f>
        <v>1504.96</v>
      </c>
      <c r="J315" s="73" t="str">
        <f>Input_Raw_Data!K316</f>
        <v>Property</v>
      </c>
      <c r="K315" s="73" t="str">
        <f>Input_Raw_Data!L316</f>
        <v xml:space="preserve">Non-network — property </v>
      </c>
      <c r="M315" s="71">
        <f t="shared" si="68"/>
        <v>40284</v>
      </c>
      <c r="N315" s="55">
        <f t="shared" si="69"/>
        <v>8</v>
      </c>
      <c r="O315" s="55">
        <f t="shared" si="70"/>
        <v>0</v>
      </c>
      <c r="P315" s="55">
        <f t="shared" si="71"/>
        <v>6</v>
      </c>
      <c r="Q315" s="55">
        <f t="shared" si="72"/>
        <v>5</v>
      </c>
      <c r="R315" s="55">
        <f t="shared" si="73"/>
        <v>60</v>
      </c>
      <c r="S315" s="55">
        <f t="shared" si="77"/>
        <v>74</v>
      </c>
      <c r="T315" s="55">
        <f t="shared" si="74"/>
        <v>96</v>
      </c>
      <c r="U315" s="55">
        <f t="shared" si="78"/>
        <v>22</v>
      </c>
      <c r="W315" s="73" t="str">
        <f t="shared" si="75"/>
        <v>Yes</v>
      </c>
      <c r="X315" s="55">
        <f t="shared" si="79"/>
        <v>74</v>
      </c>
      <c r="Y315" s="55">
        <f t="shared" si="80"/>
        <v>22</v>
      </c>
      <c r="Z315" s="62">
        <f t="shared" si="81"/>
        <v>68.407272727272726</v>
      </c>
      <c r="AA315" s="62">
        <f t="shared" si="76"/>
        <v>6880</v>
      </c>
      <c r="AB315" s="67">
        <f t="shared" si="82"/>
        <v>0</v>
      </c>
      <c r="AD315" s="57">
        <f>INDEX(Input_Raw_Data!$E$739:$E$744,MATCH(D315,Input_Raw_Data!$D$739:$D$744,0))</f>
        <v>0.48700000182628767</v>
      </c>
      <c r="AE315" s="62">
        <f t="shared" si="83"/>
        <v>732.91552274848993</v>
      </c>
      <c r="AF315" s="62">
        <f t="shared" si="84"/>
        <v>0</v>
      </c>
    </row>
    <row r="316" spans="4:32" s="4" customFormat="1" ht="11.25" customHeight="1" x14ac:dyDescent="0.3">
      <c r="D316" s="12" t="str">
        <f>Input_Raw_Data!E317</f>
        <v>FAC</v>
      </c>
      <c r="E316" s="71">
        <f>Input_Raw_Data!F317</f>
        <v>40311</v>
      </c>
      <c r="F316" s="55">
        <f>Input_Raw_Data!G317</f>
        <v>240</v>
      </c>
      <c r="G316" s="62">
        <f>Input_Raw_Data!H317</f>
        <v>1</v>
      </c>
      <c r="H316" s="62">
        <f>Input_Raw_Data!I317</f>
        <v>1</v>
      </c>
      <c r="I316" s="62">
        <f>Input_Raw_Data!J317</f>
        <v>0</v>
      </c>
      <c r="J316" s="73" t="str">
        <f>Input_Raw_Data!K317</f>
        <v>IT and Communications</v>
      </c>
      <c r="K316" s="73" t="str">
        <f>Input_Raw_Data!L317</f>
        <v xml:space="preserve">Non-network — IT and communications </v>
      </c>
      <c r="M316" s="71">
        <f t="shared" si="68"/>
        <v>40311</v>
      </c>
      <c r="N316" s="55">
        <f t="shared" si="69"/>
        <v>7</v>
      </c>
      <c r="O316" s="55">
        <f t="shared" si="70"/>
        <v>1</v>
      </c>
      <c r="P316" s="55">
        <f t="shared" si="71"/>
        <v>6</v>
      </c>
      <c r="Q316" s="55">
        <f t="shared" si="72"/>
        <v>5</v>
      </c>
      <c r="R316" s="55">
        <f t="shared" si="73"/>
        <v>60</v>
      </c>
      <c r="S316" s="55">
        <f t="shared" si="77"/>
        <v>74</v>
      </c>
      <c r="T316" s="55">
        <f t="shared" si="74"/>
        <v>240</v>
      </c>
      <c r="U316" s="55">
        <f t="shared" si="78"/>
        <v>166</v>
      </c>
      <c r="W316" s="73" t="str">
        <f t="shared" si="75"/>
        <v>Yes</v>
      </c>
      <c r="X316" s="55">
        <f t="shared" si="79"/>
        <v>74</v>
      </c>
      <c r="Y316" s="55">
        <f t="shared" si="80"/>
        <v>166</v>
      </c>
      <c r="Z316" s="62">
        <f t="shared" si="81"/>
        <v>0</v>
      </c>
      <c r="AA316" s="62">
        <f t="shared" si="76"/>
        <v>1</v>
      </c>
      <c r="AB316" s="67">
        <f t="shared" si="82"/>
        <v>0</v>
      </c>
      <c r="AD316" s="57">
        <f>INDEX(Input_Raw_Data!$E$739:$E$744,MATCH(D316,Input_Raw_Data!$D$739:$D$744,0))</f>
        <v>0.48700000182628767</v>
      </c>
      <c r="AE316" s="62">
        <f t="shared" si="83"/>
        <v>0</v>
      </c>
      <c r="AF316" s="62">
        <f t="shared" si="84"/>
        <v>0</v>
      </c>
    </row>
    <row r="317" spans="4:32" s="4" customFormat="1" ht="11.25" customHeight="1" x14ac:dyDescent="0.3">
      <c r="D317" s="12" t="str">
        <f>Input_Raw_Data!E318</f>
        <v>FAC</v>
      </c>
      <c r="E317" s="71">
        <f>Input_Raw_Data!F318</f>
        <v>39873</v>
      </c>
      <c r="F317" s="55">
        <f>Input_Raw_Data!G318</f>
        <v>48</v>
      </c>
      <c r="G317" s="62">
        <f>Input_Raw_Data!H318</f>
        <v>102924</v>
      </c>
      <c r="H317" s="62">
        <f>Input_Raw_Data!I318</f>
        <v>102924</v>
      </c>
      <c r="I317" s="62">
        <f>Input_Raw_Data!J318</f>
        <v>0</v>
      </c>
      <c r="J317" s="73" t="str">
        <f>Input_Raw_Data!K318</f>
        <v>IT and Communications</v>
      </c>
      <c r="K317" s="73" t="str">
        <f>Input_Raw_Data!L318</f>
        <v xml:space="preserve">Non-network — IT and communications </v>
      </c>
      <c r="M317" s="71">
        <f t="shared" si="68"/>
        <v>39873</v>
      </c>
      <c r="N317" s="55">
        <f t="shared" si="69"/>
        <v>9</v>
      </c>
      <c r="O317" s="55">
        <f t="shared" si="70"/>
        <v>1</v>
      </c>
      <c r="P317" s="55">
        <f t="shared" si="71"/>
        <v>6</v>
      </c>
      <c r="Q317" s="55">
        <f t="shared" si="72"/>
        <v>6</v>
      </c>
      <c r="R317" s="55">
        <f t="shared" si="73"/>
        <v>72</v>
      </c>
      <c r="S317" s="55">
        <f t="shared" si="77"/>
        <v>88</v>
      </c>
      <c r="T317" s="55">
        <f t="shared" si="74"/>
        <v>48</v>
      </c>
      <c r="U317" s="55">
        <f t="shared" si="78"/>
        <v>0</v>
      </c>
      <c r="W317" s="73" t="str">
        <f t="shared" si="75"/>
        <v>Yes</v>
      </c>
      <c r="X317" s="55">
        <f t="shared" si="79"/>
        <v>88</v>
      </c>
      <c r="Y317" s="55">
        <f t="shared" si="80"/>
        <v>0</v>
      </c>
      <c r="Z317" s="62">
        <f t="shared" si="81"/>
        <v>0</v>
      </c>
      <c r="AA317" s="62">
        <f t="shared" si="76"/>
        <v>102924</v>
      </c>
      <c r="AB317" s="67">
        <f t="shared" si="82"/>
        <v>0</v>
      </c>
      <c r="AD317" s="57">
        <f>INDEX(Input_Raw_Data!$E$739:$E$744,MATCH(D317,Input_Raw_Data!$D$739:$D$744,0))</f>
        <v>0.48700000182628767</v>
      </c>
      <c r="AE317" s="62">
        <f t="shared" si="83"/>
        <v>0</v>
      </c>
      <c r="AF317" s="62">
        <f t="shared" si="84"/>
        <v>0</v>
      </c>
    </row>
    <row r="318" spans="4:32" s="4" customFormat="1" ht="11.25" customHeight="1" x14ac:dyDescent="0.3">
      <c r="D318" s="12" t="str">
        <f>Input_Raw_Data!E319</f>
        <v>FAC</v>
      </c>
      <c r="E318" s="71">
        <f>Input_Raw_Data!F319</f>
        <v>40286</v>
      </c>
      <c r="F318" s="55">
        <f>Input_Raw_Data!G319</f>
        <v>480</v>
      </c>
      <c r="G318" s="62">
        <f>Input_Raw_Data!H319</f>
        <v>3020</v>
      </c>
      <c r="H318" s="62">
        <f>Input_Raw_Data!I319</f>
        <v>471.97</v>
      </c>
      <c r="I318" s="62">
        <f>Input_Raw_Data!J319</f>
        <v>2548.0299999999997</v>
      </c>
      <c r="J318" s="73" t="str">
        <f>Input_Raw_Data!K319</f>
        <v>Property</v>
      </c>
      <c r="K318" s="73" t="str">
        <f>Input_Raw_Data!L319</f>
        <v xml:space="preserve">Non-network — property </v>
      </c>
      <c r="M318" s="71">
        <f t="shared" si="68"/>
        <v>40286</v>
      </c>
      <c r="N318" s="55">
        <f t="shared" si="69"/>
        <v>8</v>
      </c>
      <c r="O318" s="55">
        <f t="shared" si="70"/>
        <v>0</v>
      </c>
      <c r="P318" s="55">
        <f t="shared" si="71"/>
        <v>6</v>
      </c>
      <c r="Q318" s="55">
        <f t="shared" si="72"/>
        <v>5</v>
      </c>
      <c r="R318" s="55">
        <f t="shared" si="73"/>
        <v>60</v>
      </c>
      <c r="S318" s="55">
        <f t="shared" si="77"/>
        <v>74</v>
      </c>
      <c r="T318" s="55">
        <f t="shared" si="74"/>
        <v>480</v>
      </c>
      <c r="U318" s="55">
        <f t="shared" si="78"/>
        <v>406</v>
      </c>
      <c r="W318" s="73" t="str">
        <f t="shared" si="75"/>
        <v>Yes</v>
      </c>
      <c r="X318" s="55">
        <f t="shared" si="79"/>
        <v>74</v>
      </c>
      <c r="Y318" s="55">
        <f t="shared" si="80"/>
        <v>406</v>
      </c>
      <c r="Z318" s="62">
        <f t="shared" si="81"/>
        <v>6.2759359605911325</v>
      </c>
      <c r="AA318" s="62">
        <f t="shared" si="76"/>
        <v>704.17963054187192</v>
      </c>
      <c r="AB318" s="67">
        <f t="shared" si="82"/>
        <v>2315.820369458128</v>
      </c>
      <c r="AD318" s="57">
        <f>INDEX(Input_Raw_Data!$E$739:$E$744,MATCH(D318,Input_Raw_Data!$D$739:$D$744,0))</f>
        <v>0.48700000182628767</v>
      </c>
      <c r="AE318" s="62">
        <f t="shared" si="83"/>
        <v>1240.8906146534357</v>
      </c>
      <c r="AF318" s="62">
        <f t="shared" si="84"/>
        <v>1127.8045241554626</v>
      </c>
    </row>
    <row r="319" spans="4:32" s="4" customFormat="1" ht="11.25" customHeight="1" x14ac:dyDescent="0.3">
      <c r="D319" s="12" t="str">
        <f>Input_Raw_Data!E320</f>
        <v>FAC</v>
      </c>
      <c r="E319" s="71">
        <f>Input_Raw_Data!F320</f>
        <v>40274</v>
      </c>
      <c r="F319" s="55">
        <f>Input_Raw_Data!G320</f>
        <v>96</v>
      </c>
      <c r="G319" s="62">
        <f>Input_Raw_Data!H320</f>
        <v>5517</v>
      </c>
      <c r="H319" s="62">
        <f>Input_Raw_Data!I320</f>
        <v>4310.2299999999996</v>
      </c>
      <c r="I319" s="62">
        <f>Input_Raw_Data!J320</f>
        <v>1206.7700000000004</v>
      </c>
      <c r="J319" s="73" t="str">
        <f>Input_Raw_Data!K320</f>
        <v>Property</v>
      </c>
      <c r="K319" s="73" t="str">
        <f>Input_Raw_Data!L320</f>
        <v xml:space="preserve">Non-network — property </v>
      </c>
      <c r="M319" s="71">
        <f t="shared" si="68"/>
        <v>40274</v>
      </c>
      <c r="N319" s="55">
        <f t="shared" si="69"/>
        <v>8</v>
      </c>
      <c r="O319" s="55">
        <f t="shared" si="70"/>
        <v>1</v>
      </c>
      <c r="P319" s="55">
        <f t="shared" si="71"/>
        <v>6</v>
      </c>
      <c r="Q319" s="55">
        <f t="shared" si="72"/>
        <v>5</v>
      </c>
      <c r="R319" s="55">
        <f t="shared" si="73"/>
        <v>60</v>
      </c>
      <c r="S319" s="55">
        <f t="shared" si="77"/>
        <v>75</v>
      </c>
      <c r="T319" s="55">
        <f t="shared" si="74"/>
        <v>96</v>
      </c>
      <c r="U319" s="55">
        <f t="shared" si="78"/>
        <v>21</v>
      </c>
      <c r="W319" s="73" t="str">
        <f t="shared" si="75"/>
        <v>Yes</v>
      </c>
      <c r="X319" s="55">
        <f t="shared" si="79"/>
        <v>75</v>
      </c>
      <c r="Y319" s="55">
        <f t="shared" si="80"/>
        <v>21</v>
      </c>
      <c r="Z319" s="62">
        <f t="shared" si="81"/>
        <v>57.465238095238114</v>
      </c>
      <c r="AA319" s="62">
        <f t="shared" si="76"/>
        <v>5517</v>
      </c>
      <c r="AB319" s="67">
        <f t="shared" si="82"/>
        <v>0</v>
      </c>
      <c r="AD319" s="57">
        <f>INDEX(Input_Raw_Data!$E$739:$E$744,MATCH(D319,Input_Raw_Data!$D$739:$D$744,0))</f>
        <v>0.48700000182628767</v>
      </c>
      <c r="AE319" s="62">
        <f t="shared" si="83"/>
        <v>587.69699220390942</v>
      </c>
      <c r="AF319" s="62">
        <f t="shared" si="84"/>
        <v>0</v>
      </c>
    </row>
    <row r="320" spans="4:32" s="4" customFormat="1" ht="11.25" customHeight="1" x14ac:dyDescent="0.3">
      <c r="D320" s="12" t="str">
        <f>Input_Raw_Data!E321</f>
        <v>FAC</v>
      </c>
      <c r="E320" s="71">
        <f>Input_Raw_Data!F321</f>
        <v>40269</v>
      </c>
      <c r="F320" s="55">
        <f>Input_Raw_Data!G321</f>
        <v>48</v>
      </c>
      <c r="G320" s="62">
        <f>Input_Raw_Data!H321</f>
        <v>2521</v>
      </c>
      <c r="H320" s="62">
        <f>Input_Raw_Data!I321</f>
        <v>2521</v>
      </c>
      <c r="I320" s="62">
        <f>Input_Raw_Data!J321</f>
        <v>0</v>
      </c>
      <c r="J320" s="73" t="str">
        <f>Input_Raw_Data!K321</f>
        <v>Property</v>
      </c>
      <c r="K320" s="73" t="str">
        <f>Input_Raw_Data!L321</f>
        <v xml:space="preserve">Non-network — property </v>
      </c>
      <c r="M320" s="71">
        <f t="shared" si="68"/>
        <v>40269</v>
      </c>
      <c r="N320" s="55">
        <f t="shared" si="69"/>
        <v>8</v>
      </c>
      <c r="O320" s="55">
        <f t="shared" si="70"/>
        <v>1</v>
      </c>
      <c r="P320" s="55">
        <f t="shared" si="71"/>
        <v>6</v>
      </c>
      <c r="Q320" s="55">
        <f t="shared" si="72"/>
        <v>5</v>
      </c>
      <c r="R320" s="55">
        <f t="shared" si="73"/>
        <v>60</v>
      </c>
      <c r="S320" s="55">
        <f t="shared" si="77"/>
        <v>75</v>
      </c>
      <c r="T320" s="55">
        <f t="shared" si="74"/>
        <v>48</v>
      </c>
      <c r="U320" s="55">
        <f t="shared" si="78"/>
        <v>0</v>
      </c>
      <c r="W320" s="73" t="str">
        <f t="shared" si="75"/>
        <v>Yes</v>
      </c>
      <c r="X320" s="55">
        <f t="shared" si="79"/>
        <v>75</v>
      </c>
      <c r="Y320" s="55">
        <f t="shared" si="80"/>
        <v>0</v>
      </c>
      <c r="Z320" s="62">
        <f t="shared" si="81"/>
        <v>0</v>
      </c>
      <c r="AA320" s="62">
        <f t="shared" si="76"/>
        <v>2521</v>
      </c>
      <c r="AB320" s="67">
        <f t="shared" si="82"/>
        <v>0</v>
      </c>
      <c r="AD320" s="57">
        <f>INDEX(Input_Raw_Data!$E$739:$E$744,MATCH(D320,Input_Raw_Data!$D$739:$D$744,0))</f>
        <v>0.48700000182628767</v>
      </c>
      <c r="AE320" s="62">
        <f t="shared" si="83"/>
        <v>0</v>
      </c>
      <c r="AF320" s="62">
        <f t="shared" si="84"/>
        <v>0</v>
      </c>
    </row>
    <row r="321" spans="4:32" s="4" customFormat="1" ht="11.25" customHeight="1" x14ac:dyDescent="0.3">
      <c r="D321" s="12" t="str">
        <f>Input_Raw_Data!E322</f>
        <v>FAC</v>
      </c>
      <c r="E321" s="71">
        <f>Input_Raw_Data!F322</f>
        <v>40269</v>
      </c>
      <c r="F321" s="55">
        <f>Input_Raw_Data!G322</f>
        <v>48</v>
      </c>
      <c r="G321" s="62">
        <f>Input_Raw_Data!H322</f>
        <v>2794</v>
      </c>
      <c r="H321" s="62">
        <f>Input_Raw_Data!I322</f>
        <v>2794</v>
      </c>
      <c r="I321" s="62">
        <f>Input_Raw_Data!J322</f>
        <v>0</v>
      </c>
      <c r="J321" s="73" t="str">
        <f>Input_Raw_Data!K322</f>
        <v>Property</v>
      </c>
      <c r="K321" s="73" t="str">
        <f>Input_Raw_Data!L322</f>
        <v xml:space="preserve">Non-network — property </v>
      </c>
      <c r="M321" s="71">
        <f t="shared" si="68"/>
        <v>40269</v>
      </c>
      <c r="N321" s="55">
        <f t="shared" si="69"/>
        <v>8</v>
      </c>
      <c r="O321" s="55">
        <f t="shared" si="70"/>
        <v>1</v>
      </c>
      <c r="P321" s="55">
        <f t="shared" si="71"/>
        <v>6</v>
      </c>
      <c r="Q321" s="55">
        <f t="shared" si="72"/>
        <v>5</v>
      </c>
      <c r="R321" s="55">
        <f t="shared" si="73"/>
        <v>60</v>
      </c>
      <c r="S321" s="55">
        <f t="shared" si="77"/>
        <v>75</v>
      </c>
      <c r="T321" s="55">
        <f t="shared" si="74"/>
        <v>48</v>
      </c>
      <c r="U321" s="55">
        <f t="shared" si="78"/>
        <v>0</v>
      </c>
      <c r="W321" s="73" t="str">
        <f t="shared" si="75"/>
        <v>Yes</v>
      </c>
      <c r="X321" s="55">
        <f t="shared" si="79"/>
        <v>75</v>
      </c>
      <c r="Y321" s="55">
        <f t="shared" si="80"/>
        <v>0</v>
      </c>
      <c r="Z321" s="62">
        <f t="shared" si="81"/>
        <v>0</v>
      </c>
      <c r="AA321" s="62">
        <f t="shared" si="76"/>
        <v>2794</v>
      </c>
      <c r="AB321" s="67">
        <f t="shared" si="82"/>
        <v>0</v>
      </c>
      <c r="AD321" s="57">
        <f>INDEX(Input_Raw_Data!$E$739:$E$744,MATCH(D321,Input_Raw_Data!$D$739:$D$744,0))</f>
        <v>0.48700000182628767</v>
      </c>
      <c r="AE321" s="62">
        <f t="shared" si="83"/>
        <v>0</v>
      </c>
      <c r="AF321" s="62">
        <f t="shared" si="84"/>
        <v>0</v>
      </c>
    </row>
    <row r="322" spans="4:32" s="4" customFormat="1" ht="11.25" customHeight="1" x14ac:dyDescent="0.3">
      <c r="D322" s="12" t="str">
        <f>Input_Raw_Data!E323</f>
        <v>FAC</v>
      </c>
      <c r="E322" s="71">
        <f>Input_Raw_Data!F323</f>
        <v>40331</v>
      </c>
      <c r="F322" s="55">
        <f>Input_Raw_Data!G323</f>
        <v>420</v>
      </c>
      <c r="G322" s="62">
        <f>Input_Raw_Data!H323</f>
        <v>156546</v>
      </c>
      <c r="H322" s="62">
        <f>Input_Raw_Data!I323</f>
        <v>27209.49</v>
      </c>
      <c r="I322" s="62">
        <f>Input_Raw_Data!J323</f>
        <v>129336.51</v>
      </c>
      <c r="J322" s="73" t="str">
        <f>Input_Raw_Data!K323</f>
        <v>Exclude</v>
      </c>
      <c r="K322" s="73" t="str">
        <f>Input_Raw_Data!L323</f>
        <v>Exclude</v>
      </c>
      <c r="M322" s="71">
        <f t="shared" si="68"/>
        <v>40331</v>
      </c>
      <c r="N322" s="55">
        <f t="shared" si="69"/>
        <v>6</v>
      </c>
      <c r="O322" s="55">
        <f t="shared" si="70"/>
        <v>1</v>
      </c>
      <c r="P322" s="55">
        <f t="shared" si="71"/>
        <v>6</v>
      </c>
      <c r="Q322" s="55">
        <f t="shared" si="72"/>
        <v>5</v>
      </c>
      <c r="R322" s="55">
        <f t="shared" si="73"/>
        <v>60</v>
      </c>
      <c r="S322" s="55">
        <f t="shared" si="77"/>
        <v>73</v>
      </c>
      <c r="T322" s="55">
        <f t="shared" si="74"/>
        <v>420</v>
      </c>
      <c r="U322" s="55">
        <f t="shared" si="78"/>
        <v>347</v>
      </c>
      <c r="W322" s="73" t="str">
        <f t="shared" si="75"/>
        <v>Yes</v>
      </c>
      <c r="X322" s="55">
        <f t="shared" si="79"/>
        <v>73</v>
      </c>
      <c r="Y322" s="55">
        <f t="shared" si="80"/>
        <v>347</v>
      </c>
      <c r="Z322" s="62">
        <f t="shared" si="81"/>
        <v>372.72769452449569</v>
      </c>
      <c r="AA322" s="62">
        <f t="shared" si="76"/>
        <v>41000.414697406341</v>
      </c>
      <c r="AB322" s="67">
        <f t="shared" si="82"/>
        <v>115545.58530259365</v>
      </c>
      <c r="AD322" s="57">
        <f>INDEX(Input_Raw_Data!$E$739:$E$744,MATCH(D322,Input_Raw_Data!$D$739:$D$744,0))</f>
        <v>0.48700000182628767</v>
      </c>
      <c r="AE322" s="62">
        <f t="shared" si="83"/>
        <v>62986.880606205668</v>
      </c>
      <c r="AF322" s="62">
        <f t="shared" si="84"/>
        <v>56270.700253382587</v>
      </c>
    </row>
    <row r="323" spans="4:32" s="4" customFormat="1" ht="11.25" customHeight="1" x14ac:dyDescent="0.3">
      <c r="D323" s="12" t="str">
        <f>Input_Raw_Data!E324</f>
        <v>FAC</v>
      </c>
      <c r="E323" s="71">
        <f>Input_Raw_Data!F324</f>
        <v>40489</v>
      </c>
      <c r="F323" s="55">
        <f>Input_Raw_Data!G324</f>
        <v>96</v>
      </c>
      <c r="G323" s="62">
        <f>Input_Raw_Data!H324</f>
        <v>21114</v>
      </c>
      <c r="H323" s="62">
        <f>Input_Raw_Data!I324</f>
        <v>14955.58</v>
      </c>
      <c r="I323" s="62">
        <f>Input_Raw_Data!J324</f>
        <v>6158.42</v>
      </c>
      <c r="J323" s="73" t="str">
        <f>Input_Raw_Data!K324</f>
        <v>Property</v>
      </c>
      <c r="K323" s="73" t="str">
        <f>Input_Raw_Data!L324</f>
        <v xml:space="preserve">Non-network — property </v>
      </c>
      <c r="M323" s="71">
        <f t="shared" si="68"/>
        <v>40489</v>
      </c>
      <c r="N323" s="55">
        <f t="shared" si="69"/>
        <v>1</v>
      </c>
      <c r="O323" s="55">
        <f t="shared" si="70"/>
        <v>1</v>
      </c>
      <c r="P323" s="55">
        <f t="shared" si="71"/>
        <v>6</v>
      </c>
      <c r="Q323" s="55">
        <f t="shared" si="72"/>
        <v>5</v>
      </c>
      <c r="R323" s="55">
        <f t="shared" si="73"/>
        <v>60</v>
      </c>
      <c r="S323" s="55">
        <f t="shared" si="77"/>
        <v>68</v>
      </c>
      <c r="T323" s="55">
        <f t="shared" si="74"/>
        <v>96</v>
      </c>
      <c r="U323" s="55">
        <f t="shared" si="78"/>
        <v>28</v>
      </c>
      <c r="W323" s="73" t="str">
        <f t="shared" si="75"/>
        <v>Yes</v>
      </c>
      <c r="X323" s="55">
        <f t="shared" si="79"/>
        <v>68</v>
      </c>
      <c r="Y323" s="55">
        <f t="shared" si="80"/>
        <v>28</v>
      </c>
      <c r="Z323" s="62">
        <f t="shared" si="81"/>
        <v>219.94357142857143</v>
      </c>
      <c r="AA323" s="62">
        <f t="shared" si="76"/>
        <v>21114</v>
      </c>
      <c r="AB323" s="67">
        <f t="shared" si="82"/>
        <v>0</v>
      </c>
      <c r="AD323" s="57">
        <f>INDEX(Input_Raw_Data!$E$739:$E$744,MATCH(D323,Input_Raw_Data!$D$739:$D$744,0))</f>
        <v>0.48700000182628767</v>
      </c>
      <c r="AE323" s="62">
        <f t="shared" si="83"/>
        <v>2999.1505512470467</v>
      </c>
      <c r="AF323" s="62">
        <f t="shared" si="84"/>
        <v>0</v>
      </c>
    </row>
    <row r="324" spans="4:32" s="4" customFormat="1" ht="11.25" customHeight="1" x14ac:dyDescent="0.3">
      <c r="D324" s="12" t="str">
        <f>Input_Raw_Data!E325</f>
        <v>FAC</v>
      </c>
      <c r="E324" s="71">
        <f>Input_Raw_Data!F325</f>
        <v>40554</v>
      </c>
      <c r="F324" s="55">
        <f>Input_Raw_Data!G325</f>
        <v>180</v>
      </c>
      <c r="G324" s="62">
        <f>Input_Raw_Data!H325</f>
        <v>32030</v>
      </c>
      <c r="H324" s="62">
        <f>Input_Raw_Data!I325</f>
        <v>11744.58</v>
      </c>
      <c r="I324" s="62">
        <f>Input_Raw_Data!J325</f>
        <v>20285.419999999998</v>
      </c>
      <c r="J324" s="73" t="str">
        <f>Input_Raw_Data!K325</f>
        <v>Property</v>
      </c>
      <c r="K324" s="73" t="str">
        <f>Input_Raw_Data!L325</f>
        <v xml:space="preserve">Non-network — property </v>
      </c>
      <c r="M324" s="71">
        <f t="shared" si="68"/>
        <v>40554</v>
      </c>
      <c r="N324" s="55">
        <f t="shared" si="69"/>
        <v>11</v>
      </c>
      <c r="O324" s="55">
        <f t="shared" si="70"/>
        <v>1</v>
      </c>
      <c r="P324" s="55">
        <f t="shared" si="71"/>
        <v>6</v>
      </c>
      <c r="Q324" s="55">
        <f t="shared" si="72"/>
        <v>4</v>
      </c>
      <c r="R324" s="55">
        <f t="shared" si="73"/>
        <v>48</v>
      </c>
      <c r="S324" s="55">
        <f t="shared" si="77"/>
        <v>66</v>
      </c>
      <c r="T324" s="55">
        <f t="shared" si="74"/>
        <v>180</v>
      </c>
      <c r="U324" s="55">
        <f t="shared" si="78"/>
        <v>114</v>
      </c>
      <c r="W324" s="73" t="str">
        <f t="shared" si="75"/>
        <v>Yes</v>
      </c>
      <c r="X324" s="55">
        <f t="shared" si="79"/>
        <v>66</v>
      </c>
      <c r="Y324" s="55">
        <f t="shared" si="80"/>
        <v>114</v>
      </c>
      <c r="Z324" s="62">
        <f t="shared" si="81"/>
        <v>177.94228070175438</v>
      </c>
      <c r="AA324" s="62">
        <f t="shared" si="76"/>
        <v>18328.444385964911</v>
      </c>
      <c r="AB324" s="67">
        <f t="shared" si="82"/>
        <v>13701.555614035089</v>
      </c>
      <c r="AD324" s="57">
        <f>INDEX(Input_Raw_Data!$E$739:$E$744,MATCH(D324,Input_Raw_Data!$D$739:$D$744,0))</f>
        <v>0.48700000182628767</v>
      </c>
      <c r="AE324" s="62">
        <f t="shared" si="83"/>
        <v>9878.9995770470123</v>
      </c>
      <c r="AF324" s="62">
        <f t="shared" si="84"/>
        <v>6672.6576090580702</v>
      </c>
    </row>
    <row r="325" spans="4:32" s="4" customFormat="1" ht="11.25" customHeight="1" x14ac:dyDescent="0.3">
      <c r="D325" s="12" t="str">
        <f>Input_Raw_Data!E326</f>
        <v>FAC</v>
      </c>
      <c r="E325" s="71">
        <f>Input_Raw_Data!F326</f>
        <v>40612</v>
      </c>
      <c r="F325" s="55">
        <f>Input_Raw_Data!G326</f>
        <v>60</v>
      </c>
      <c r="G325" s="62">
        <f>Input_Raw_Data!H326</f>
        <v>8209</v>
      </c>
      <c r="H325" s="62">
        <f>Input_Raw_Data!I326</f>
        <v>8209</v>
      </c>
      <c r="I325" s="62">
        <f>Input_Raw_Data!J326</f>
        <v>0</v>
      </c>
      <c r="J325" s="73" t="str">
        <f>Input_Raw_Data!K326</f>
        <v>Property</v>
      </c>
      <c r="K325" s="73" t="str">
        <f>Input_Raw_Data!L326</f>
        <v xml:space="preserve">Non-network — property </v>
      </c>
      <c r="M325" s="71">
        <f t="shared" si="68"/>
        <v>40612</v>
      </c>
      <c r="N325" s="55">
        <f t="shared" si="69"/>
        <v>9</v>
      </c>
      <c r="O325" s="55">
        <f t="shared" si="70"/>
        <v>1</v>
      </c>
      <c r="P325" s="55">
        <f t="shared" si="71"/>
        <v>6</v>
      </c>
      <c r="Q325" s="55">
        <f t="shared" si="72"/>
        <v>4</v>
      </c>
      <c r="R325" s="55">
        <f t="shared" si="73"/>
        <v>48</v>
      </c>
      <c r="S325" s="55">
        <f t="shared" si="77"/>
        <v>64</v>
      </c>
      <c r="T325" s="55">
        <f t="shared" si="74"/>
        <v>60</v>
      </c>
      <c r="U325" s="55">
        <f t="shared" si="78"/>
        <v>0</v>
      </c>
      <c r="W325" s="73" t="str">
        <f t="shared" si="75"/>
        <v>Yes</v>
      </c>
      <c r="X325" s="55">
        <f t="shared" si="79"/>
        <v>64</v>
      </c>
      <c r="Y325" s="55">
        <f t="shared" si="80"/>
        <v>0</v>
      </c>
      <c r="Z325" s="62">
        <f t="shared" si="81"/>
        <v>0</v>
      </c>
      <c r="AA325" s="62">
        <f t="shared" si="76"/>
        <v>8209</v>
      </c>
      <c r="AB325" s="67">
        <f t="shared" si="82"/>
        <v>0</v>
      </c>
      <c r="AD325" s="57">
        <f>INDEX(Input_Raw_Data!$E$739:$E$744,MATCH(D325,Input_Raw_Data!$D$739:$D$744,0))</f>
        <v>0.48700000182628767</v>
      </c>
      <c r="AE325" s="62">
        <f t="shared" si="83"/>
        <v>0</v>
      </c>
      <c r="AF325" s="62">
        <f t="shared" si="84"/>
        <v>0</v>
      </c>
    </row>
    <row r="326" spans="4:32" s="4" customFormat="1" ht="11.25" customHeight="1" x14ac:dyDescent="0.3">
      <c r="D326" s="12" t="str">
        <f>Input_Raw_Data!E327</f>
        <v>FAC</v>
      </c>
      <c r="E326" s="71">
        <f>Input_Raw_Data!F327</f>
        <v>39845</v>
      </c>
      <c r="F326" s="55">
        <f>Input_Raw_Data!G327</f>
        <v>48</v>
      </c>
      <c r="G326" s="62">
        <f>Input_Raw_Data!H327</f>
        <v>16614</v>
      </c>
      <c r="H326" s="62">
        <f>Input_Raw_Data!I327</f>
        <v>16614</v>
      </c>
      <c r="I326" s="62">
        <f>Input_Raw_Data!J327</f>
        <v>0</v>
      </c>
      <c r="J326" s="73" t="str">
        <f>Input_Raw_Data!K327</f>
        <v>IT and Communications</v>
      </c>
      <c r="K326" s="73" t="str">
        <f>Input_Raw_Data!L327</f>
        <v xml:space="preserve">Non-network — IT and communications </v>
      </c>
      <c r="M326" s="71">
        <f t="shared" si="68"/>
        <v>39845</v>
      </c>
      <c r="N326" s="55">
        <f t="shared" si="69"/>
        <v>10</v>
      </c>
      <c r="O326" s="55">
        <f t="shared" si="70"/>
        <v>1</v>
      </c>
      <c r="P326" s="55">
        <f t="shared" si="71"/>
        <v>6</v>
      </c>
      <c r="Q326" s="55">
        <f t="shared" si="72"/>
        <v>6</v>
      </c>
      <c r="R326" s="55">
        <f t="shared" si="73"/>
        <v>72</v>
      </c>
      <c r="S326" s="55">
        <f t="shared" si="77"/>
        <v>89</v>
      </c>
      <c r="T326" s="55">
        <f t="shared" si="74"/>
        <v>48</v>
      </c>
      <c r="U326" s="55">
        <f t="shared" si="78"/>
        <v>0</v>
      </c>
      <c r="W326" s="73" t="str">
        <f t="shared" si="75"/>
        <v>Yes</v>
      </c>
      <c r="X326" s="55">
        <f t="shared" si="79"/>
        <v>89</v>
      </c>
      <c r="Y326" s="55">
        <f t="shared" si="80"/>
        <v>0</v>
      </c>
      <c r="Z326" s="62">
        <f t="shared" si="81"/>
        <v>0</v>
      </c>
      <c r="AA326" s="62">
        <f t="shared" si="76"/>
        <v>16614</v>
      </c>
      <c r="AB326" s="67">
        <f t="shared" si="82"/>
        <v>0</v>
      </c>
      <c r="AD326" s="57">
        <f>INDEX(Input_Raw_Data!$E$739:$E$744,MATCH(D326,Input_Raw_Data!$D$739:$D$744,0))</f>
        <v>0.48700000182628767</v>
      </c>
      <c r="AE326" s="62">
        <f t="shared" si="83"/>
        <v>0</v>
      </c>
      <c r="AF326" s="62">
        <f t="shared" si="84"/>
        <v>0</v>
      </c>
    </row>
    <row r="327" spans="4:32" s="4" customFormat="1" ht="11.25" customHeight="1" x14ac:dyDescent="0.3">
      <c r="D327" s="12" t="str">
        <f>Input_Raw_Data!E328</f>
        <v>FAC</v>
      </c>
      <c r="E327" s="71">
        <f>Input_Raw_Data!F328</f>
        <v>39845</v>
      </c>
      <c r="F327" s="55">
        <f>Input_Raw_Data!G328</f>
        <v>48</v>
      </c>
      <c r="G327" s="62">
        <f>Input_Raw_Data!H328</f>
        <v>75390</v>
      </c>
      <c r="H327" s="62">
        <f>Input_Raw_Data!I328</f>
        <v>75390</v>
      </c>
      <c r="I327" s="62">
        <f>Input_Raw_Data!J328</f>
        <v>0</v>
      </c>
      <c r="J327" s="73" t="str">
        <f>Input_Raw_Data!K328</f>
        <v>IT and Communications</v>
      </c>
      <c r="K327" s="73" t="str">
        <f>Input_Raw_Data!L328</f>
        <v xml:space="preserve">Non-network — IT and communications </v>
      </c>
      <c r="M327" s="71">
        <f t="shared" si="68"/>
        <v>39845</v>
      </c>
      <c r="N327" s="55">
        <f t="shared" si="69"/>
        <v>10</v>
      </c>
      <c r="O327" s="55">
        <f t="shared" si="70"/>
        <v>1</v>
      </c>
      <c r="P327" s="55">
        <f t="shared" si="71"/>
        <v>6</v>
      </c>
      <c r="Q327" s="55">
        <f t="shared" si="72"/>
        <v>6</v>
      </c>
      <c r="R327" s="55">
        <f t="shared" si="73"/>
        <v>72</v>
      </c>
      <c r="S327" s="55">
        <f t="shared" si="77"/>
        <v>89</v>
      </c>
      <c r="T327" s="55">
        <f t="shared" si="74"/>
        <v>48</v>
      </c>
      <c r="U327" s="55">
        <f t="shared" si="78"/>
        <v>0</v>
      </c>
      <c r="W327" s="73" t="str">
        <f t="shared" si="75"/>
        <v>Yes</v>
      </c>
      <c r="X327" s="55">
        <f t="shared" si="79"/>
        <v>89</v>
      </c>
      <c r="Y327" s="55">
        <f t="shared" si="80"/>
        <v>0</v>
      </c>
      <c r="Z327" s="62">
        <f t="shared" si="81"/>
        <v>0</v>
      </c>
      <c r="AA327" s="62">
        <f t="shared" si="76"/>
        <v>75390</v>
      </c>
      <c r="AB327" s="67">
        <f t="shared" si="82"/>
        <v>0</v>
      </c>
      <c r="AD327" s="57">
        <f>INDEX(Input_Raw_Data!$E$739:$E$744,MATCH(D327,Input_Raw_Data!$D$739:$D$744,0))</f>
        <v>0.48700000182628767</v>
      </c>
      <c r="AE327" s="62">
        <f t="shared" si="83"/>
        <v>0</v>
      </c>
      <c r="AF327" s="62">
        <f t="shared" si="84"/>
        <v>0</v>
      </c>
    </row>
    <row r="328" spans="4:32" s="4" customFormat="1" ht="11.25" customHeight="1" x14ac:dyDescent="0.3">
      <c r="D328" s="12" t="str">
        <f>Input_Raw_Data!E329</f>
        <v>FAC</v>
      </c>
      <c r="E328" s="71">
        <f>Input_Raw_Data!F329</f>
        <v>40359</v>
      </c>
      <c r="F328" s="55">
        <f>Input_Raw_Data!G329</f>
        <v>240</v>
      </c>
      <c r="G328" s="62">
        <f>Input_Raw_Data!H329</f>
        <v>201592</v>
      </c>
      <c r="H328" s="62">
        <f>Input_Raw_Data!I329</f>
        <v>61318.07</v>
      </c>
      <c r="I328" s="62">
        <f>Input_Raw_Data!J329</f>
        <v>140273.93</v>
      </c>
      <c r="J328" s="73" t="str">
        <f>Input_Raw_Data!K329</f>
        <v>Property</v>
      </c>
      <c r="K328" s="73" t="str">
        <f>Input_Raw_Data!L329</f>
        <v xml:space="preserve">Non-network — property </v>
      </c>
      <c r="M328" s="71">
        <f t="shared" si="68"/>
        <v>40359</v>
      </c>
      <c r="N328" s="55">
        <f t="shared" si="69"/>
        <v>6</v>
      </c>
      <c r="O328" s="55">
        <f t="shared" si="70"/>
        <v>0</v>
      </c>
      <c r="P328" s="55">
        <f t="shared" si="71"/>
        <v>6</v>
      </c>
      <c r="Q328" s="55">
        <f t="shared" si="72"/>
        <v>5</v>
      </c>
      <c r="R328" s="55">
        <f t="shared" si="73"/>
        <v>60</v>
      </c>
      <c r="S328" s="55">
        <f t="shared" si="77"/>
        <v>72</v>
      </c>
      <c r="T328" s="55">
        <f t="shared" si="74"/>
        <v>240</v>
      </c>
      <c r="U328" s="55">
        <f t="shared" si="78"/>
        <v>168</v>
      </c>
      <c r="W328" s="73" t="str">
        <f t="shared" si="75"/>
        <v>Yes</v>
      </c>
      <c r="X328" s="55">
        <f t="shared" si="79"/>
        <v>72</v>
      </c>
      <c r="Y328" s="55">
        <f t="shared" si="80"/>
        <v>168</v>
      </c>
      <c r="Z328" s="62">
        <f t="shared" si="81"/>
        <v>834.96386904761903</v>
      </c>
      <c r="AA328" s="62">
        <f t="shared" si="76"/>
        <v>92211.733154761896</v>
      </c>
      <c r="AB328" s="67">
        <f t="shared" si="82"/>
        <v>109380.2668452381</v>
      </c>
      <c r="AD328" s="57">
        <f>INDEX(Input_Raw_Data!$E$739:$E$744,MATCH(D328,Input_Raw_Data!$D$739:$D$744,0))</f>
        <v>0.48700000182628767</v>
      </c>
      <c r="AE328" s="62">
        <f t="shared" si="83"/>
        <v>68313.404166180539</v>
      </c>
      <c r="AF328" s="62">
        <f t="shared" si="84"/>
        <v>53268.190153390788</v>
      </c>
    </row>
    <row r="329" spans="4:32" s="4" customFormat="1" ht="11.25" customHeight="1" x14ac:dyDescent="0.3">
      <c r="D329" s="12" t="str">
        <f>Input_Raw_Data!E330</f>
        <v>FAC</v>
      </c>
      <c r="E329" s="71">
        <f>Input_Raw_Data!F330</f>
        <v>40359</v>
      </c>
      <c r="F329" s="55">
        <f>Input_Raw_Data!G330</f>
        <v>240</v>
      </c>
      <c r="G329" s="62">
        <f>Input_Raw_Data!H330</f>
        <v>22368</v>
      </c>
      <c r="H329" s="62">
        <f>Input_Raw_Data!I330</f>
        <v>6803.78</v>
      </c>
      <c r="I329" s="62">
        <f>Input_Raw_Data!J330</f>
        <v>15564.220000000001</v>
      </c>
      <c r="J329" s="73" t="str">
        <f>Input_Raw_Data!K330</f>
        <v>Property</v>
      </c>
      <c r="K329" s="73" t="str">
        <f>Input_Raw_Data!L330</f>
        <v xml:space="preserve">Non-network — property </v>
      </c>
      <c r="M329" s="71">
        <f t="shared" si="68"/>
        <v>40359</v>
      </c>
      <c r="N329" s="55">
        <f t="shared" si="69"/>
        <v>6</v>
      </c>
      <c r="O329" s="55">
        <f t="shared" si="70"/>
        <v>0</v>
      </c>
      <c r="P329" s="55">
        <f t="shared" si="71"/>
        <v>6</v>
      </c>
      <c r="Q329" s="55">
        <f t="shared" si="72"/>
        <v>5</v>
      </c>
      <c r="R329" s="55">
        <f t="shared" si="73"/>
        <v>60</v>
      </c>
      <c r="S329" s="55">
        <f t="shared" si="77"/>
        <v>72</v>
      </c>
      <c r="T329" s="55">
        <f t="shared" si="74"/>
        <v>240</v>
      </c>
      <c r="U329" s="55">
        <f t="shared" si="78"/>
        <v>168</v>
      </c>
      <c r="W329" s="73" t="str">
        <f t="shared" si="75"/>
        <v>Yes</v>
      </c>
      <c r="X329" s="55">
        <f t="shared" si="79"/>
        <v>72</v>
      </c>
      <c r="Y329" s="55">
        <f t="shared" si="80"/>
        <v>168</v>
      </c>
      <c r="Z329" s="62">
        <f t="shared" si="81"/>
        <v>92.644166666666678</v>
      </c>
      <c r="AA329" s="62">
        <f t="shared" si="76"/>
        <v>10231.614166666666</v>
      </c>
      <c r="AB329" s="67">
        <f t="shared" si="82"/>
        <v>12136.385833333334</v>
      </c>
      <c r="AD329" s="57">
        <f>INDEX(Input_Raw_Data!$E$739:$E$744,MATCH(D329,Input_Raw_Data!$D$739:$D$744,0))</f>
        <v>0.48700000182628767</v>
      </c>
      <c r="AE329" s="62">
        <f t="shared" si="83"/>
        <v>7579.7751684247432</v>
      </c>
      <c r="AF329" s="62">
        <f t="shared" si="84"/>
        <v>5910.4199229978649</v>
      </c>
    </row>
    <row r="330" spans="4:32" s="4" customFormat="1" ht="11.25" customHeight="1" x14ac:dyDescent="0.3">
      <c r="D330" s="12" t="str">
        <f>Input_Raw_Data!E331</f>
        <v>FAC</v>
      </c>
      <c r="E330" s="71">
        <f>Input_Raw_Data!F331</f>
        <v>40330</v>
      </c>
      <c r="F330" s="55">
        <f>Input_Raw_Data!G331</f>
        <v>240</v>
      </c>
      <c r="G330" s="62">
        <f>Input_Raw_Data!H331</f>
        <v>20949</v>
      </c>
      <c r="H330" s="62">
        <f>Input_Raw_Data!I331</f>
        <v>6371.93</v>
      </c>
      <c r="I330" s="62">
        <f>Input_Raw_Data!J331</f>
        <v>14577.07</v>
      </c>
      <c r="J330" s="73" t="str">
        <f>Input_Raw_Data!K331</f>
        <v>Property</v>
      </c>
      <c r="K330" s="73" t="str">
        <f>Input_Raw_Data!L331</f>
        <v xml:space="preserve">Non-network — property </v>
      </c>
      <c r="M330" s="71">
        <f t="shared" ref="M330:M393" si="85">E330</f>
        <v>40330</v>
      </c>
      <c r="N330" s="55">
        <f t="shared" ref="N330:N393" si="86">IF(YEAR(M330)=YEAR(Current_Value_Date),0,Mths_In_Yr-(MONTH(M330)))</f>
        <v>6</v>
      </c>
      <c r="O330" s="55">
        <f t="shared" ref="O330:O393" si="87">IF(YEAR(M330)=YEAR(Current_Value_Date),0,
ROUND((EOMONTH(M330,0)-M330)/(Days_In_Yr/Mths_In_Yr),0))</f>
        <v>1</v>
      </c>
      <c r="P330" s="55">
        <f t="shared" ref="P330:P393" si="88">IF(YEAR(M330)=YEAR(Current_Value_Date),ROUND((Current_Value_Date-M330)/(365/12),0),MONTH(Current_Value_Date))</f>
        <v>6</v>
      </c>
      <c r="Q330" s="55">
        <f t="shared" ref="Q330:Q393" si="89">MAX((YEAR(Current_Value_Date)-1)-(YEAR(M330)),0)</f>
        <v>5</v>
      </c>
      <c r="R330" s="55">
        <f t="shared" ref="R330:R393" si="90">Q330*Mths_In_Yr</f>
        <v>60</v>
      </c>
      <c r="S330" s="55">
        <f t="shared" si="77"/>
        <v>73</v>
      </c>
      <c r="T330" s="55">
        <f t="shared" ref="T330:T393" si="91">F330</f>
        <v>240</v>
      </c>
      <c r="U330" s="55">
        <f t="shared" si="78"/>
        <v>167</v>
      </c>
      <c r="W330" s="73" t="str">
        <f t="shared" ref="W330:W393" si="92">IF(F330=1,No,Yes)</f>
        <v>Yes</v>
      </c>
      <c r="X330" s="55">
        <f t="shared" si="79"/>
        <v>73</v>
      </c>
      <c r="Y330" s="55">
        <f t="shared" si="80"/>
        <v>167</v>
      </c>
      <c r="Z330" s="62">
        <f t="shared" si="81"/>
        <v>87.287844311377242</v>
      </c>
      <c r="AA330" s="62">
        <f t="shared" ref="AA330:AA393" si="93">MIN(H330+Z330*Applicable_Months,G330)</f>
        <v>9601.5802395209575</v>
      </c>
      <c r="AB330" s="67">
        <f t="shared" si="82"/>
        <v>11347.419760479042</v>
      </c>
      <c r="AD330" s="57">
        <f>INDEX(Input_Raw_Data!$E$739:$E$744,MATCH(D330,Input_Raw_Data!$D$739:$D$744,0))</f>
        <v>0.48700000182628767</v>
      </c>
      <c r="AE330" s="62">
        <f t="shared" si="83"/>
        <v>7099.033116621923</v>
      </c>
      <c r="AF330" s="62">
        <f t="shared" si="84"/>
        <v>5526.1934440769464</v>
      </c>
    </row>
    <row r="331" spans="4:32" s="4" customFormat="1" ht="11.25" customHeight="1" x14ac:dyDescent="0.3">
      <c r="D331" s="12" t="str">
        <f>Input_Raw_Data!E332</f>
        <v>FAC</v>
      </c>
      <c r="E331" s="71">
        <f>Input_Raw_Data!F332</f>
        <v>40359</v>
      </c>
      <c r="F331" s="55">
        <f>Input_Raw_Data!G332</f>
        <v>48</v>
      </c>
      <c r="G331" s="62">
        <f>Input_Raw_Data!H332</f>
        <v>3977</v>
      </c>
      <c r="H331" s="62">
        <f>Input_Raw_Data!I332</f>
        <v>3977</v>
      </c>
      <c r="I331" s="62">
        <f>Input_Raw_Data!J332</f>
        <v>0</v>
      </c>
      <c r="J331" s="73" t="str">
        <f>Input_Raw_Data!K332</f>
        <v>IT and Communications</v>
      </c>
      <c r="K331" s="73" t="str">
        <f>Input_Raw_Data!L332</f>
        <v xml:space="preserve">Non-network — IT and communications </v>
      </c>
      <c r="M331" s="71">
        <f t="shared" si="85"/>
        <v>40359</v>
      </c>
      <c r="N331" s="55">
        <f t="shared" si="86"/>
        <v>6</v>
      </c>
      <c r="O331" s="55">
        <f t="shared" si="87"/>
        <v>0</v>
      </c>
      <c r="P331" s="55">
        <f t="shared" si="88"/>
        <v>6</v>
      </c>
      <c r="Q331" s="55">
        <f t="shared" si="89"/>
        <v>5</v>
      </c>
      <c r="R331" s="55">
        <f t="shared" si="90"/>
        <v>60</v>
      </c>
      <c r="S331" s="55">
        <f t="shared" ref="S331:S394" si="94">N331+O331+P331+R331</f>
        <v>72</v>
      </c>
      <c r="T331" s="55">
        <f t="shared" si="91"/>
        <v>48</v>
      </c>
      <c r="U331" s="55">
        <f t="shared" ref="U331:U394" si="95">IF(T331=1,0,MAX(T331-S331,0))</f>
        <v>0</v>
      </c>
      <c r="W331" s="73" t="str">
        <f t="shared" si="92"/>
        <v>Yes</v>
      </c>
      <c r="X331" s="55">
        <f t="shared" ref="X331:X394" si="96">S331</f>
        <v>72</v>
      </c>
      <c r="Y331" s="55">
        <f t="shared" ref="Y331:Y394" si="97">U331</f>
        <v>0</v>
      </c>
      <c r="Z331" s="62">
        <f t="shared" ref="Z331:Z394" si="98">IFERROR(I331/Y331,0)</f>
        <v>0</v>
      </c>
      <c r="AA331" s="62">
        <f t="shared" si="93"/>
        <v>3977</v>
      </c>
      <c r="AB331" s="67">
        <f t="shared" ref="AB331:AB394" si="99">G331-AA331</f>
        <v>0</v>
      </c>
      <c r="AD331" s="57">
        <f>INDEX(Input_Raw_Data!$E$739:$E$744,MATCH(D331,Input_Raw_Data!$D$739:$D$744,0))</f>
        <v>0.48700000182628767</v>
      </c>
      <c r="AE331" s="62">
        <f t="shared" ref="AE331:AE394" si="100">AD331*I331</f>
        <v>0</v>
      </c>
      <c r="AF331" s="62">
        <f t="shared" ref="AF331:AF394" si="101">AB331*AD331</f>
        <v>0</v>
      </c>
    </row>
    <row r="332" spans="4:32" s="4" customFormat="1" ht="11.25" customHeight="1" x14ac:dyDescent="0.3">
      <c r="D332" s="12" t="str">
        <f>Input_Raw_Data!E333</f>
        <v>FAC</v>
      </c>
      <c r="E332" s="71">
        <f>Input_Raw_Data!F333</f>
        <v>40359</v>
      </c>
      <c r="F332" s="55">
        <f>Input_Raw_Data!G333</f>
        <v>240</v>
      </c>
      <c r="G332" s="62">
        <f>Input_Raw_Data!H333</f>
        <v>19753</v>
      </c>
      <c r="H332" s="62">
        <f>Input_Raw_Data!I333</f>
        <v>6008.24</v>
      </c>
      <c r="I332" s="62">
        <f>Input_Raw_Data!J333</f>
        <v>13744.76</v>
      </c>
      <c r="J332" s="73" t="str">
        <f>Input_Raw_Data!K333</f>
        <v>Property</v>
      </c>
      <c r="K332" s="73" t="str">
        <f>Input_Raw_Data!L333</f>
        <v xml:space="preserve">Non-network — property </v>
      </c>
      <c r="M332" s="71">
        <f t="shared" si="85"/>
        <v>40359</v>
      </c>
      <c r="N332" s="55">
        <f t="shared" si="86"/>
        <v>6</v>
      </c>
      <c r="O332" s="55">
        <f t="shared" si="87"/>
        <v>0</v>
      </c>
      <c r="P332" s="55">
        <f t="shared" si="88"/>
        <v>6</v>
      </c>
      <c r="Q332" s="55">
        <f t="shared" si="89"/>
        <v>5</v>
      </c>
      <c r="R332" s="55">
        <f t="shared" si="90"/>
        <v>60</v>
      </c>
      <c r="S332" s="55">
        <f t="shared" si="94"/>
        <v>72</v>
      </c>
      <c r="T332" s="55">
        <f t="shared" si="91"/>
        <v>240</v>
      </c>
      <c r="U332" s="55">
        <f t="shared" si="95"/>
        <v>168</v>
      </c>
      <c r="W332" s="73" t="str">
        <f t="shared" si="92"/>
        <v>Yes</v>
      </c>
      <c r="X332" s="55">
        <f t="shared" si="96"/>
        <v>72</v>
      </c>
      <c r="Y332" s="55">
        <f t="shared" si="97"/>
        <v>168</v>
      </c>
      <c r="Z332" s="62">
        <f t="shared" si="98"/>
        <v>81.814047619047614</v>
      </c>
      <c r="AA332" s="62">
        <f t="shared" si="93"/>
        <v>9035.3597619047614</v>
      </c>
      <c r="AB332" s="67">
        <f t="shared" si="99"/>
        <v>10717.640238095239</v>
      </c>
      <c r="AD332" s="57">
        <f>INDEX(Input_Raw_Data!$E$739:$E$744,MATCH(D332,Input_Raw_Data!$D$739:$D$744,0))</f>
        <v>0.48700000182628767</v>
      </c>
      <c r="AE332" s="62">
        <f t="shared" si="100"/>
        <v>6693.6981451018855</v>
      </c>
      <c r="AF332" s="62">
        <f t="shared" si="101"/>
        <v>5219.4908155258754</v>
      </c>
    </row>
    <row r="333" spans="4:32" s="4" customFormat="1" ht="11.25" customHeight="1" x14ac:dyDescent="0.3">
      <c r="D333" s="12" t="str">
        <f>Input_Raw_Data!E334</f>
        <v>FAC</v>
      </c>
      <c r="E333" s="71">
        <f>Input_Raw_Data!F334</f>
        <v>39995</v>
      </c>
      <c r="F333" s="55">
        <f>Input_Raw_Data!G334</f>
        <v>240</v>
      </c>
      <c r="G333" s="62">
        <f>Input_Raw_Data!H334</f>
        <v>8463</v>
      </c>
      <c r="H333" s="62">
        <f>Input_Raw_Data!I334</f>
        <v>2962.25</v>
      </c>
      <c r="I333" s="62">
        <f>Input_Raw_Data!J334</f>
        <v>5500.75</v>
      </c>
      <c r="J333" s="73" t="str">
        <f>Input_Raw_Data!K334</f>
        <v>Property</v>
      </c>
      <c r="K333" s="73" t="str">
        <f>Input_Raw_Data!L334</f>
        <v xml:space="preserve">Non-network — property </v>
      </c>
      <c r="M333" s="71">
        <f t="shared" si="85"/>
        <v>39995</v>
      </c>
      <c r="N333" s="55">
        <f t="shared" si="86"/>
        <v>5</v>
      </c>
      <c r="O333" s="55">
        <f t="shared" si="87"/>
        <v>1</v>
      </c>
      <c r="P333" s="55">
        <f t="shared" si="88"/>
        <v>6</v>
      </c>
      <c r="Q333" s="55">
        <f t="shared" si="89"/>
        <v>6</v>
      </c>
      <c r="R333" s="55">
        <f t="shared" si="90"/>
        <v>72</v>
      </c>
      <c r="S333" s="55">
        <f t="shared" si="94"/>
        <v>84</v>
      </c>
      <c r="T333" s="55">
        <f t="shared" si="91"/>
        <v>240</v>
      </c>
      <c r="U333" s="55">
        <f t="shared" si="95"/>
        <v>156</v>
      </c>
      <c r="W333" s="73" t="str">
        <f t="shared" si="92"/>
        <v>Yes</v>
      </c>
      <c r="X333" s="55">
        <f t="shared" si="96"/>
        <v>84</v>
      </c>
      <c r="Y333" s="55">
        <f t="shared" si="97"/>
        <v>156</v>
      </c>
      <c r="Z333" s="62">
        <f t="shared" si="98"/>
        <v>35.261217948717949</v>
      </c>
      <c r="AA333" s="62">
        <f t="shared" si="93"/>
        <v>4266.9150641025644</v>
      </c>
      <c r="AB333" s="67">
        <f t="shared" si="99"/>
        <v>4196.0849358974356</v>
      </c>
      <c r="AD333" s="57">
        <f>INDEX(Input_Raw_Data!$E$739:$E$744,MATCH(D333,Input_Raw_Data!$D$739:$D$744,0))</f>
        <v>0.48700000182628767</v>
      </c>
      <c r="AE333" s="62">
        <f t="shared" si="100"/>
        <v>2678.8652600459518</v>
      </c>
      <c r="AF333" s="62">
        <f t="shared" si="101"/>
        <v>2043.4933714453093</v>
      </c>
    </row>
    <row r="334" spans="4:32" s="4" customFormat="1" ht="11.25" customHeight="1" x14ac:dyDescent="0.3">
      <c r="D334" s="12" t="str">
        <f>Input_Raw_Data!E335</f>
        <v>FAC</v>
      </c>
      <c r="E334" s="71">
        <f>Input_Raw_Data!F335</f>
        <v>39995</v>
      </c>
      <c r="F334" s="55">
        <f>Input_Raw_Data!G335</f>
        <v>240</v>
      </c>
      <c r="G334" s="62">
        <f>Input_Raw_Data!H335</f>
        <v>20931</v>
      </c>
      <c r="H334" s="62">
        <f>Input_Raw_Data!I335</f>
        <v>7326.05</v>
      </c>
      <c r="I334" s="62">
        <f>Input_Raw_Data!J335</f>
        <v>13604.95</v>
      </c>
      <c r="J334" s="73" t="str">
        <f>Input_Raw_Data!K335</f>
        <v>Property</v>
      </c>
      <c r="K334" s="73" t="str">
        <f>Input_Raw_Data!L335</f>
        <v xml:space="preserve">Non-network — property </v>
      </c>
      <c r="M334" s="71">
        <f t="shared" si="85"/>
        <v>39995</v>
      </c>
      <c r="N334" s="55">
        <f t="shared" si="86"/>
        <v>5</v>
      </c>
      <c r="O334" s="55">
        <f t="shared" si="87"/>
        <v>1</v>
      </c>
      <c r="P334" s="55">
        <f t="shared" si="88"/>
        <v>6</v>
      </c>
      <c r="Q334" s="55">
        <f t="shared" si="89"/>
        <v>6</v>
      </c>
      <c r="R334" s="55">
        <f t="shared" si="90"/>
        <v>72</v>
      </c>
      <c r="S334" s="55">
        <f t="shared" si="94"/>
        <v>84</v>
      </c>
      <c r="T334" s="55">
        <f t="shared" si="91"/>
        <v>240</v>
      </c>
      <c r="U334" s="55">
        <f t="shared" si="95"/>
        <v>156</v>
      </c>
      <c r="W334" s="73" t="str">
        <f t="shared" si="92"/>
        <v>Yes</v>
      </c>
      <c r="X334" s="55">
        <f t="shared" si="96"/>
        <v>84</v>
      </c>
      <c r="Y334" s="55">
        <f t="shared" si="97"/>
        <v>156</v>
      </c>
      <c r="Z334" s="62">
        <f t="shared" si="98"/>
        <v>87.211217948717959</v>
      </c>
      <c r="AA334" s="62">
        <f t="shared" si="93"/>
        <v>10552.865064102565</v>
      </c>
      <c r="AB334" s="67">
        <f t="shared" si="99"/>
        <v>10378.134935897435</v>
      </c>
      <c r="AD334" s="57">
        <f>INDEX(Input_Raw_Data!$E$739:$E$744,MATCH(D334,Input_Raw_Data!$D$739:$D$744,0))</f>
        <v>0.48700000182628767</v>
      </c>
      <c r="AE334" s="62">
        <f t="shared" si="100"/>
        <v>6625.6106748465527</v>
      </c>
      <c r="AF334" s="62">
        <f t="shared" si="101"/>
        <v>5054.1517327355104</v>
      </c>
    </row>
    <row r="335" spans="4:32" s="4" customFormat="1" ht="11.25" customHeight="1" x14ac:dyDescent="0.3">
      <c r="D335" s="12" t="str">
        <f>Input_Raw_Data!E336</f>
        <v>FAC</v>
      </c>
      <c r="E335" s="71">
        <f>Input_Raw_Data!F336</f>
        <v>40299</v>
      </c>
      <c r="F335" s="55">
        <f>Input_Raw_Data!G336</f>
        <v>48</v>
      </c>
      <c r="G335" s="62">
        <f>Input_Raw_Data!H336</f>
        <v>46362</v>
      </c>
      <c r="H335" s="62">
        <f>Input_Raw_Data!I336</f>
        <v>46362</v>
      </c>
      <c r="I335" s="62">
        <f>Input_Raw_Data!J336</f>
        <v>0</v>
      </c>
      <c r="J335" s="73" t="str">
        <f>Input_Raw_Data!K336</f>
        <v>Property</v>
      </c>
      <c r="K335" s="73" t="str">
        <f>Input_Raw_Data!L336</f>
        <v xml:space="preserve">Non-network — property </v>
      </c>
      <c r="M335" s="71">
        <f t="shared" si="85"/>
        <v>40299</v>
      </c>
      <c r="N335" s="55">
        <f t="shared" si="86"/>
        <v>7</v>
      </c>
      <c r="O335" s="55">
        <f t="shared" si="87"/>
        <v>1</v>
      </c>
      <c r="P335" s="55">
        <f t="shared" si="88"/>
        <v>6</v>
      </c>
      <c r="Q335" s="55">
        <f t="shared" si="89"/>
        <v>5</v>
      </c>
      <c r="R335" s="55">
        <f t="shared" si="90"/>
        <v>60</v>
      </c>
      <c r="S335" s="55">
        <f t="shared" si="94"/>
        <v>74</v>
      </c>
      <c r="T335" s="55">
        <f t="shared" si="91"/>
        <v>48</v>
      </c>
      <c r="U335" s="55">
        <f t="shared" si="95"/>
        <v>0</v>
      </c>
      <c r="W335" s="73" t="str">
        <f t="shared" si="92"/>
        <v>Yes</v>
      </c>
      <c r="X335" s="55">
        <f t="shared" si="96"/>
        <v>74</v>
      </c>
      <c r="Y335" s="55">
        <f t="shared" si="97"/>
        <v>0</v>
      </c>
      <c r="Z335" s="62">
        <f t="shared" si="98"/>
        <v>0</v>
      </c>
      <c r="AA335" s="62">
        <f t="shared" si="93"/>
        <v>46362</v>
      </c>
      <c r="AB335" s="67">
        <f t="shared" si="99"/>
        <v>0</v>
      </c>
      <c r="AD335" s="57">
        <f>INDEX(Input_Raw_Data!$E$739:$E$744,MATCH(D335,Input_Raw_Data!$D$739:$D$744,0))</f>
        <v>0.48700000182628767</v>
      </c>
      <c r="AE335" s="62">
        <f t="shared" si="100"/>
        <v>0</v>
      </c>
      <c r="AF335" s="62">
        <f t="shared" si="101"/>
        <v>0</v>
      </c>
    </row>
    <row r="336" spans="4:32" s="4" customFormat="1" ht="11.25" customHeight="1" x14ac:dyDescent="0.3">
      <c r="D336" s="12" t="str">
        <f>Input_Raw_Data!E337</f>
        <v>FAC</v>
      </c>
      <c r="E336" s="71">
        <f>Input_Raw_Data!F337</f>
        <v>40455</v>
      </c>
      <c r="F336" s="55">
        <f>Input_Raw_Data!G337</f>
        <v>144</v>
      </c>
      <c r="G336" s="62">
        <f>Input_Raw_Data!H337</f>
        <v>85638</v>
      </c>
      <c r="H336" s="62">
        <f>Input_Raw_Data!I337</f>
        <v>41035</v>
      </c>
      <c r="I336" s="62">
        <f>Input_Raw_Data!J337</f>
        <v>44603</v>
      </c>
      <c r="J336" s="73" t="str">
        <f>Input_Raw_Data!K337</f>
        <v>Property</v>
      </c>
      <c r="K336" s="73" t="str">
        <f>Input_Raw_Data!L337</f>
        <v xml:space="preserve">Non-network — property </v>
      </c>
      <c r="M336" s="71">
        <f t="shared" si="85"/>
        <v>40455</v>
      </c>
      <c r="N336" s="55">
        <f t="shared" si="86"/>
        <v>2</v>
      </c>
      <c r="O336" s="55">
        <f t="shared" si="87"/>
        <v>1</v>
      </c>
      <c r="P336" s="55">
        <f t="shared" si="88"/>
        <v>6</v>
      </c>
      <c r="Q336" s="55">
        <f t="shared" si="89"/>
        <v>5</v>
      </c>
      <c r="R336" s="55">
        <f t="shared" si="90"/>
        <v>60</v>
      </c>
      <c r="S336" s="55">
        <f t="shared" si="94"/>
        <v>69</v>
      </c>
      <c r="T336" s="55">
        <f t="shared" si="91"/>
        <v>144</v>
      </c>
      <c r="U336" s="55">
        <f t="shared" si="95"/>
        <v>75</v>
      </c>
      <c r="W336" s="73" t="str">
        <f t="shared" si="92"/>
        <v>Yes</v>
      </c>
      <c r="X336" s="55">
        <f t="shared" si="96"/>
        <v>69</v>
      </c>
      <c r="Y336" s="55">
        <f t="shared" si="97"/>
        <v>75</v>
      </c>
      <c r="Z336" s="62">
        <f t="shared" si="98"/>
        <v>594.70666666666671</v>
      </c>
      <c r="AA336" s="62">
        <f t="shared" si="93"/>
        <v>63039.146666666667</v>
      </c>
      <c r="AB336" s="67">
        <f t="shared" si="99"/>
        <v>22598.853333333333</v>
      </c>
      <c r="AD336" s="57">
        <f>INDEX(Input_Raw_Data!$E$739:$E$744,MATCH(D336,Input_Raw_Data!$D$739:$D$744,0))</f>
        <v>0.48700000182628767</v>
      </c>
      <c r="AE336" s="62">
        <f t="shared" si="100"/>
        <v>21721.661081457907</v>
      </c>
      <c r="AF336" s="62">
        <f t="shared" si="101"/>
        <v>11005.64161460534</v>
      </c>
    </row>
    <row r="337" spans="4:32" s="4" customFormat="1" ht="11.25" customHeight="1" x14ac:dyDescent="0.3">
      <c r="D337" s="12" t="str">
        <f>Input_Raw_Data!E338</f>
        <v>FAC</v>
      </c>
      <c r="E337" s="71">
        <f>Input_Raw_Data!F338</f>
        <v>40644</v>
      </c>
      <c r="F337" s="55">
        <f>Input_Raw_Data!G338</f>
        <v>60</v>
      </c>
      <c r="G337" s="62">
        <f>Input_Raw_Data!H338</f>
        <v>3104</v>
      </c>
      <c r="H337" s="62">
        <f>Input_Raw_Data!I338</f>
        <v>3104</v>
      </c>
      <c r="I337" s="62">
        <f>Input_Raw_Data!J338</f>
        <v>0</v>
      </c>
      <c r="J337" s="73" t="str">
        <f>Input_Raw_Data!K338</f>
        <v>Property</v>
      </c>
      <c r="K337" s="73" t="str">
        <f>Input_Raw_Data!L338</f>
        <v xml:space="preserve">Non-network — property </v>
      </c>
      <c r="M337" s="71">
        <f t="shared" si="85"/>
        <v>40644</v>
      </c>
      <c r="N337" s="55">
        <f t="shared" si="86"/>
        <v>8</v>
      </c>
      <c r="O337" s="55">
        <f t="shared" si="87"/>
        <v>1</v>
      </c>
      <c r="P337" s="55">
        <f t="shared" si="88"/>
        <v>6</v>
      </c>
      <c r="Q337" s="55">
        <f t="shared" si="89"/>
        <v>4</v>
      </c>
      <c r="R337" s="55">
        <f t="shared" si="90"/>
        <v>48</v>
      </c>
      <c r="S337" s="55">
        <f t="shared" si="94"/>
        <v>63</v>
      </c>
      <c r="T337" s="55">
        <f t="shared" si="91"/>
        <v>60</v>
      </c>
      <c r="U337" s="55">
        <f t="shared" si="95"/>
        <v>0</v>
      </c>
      <c r="W337" s="73" t="str">
        <f t="shared" si="92"/>
        <v>Yes</v>
      </c>
      <c r="X337" s="55">
        <f t="shared" si="96"/>
        <v>63</v>
      </c>
      <c r="Y337" s="55">
        <f t="shared" si="97"/>
        <v>0</v>
      </c>
      <c r="Z337" s="62">
        <f t="shared" si="98"/>
        <v>0</v>
      </c>
      <c r="AA337" s="62">
        <f t="shared" si="93"/>
        <v>3104</v>
      </c>
      <c r="AB337" s="67">
        <f t="shared" si="99"/>
        <v>0</v>
      </c>
      <c r="AD337" s="57">
        <f>INDEX(Input_Raw_Data!$E$739:$E$744,MATCH(D337,Input_Raw_Data!$D$739:$D$744,0))</f>
        <v>0.48700000182628767</v>
      </c>
      <c r="AE337" s="62">
        <f t="shared" si="100"/>
        <v>0</v>
      </c>
      <c r="AF337" s="62">
        <f t="shared" si="101"/>
        <v>0</v>
      </c>
    </row>
    <row r="338" spans="4:32" s="4" customFormat="1" ht="11.25" customHeight="1" x14ac:dyDescent="0.3">
      <c r="D338" s="12" t="str">
        <f>Input_Raw_Data!E339</f>
        <v>FAC</v>
      </c>
      <c r="E338" s="71">
        <f>Input_Raw_Data!F339</f>
        <v>40380</v>
      </c>
      <c r="F338" s="55">
        <f>Input_Raw_Data!G339</f>
        <v>60</v>
      </c>
      <c r="G338" s="62">
        <f>Input_Raw_Data!H339</f>
        <v>7030</v>
      </c>
      <c r="H338" s="62">
        <f>Input_Raw_Data!I339</f>
        <v>7030</v>
      </c>
      <c r="I338" s="62">
        <f>Input_Raw_Data!J339</f>
        <v>0</v>
      </c>
      <c r="J338" s="73" t="str">
        <f>Input_Raw_Data!K339</f>
        <v>Property</v>
      </c>
      <c r="K338" s="73" t="str">
        <f>Input_Raw_Data!L339</f>
        <v xml:space="preserve">Non-network — property </v>
      </c>
      <c r="M338" s="71">
        <f t="shared" si="85"/>
        <v>40380</v>
      </c>
      <c r="N338" s="55">
        <f t="shared" si="86"/>
        <v>5</v>
      </c>
      <c r="O338" s="55">
        <f t="shared" si="87"/>
        <v>0</v>
      </c>
      <c r="P338" s="55">
        <f t="shared" si="88"/>
        <v>6</v>
      </c>
      <c r="Q338" s="55">
        <f t="shared" si="89"/>
        <v>5</v>
      </c>
      <c r="R338" s="55">
        <f t="shared" si="90"/>
        <v>60</v>
      </c>
      <c r="S338" s="55">
        <f t="shared" si="94"/>
        <v>71</v>
      </c>
      <c r="T338" s="55">
        <f t="shared" si="91"/>
        <v>60</v>
      </c>
      <c r="U338" s="55">
        <f t="shared" si="95"/>
        <v>0</v>
      </c>
      <c r="W338" s="73" t="str">
        <f t="shared" si="92"/>
        <v>Yes</v>
      </c>
      <c r="X338" s="55">
        <f t="shared" si="96"/>
        <v>71</v>
      </c>
      <c r="Y338" s="55">
        <f t="shared" si="97"/>
        <v>0</v>
      </c>
      <c r="Z338" s="62">
        <f t="shared" si="98"/>
        <v>0</v>
      </c>
      <c r="AA338" s="62">
        <f t="shared" si="93"/>
        <v>7030</v>
      </c>
      <c r="AB338" s="67">
        <f t="shared" si="99"/>
        <v>0</v>
      </c>
      <c r="AD338" s="57">
        <f>INDEX(Input_Raw_Data!$E$739:$E$744,MATCH(D338,Input_Raw_Data!$D$739:$D$744,0))</f>
        <v>0.48700000182628767</v>
      </c>
      <c r="AE338" s="62">
        <f t="shared" si="100"/>
        <v>0</v>
      </c>
      <c r="AF338" s="62">
        <f t="shared" si="101"/>
        <v>0</v>
      </c>
    </row>
    <row r="339" spans="4:32" s="4" customFormat="1" ht="11.25" customHeight="1" x14ac:dyDescent="0.3">
      <c r="D339" s="12" t="str">
        <f>Input_Raw_Data!E340</f>
        <v>FAC</v>
      </c>
      <c r="E339" s="71">
        <f>Input_Raw_Data!F340</f>
        <v>40468</v>
      </c>
      <c r="F339" s="55">
        <f>Input_Raw_Data!G340</f>
        <v>144</v>
      </c>
      <c r="G339" s="62">
        <f>Input_Raw_Data!H340</f>
        <v>2730</v>
      </c>
      <c r="H339" s="62">
        <f>Input_Raw_Data!I340</f>
        <v>1308.03</v>
      </c>
      <c r="I339" s="62">
        <f>Input_Raw_Data!J340</f>
        <v>1421.97</v>
      </c>
      <c r="J339" s="73" t="str">
        <f>Input_Raw_Data!K340</f>
        <v>Property</v>
      </c>
      <c r="K339" s="73" t="str">
        <f>Input_Raw_Data!L340</f>
        <v xml:space="preserve">Non-network — property </v>
      </c>
      <c r="M339" s="71">
        <f t="shared" si="85"/>
        <v>40468</v>
      </c>
      <c r="N339" s="55">
        <f t="shared" si="86"/>
        <v>2</v>
      </c>
      <c r="O339" s="55">
        <f t="shared" si="87"/>
        <v>0</v>
      </c>
      <c r="P339" s="55">
        <f t="shared" si="88"/>
        <v>6</v>
      </c>
      <c r="Q339" s="55">
        <f t="shared" si="89"/>
        <v>5</v>
      </c>
      <c r="R339" s="55">
        <f t="shared" si="90"/>
        <v>60</v>
      </c>
      <c r="S339" s="55">
        <f t="shared" si="94"/>
        <v>68</v>
      </c>
      <c r="T339" s="55">
        <f t="shared" si="91"/>
        <v>144</v>
      </c>
      <c r="U339" s="55">
        <f t="shared" si="95"/>
        <v>76</v>
      </c>
      <c r="W339" s="73" t="str">
        <f t="shared" si="92"/>
        <v>Yes</v>
      </c>
      <c r="X339" s="55">
        <f t="shared" si="96"/>
        <v>68</v>
      </c>
      <c r="Y339" s="55">
        <f t="shared" si="97"/>
        <v>76</v>
      </c>
      <c r="Z339" s="62">
        <f t="shared" si="98"/>
        <v>18.710131578947369</v>
      </c>
      <c r="AA339" s="62">
        <f t="shared" si="93"/>
        <v>2000.3048684210526</v>
      </c>
      <c r="AB339" s="67">
        <f t="shared" si="99"/>
        <v>729.69513157894744</v>
      </c>
      <c r="AD339" s="57">
        <f>INDEX(Input_Raw_Data!$E$739:$E$744,MATCH(D339,Input_Raw_Data!$D$739:$D$744,0))</f>
        <v>0.48700000182628767</v>
      </c>
      <c r="AE339" s="62">
        <f t="shared" si="100"/>
        <v>692.49939259692633</v>
      </c>
      <c r="AF339" s="62">
        <f t="shared" si="101"/>
        <v>355.36153041158065</v>
      </c>
    </row>
    <row r="340" spans="4:32" s="4" customFormat="1" ht="11.25" customHeight="1" x14ac:dyDescent="0.3">
      <c r="D340" s="12" t="str">
        <f>Input_Raw_Data!E341</f>
        <v>FAC</v>
      </c>
      <c r="E340" s="71">
        <f>Input_Raw_Data!F341</f>
        <v>40556</v>
      </c>
      <c r="F340" s="55">
        <f>Input_Raw_Data!G341</f>
        <v>60</v>
      </c>
      <c r="G340" s="62">
        <f>Input_Raw_Data!H341</f>
        <v>7230</v>
      </c>
      <c r="H340" s="62">
        <f>Input_Raw_Data!I341</f>
        <v>7230</v>
      </c>
      <c r="I340" s="62">
        <f>Input_Raw_Data!J341</f>
        <v>0</v>
      </c>
      <c r="J340" s="73" t="str">
        <f>Input_Raw_Data!K341</f>
        <v>Property</v>
      </c>
      <c r="K340" s="73" t="str">
        <f>Input_Raw_Data!L341</f>
        <v xml:space="preserve">Non-network — property </v>
      </c>
      <c r="M340" s="71">
        <f t="shared" si="85"/>
        <v>40556</v>
      </c>
      <c r="N340" s="55">
        <f t="shared" si="86"/>
        <v>11</v>
      </c>
      <c r="O340" s="55">
        <f t="shared" si="87"/>
        <v>1</v>
      </c>
      <c r="P340" s="55">
        <f t="shared" si="88"/>
        <v>6</v>
      </c>
      <c r="Q340" s="55">
        <f t="shared" si="89"/>
        <v>4</v>
      </c>
      <c r="R340" s="55">
        <f t="shared" si="90"/>
        <v>48</v>
      </c>
      <c r="S340" s="55">
        <f t="shared" si="94"/>
        <v>66</v>
      </c>
      <c r="T340" s="55">
        <f t="shared" si="91"/>
        <v>60</v>
      </c>
      <c r="U340" s="55">
        <f t="shared" si="95"/>
        <v>0</v>
      </c>
      <c r="W340" s="73" t="str">
        <f t="shared" si="92"/>
        <v>Yes</v>
      </c>
      <c r="X340" s="55">
        <f t="shared" si="96"/>
        <v>66</v>
      </c>
      <c r="Y340" s="55">
        <f t="shared" si="97"/>
        <v>0</v>
      </c>
      <c r="Z340" s="62">
        <f t="shared" si="98"/>
        <v>0</v>
      </c>
      <c r="AA340" s="62">
        <f t="shared" si="93"/>
        <v>7230</v>
      </c>
      <c r="AB340" s="67">
        <f t="shared" si="99"/>
        <v>0</v>
      </c>
      <c r="AD340" s="57">
        <f>INDEX(Input_Raw_Data!$E$739:$E$744,MATCH(D340,Input_Raw_Data!$D$739:$D$744,0))</f>
        <v>0.48700000182628767</v>
      </c>
      <c r="AE340" s="62">
        <f t="shared" si="100"/>
        <v>0</v>
      </c>
      <c r="AF340" s="62">
        <f t="shared" si="101"/>
        <v>0</v>
      </c>
    </row>
    <row r="341" spans="4:32" s="4" customFormat="1" ht="11.25" customHeight="1" x14ac:dyDescent="0.3">
      <c r="D341" s="12" t="str">
        <f>Input_Raw_Data!E342</f>
        <v>FAC</v>
      </c>
      <c r="E341" s="71">
        <f>Input_Raw_Data!F342</f>
        <v>40391</v>
      </c>
      <c r="F341" s="55">
        <f>Input_Raw_Data!G342</f>
        <v>48</v>
      </c>
      <c r="G341" s="62">
        <f>Input_Raw_Data!H342</f>
        <v>21901</v>
      </c>
      <c r="H341" s="62">
        <f>Input_Raw_Data!I342</f>
        <v>21901</v>
      </c>
      <c r="I341" s="62">
        <f>Input_Raw_Data!J342</f>
        <v>0</v>
      </c>
      <c r="J341" s="73" t="str">
        <f>Input_Raw_Data!K342</f>
        <v>IT and Communications</v>
      </c>
      <c r="K341" s="73" t="str">
        <f>Input_Raw_Data!L342</f>
        <v xml:space="preserve">Non-network — IT and communications </v>
      </c>
      <c r="M341" s="71">
        <f t="shared" si="85"/>
        <v>40391</v>
      </c>
      <c r="N341" s="55">
        <f t="shared" si="86"/>
        <v>4</v>
      </c>
      <c r="O341" s="55">
        <f t="shared" si="87"/>
        <v>1</v>
      </c>
      <c r="P341" s="55">
        <f t="shared" si="88"/>
        <v>6</v>
      </c>
      <c r="Q341" s="55">
        <f t="shared" si="89"/>
        <v>5</v>
      </c>
      <c r="R341" s="55">
        <f t="shared" si="90"/>
        <v>60</v>
      </c>
      <c r="S341" s="55">
        <f t="shared" si="94"/>
        <v>71</v>
      </c>
      <c r="T341" s="55">
        <f t="shared" si="91"/>
        <v>48</v>
      </c>
      <c r="U341" s="55">
        <f t="shared" si="95"/>
        <v>0</v>
      </c>
      <c r="W341" s="73" t="str">
        <f t="shared" si="92"/>
        <v>Yes</v>
      </c>
      <c r="X341" s="55">
        <f t="shared" si="96"/>
        <v>71</v>
      </c>
      <c r="Y341" s="55">
        <f t="shared" si="97"/>
        <v>0</v>
      </c>
      <c r="Z341" s="62">
        <f t="shared" si="98"/>
        <v>0</v>
      </c>
      <c r="AA341" s="62">
        <f t="shared" si="93"/>
        <v>21901</v>
      </c>
      <c r="AB341" s="67">
        <f t="shared" si="99"/>
        <v>0</v>
      </c>
      <c r="AD341" s="57">
        <f>INDEX(Input_Raw_Data!$E$739:$E$744,MATCH(D341,Input_Raw_Data!$D$739:$D$744,0))</f>
        <v>0.48700000182628767</v>
      </c>
      <c r="AE341" s="62">
        <f t="shared" si="100"/>
        <v>0</v>
      </c>
      <c r="AF341" s="62">
        <f t="shared" si="101"/>
        <v>0</v>
      </c>
    </row>
    <row r="342" spans="4:32" s="4" customFormat="1" ht="11.25" customHeight="1" x14ac:dyDescent="0.3">
      <c r="D342" s="12" t="str">
        <f>Input_Raw_Data!E343</f>
        <v>FAC</v>
      </c>
      <c r="E342" s="71">
        <f>Input_Raw_Data!F343</f>
        <v>40391</v>
      </c>
      <c r="F342" s="55">
        <f>Input_Raw_Data!G343</f>
        <v>48</v>
      </c>
      <c r="G342" s="62">
        <f>Input_Raw_Data!H343</f>
        <v>27959</v>
      </c>
      <c r="H342" s="62">
        <f>Input_Raw_Data!I343</f>
        <v>27959</v>
      </c>
      <c r="I342" s="62">
        <f>Input_Raw_Data!J343</f>
        <v>0</v>
      </c>
      <c r="J342" s="73" t="str">
        <f>Input_Raw_Data!K343</f>
        <v>IT and Communications</v>
      </c>
      <c r="K342" s="73" t="str">
        <f>Input_Raw_Data!L343</f>
        <v xml:space="preserve">Non-network — IT and communications </v>
      </c>
      <c r="M342" s="71">
        <f t="shared" si="85"/>
        <v>40391</v>
      </c>
      <c r="N342" s="55">
        <f t="shared" si="86"/>
        <v>4</v>
      </c>
      <c r="O342" s="55">
        <f t="shared" si="87"/>
        <v>1</v>
      </c>
      <c r="P342" s="55">
        <f t="shared" si="88"/>
        <v>6</v>
      </c>
      <c r="Q342" s="55">
        <f t="shared" si="89"/>
        <v>5</v>
      </c>
      <c r="R342" s="55">
        <f t="shared" si="90"/>
        <v>60</v>
      </c>
      <c r="S342" s="55">
        <f t="shared" si="94"/>
        <v>71</v>
      </c>
      <c r="T342" s="55">
        <f t="shared" si="91"/>
        <v>48</v>
      </c>
      <c r="U342" s="55">
        <f t="shared" si="95"/>
        <v>0</v>
      </c>
      <c r="W342" s="73" t="str">
        <f t="shared" si="92"/>
        <v>Yes</v>
      </c>
      <c r="X342" s="55">
        <f t="shared" si="96"/>
        <v>71</v>
      </c>
      <c r="Y342" s="55">
        <f t="shared" si="97"/>
        <v>0</v>
      </c>
      <c r="Z342" s="62">
        <f t="shared" si="98"/>
        <v>0</v>
      </c>
      <c r="AA342" s="62">
        <f t="shared" si="93"/>
        <v>27959</v>
      </c>
      <c r="AB342" s="67">
        <f t="shared" si="99"/>
        <v>0</v>
      </c>
      <c r="AD342" s="57">
        <f>INDEX(Input_Raw_Data!$E$739:$E$744,MATCH(D342,Input_Raw_Data!$D$739:$D$744,0))</f>
        <v>0.48700000182628767</v>
      </c>
      <c r="AE342" s="62">
        <f t="shared" si="100"/>
        <v>0</v>
      </c>
      <c r="AF342" s="62">
        <f t="shared" si="101"/>
        <v>0</v>
      </c>
    </row>
    <row r="343" spans="4:32" s="4" customFormat="1" ht="11.25" customHeight="1" x14ac:dyDescent="0.3">
      <c r="D343" s="12" t="str">
        <f>Input_Raw_Data!E344</f>
        <v>FAC</v>
      </c>
      <c r="E343" s="71">
        <f>Input_Raw_Data!F344</f>
        <v>40391</v>
      </c>
      <c r="F343" s="55">
        <f>Input_Raw_Data!G344</f>
        <v>48</v>
      </c>
      <c r="G343" s="62">
        <f>Input_Raw_Data!H344</f>
        <v>46084</v>
      </c>
      <c r="H343" s="62">
        <f>Input_Raw_Data!I344</f>
        <v>46084</v>
      </c>
      <c r="I343" s="62">
        <f>Input_Raw_Data!J344</f>
        <v>0</v>
      </c>
      <c r="J343" s="73" t="str">
        <f>Input_Raw_Data!K344</f>
        <v>IT and Communications</v>
      </c>
      <c r="K343" s="73" t="str">
        <f>Input_Raw_Data!L344</f>
        <v xml:space="preserve">Non-network — IT and communications </v>
      </c>
      <c r="M343" s="71">
        <f t="shared" si="85"/>
        <v>40391</v>
      </c>
      <c r="N343" s="55">
        <f t="shared" si="86"/>
        <v>4</v>
      </c>
      <c r="O343" s="55">
        <f t="shared" si="87"/>
        <v>1</v>
      </c>
      <c r="P343" s="55">
        <f t="shared" si="88"/>
        <v>6</v>
      </c>
      <c r="Q343" s="55">
        <f t="shared" si="89"/>
        <v>5</v>
      </c>
      <c r="R343" s="55">
        <f t="shared" si="90"/>
        <v>60</v>
      </c>
      <c r="S343" s="55">
        <f t="shared" si="94"/>
        <v>71</v>
      </c>
      <c r="T343" s="55">
        <f t="shared" si="91"/>
        <v>48</v>
      </c>
      <c r="U343" s="55">
        <f t="shared" si="95"/>
        <v>0</v>
      </c>
      <c r="W343" s="73" t="str">
        <f t="shared" si="92"/>
        <v>Yes</v>
      </c>
      <c r="X343" s="55">
        <f t="shared" si="96"/>
        <v>71</v>
      </c>
      <c r="Y343" s="55">
        <f t="shared" si="97"/>
        <v>0</v>
      </c>
      <c r="Z343" s="62">
        <f t="shared" si="98"/>
        <v>0</v>
      </c>
      <c r="AA343" s="62">
        <f t="shared" si="93"/>
        <v>46084</v>
      </c>
      <c r="AB343" s="67">
        <f t="shared" si="99"/>
        <v>0</v>
      </c>
      <c r="AD343" s="57">
        <f>INDEX(Input_Raw_Data!$E$739:$E$744,MATCH(D343,Input_Raw_Data!$D$739:$D$744,0))</f>
        <v>0.48700000182628767</v>
      </c>
      <c r="AE343" s="62">
        <f t="shared" si="100"/>
        <v>0</v>
      </c>
      <c r="AF343" s="62">
        <f t="shared" si="101"/>
        <v>0</v>
      </c>
    </row>
    <row r="344" spans="4:32" s="4" customFormat="1" ht="11.25" customHeight="1" x14ac:dyDescent="0.3">
      <c r="D344" s="12" t="str">
        <f>Input_Raw_Data!E345</f>
        <v>FAC</v>
      </c>
      <c r="E344" s="71">
        <f>Input_Raw_Data!F345</f>
        <v>40391</v>
      </c>
      <c r="F344" s="55">
        <f>Input_Raw_Data!G345</f>
        <v>48</v>
      </c>
      <c r="G344" s="62">
        <f>Input_Raw_Data!H345</f>
        <v>64496</v>
      </c>
      <c r="H344" s="62">
        <f>Input_Raw_Data!I345</f>
        <v>64496</v>
      </c>
      <c r="I344" s="62">
        <f>Input_Raw_Data!J345</f>
        <v>0</v>
      </c>
      <c r="J344" s="73" t="str">
        <f>Input_Raw_Data!K345</f>
        <v>IT and Communications</v>
      </c>
      <c r="K344" s="73" t="str">
        <f>Input_Raw_Data!L345</f>
        <v xml:space="preserve">Non-network — IT and communications </v>
      </c>
      <c r="M344" s="71">
        <f t="shared" si="85"/>
        <v>40391</v>
      </c>
      <c r="N344" s="55">
        <f t="shared" si="86"/>
        <v>4</v>
      </c>
      <c r="O344" s="55">
        <f t="shared" si="87"/>
        <v>1</v>
      </c>
      <c r="P344" s="55">
        <f t="shared" si="88"/>
        <v>6</v>
      </c>
      <c r="Q344" s="55">
        <f t="shared" si="89"/>
        <v>5</v>
      </c>
      <c r="R344" s="55">
        <f t="shared" si="90"/>
        <v>60</v>
      </c>
      <c r="S344" s="55">
        <f t="shared" si="94"/>
        <v>71</v>
      </c>
      <c r="T344" s="55">
        <f t="shared" si="91"/>
        <v>48</v>
      </c>
      <c r="U344" s="55">
        <f t="shared" si="95"/>
        <v>0</v>
      </c>
      <c r="W344" s="73" t="str">
        <f t="shared" si="92"/>
        <v>Yes</v>
      </c>
      <c r="X344" s="55">
        <f t="shared" si="96"/>
        <v>71</v>
      </c>
      <c r="Y344" s="55">
        <f t="shared" si="97"/>
        <v>0</v>
      </c>
      <c r="Z344" s="62">
        <f t="shared" si="98"/>
        <v>0</v>
      </c>
      <c r="AA344" s="62">
        <f t="shared" si="93"/>
        <v>64496</v>
      </c>
      <c r="AB344" s="67">
        <f t="shared" si="99"/>
        <v>0</v>
      </c>
      <c r="AD344" s="57">
        <f>INDEX(Input_Raw_Data!$E$739:$E$744,MATCH(D344,Input_Raw_Data!$D$739:$D$744,0))</f>
        <v>0.48700000182628767</v>
      </c>
      <c r="AE344" s="62">
        <f t="shared" si="100"/>
        <v>0</v>
      </c>
      <c r="AF344" s="62">
        <f t="shared" si="101"/>
        <v>0</v>
      </c>
    </row>
    <row r="345" spans="4:32" s="4" customFormat="1" ht="11.25" customHeight="1" x14ac:dyDescent="0.3">
      <c r="D345" s="12" t="str">
        <f>Input_Raw_Data!E346</f>
        <v>FAC</v>
      </c>
      <c r="E345" s="71">
        <f>Input_Raw_Data!F346</f>
        <v>40430</v>
      </c>
      <c r="F345" s="55">
        <f>Input_Raw_Data!G346</f>
        <v>48</v>
      </c>
      <c r="G345" s="62">
        <f>Input_Raw_Data!H346</f>
        <v>6129</v>
      </c>
      <c r="H345" s="62">
        <f>Input_Raw_Data!I346</f>
        <v>6129</v>
      </c>
      <c r="I345" s="62">
        <f>Input_Raw_Data!J346</f>
        <v>0</v>
      </c>
      <c r="J345" s="73" t="str">
        <f>Input_Raw_Data!K346</f>
        <v>IT and Communications</v>
      </c>
      <c r="K345" s="73" t="str">
        <f>Input_Raw_Data!L346</f>
        <v xml:space="preserve">Non-network — IT and communications </v>
      </c>
      <c r="M345" s="71">
        <f t="shared" si="85"/>
        <v>40430</v>
      </c>
      <c r="N345" s="55">
        <f t="shared" si="86"/>
        <v>3</v>
      </c>
      <c r="O345" s="55">
        <f t="shared" si="87"/>
        <v>1</v>
      </c>
      <c r="P345" s="55">
        <f t="shared" si="88"/>
        <v>6</v>
      </c>
      <c r="Q345" s="55">
        <f t="shared" si="89"/>
        <v>5</v>
      </c>
      <c r="R345" s="55">
        <f t="shared" si="90"/>
        <v>60</v>
      </c>
      <c r="S345" s="55">
        <f t="shared" si="94"/>
        <v>70</v>
      </c>
      <c r="T345" s="55">
        <f t="shared" si="91"/>
        <v>48</v>
      </c>
      <c r="U345" s="55">
        <f t="shared" si="95"/>
        <v>0</v>
      </c>
      <c r="W345" s="73" t="str">
        <f t="shared" si="92"/>
        <v>Yes</v>
      </c>
      <c r="X345" s="55">
        <f t="shared" si="96"/>
        <v>70</v>
      </c>
      <c r="Y345" s="55">
        <f t="shared" si="97"/>
        <v>0</v>
      </c>
      <c r="Z345" s="62">
        <f t="shared" si="98"/>
        <v>0</v>
      </c>
      <c r="AA345" s="62">
        <f t="shared" si="93"/>
        <v>6129</v>
      </c>
      <c r="AB345" s="67">
        <f t="shared" si="99"/>
        <v>0</v>
      </c>
      <c r="AD345" s="57">
        <f>INDEX(Input_Raw_Data!$E$739:$E$744,MATCH(D345,Input_Raw_Data!$D$739:$D$744,0))</f>
        <v>0.48700000182628767</v>
      </c>
      <c r="AE345" s="62">
        <f t="shared" si="100"/>
        <v>0</v>
      </c>
      <c r="AF345" s="62">
        <f t="shared" si="101"/>
        <v>0</v>
      </c>
    </row>
    <row r="346" spans="4:32" s="4" customFormat="1" ht="11.25" customHeight="1" x14ac:dyDescent="0.3">
      <c r="D346" s="12" t="str">
        <f>Input_Raw_Data!E347</f>
        <v>FAC</v>
      </c>
      <c r="E346" s="71">
        <f>Input_Raw_Data!F347</f>
        <v>40500</v>
      </c>
      <c r="F346" s="55">
        <f>Input_Raw_Data!G347</f>
        <v>120</v>
      </c>
      <c r="G346" s="62">
        <f>Input_Raw_Data!H347</f>
        <v>2508</v>
      </c>
      <c r="H346" s="62">
        <f>Input_Raw_Data!I347</f>
        <v>1421.41</v>
      </c>
      <c r="I346" s="62">
        <f>Input_Raw_Data!J347</f>
        <v>1086.5899999999999</v>
      </c>
      <c r="J346" s="73" t="str">
        <f>Input_Raw_Data!K347</f>
        <v>Property</v>
      </c>
      <c r="K346" s="73" t="str">
        <f>Input_Raw_Data!L347</f>
        <v xml:space="preserve">Non-network — property </v>
      </c>
      <c r="M346" s="71">
        <f t="shared" si="85"/>
        <v>40500</v>
      </c>
      <c r="N346" s="55">
        <f t="shared" si="86"/>
        <v>1</v>
      </c>
      <c r="O346" s="55">
        <f t="shared" si="87"/>
        <v>0</v>
      </c>
      <c r="P346" s="55">
        <f t="shared" si="88"/>
        <v>6</v>
      </c>
      <c r="Q346" s="55">
        <f t="shared" si="89"/>
        <v>5</v>
      </c>
      <c r="R346" s="55">
        <f t="shared" si="90"/>
        <v>60</v>
      </c>
      <c r="S346" s="55">
        <f t="shared" si="94"/>
        <v>67</v>
      </c>
      <c r="T346" s="55">
        <f t="shared" si="91"/>
        <v>120</v>
      </c>
      <c r="U346" s="55">
        <f t="shared" si="95"/>
        <v>53</v>
      </c>
      <c r="W346" s="73" t="str">
        <f t="shared" si="92"/>
        <v>Yes</v>
      </c>
      <c r="X346" s="55">
        <f t="shared" si="96"/>
        <v>67</v>
      </c>
      <c r="Y346" s="55">
        <f t="shared" si="97"/>
        <v>53</v>
      </c>
      <c r="Z346" s="62">
        <f t="shared" si="98"/>
        <v>20.501698113207546</v>
      </c>
      <c r="AA346" s="62">
        <f t="shared" si="93"/>
        <v>2179.9728301886794</v>
      </c>
      <c r="AB346" s="67">
        <f t="shared" si="99"/>
        <v>328.02716981132062</v>
      </c>
      <c r="AD346" s="57">
        <f>INDEX(Input_Raw_Data!$E$739:$E$744,MATCH(D346,Input_Raw_Data!$D$739:$D$744,0))</f>
        <v>0.48700000182628767</v>
      </c>
      <c r="AE346" s="62">
        <f t="shared" si="100"/>
        <v>529.16933198442587</v>
      </c>
      <c r="AF346" s="62">
        <f t="shared" si="101"/>
        <v>159.7492322971851</v>
      </c>
    </row>
    <row r="347" spans="4:32" s="4" customFormat="1" ht="11.25" customHeight="1" x14ac:dyDescent="0.3">
      <c r="D347" s="12" t="str">
        <f>Input_Raw_Data!E348</f>
        <v>FAC</v>
      </c>
      <c r="E347" s="71">
        <f>Input_Raw_Data!F348</f>
        <v>40644</v>
      </c>
      <c r="F347" s="55">
        <f>Input_Raw_Data!G348</f>
        <v>120</v>
      </c>
      <c r="G347" s="62">
        <f>Input_Raw_Data!H348</f>
        <v>3437</v>
      </c>
      <c r="H347" s="62">
        <f>Input_Raw_Data!I348</f>
        <v>1804.38</v>
      </c>
      <c r="I347" s="62">
        <f>Input_Raw_Data!J348</f>
        <v>1632.62</v>
      </c>
      <c r="J347" s="73" t="str">
        <f>Input_Raw_Data!K348</f>
        <v>Property</v>
      </c>
      <c r="K347" s="73" t="str">
        <f>Input_Raw_Data!L348</f>
        <v xml:space="preserve">Non-network — property </v>
      </c>
      <c r="M347" s="71">
        <f t="shared" si="85"/>
        <v>40644</v>
      </c>
      <c r="N347" s="55">
        <f t="shared" si="86"/>
        <v>8</v>
      </c>
      <c r="O347" s="55">
        <f t="shared" si="87"/>
        <v>1</v>
      </c>
      <c r="P347" s="55">
        <f t="shared" si="88"/>
        <v>6</v>
      </c>
      <c r="Q347" s="55">
        <f t="shared" si="89"/>
        <v>4</v>
      </c>
      <c r="R347" s="55">
        <f t="shared" si="90"/>
        <v>48</v>
      </c>
      <c r="S347" s="55">
        <f t="shared" si="94"/>
        <v>63</v>
      </c>
      <c r="T347" s="55">
        <f t="shared" si="91"/>
        <v>120</v>
      </c>
      <c r="U347" s="55">
        <f t="shared" si="95"/>
        <v>57</v>
      </c>
      <c r="W347" s="73" t="str">
        <f t="shared" si="92"/>
        <v>Yes</v>
      </c>
      <c r="X347" s="55">
        <f t="shared" si="96"/>
        <v>63</v>
      </c>
      <c r="Y347" s="55">
        <f t="shared" si="97"/>
        <v>57</v>
      </c>
      <c r="Z347" s="62">
        <f t="shared" si="98"/>
        <v>28.642456140350877</v>
      </c>
      <c r="AA347" s="62">
        <f t="shared" si="93"/>
        <v>2864.1508771929825</v>
      </c>
      <c r="AB347" s="67">
        <f t="shared" si="99"/>
        <v>572.84912280701747</v>
      </c>
      <c r="AD347" s="57">
        <f>INDEX(Input_Raw_Data!$E$739:$E$744,MATCH(D347,Input_Raw_Data!$D$739:$D$744,0))</f>
        <v>0.48700000182628767</v>
      </c>
      <c r="AE347" s="62">
        <f t="shared" si="100"/>
        <v>795.08594298163371</v>
      </c>
      <c r="AF347" s="62">
        <f t="shared" si="101"/>
        <v>278.97752385320479</v>
      </c>
    </row>
    <row r="348" spans="4:32" s="4" customFormat="1" ht="11.25" customHeight="1" x14ac:dyDescent="0.3">
      <c r="D348" s="12" t="str">
        <f>Input_Raw_Data!E349</f>
        <v>FAC</v>
      </c>
      <c r="E348" s="71">
        <f>Input_Raw_Data!F349</f>
        <v>40644</v>
      </c>
      <c r="F348" s="55">
        <f>Input_Raw_Data!G349</f>
        <v>120</v>
      </c>
      <c r="G348" s="62">
        <f>Input_Raw_Data!H349</f>
        <v>4463</v>
      </c>
      <c r="H348" s="62">
        <f>Input_Raw_Data!I349</f>
        <v>2342.7600000000002</v>
      </c>
      <c r="I348" s="62">
        <f>Input_Raw_Data!J349</f>
        <v>2120.2399999999998</v>
      </c>
      <c r="J348" s="73" t="str">
        <f>Input_Raw_Data!K349</f>
        <v>Property</v>
      </c>
      <c r="K348" s="73" t="str">
        <f>Input_Raw_Data!L349</f>
        <v xml:space="preserve">Non-network — property </v>
      </c>
      <c r="M348" s="71">
        <f t="shared" si="85"/>
        <v>40644</v>
      </c>
      <c r="N348" s="55">
        <f t="shared" si="86"/>
        <v>8</v>
      </c>
      <c r="O348" s="55">
        <f t="shared" si="87"/>
        <v>1</v>
      </c>
      <c r="P348" s="55">
        <f t="shared" si="88"/>
        <v>6</v>
      </c>
      <c r="Q348" s="55">
        <f t="shared" si="89"/>
        <v>4</v>
      </c>
      <c r="R348" s="55">
        <f t="shared" si="90"/>
        <v>48</v>
      </c>
      <c r="S348" s="55">
        <f t="shared" si="94"/>
        <v>63</v>
      </c>
      <c r="T348" s="55">
        <f t="shared" si="91"/>
        <v>120</v>
      </c>
      <c r="U348" s="55">
        <f t="shared" si="95"/>
        <v>57</v>
      </c>
      <c r="W348" s="73" t="str">
        <f t="shared" si="92"/>
        <v>Yes</v>
      </c>
      <c r="X348" s="55">
        <f t="shared" si="96"/>
        <v>63</v>
      </c>
      <c r="Y348" s="55">
        <f t="shared" si="97"/>
        <v>57</v>
      </c>
      <c r="Z348" s="62">
        <f t="shared" si="98"/>
        <v>37.197192982456137</v>
      </c>
      <c r="AA348" s="62">
        <f t="shared" si="93"/>
        <v>3719.0561403508773</v>
      </c>
      <c r="AB348" s="67">
        <f t="shared" si="99"/>
        <v>743.94385964912271</v>
      </c>
      <c r="AD348" s="57">
        <f>INDEX(Input_Raw_Data!$E$739:$E$744,MATCH(D348,Input_Raw_Data!$D$739:$D$744,0))</f>
        <v>0.48700000182628767</v>
      </c>
      <c r="AE348" s="62">
        <f t="shared" si="100"/>
        <v>1032.5568838721681</v>
      </c>
      <c r="AF348" s="62">
        <f t="shared" si="101"/>
        <v>362.30066100777827</v>
      </c>
    </row>
    <row r="349" spans="4:32" s="4" customFormat="1" ht="11.25" customHeight="1" x14ac:dyDescent="0.3">
      <c r="D349" s="12" t="str">
        <f>Input_Raw_Data!E350</f>
        <v>FAC</v>
      </c>
      <c r="E349" s="71">
        <f>Input_Raw_Data!F350</f>
        <v>40616</v>
      </c>
      <c r="F349" s="55">
        <f>Input_Raw_Data!G350</f>
        <v>60</v>
      </c>
      <c r="G349" s="62">
        <f>Input_Raw_Data!H350</f>
        <v>2403</v>
      </c>
      <c r="H349" s="62">
        <f>Input_Raw_Data!I350</f>
        <v>2403</v>
      </c>
      <c r="I349" s="62">
        <f>Input_Raw_Data!J350</f>
        <v>0</v>
      </c>
      <c r="J349" s="73" t="str">
        <f>Input_Raw_Data!K350</f>
        <v>Property</v>
      </c>
      <c r="K349" s="73" t="str">
        <f>Input_Raw_Data!L350</f>
        <v xml:space="preserve">Non-network — property </v>
      </c>
      <c r="M349" s="71">
        <f t="shared" si="85"/>
        <v>40616</v>
      </c>
      <c r="N349" s="55">
        <f t="shared" si="86"/>
        <v>9</v>
      </c>
      <c r="O349" s="55">
        <f t="shared" si="87"/>
        <v>1</v>
      </c>
      <c r="P349" s="55">
        <f t="shared" si="88"/>
        <v>6</v>
      </c>
      <c r="Q349" s="55">
        <f t="shared" si="89"/>
        <v>4</v>
      </c>
      <c r="R349" s="55">
        <f t="shared" si="90"/>
        <v>48</v>
      </c>
      <c r="S349" s="55">
        <f t="shared" si="94"/>
        <v>64</v>
      </c>
      <c r="T349" s="55">
        <f t="shared" si="91"/>
        <v>60</v>
      </c>
      <c r="U349" s="55">
        <f t="shared" si="95"/>
        <v>0</v>
      </c>
      <c r="W349" s="73" t="str">
        <f t="shared" si="92"/>
        <v>Yes</v>
      </c>
      <c r="X349" s="55">
        <f t="shared" si="96"/>
        <v>64</v>
      </c>
      <c r="Y349" s="55">
        <f t="shared" si="97"/>
        <v>0</v>
      </c>
      <c r="Z349" s="62">
        <f t="shared" si="98"/>
        <v>0</v>
      </c>
      <c r="AA349" s="62">
        <f t="shared" si="93"/>
        <v>2403</v>
      </c>
      <c r="AB349" s="67">
        <f t="shared" si="99"/>
        <v>0</v>
      </c>
      <c r="AD349" s="57">
        <f>INDEX(Input_Raw_Data!$E$739:$E$744,MATCH(D349,Input_Raw_Data!$D$739:$D$744,0))</f>
        <v>0.48700000182628767</v>
      </c>
      <c r="AE349" s="62">
        <f t="shared" si="100"/>
        <v>0</v>
      </c>
      <c r="AF349" s="62">
        <f t="shared" si="101"/>
        <v>0</v>
      </c>
    </row>
    <row r="350" spans="4:32" s="4" customFormat="1" ht="11.25" customHeight="1" x14ac:dyDescent="0.3">
      <c r="D350" s="12" t="str">
        <f>Input_Raw_Data!E351</f>
        <v>FAC</v>
      </c>
      <c r="E350" s="71">
        <f>Input_Raw_Data!F351</f>
        <v>40644</v>
      </c>
      <c r="F350" s="55">
        <f>Input_Raw_Data!G351</f>
        <v>60</v>
      </c>
      <c r="G350" s="62">
        <f>Input_Raw_Data!H351</f>
        <v>2632</v>
      </c>
      <c r="H350" s="62">
        <f>Input_Raw_Data!I351</f>
        <v>2632</v>
      </c>
      <c r="I350" s="62">
        <f>Input_Raw_Data!J351</f>
        <v>0</v>
      </c>
      <c r="J350" s="73" t="str">
        <f>Input_Raw_Data!K351</f>
        <v>Plant and Equipment</v>
      </c>
      <c r="K350" s="73" t="str">
        <f>Input_Raw_Data!L351</f>
        <v xml:space="preserve">Non-network — plant &amp; equipment </v>
      </c>
      <c r="M350" s="71">
        <f t="shared" si="85"/>
        <v>40644</v>
      </c>
      <c r="N350" s="55">
        <f t="shared" si="86"/>
        <v>8</v>
      </c>
      <c r="O350" s="55">
        <f t="shared" si="87"/>
        <v>1</v>
      </c>
      <c r="P350" s="55">
        <f t="shared" si="88"/>
        <v>6</v>
      </c>
      <c r="Q350" s="55">
        <f t="shared" si="89"/>
        <v>4</v>
      </c>
      <c r="R350" s="55">
        <f t="shared" si="90"/>
        <v>48</v>
      </c>
      <c r="S350" s="55">
        <f t="shared" si="94"/>
        <v>63</v>
      </c>
      <c r="T350" s="55">
        <f t="shared" si="91"/>
        <v>60</v>
      </c>
      <c r="U350" s="55">
        <f t="shared" si="95"/>
        <v>0</v>
      </c>
      <c r="W350" s="73" t="str">
        <f t="shared" si="92"/>
        <v>Yes</v>
      </c>
      <c r="X350" s="55">
        <f t="shared" si="96"/>
        <v>63</v>
      </c>
      <c r="Y350" s="55">
        <f t="shared" si="97"/>
        <v>0</v>
      </c>
      <c r="Z350" s="62">
        <f t="shared" si="98"/>
        <v>0</v>
      </c>
      <c r="AA350" s="62">
        <f t="shared" si="93"/>
        <v>2632</v>
      </c>
      <c r="AB350" s="67">
        <f t="shared" si="99"/>
        <v>0</v>
      </c>
      <c r="AD350" s="57">
        <f>INDEX(Input_Raw_Data!$E$739:$E$744,MATCH(D350,Input_Raw_Data!$D$739:$D$744,0))</f>
        <v>0.48700000182628767</v>
      </c>
      <c r="AE350" s="62">
        <f t="shared" si="100"/>
        <v>0</v>
      </c>
      <c r="AF350" s="62">
        <f t="shared" si="101"/>
        <v>0</v>
      </c>
    </row>
    <row r="351" spans="4:32" s="4" customFormat="1" ht="11.25" customHeight="1" x14ac:dyDescent="0.3">
      <c r="D351" s="12" t="str">
        <f>Input_Raw_Data!E352</f>
        <v>FAC</v>
      </c>
      <c r="E351" s="71">
        <f>Input_Raw_Data!F352</f>
        <v>40616</v>
      </c>
      <c r="F351" s="55">
        <f>Input_Raw_Data!G352</f>
        <v>60</v>
      </c>
      <c r="G351" s="62">
        <f>Input_Raw_Data!H352</f>
        <v>2642</v>
      </c>
      <c r="H351" s="62">
        <f>Input_Raw_Data!I352</f>
        <v>2642</v>
      </c>
      <c r="I351" s="62">
        <f>Input_Raw_Data!J352</f>
        <v>0</v>
      </c>
      <c r="J351" s="73" t="str">
        <f>Input_Raw_Data!K352</f>
        <v>Property</v>
      </c>
      <c r="K351" s="73" t="str">
        <f>Input_Raw_Data!L352</f>
        <v xml:space="preserve">Non-network — property </v>
      </c>
      <c r="M351" s="71">
        <f t="shared" si="85"/>
        <v>40616</v>
      </c>
      <c r="N351" s="55">
        <f t="shared" si="86"/>
        <v>9</v>
      </c>
      <c r="O351" s="55">
        <f t="shared" si="87"/>
        <v>1</v>
      </c>
      <c r="P351" s="55">
        <f t="shared" si="88"/>
        <v>6</v>
      </c>
      <c r="Q351" s="55">
        <f t="shared" si="89"/>
        <v>4</v>
      </c>
      <c r="R351" s="55">
        <f t="shared" si="90"/>
        <v>48</v>
      </c>
      <c r="S351" s="55">
        <f t="shared" si="94"/>
        <v>64</v>
      </c>
      <c r="T351" s="55">
        <f t="shared" si="91"/>
        <v>60</v>
      </c>
      <c r="U351" s="55">
        <f t="shared" si="95"/>
        <v>0</v>
      </c>
      <c r="W351" s="73" t="str">
        <f t="shared" si="92"/>
        <v>Yes</v>
      </c>
      <c r="X351" s="55">
        <f t="shared" si="96"/>
        <v>64</v>
      </c>
      <c r="Y351" s="55">
        <f t="shared" si="97"/>
        <v>0</v>
      </c>
      <c r="Z351" s="62">
        <f t="shared" si="98"/>
        <v>0</v>
      </c>
      <c r="AA351" s="62">
        <f t="shared" si="93"/>
        <v>2642</v>
      </c>
      <c r="AB351" s="67">
        <f t="shared" si="99"/>
        <v>0</v>
      </c>
      <c r="AD351" s="57">
        <f>INDEX(Input_Raw_Data!$E$739:$E$744,MATCH(D351,Input_Raw_Data!$D$739:$D$744,0))</f>
        <v>0.48700000182628767</v>
      </c>
      <c r="AE351" s="62">
        <f t="shared" si="100"/>
        <v>0</v>
      </c>
      <c r="AF351" s="62">
        <f t="shared" si="101"/>
        <v>0</v>
      </c>
    </row>
    <row r="352" spans="4:32" s="4" customFormat="1" ht="11.25" customHeight="1" x14ac:dyDescent="0.3">
      <c r="D352" s="12" t="str">
        <f>Input_Raw_Data!E353</f>
        <v>FAC</v>
      </c>
      <c r="E352" s="71">
        <f>Input_Raw_Data!F353</f>
        <v>40709</v>
      </c>
      <c r="F352" s="55">
        <f>Input_Raw_Data!G353</f>
        <v>420</v>
      </c>
      <c r="G352" s="62">
        <f>Input_Raw_Data!H353</f>
        <v>77316</v>
      </c>
      <c r="H352" s="62">
        <f>Input_Raw_Data!I353</f>
        <v>11229.96</v>
      </c>
      <c r="I352" s="62">
        <f>Input_Raw_Data!J353</f>
        <v>66086.040000000008</v>
      </c>
      <c r="J352" s="73" t="str">
        <f>Input_Raw_Data!K353</f>
        <v>Exclude</v>
      </c>
      <c r="K352" s="73" t="str">
        <f>Input_Raw_Data!L353</f>
        <v>Exclude</v>
      </c>
      <c r="M352" s="71">
        <f t="shared" si="85"/>
        <v>40709</v>
      </c>
      <c r="N352" s="55">
        <f t="shared" si="86"/>
        <v>6</v>
      </c>
      <c r="O352" s="55">
        <f t="shared" si="87"/>
        <v>0</v>
      </c>
      <c r="P352" s="55">
        <f t="shared" si="88"/>
        <v>6</v>
      </c>
      <c r="Q352" s="55">
        <f t="shared" si="89"/>
        <v>4</v>
      </c>
      <c r="R352" s="55">
        <f t="shared" si="90"/>
        <v>48</v>
      </c>
      <c r="S352" s="55">
        <f t="shared" si="94"/>
        <v>60</v>
      </c>
      <c r="T352" s="55">
        <f t="shared" si="91"/>
        <v>420</v>
      </c>
      <c r="U352" s="55">
        <f t="shared" si="95"/>
        <v>360</v>
      </c>
      <c r="W352" s="73" t="str">
        <f t="shared" si="92"/>
        <v>Yes</v>
      </c>
      <c r="X352" s="55">
        <f t="shared" si="96"/>
        <v>60</v>
      </c>
      <c r="Y352" s="55">
        <f t="shared" si="97"/>
        <v>360</v>
      </c>
      <c r="Z352" s="62">
        <f t="shared" si="98"/>
        <v>183.57233333333335</v>
      </c>
      <c r="AA352" s="62">
        <f t="shared" si="93"/>
        <v>18022.136333333332</v>
      </c>
      <c r="AB352" s="67">
        <f t="shared" si="99"/>
        <v>59293.863666666672</v>
      </c>
      <c r="AD352" s="57">
        <f>INDEX(Input_Raw_Data!$E$739:$E$744,MATCH(D352,Input_Raw_Data!$D$739:$D$744,0))</f>
        <v>0.48700000182628767</v>
      </c>
      <c r="AE352" s="62">
        <f t="shared" si="100"/>
        <v>32183.901600692123</v>
      </c>
      <c r="AF352" s="62">
        <f t="shared" si="101"/>
        <v>28876.11171395432</v>
      </c>
    </row>
    <row r="353" spans="4:32" s="4" customFormat="1" ht="11.25" customHeight="1" x14ac:dyDescent="0.3">
      <c r="D353" s="12" t="str">
        <f>Input_Raw_Data!E354</f>
        <v>FAC</v>
      </c>
      <c r="E353" s="71">
        <f>Input_Raw_Data!F354</f>
        <v>40687</v>
      </c>
      <c r="F353" s="55">
        <f>Input_Raw_Data!G354</f>
        <v>144</v>
      </c>
      <c r="G353" s="62">
        <f>Input_Raw_Data!H354</f>
        <v>8010</v>
      </c>
      <c r="H353" s="62">
        <f>Input_Raw_Data!I354</f>
        <v>3448.91</v>
      </c>
      <c r="I353" s="62">
        <f>Input_Raw_Data!J354</f>
        <v>4561.09</v>
      </c>
      <c r="J353" s="73" t="str">
        <f>Input_Raw_Data!K354</f>
        <v>Property</v>
      </c>
      <c r="K353" s="73" t="str">
        <f>Input_Raw_Data!L354</f>
        <v xml:space="preserve">Non-network — property </v>
      </c>
      <c r="M353" s="71">
        <f t="shared" si="85"/>
        <v>40687</v>
      </c>
      <c r="N353" s="55">
        <f t="shared" si="86"/>
        <v>7</v>
      </c>
      <c r="O353" s="55">
        <f t="shared" si="87"/>
        <v>0</v>
      </c>
      <c r="P353" s="55">
        <f t="shared" si="88"/>
        <v>6</v>
      </c>
      <c r="Q353" s="55">
        <f t="shared" si="89"/>
        <v>4</v>
      </c>
      <c r="R353" s="55">
        <f t="shared" si="90"/>
        <v>48</v>
      </c>
      <c r="S353" s="55">
        <f t="shared" si="94"/>
        <v>61</v>
      </c>
      <c r="T353" s="55">
        <f t="shared" si="91"/>
        <v>144</v>
      </c>
      <c r="U353" s="55">
        <f t="shared" si="95"/>
        <v>83</v>
      </c>
      <c r="W353" s="73" t="str">
        <f t="shared" si="92"/>
        <v>Yes</v>
      </c>
      <c r="X353" s="55">
        <f t="shared" si="96"/>
        <v>61</v>
      </c>
      <c r="Y353" s="55">
        <f t="shared" si="97"/>
        <v>83</v>
      </c>
      <c r="Z353" s="62">
        <f t="shared" si="98"/>
        <v>54.952891566265059</v>
      </c>
      <c r="AA353" s="62">
        <f t="shared" si="93"/>
        <v>5482.1669879518067</v>
      </c>
      <c r="AB353" s="67">
        <f t="shared" si="99"/>
        <v>2527.8330120481933</v>
      </c>
      <c r="AD353" s="57">
        <f>INDEX(Input_Raw_Data!$E$739:$E$744,MATCH(D353,Input_Raw_Data!$D$739:$D$744,0))</f>
        <v>0.48700000182628767</v>
      </c>
      <c r="AE353" s="62">
        <f t="shared" si="100"/>
        <v>2221.2508383298623</v>
      </c>
      <c r="AF353" s="62">
        <f t="shared" si="101"/>
        <v>1231.0546814840204</v>
      </c>
    </row>
    <row r="354" spans="4:32" s="4" customFormat="1" ht="11.25" customHeight="1" x14ac:dyDescent="0.3">
      <c r="D354" s="12" t="str">
        <f>Input_Raw_Data!E355</f>
        <v>FAC</v>
      </c>
      <c r="E354" s="71">
        <f>Input_Raw_Data!F355</f>
        <v>40700</v>
      </c>
      <c r="F354" s="55">
        <f>Input_Raw_Data!G355</f>
        <v>96</v>
      </c>
      <c r="G354" s="62">
        <f>Input_Raw_Data!H355</f>
        <v>15905</v>
      </c>
      <c r="H354" s="62">
        <f>Input_Raw_Data!I355</f>
        <v>10106.290000000001</v>
      </c>
      <c r="I354" s="62">
        <f>Input_Raw_Data!J355</f>
        <v>5798.7099999999991</v>
      </c>
      <c r="J354" s="73" t="str">
        <f>Input_Raw_Data!K355</f>
        <v>Property</v>
      </c>
      <c r="K354" s="73" t="str">
        <f>Input_Raw_Data!L355</f>
        <v xml:space="preserve">Non-network — property </v>
      </c>
      <c r="M354" s="71">
        <f t="shared" si="85"/>
        <v>40700</v>
      </c>
      <c r="N354" s="55">
        <f t="shared" si="86"/>
        <v>6</v>
      </c>
      <c r="O354" s="55">
        <f t="shared" si="87"/>
        <v>1</v>
      </c>
      <c r="P354" s="55">
        <f t="shared" si="88"/>
        <v>6</v>
      </c>
      <c r="Q354" s="55">
        <f t="shared" si="89"/>
        <v>4</v>
      </c>
      <c r="R354" s="55">
        <f t="shared" si="90"/>
        <v>48</v>
      </c>
      <c r="S354" s="55">
        <f t="shared" si="94"/>
        <v>61</v>
      </c>
      <c r="T354" s="55">
        <f t="shared" si="91"/>
        <v>96</v>
      </c>
      <c r="U354" s="55">
        <f t="shared" si="95"/>
        <v>35</v>
      </c>
      <c r="W354" s="73" t="str">
        <f t="shared" si="92"/>
        <v>Yes</v>
      </c>
      <c r="X354" s="55">
        <f t="shared" si="96"/>
        <v>61</v>
      </c>
      <c r="Y354" s="55">
        <f t="shared" si="97"/>
        <v>35</v>
      </c>
      <c r="Z354" s="62">
        <f t="shared" si="98"/>
        <v>165.67742857142855</v>
      </c>
      <c r="AA354" s="62">
        <f t="shared" si="93"/>
        <v>15905</v>
      </c>
      <c r="AB354" s="67">
        <f t="shared" si="99"/>
        <v>0</v>
      </c>
      <c r="AD354" s="57">
        <f>INDEX(Input_Raw_Data!$E$739:$E$744,MATCH(D354,Input_Raw_Data!$D$739:$D$744,0))</f>
        <v>0.48700000182628767</v>
      </c>
      <c r="AE354" s="62">
        <f t="shared" si="100"/>
        <v>2823.9717805901123</v>
      </c>
      <c r="AF354" s="62">
        <f t="shared" si="101"/>
        <v>0</v>
      </c>
    </row>
    <row r="355" spans="4:32" s="4" customFormat="1" ht="11.25" customHeight="1" x14ac:dyDescent="0.3">
      <c r="D355" s="12" t="str">
        <f>Input_Raw_Data!E356</f>
        <v>FAC</v>
      </c>
      <c r="E355" s="71">
        <f>Input_Raw_Data!F356</f>
        <v>40735</v>
      </c>
      <c r="F355" s="55">
        <f>Input_Raw_Data!G356</f>
        <v>120</v>
      </c>
      <c r="G355" s="62">
        <f>Input_Raw_Data!H356</f>
        <v>2258</v>
      </c>
      <c r="H355" s="62">
        <f>Input_Raw_Data!I356</f>
        <v>1128.69</v>
      </c>
      <c r="I355" s="62">
        <f>Input_Raw_Data!J356</f>
        <v>1129.31</v>
      </c>
      <c r="J355" s="73" t="str">
        <f>Input_Raw_Data!K356</f>
        <v>Property</v>
      </c>
      <c r="K355" s="73" t="str">
        <f>Input_Raw_Data!L356</f>
        <v xml:space="preserve">Non-network — property </v>
      </c>
      <c r="M355" s="71">
        <f t="shared" si="85"/>
        <v>40735</v>
      </c>
      <c r="N355" s="55">
        <f t="shared" si="86"/>
        <v>5</v>
      </c>
      <c r="O355" s="55">
        <f t="shared" si="87"/>
        <v>1</v>
      </c>
      <c r="P355" s="55">
        <f t="shared" si="88"/>
        <v>6</v>
      </c>
      <c r="Q355" s="55">
        <f t="shared" si="89"/>
        <v>4</v>
      </c>
      <c r="R355" s="55">
        <f t="shared" si="90"/>
        <v>48</v>
      </c>
      <c r="S355" s="55">
        <f t="shared" si="94"/>
        <v>60</v>
      </c>
      <c r="T355" s="55">
        <f t="shared" si="91"/>
        <v>120</v>
      </c>
      <c r="U355" s="55">
        <f t="shared" si="95"/>
        <v>60</v>
      </c>
      <c r="W355" s="73" t="str">
        <f t="shared" si="92"/>
        <v>Yes</v>
      </c>
      <c r="X355" s="55">
        <f t="shared" si="96"/>
        <v>60</v>
      </c>
      <c r="Y355" s="55">
        <f t="shared" si="97"/>
        <v>60</v>
      </c>
      <c r="Z355" s="62">
        <f t="shared" si="98"/>
        <v>18.821833333333334</v>
      </c>
      <c r="AA355" s="62">
        <f t="shared" si="93"/>
        <v>1825.0978333333333</v>
      </c>
      <c r="AB355" s="67">
        <f t="shared" si="99"/>
        <v>432.90216666666674</v>
      </c>
      <c r="AD355" s="57">
        <f>INDEX(Input_Raw_Data!$E$739:$E$744,MATCH(D355,Input_Raw_Data!$D$739:$D$744,0))</f>
        <v>0.48700000182628767</v>
      </c>
      <c r="AE355" s="62">
        <f t="shared" si="100"/>
        <v>549.97397206244489</v>
      </c>
      <c r="AF355" s="62">
        <f t="shared" si="101"/>
        <v>210.82335595727059</v>
      </c>
    </row>
    <row r="356" spans="4:32" s="4" customFormat="1" ht="11.25" customHeight="1" x14ac:dyDescent="0.3">
      <c r="D356" s="12" t="str">
        <f>Input_Raw_Data!E357</f>
        <v>FAC</v>
      </c>
      <c r="E356" s="71">
        <f>Input_Raw_Data!F357</f>
        <v>39965</v>
      </c>
      <c r="F356" s="55">
        <f>Input_Raw_Data!G357</f>
        <v>48</v>
      </c>
      <c r="G356" s="62">
        <f>Input_Raw_Data!H357</f>
        <v>45766</v>
      </c>
      <c r="H356" s="62">
        <f>Input_Raw_Data!I357</f>
        <v>45766</v>
      </c>
      <c r="I356" s="62">
        <f>Input_Raw_Data!J357</f>
        <v>0</v>
      </c>
      <c r="J356" s="73" t="str">
        <f>Input_Raw_Data!K357</f>
        <v>IT and Communications</v>
      </c>
      <c r="K356" s="73" t="str">
        <f>Input_Raw_Data!L357</f>
        <v xml:space="preserve">Non-network — IT and communications </v>
      </c>
      <c r="M356" s="71">
        <f t="shared" si="85"/>
        <v>39965</v>
      </c>
      <c r="N356" s="55">
        <f t="shared" si="86"/>
        <v>6</v>
      </c>
      <c r="O356" s="55">
        <f t="shared" si="87"/>
        <v>1</v>
      </c>
      <c r="P356" s="55">
        <f t="shared" si="88"/>
        <v>6</v>
      </c>
      <c r="Q356" s="55">
        <f t="shared" si="89"/>
        <v>6</v>
      </c>
      <c r="R356" s="55">
        <f t="shared" si="90"/>
        <v>72</v>
      </c>
      <c r="S356" s="55">
        <f t="shared" si="94"/>
        <v>85</v>
      </c>
      <c r="T356" s="55">
        <f t="shared" si="91"/>
        <v>48</v>
      </c>
      <c r="U356" s="55">
        <f t="shared" si="95"/>
        <v>0</v>
      </c>
      <c r="W356" s="73" t="str">
        <f t="shared" si="92"/>
        <v>Yes</v>
      </c>
      <c r="X356" s="55">
        <f t="shared" si="96"/>
        <v>85</v>
      </c>
      <c r="Y356" s="55">
        <f t="shared" si="97"/>
        <v>0</v>
      </c>
      <c r="Z356" s="62">
        <f t="shared" si="98"/>
        <v>0</v>
      </c>
      <c r="AA356" s="62">
        <f t="shared" si="93"/>
        <v>45766</v>
      </c>
      <c r="AB356" s="67">
        <f t="shared" si="99"/>
        <v>0</v>
      </c>
      <c r="AD356" s="57">
        <f>INDEX(Input_Raw_Data!$E$739:$E$744,MATCH(D356,Input_Raw_Data!$D$739:$D$744,0))</f>
        <v>0.48700000182628767</v>
      </c>
      <c r="AE356" s="62">
        <f t="shared" si="100"/>
        <v>0</v>
      </c>
      <c r="AF356" s="62">
        <f t="shared" si="101"/>
        <v>0</v>
      </c>
    </row>
    <row r="357" spans="4:32" s="4" customFormat="1" ht="11.25" customHeight="1" x14ac:dyDescent="0.3">
      <c r="D357" s="12" t="str">
        <f>Input_Raw_Data!E358</f>
        <v>FAC</v>
      </c>
      <c r="E357" s="71">
        <f>Input_Raw_Data!F358</f>
        <v>40422</v>
      </c>
      <c r="F357" s="55">
        <f>Input_Raw_Data!G358</f>
        <v>48</v>
      </c>
      <c r="G357" s="62">
        <f>Input_Raw_Data!H358</f>
        <v>12741</v>
      </c>
      <c r="H357" s="62">
        <f>Input_Raw_Data!I358</f>
        <v>12741</v>
      </c>
      <c r="I357" s="62">
        <f>Input_Raw_Data!J358</f>
        <v>0</v>
      </c>
      <c r="J357" s="73" t="str">
        <f>Input_Raw_Data!K358</f>
        <v>IT and Communications</v>
      </c>
      <c r="K357" s="73" t="str">
        <f>Input_Raw_Data!L358</f>
        <v xml:space="preserve">Non-network — IT and communications </v>
      </c>
      <c r="M357" s="71">
        <f t="shared" si="85"/>
        <v>40422</v>
      </c>
      <c r="N357" s="55">
        <f t="shared" si="86"/>
        <v>3</v>
      </c>
      <c r="O357" s="55">
        <f t="shared" si="87"/>
        <v>1</v>
      </c>
      <c r="P357" s="55">
        <f t="shared" si="88"/>
        <v>6</v>
      </c>
      <c r="Q357" s="55">
        <f t="shared" si="89"/>
        <v>5</v>
      </c>
      <c r="R357" s="55">
        <f t="shared" si="90"/>
        <v>60</v>
      </c>
      <c r="S357" s="55">
        <f t="shared" si="94"/>
        <v>70</v>
      </c>
      <c r="T357" s="55">
        <f t="shared" si="91"/>
        <v>48</v>
      </c>
      <c r="U357" s="55">
        <f t="shared" si="95"/>
        <v>0</v>
      </c>
      <c r="W357" s="73" t="str">
        <f t="shared" si="92"/>
        <v>Yes</v>
      </c>
      <c r="X357" s="55">
        <f t="shared" si="96"/>
        <v>70</v>
      </c>
      <c r="Y357" s="55">
        <f t="shared" si="97"/>
        <v>0</v>
      </c>
      <c r="Z357" s="62">
        <f t="shared" si="98"/>
        <v>0</v>
      </c>
      <c r="AA357" s="62">
        <f t="shared" si="93"/>
        <v>12741</v>
      </c>
      <c r="AB357" s="67">
        <f t="shared" si="99"/>
        <v>0</v>
      </c>
      <c r="AD357" s="57">
        <f>INDEX(Input_Raw_Data!$E$739:$E$744,MATCH(D357,Input_Raw_Data!$D$739:$D$744,0))</f>
        <v>0.48700000182628767</v>
      </c>
      <c r="AE357" s="62">
        <f t="shared" si="100"/>
        <v>0</v>
      </c>
      <c r="AF357" s="62">
        <f t="shared" si="101"/>
        <v>0</v>
      </c>
    </row>
    <row r="358" spans="4:32" s="4" customFormat="1" ht="11.25" customHeight="1" x14ac:dyDescent="0.3">
      <c r="D358" s="12" t="str">
        <f>Input_Raw_Data!E359</f>
        <v>FAC</v>
      </c>
      <c r="E358" s="71">
        <f>Input_Raw_Data!F359</f>
        <v>40391</v>
      </c>
      <c r="F358" s="55">
        <f>Input_Raw_Data!G359</f>
        <v>48</v>
      </c>
      <c r="G358" s="62">
        <f>Input_Raw_Data!H359</f>
        <v>30801</v>
      </c>
      <c r="H358" s="62">
        <f>Input_Raw_Data!I359</f>
        <v>30801</v>
      </c>
      <c r="I358" s="62">
        <f>Input_Raw_Data!J359</f>
        <v>0</v>
      </c>
      <c r="J358" s="73" t="str">
        <f>Input_Raw_Data!K359</f>
        <v>IT and Communications</v>
      </c>
      <c r="K358" s="73" t="str">
        <f>Input_Raw_Data!L359</f>
        <v xml:space="preserve">Non-network — IT and communications </v>
      </c>
      <c r="M358" s="71">
        <f t="shared" si="85"/>
        <v>40391</v>
      </c>
      <c r="N358" s="55">
        <f t="shared" si="86"/>
        <v>4</v>
      </c>
      <c r="O358" s="55">
        <f t="shared" si="87"/>
        <v>1</v>
      </c>
      <c r="P358" s="55">
        <f t="shared" si="88"/>
        <v>6</v>
      </c>
      <c r="Q358" s="55">
        <f t="shared" si="89"/>
        <v>5</v>
      </c>
      <c r="R358" s="55">
        <f t="shared" si="90"/>
        <v>60</v>
      </c>
      <c r="S358" s="55">
        <f t="shared" si="94"/>
        <v>71</v>
      </c>
      <c r="T358" s="55">
        <f t="shared" si="91"/>
        <v>48</v>
      </c>
      <c r="U358" s="55">
        <f t="shared" si="95"/>
        <v>0</v>
      </c>
      <c r="W358" s="73" t="str">
        <f t="shared" si="92"/>
        <v>Yes</v>
      </c>
      <c r="X358" s="55">
        <f t="shared" si="96"/>
        <v>71</v>
      </c>
      <c r="Y358" s="55">
        <f t="shared" si="97"/>
        <v>0</v>
      </c>
      <c r="Z358" s="62">
        <f t="shared" si="98"/>
        <v>0</v>
      </c>
      <c r="AA358" s="62">
        <f t="shared" si="93"/>
        <v>30801</v>
      </c>
      <c r="AB358" s="67">
        <f t="shared" si="99"/>
        <v>0</v>
      </c>
      <c r="AD358" s="57">
        <f>INDEX(Input_Raw_Data!$E$739:$E$744,MATCH(D358,Input_Raw_Data!$D$739:$D$744,0))</f>
        <v>0.48700000182628767</v>
      </c>
      <c r="AE358" s="62">
        <f t="shared" si="100"/>
        <v>0</v>
      </c>
      <c r="AF358" s="62">
        <f t="shared" si="101"/>
        <v>0</v>
      </c>
    </row>
    <row r="359" spans="4:32" s="4" customFormat="1" ht="11.25" customHeight="1" x14ac:dyDescent="0.3">
      <c r="D359" s="12" t="str">
        <f>Input_Raw_Data!E360</f>
        <v>FAC</v>
      </c>
      <c r="E359" s="71">
        <f>Input_Raw_Data!F360</f>
        <v>40470</v>
      </c>
      <c r="F359" s="55">
        <f>Input_Raw_Data!G360</f>
        <v>48</v>
      </c>
      <c r="G359" s="62">
        <f>Input_Raw_Data!H360</f>
        <v>12843</v>
      </c>
      <c r="H359" s="62">
        <f>Input_Raw_Data!I360</f>
        <v>12843</v>
      </c>
      <c r="I359" s="62">
        <f>Input_Raw_Data!J360</f>
        <v>0</v>
      </c>
      <c r="J359" s="73" t="str">
        <f>Input_Raw_Data!K360</f>
        <v>IT and Communications</v>
      </c>
      <c r="K359" s="73" t="str">
        <f>Input_Raw_Data!L360</f>
        <v xml:space="preserve">Non-network — IT and communications </v>
      </c>
      <c r="M359" s="71">
        <f t="shared" si="85"/>
        <v>40470</v>
      </c>
      <c r="N359" s="55">
        <f t="shared" si="86"/>
        <v>2</v>
      </c>
      <c r="O359" s="55">
        <f t="shared" si="87"/>
        <v>0</v>
      </c>
      <c r="P359" s="55">
        <f t="shared" si="88"/>
        <v>6</v>
      </c>
      <c r="Q359" s="55">
        <f t="shared" si="89"/>
        <v>5</v>
      </c>
      <c r="R359" s="55">
        <f t="shared" si="90"/>
        <v>60</v>
      </c>
      <c r="S359" s="55">
        <f t="shared" si="94"/>
        <v>68</v>
      </c>
      <c r="T359" s="55">
        <f t="shared" si="91"/>
        <v>48</v>
      </c>
      <c r="U359" s="55">
        <f t="shared" si="95"/>
        <v>0</v>
      </c>
      <c r="W359" s="73" t="str">
        <f t="shared" si="92"/>
        <v>Yes</v>
      </c>
      <c r="X359" s="55">
        <f t="shared" si="96"/>
        <v>68</v>
      </c>
      <c r="Y359" s="55">
        <f t="shared" si="97"/>
        <v>0</v>
      </c>
      <c r="Z359" s="62">
        <f t="shared" si="98"/>
        <v>0</v>
      </c>
      <c r="AA359" s="62">
        <f t="shared" si="93"/>
        <v>12843</v>
      </c>
      <c r="AB359" s="67">
        <f t="shared" si="99"/>
        <v>0</v>
      </c>
      <c r="AD359" s="57">
        <f>INDEX(Input_Raw_Data!$E$739:$E$744,MATCH(D359,Input_Raw_Data!$D$739:$D$744,0))</f>
        <v>0.48700000182628767</v>
      </c>
      <c r="AE359" s="62">
        <f t="shared" si="100"/>
        <v>0</v>
      </c>
      <c r="AF359" s="62">
        <f t="shared" si="101"/>
        <v>0</v>
      </c>
    </row>
    <row r="360" spans="4:32" s="4" customFormat="1" ht="11.25" customHeight="1" x14ac:dyDescent="0.3">
      <c r="D360" s="12" t="str">
        <f>Input_Raw_Data!E361</f>
        <v>FAC</v>
      </c>
      <c r="E360" s="71">
        <f>Input_Raw_Data!F361</f>
        <v>40739</v>
      </c>
      <c r="F360" s="55">
        <f>Input_Raw_Data!G361</f>
        <v>48</v>
      </c>
      <c r="G360" s="62">
        <f>Input_Raw_Data!H361</f>
        <v>14442</v>
      </c>
      <c r="H360" s="62">
        <f>Input_Raw_Data!I361</f>
        <v>14442</v>
      </c>
      <c r="I360" s="62">
        <f>Input_Raw_Data!J361</f>
        <v>0</v>
      </c>
      <c r="J360" s="73" t="str">
        <f>Input_Raw_Data!K361</f>
        <v>IT and Communications</v>
      </c>
      <c r="K360" s="73" t="str">
        <f>Input_Raw_Data!L361</f>
        <v xml:space="preserve">Non-network — IT and communications </v>
      </c>
      <c r="M360" s="71">
        <f t="shared" si="85"/>
        <v>40739</v>
      </c>
      <c r="N360" s="55">
        <f t="shared" si="86"/>
        <v>5</v>
      </c>
      <c r="O360" s="55">
        <f t="shared" si="87"/>
        <v>1</v>
      </c>
      <c r="P360" s="55">
        <f t="shared" si="88"/>
        <v>6</v>
      </c>
      <c r="Q360" s="55">
        <f t="shared" si="89"/>
        <v>4</v>
      </c>
      <c r="R360" s="55">
        <f t="shared" si="90"/>
        <v>48</v>
      </c>
      <c r="S360" s="55">
        <f t="shared" si="94"/>
        <v>60</v>
      </c>
      <c r="T360" s="55">
        <f t="shared" si="91"/>
        <v>48</v>
      </c>
      <c r="U360" s="55">
        <f t="shared" si="95"/>
        <v>0</v>
      </c>
      <c r="W360" s="73" t="str">
        <f t="shared" si="92"/>
        <v>Yes</v>
      </c>
      <c r="X360" s="55">
        <f t="shared" si="96"/>
        <v>60</v>
      </c>
      <c r="Y360" s="55">
        <f t="shared" si="97"/>
        <v>0</v>
      </c>
      <c r="Z360" s="62">
        <f t="shared" si="98"/>
        <v>0</v>
      </c>
      <c r="AA360" s="62">
        <f t="shared" si="93"/>
        <v>14442</v>
      </c>
      <c r="AB360" s="67">
        <f t="shared" si="99"/>
        <v>0</v>
      </c>
      <c r="AD360" s="57">
        <f>INDEX(Input_Raw_Data!$E$739:$E$744,MATCH(D360,Input_Raw_Data!$D$739:$D$744,0))</f>
        <v>0.48700000182628767</v>
      </c>
      <c r="AE360" s="62">
        <f t="shared" si="100"/>
        <v>0</v>
      </c>
      <c r="AF360" s="62">
        <f t="shared" si="101"/>
        <v>0</v>
      </c>
    </row>
    <row r="361" spans="4:32" s="4" customFormat="1" ht="11.25" customHeight="1" x14ac:dyDescent="0.3">
      <c r="D361" s="12" t="str">
        <f>Input_Raw_Data!E362</f>
        <v>FAC</v>
      </c>
      <c r="E361" s="71">
        <f>Input_Raw_Data!F362</f>
        <v>40739</v>
      </c>
      <c r="F361" s="55">
        <f>Input_Raw_Data!G362</f>
        <v>48</v>
      </c>
      <c r="G361" s="62">
        <f>Input_Raw_Data!H362</f>
        <v>14511</v>
      </c>
      <c r="H361" s="62">
        <f>Input_Raw_Data!I362</f>
        <v>14511</v>
      </c>
      <c r="I361" s="62">
        <f>Input_Raw_Data!J362</f>
        <v>0</v>
      </c>
      <c r="J361" s="73" t="str">
        <f>Input_Raw_Data!K362</f>
        <v>IT and Communications</v>
      </c>
      <c r="K361" s="73" t="str">
        <f>Input_Raw_Data!L362</f>
        <v xml:space="preserve">Non-network — IT and communications </v>
      </c>
      <c r="M361" s="71">
        <f t="shared" si="85"/>
        <v>40739</v>
      </c>
      <c r="N361" s="55">
        <f t="shared" si="86"/>
        <v>5</v>
      </c>
      <c r="O361" s="55">
        <f t="shared" si="87"/>
        <v>1</v>
      </c>
      <c r="P361" s="55">
        <f t="shared" si="88"/>
        <v>6</v>
      </c>
      <c r="Q361" s="55">
        <f t="shared" si="89"/>
        <v>4</v>
      </c>
      <c r="R361" s="55">
        <f t="shared" si="90"/>
        <v>48</v>
      </c>
      <c r="S361" s="55">
        <f t="shared" si="94"/>
        <v>60</v>
      </c>
      <c r="T361" s="55">
        <f t="shared" si="91"/>
        <v>48</v>
      </c>
      <c r="U361" s="55">
        <f t="shared" si="95"/>
        <v>0</v>
      </c>
      <c r="W361" s="73" t="str">
        <f t="shared" si="92"/>
        <v>Yes</v>
      </c>
      <c r="X361" s="55">
        <f t="shared" si="96"/>
        <v>60</v>
      </c>
      <c r="Y361" s="55">
        <f t="shared" si="97"/>
        <v>0</v>
      </c>
      <c r="Z361" s="62">
        <f t="shared" si="98"/>
        <v>0</v>
      </c>
      <c r="AA361" s="62">
        <f t="shared" si="93"/>
        <v>14511</v>
      </c>
      <c r="AB361" s="67">
        <f t="shared" si="99"/>
        <v>0</v>
      </c>
      <c r="AD361" s="57">
        <f>INDEX(Input_Raw_Data!$E$739:$E$744,MATCH(D361,Input_Raw_Data!$D$739:$D$744,0))</f>
        <v>0.48700000182628767</v>
      </c>
      <c r="AE361" s="62">
        <f t="shared" si="100"/>
        <v>0</v>
      </c>
      <c r="AF361" s="62">
        <f t="shared" si="101"/>
        <v>0</v>
      </c>
    </row>
    <row r="362" spans="4:32" s="4" customFormat="1" ht="11.25" customHeight="1" x14ac:dyDescent="0.3">
      <c r="D362" s="12" t="str">
        <f>Input_Raw_Data!E363</f>
        <v>FAC</v>
      </c>
      <c r="E362" s="71">
        <f>Input_Raw_Data!F363</f>
        <v>40408</v>
      </c>
      <c r="F362" s="55">
        <f>Input_Raw_Data!G363</f>
        <v>48</v>
      </c>
      <c r="G362" s="62">
        <f>Input_Raw_Data!H363</f>
        <v>8403</v>
      </c>
      <c r="H362" s="62">
        <f>Input_Raw_Data!I363</f>
        <v>8403</v>
      </c>
      <c r="I362" s="62">
        <f>Input_Raw_Data!J363</f>
        <v>0</v>
      </c>
      <c r="J362" s="73" t="str">
        <f>Input_Raw_Data!K363</f>
        <v>IT and Communications</v>
      </c>
      <c r="K362" s="73" t="str">
        <f>Input_Raw_Data!L363</f>
        <v xml:space="preserve">Non-network — IT and communications </v>
      </c>
      <c r="M362" s="71">
        <f t="shared" si="85"/>
        <v>40408</v>
      </c>
      <c r="N362" s="55">
        <f t="shared" si="86"/>
        <v>4</v>
      </c>
      <c r="O362" s="55">
        <f t="shared" si="87"/>
        <v>0</v>
      </c>
      <c r="P362" s="55">
        <f t="shared" si="88"/>
        <v>6</v>
      </c>
      <c r="Q362" s="55">
        <f t="shared" si="89"/>
        <v>5</v>
      </c>
      <c r="R362" s="55">
        <f t="shared" si="90"/>
        <v>60</v>
      </c>
      <c r="S362" s="55">
        <f t="shared" si="94"/>
        <v>70</v>
      </c>
      <c r="T362" s="55">
        <f t="shared" si="91"/>
        <v>48</v>
      </c>
      <c r="U362" s="55">
        <f t="shared" si="95"/>
        <v>0</v>
      </c>
      <c r="W362" s="73" t="str">
        <f t="shared" si="92"/>
        <v>Yes</v>
      </c>
      <c r="X362" s="55">
        <f t="shared" si="96"/>
        <v>70</v>
      </c>
      <c r="Y362" s="55">
        <f t="shared" si="97"/>
        <v>0</v>
      </c>
      <c r="Z362" s="62">
        <f t="shared" si="98"/>
        <v>0</v>
      </c>
      <c r="AA362" s="62">
        <f t="shared" si="93"/>
        <v>8403</v>
      </c>
      <c r="AB362" s="67">
        <f t="shared" si="99"/>
        <v>0</v>
      </c>
      <c r="AD362" s="57">
        <f>INDEX(Input_Raw_Data!$E$739:$E$744,MATCH(D362,Input_Raw_Data!$D$739:$D$744,0))</f>
        <v>0.48700000182628767</v>
      </c>
      <c r="AE362" s="62">
        <f t="shared" si="100"/>
        <v>0</v>
      </c>
      <c r="AF362" s="62">
        <f t="shared" si="101"/>
        <v>0</v>
      </c>
    </row>
    <row r="363" spans="4:32" s="4" customFormat="1" ht="11.25" customHeight="1" x14ac:dyDescent="0.3">
      <c r="D363" s="12" t="str">
        <f>Input_Raw_Data!E364</f>
        <v>FAC</v>
      </c>
      <c r="E363" s="71">
        <f>Input_Raw_Data!F364</f>
        <v>40595</v>
      </c>
      <c r="F363" s="55">
        <f>Input_Raw_Data!G364</f>
        <v>48</v>
      </c>
      <c r="G363" s="62">
        <f>Input_Raw_Data!H364</f>
        <v>14419</v>
      </c>
      <c r="H363" s="62">
        <f>Input_Raw_Data!I364</f>
        <v>14419</v>
      </c>
      <c r="I363" s="62">
        <f>Input_Raw_Data!J364</f>
        <v>0</v>
      </c>
      <c r="J363" s="73" t="str">
        <f>Input_Raw_Data!K364</f>
        <v>IT and Communications</v>
      </c>
      <c r="K363" s="73" t="str">
        <f>Input_Raw_Data!L364</f>
        <v xml:space="preserve">Non-network — IT and communications </v>
      </c>
      <c r="M363" s="71">
        <f t="shared" si="85"/>
        <v>40595</v>
      </c>
      <c r="N363" s="55">
        <f t="shared" si="86"/>
        <v>10</v>
      </c>
      <c r="O363" s="55">
        <f t="shared" si="87"/>
        <v>0</v>
      </c>
      <c r="P363" s="55">
        <f t="shared" si="88"/>
        <v>6</v>
      </c>
      <c r="Q363" s="55">
        <f t="shared" si="89"/>
        <v>4</v>
      </c>
      <c r="R363" s="55">
        <f t="shared" si="90"/>
        <v>48</v>
      </c>
      <c r="S363" s="55">
        <f t="shared" si="94"/>
        <v>64</v>
      </c>
      <c r="T363" s="55">
        <f t="shared" si="91"/>
        <v>48</v>
      </c>
      <c r="U363" s="55">
        <f t="shared" si="95"/>
        <v>0</v>
      </c>
      <c r="W363" s="73" t="str">
        <f t="shared" si="92"/>
        <v>Yes</v>
      </c>
      <c r="X363" s="55">
        <f t="shared" si="96"/>
        <v>64</v>
      </c>
      <c r="Y363" s="55">
        <f t="shared" si="97"/>
        <v>0</v>
      </c>
      <c r="Z363" s="62">
        <f t="shared" si="98"/>
        <v>0</v>
      </c>
      <c r="AA363" s="62">
        <f t="shared" si="93"/>
        <v>14419</v>
      </c>
      <c r="AB363" s="67">
        <f t="shared" si="99"/>
        <v>0</v>
      </c>
      <c r="AD363" s="57">
        <f>INDEX(Input_Raw_Data!$E$739:$E$744,MATCH(D363,Input_Raw_Data!$D$739:$D$744,0))</f>
        <v>0.48700000182628767</v>
      </c>
      <c r="AE363" s="62">
        <f t="shared" si="100"/>
        <v>0</v>
      </c>
      <c r="AF363" s="62">
        <f t="shared" si="101"/>
        <v>0</v>
      </c>
    </row>
    <row r="364" spans="4:32" s="4" customFormat="1" ht="11.25" customHeight="1" x14ac:dyDescent="0.3">
      <c r="D364" s="12" t="str">
        <f>Input_Raw_Data!E365</f>
        <v>FAC</v>
      </c>
      <c r="E364" s="71">
        <f>Input_Raw_Data!F365</f>
        <v>40199</v>
      </c>
      <c r="F364" s="55">
        <f>Input_Raw_Data!G365</f>
        <v>48</v>
      </c>
      <c r="G364" s="62">
        <f>Input_Raw_Data!H365</f>
        <v>450060</v>
      </c>
      <c r="H364" s="62">
        <f>Input_Raw_Data!I365</f>
        <v>450060</v>
      </c>
      <c r="I364" s="62">
        <f>Input_Raw_Data!J365</f>
        <v>0</v>
      </c>
      <c r="J364" s="73" t="str">
        <f>Input_Raw_Data!K365</f>
        <v>IT and Communications</v>
      </c>
      <c r="K364" s="73" t="str">
        <f>Input_Raw_Data!L365</f>
        <v xml:space="preserve">Non-network — IT and communications </v>
      </c>
      <c r="M364" s="71">
        <f t="shared" si="85"/>
        <v>40199</v>
      </c>
      <c r="N364" s="55">
        <f t="shared" si="86"/>
        <v>11</v>
      </c>
      <c r="O364" s="55">
        <f t="shared" si="87"/>
        <v>0</v>
      </c>
      <c r="P364" s="55">
        <f t="shared" si="88"/>
        <v>6</v>
      </c>
      <c r="Q364" s="55">
        <f t="shared" si="89"/>
        <v>5</v>
      </c>
      <c r="R364" s="55">
        <f t="shared" si="90"/>
        <v>60</v>
      </c>
      <c r="S364" s="55">
        <f t="shared" si="94"/>
        <v>77</v>
      </c>
      <c r="T364" s="55">
        <f t="shared" si="91"/>
        <v>48</v>
      </c>
      <c r="U364" s="55">
        <f t="shared" si="95"/>
        <v>0</v>
      </c>
      <c r="W364" s="73" t="str">
        <f t="shared" si="92"/>
        <v>Yes</v>
      </c>
      <c r="X364" s="55">
        <f t="shared" si="96"/>
        <v>77</v>
      </c>
      <c r="Y364" s="55">
        <f t="shared" si="97"/>
        <v>0</v>
      </c>
      <c r="Z364" s="62">
        <f t="shared" si="98"/>
        <v>0</v>
      </c>
      <c r="AA364" s="62">
        <f t="shared" si="93"/>
        <v>450060</v>
      </c>
      <c r="AB364" s="67">
        <f t="shared" si="99"/>
        <v>0</v>
      </c>
      <c r="AD364" s="57">
        <f>INDEX(Input_Raw_Data!$E$739:$E$744,MATCH(D364,Input_Raw_Data!$D$739:$D$744,0))</f>
        <v>0.48700000182628767</v>
      </c>
      <c r="AE364" s="62">
        <f t="shared" si="100"/>
        <v>0</v>
      </c>
      <c r="AF364" s="62">
        <f t="shared" si="101"/>
        <v>0</v>
      </c>
    </row>
    <row r="365" spans="4:32" s="4" customFormat="1" ht="11.25" customHeight="1" x14ac:dyDescent="0.3">
      <c r="D365" s="12" t="str">
        <f>Input_Raw_Data!E366</f>
        <v>FAC</v>
      </c>
      <c r="E365" s="71">
        <f>Input_Raw_Data!F366</f>
        <v>40199</v>
      </c>
      <c r="F365" s="55">
        <f>Input_Raw_Data!G366</f>
        <v>48</v>
      </c>
      <c r="G365" s="62">
        <f>Input_Raw_Data!H366</f>
        <v>436399</v>
      </c>
      <c r="H365" s="62">
        <f>Input_Raw_Data!I366</f>
        <v>436399</v>
      </c>
      <c r="I365" s="62">
        <f>Input_Raw_Data!J366</f>
        <v>0</v>
      </c>
      <c r="J365" s="73" t="str">
        <f>Input_Raw_Data!K366</f>
        <v>IT and Communications</v>
      </c>
      <c r="K365" s="73" t="str">
        <f>Input_Raw_Data!L366</f>
        <v xml:space="preserve">Non-network — IT and communications </v>
      </c>
      <c r="M365" s="71">
        <f t="shared" si="85"/>
        <v>40199</v>
      </c>
      <c r="N365" s="55">
        <f t="shared" si="86"/>
        <v>11</v>
      </c>
      <c r="O365" s="55">
        <f t="shared" si="87"/>
        <v>0</v>
      </c>
      <c r="P365" s="55">
        <f t="shared" si="88"/>
        <v>6</v>
      </c>
      <c r="Q365" s="55">
        <f t="shared" si="89"/>
        <v>5</v>
      </c>
      <c r="R365" s="55">
        <f t="shared" si="90"/>
        <v>60</v>
      </c>
      <c r="S365" s="55">
        <f t="shared" si="94"/>
        <v>77</v>
      </c>
      <c r="T365" s="55">
        <f t="shared" si="91"/>
        <v>48</v>
      </c>
      <c r="U365" s="55">
        <f t="shared" si="95"/>
        <v>0</v>
      </c>
      <c r="W365" s="73" t="str">
        <f t="shared" si="92"/>
        <v>Yes</v>
      </c>
      <c r="X365" s="55">
        <f t="shared" si="96"/>
        <v>77</v>
      </c>
      <c r="Y365" s="55">
        <f t="shared" si="97"/>
        <v>0</v>
      </c>
      <c r="Z365" s="62">
        <f t="shared" si="98"/>
        <v>0</v>
      </c>
      <c r="AA365" s="62">
        <f t="shared" si="93"/>
        <v>436399</v>
      </c>
      <c r="AB365" s="67">
        <f t="shared" si="99"/>
        <v>0</v>
      </c>
      <c r="AD365" s="57">
        <f>INDEX(Input_Raw_Data!$E$739:$E$744,MATCH(D365,Input_Raw_Data!$D$739:$D$744,0))</f>
        <v>0.48700000182628767</v>
      </c>
      <c r="AE365" s="62">
        <f t="shared" si="100"/>
        <v>0</v>
      </c>
      <c r="AF365" s="62">
        <f t="shared" si="101"/>
        <v>0</v>
      </c>
    </row>
    <row r="366" spans="4:32" s="4" customFormat="1" ht="11.25" customHeight="1" x14ac:dyDescent="0.3">
      <c r="D366" s="12" t="str">
        <f>Input_Raw_Data!E367</f>
        <v>FAC</v>
      </c>
      <c r="E366" s="71">
        <f>Input_Raw_Data!F367</f>
        <v>40777</v>
      </c>
      <c r="F366" s="55">
        <f>Input_Raw_Data!G367</f>
        <v>240</v>
      </c>
      <c r="G366" s="62">
        <f>Input_Raw_Data!H367</f>
        <v>53510</v>
      </c>
      <c r="H366" s="62">
        <f>Input_Raw_Data!I367</f>
        <v>13154.99</v>
      </c>
      <c r="I366" s="62">
        <f>Input_Raw_Data!J367</f>
        <v>40355.01</v>
      </c>
      <c r="J366" s="73" t="str">
        <f>Input_Raw_Data!K367</f>
        <v>Property</v>
      </c>
      <c r="K366" s="73" t="str">
        <f>Input_Raw_Data!L367</f>
        <v xml:space="preserve">Non-network — property </v>
      </c>
      <c r="M366" s="71">
        <f t="shared" si="85"/>
        <v>40777</v>
      </c>
      <c r="N366" s="55">
        <f t="shared" si="86"/>
        <v>4</v>
      </c>
      <c r="O366" s="55">
        <f t="shared" si="87"/>
        <v>0</v>
      </c>
      <c r="P366" s="55">
        <f t="shared" si="88"/>
        <v>6</v>
      </c>
      <c r="Q366" s="55">
        <f t="shared" si="89"/>
        <v>4</v>
      </c>
      <c r="R366" s="55">
        <f t="shared" si="90"/>
        <v>48</v>
      </c>
      <c r="S366" s="55">
        <f t="shared" si="94"/>
        <v>58</v>
      </c>
      <c r="T366" s="55">
        <f t="shared" si="91"/>
        <v>240</v>
      </c>
      <c r="U366" s="55">
        <f t="shared" si="95"/>
        <v>182</v>
      </c>
      <c r="W366" s="73" t="str">
        <f t="shared" si="92"/>
        <v>Yes</v>
      </c>
      <c r="X366" s="55">
        <f t="shared" si="96"/>
        <v>58</v>
      </c>
      <c r="Y366" s="55">
        <f t="shared" si="97"/>
        <v>182</v>
      </c>
      <c r="Z366" s="62">
        <f t="shared" si="98"/>
        <v>221.73082417582418</v>
      </c>
      <c r="AA366" s="62">
        <f t="shared" si="93"/>
        <v>21359.030494505496</v>
      </c>
      <c r="AB366" s="67">
        <f t="shared" si="99"/>
        <v>32150.969505494504</v>
      </c>
      <c r="AD366" s="57">
        <f>INDEX(Input_Raw_Data!$E$739:$E$744,MATCH(D366,Input_Raw_Data!$D$739:$D$744,0))</f>
        <v>0.48700000182628767</v>
      </c>
      <c r="AE366" s="62">
        <f t="shared" si="100"/>
        <v>19652.889943699858</v>
      </c>
      <c r="AF366" s="62">
        <f t="shared" si="101"/>
        <v>15657.522207892742</v>
      </c>
    </row>
    <row r="367" spans="4:32" s="4" customFormat="1" ht="11.25" customHeight="1" x14ac:dyDescent="0.3">
      <c r="D367" s="12" t="str">
        <f>Input_Raw_Data!E368</f>
        <v>FAC</v>
      </c>
      <c r="E367" s="71">
        <f>Input_Raw_Data!F368</f>
        <v>40792</v>
      </c>
      <c r="F367" s="55">
        <f>Input_Raw_Data!G368</f>
        <v>48</v>
      </c>
      <c r="G367" s="62">
        <f>Input_Raw_Data!H368</f>
        <v>2424</v>
      </c>
      <c r="H367" s="62">
        <f>Input_Raw_Data!I368</f>
        <v>2424</v>
      </c>
      <c r="I367" s="62">
        <f>Input_Raw_Data!J368</f>
        <v>0</v>
      </c>
      <c r="J367" s="73" t="str">
        <f>Input_Raw_Data!K368</f>
        <v>IT and Communications</v>
      </c>
      <c r="K367" s="73" t="str">
        <f>Input_Raw_Data!L368</f>
        <v xml:space="preserve">Non-network — IT and communications </v>
      </c>
      <c r="M367" s="71">
        <f t="shared" si="85"/>
        <v>40792</v>
      </c>
      <c r="N367" s="55">
        <f t="shared" si="86"/>
        <v>3</v>
      </c>
      <c r="O367" s="55">
        <f t="shared" si="87"/>
        <v>1</v>
      </c>
      <c r="P367" s="55">
        <f t="shared" si="88"/>
        <v>6</v>
      </c>
      <c r="Q367" s="55">
        <f t="shared" si="89"/>
        <v>4</v>
      </c>
      <c r="R367" s="55">
        <f t="shared" si="90"/>
        <v>48</v>
      </c>
      <c r="S367" s="55">
        <f t="shared" si="94"/>
        <v>58</v>
      </c>
      <c r="T367" s="55">
        <f t="shared" si="91"/>
        <v>48</v>
      </c>
      <c r="U367" s="55">
        <f t="shared" si="95"/>
        <v>0</v>
      </c>
      <c r="W367" s="73" t="str">
        <f t="shared" si="92"/>
        <v>Yes</v>
      </c>
      <c r="X367" s="55">
        <f t="shared" si="96"/>
        <v>58</v>
      </c>
      <c r="Y367" s="55">
        <f t="shared" si="97"/>
        <v>0</v>
      </c>
      <c r="Z367" s="62">
        <f t="shared" si="98"/>
        <v>0</v>
      </c>
      <c r="AA367" s="62">
        <f t="shared" si="93"/>
        <v>2424</v>
      </c>
      <c r="AB367" s="67">
        <f t="shared" si="99"/>
        <v>0</v>
      </c>
      <c r="AD367" s="57">
        <f>INDEX(Input_Raw_Data!$E$739:$E$744,MATCH(D367,Input_Raw_Data!$D$739:$D$744,0))</f>
        <v>0.48700000182628767</v>
      </c>
      <c r="AE367" s="62">
        <f t="shared" si="100"/>
        <v>0</v>
      </c>
      <c r="AF367" s="62">
        <f t="shared" si="101"/>
        <v>0</v>
      </c>
    </row>
    <row r="368" spans="4:32" s="4" customFormat="1" ht="11.25" customHeight="1" x14ac:dyDescent="0.3">
      <c r="D368" s="12" t="str">
        <f>Input_Raw_Data!E369</f>
        <v>FAC</v>
      </c>
      <c r="E368" s="71">
        <f>Input_Raw_Data!F369</f>
        <v>40778</v>
      </c>
      <c r="F368" s="55">
        <f>Input_Raw_Data!G369</f>
        <v>48</v>
      </c>
      <c r="G368" s="62">
        <f>Input_Raw_Data!H369</f>
        <v>6995</v>
      </c>
      <c r="H368" s="62">
        <f>Input_Raw_Data!I369</f>
        <v>6995</v>
      </c>
      <c r="I368" s="62">
        <f>Input_Raw_Data!J369</f>
        <v>0</v>
      </c>
      <c r="J368" s="73" t="str">
        <f>Input_Raw_Data!K369</f>
        <v>IT and Communications</v>
      </c>
      <c r="K368" s="73" t="str">
        <f>Input_Raw_Data!L369</f>
        <v xml:space="preserve">Non-network — IT and communications </v>
      </c>
      <c r="M368" s="71">
        <f t="shared" si="85"/>
        <v>40778</v>
      </c>
      <c r="N368" s="55">
        <f t="shared" si="86"/>
        <v>4</v>
      </c>
      <c r="O368" s="55">
        <f t="shared" si="87"/>
        <v>0</v>
      </c>
      <c r="P368" s="55">
        <f t="shared" si="88"/>
        <v>6</v>
      </c>
      <c r="Q368" s="55">
        <f t="shared" si="89"/>
        <v>4</v>
      </c>
      <c r="R368" s="55">
        <f t="shared" si="90"/>
        <v>48</v>
      </c>
      <c r="S368" s="55">
        <f t="shared" si="94"/>
        <v>58</v>
      </c>
      <c r="T368" s="55">
        <f t="shared" si="91"/>
        <v>48</v>
      </c>
      <c r="U368" s="55">
        <f t="shared" si="95"/>
        <v>0</v>
      </c>
      <c r="W368" s="73" t="str">
        <f t="shared" si="92"/>
        <v>Yes</v>
      </c>
      <c r="X368" s="55">
        <f t="shared" si="96"/>
        <v>58</v>
      </c>
      <c r="Y368" s="55">
        <f t="shared" si="97"/>
        <v>0</v>
      </c>
      <c r="Z368" s="62">
        <f t="shared" si="98"/>
        <v>0</v>
      </c>
      <c r="AA368" s="62">
        <f t="shared" si="93"/>
        <v>6995</v>
      </c>
      <c r="AB368" s="67">
        <f t="shared" si="99"/>
        <v>0</v>
      </c>
      <c r="AD368" s="57">
        <f>INDEX(Input_Raw_Data!$E$739:$E$744,MATCH(D368,Input_Raw_Data!$D$739:$D$744,0))</f>
        <v>0.48700000182628767</v>
      </c>
      <c r="AE368" s="62">
        <f t="shared" si="100"/>
        <v>0</v>
      </c>
      <c r="AF368" s="62">
        <f t="shared" si="101"/>
        <v>0</v>
      </c>
    </row>
    <row r="369" spans="4:32" s="4" customFormat="1" ht="11.25" customHeight="1" x14ac:dyDescent="0.3">
      <c r="D369" s="12" t="str">
        <f>Input_Raw_Data!E370</f>
        <v>FAC</v>
      </c>
      <c r="E369" s="71">
        <f>Input_Raw_Data!F370</f>
        <v>40784</v>
      </c>
      <c r="F369" s="55">
        <f>Input_Raw_Data!G370</f>
        <v>240</v>
      </c>
      <c r="G369" s="62">
        <f>Input_Raw_Data!H370</f>
        <v>2530</v>
      </c>
      <c r="H369" s="62">
        <f>Input_Raw_Data!I370</f>
        <v>621.97</v>
      </c>
      <c r="I369" s="62">
        <f>Input_Raw_Data!J370</f>
        <v>1908.03</v>
      </c>
      <c r="J369" s="73" t="str">
        <f>Input_Raw_Data!K370</f>
        <v>Property</v>
      </c>
      <c r="K369" s="73" t="str">
        <f>Input_Raw_Data!L370</f>
        <v xml:space="preserve">Non-network — property </v>
      </c>
      <c r="M369" s="71">
        <f t="shared" si="85"/>
        <v>40784</v>
      </c>
      <c r="N369" s="55">
        <f t="shared" si="86"/>
        <v>4</v>
      </c>
      <c r="O369" s="55">
        <f t="shared" si="87"/>
        <v>0</v>
      </c>
      <c r="P369" s="55">
        <f t="shared" si="88"/>
        <v>6</v>
      </c>
      <c r="Q369" s="55">
        <f t="shared" si="89"/>
        <v>4</v>
      </c>
      <c r="R369" s="55">
        <f t="shared" si="90"/>
        <v>48</v>
      </c>
      <c r="S369" s="55">
        <f t="shared" si="94"/>
        <v>58</v>
      </c>
      <c r="T369" s="55">
        <f t="shared" si="91"/>
        <v>240</v>
      </c>
      <c r="U369" s="55">
        <f t="shared" si="95"/>
        <v>182</v>
      </c>
      <c r="W369" s="73" t="str">
        <f t="shared" si="92"/>
        <v>Yes</v>
      </c>
      <c r="X369" s="55">
        <f t="shared" si="96"/>
        <v>58</v>
      </c>
      <c r="Y369" s="55">
        <f t="shared" si="97"/>
        <v>182</v>
      </c>
      <c r="Z369" s="62">
        <f t="shared" si="98"/>
        <v>10.483681318681318</v>
      </c>
      <c r="AA369" s="62">
        <f t="shared" si="93"/>
        <v>1009.8662087912088</v>
      </c>
      <c r="AB369" s="67">
        <f t="shared" si="99"/>
        <v>1520.1337912087911</v>
      </c>
      <c r="AD369" s="57">
        <f>INDEX(Input_Raw_Data!$E$739:$E$744,MATCH(D369,Input_Raw_Data!$D$739:$D$744,0))</f>
        <v>0.48700000182628767</v>
      </c>
      <c r="AE369" s="62">
        <f t="shared" si="100"/>
        <v>929.2106134846116</v>
      </c>
      <c r="AF369" s="62">
        <f t="shared" si="101"/>
        <v>740.30515909488281</v>
      </c>
    </row>
    <row r="370" spans="4:32" s="4" customFormat="1" ht="11.25" customHeight="1" x14ac:dyDescent="0.3">
      <c r="D370" s="12" t="str">
        <f>Input_Raw_Data!E371</f>
        <v>FAC</v>
      </c>
      <c r="E370" s="71">
        <f>Input_Raw_Data!F371</f>
        <v>40483</v>
      </c>
      <c r="F370" s="55">
        <f>Input_Raw_Data!G371</f>
        <v>48</v>
      </c>
      <c r="G370" s="62">
        <f>Input_Raw_Data!H371</f>
        <v>25800</v>
      </c>
      <c r="H370" s="62">
        <f>Input_Raw_Data!I371</f>
        <v>25800</v>
      </c>
      <c r="I370" s="62">
        <f>Input_Raw_Data!J371</f>
        <v>0</v>
      </c>
      <c r="J370" s="73" t="str">
        <f>Input_Raw_Data!K371</f>
        <v>IT and Communications</v>
      </c>
      <c r="K370" s="73" t="str">
        <f>Input_Raw_Data!L371</f>
        <v xml:space="preserve">Non-network — IT and communications </v>
      </c>
      <c r="M370" s="71">
        <f t="shared" si="85"/>
        <v>40483</v>
      </c>
      <c r="N370" s="55">
        <f t="shared" si="86"/>
        <v>1</v>
      </c>
      <c r="O370" s="55">
        <f t="shared" si="87"/>
        <v>1</v>
      </c>
      <c r="P370" s="55">
        <f t="shared" si="88"/>
        <v>6</v>
      </c>
      <c r="Q370" s="55">
        <f t="shared" si="89"/>
        <v>5</v>
      </c>
      <c r="R370" s="55">
        <f t="shared" si="90"/>
        <v>60</v>
      </c>
      <c r="S370" s="55">
        <f t="shared" si="94"/>
        <v>68</v>
      </c>
      <c r="T370" s="55">
        <f t="shared" si="91"/>
        <v>48</v>
      </c>
      <c r="U370" s="55">
        <f t="shared" si="95"/>
        <v>0</v>
      </c>
      <c r="W370" s="73" t="str">
        <f t="shared" si="92"/>
        <v>Yes</v>
      </c>
      <c r="X370" s="55">
        <f t="shared" si="96"/>
        <v>68</v>
      </c>
      <c r="Y370" s="55">
        <f t="shared" si="97"/>
        <v>0</v>
      </c>
      <c r="Z370" s="62">
        <f t="shared" si="98"/>
        <v>0</v>
      </c>
      <c r="AA370" s="62">
        <f t="shared" si="93"/>
        <v>25800</v>
      </c>
      <c r="AB370" s="67">
        <f t="shared" si="99"/>
        <v>0</v>
      </c>
      <c r="AD370" s="57">
        <f>INDEX(Input_Raw_Data!$E$739:$E$744,MATCH(D370,Input_Raw_Data!$D$739:$D$744,0))</f>
        <v>0.48700000182628767</v>
      </c>
      <c r="AE370" s="62">
        <f t="shared" si="100"/>
        <v>0</v>
      </c>
      <c r="AF370" s="62">
        <f t="shared" si="101"/>
        <v>0</v>
      </c>
    </row>
    <row r="371" spans="4:32" s="4" customFormat="1" ht="11.25" customHeight="1" x14ac:dyDescent="0.3">
      <c r="D371" s="12" t="str">
        <f>Input_Raw_Data!E372</f>
        <v>FAC</v>
      </c>
      <c r="E371" s="71">
        <f>Input_Raw_Data!F372</f>
        <v>40483</v>
      </c>
      <c r="F371" s="55">
        <f>Input_Raw_Data!G372</f>
        <v>48</v>
      </c>
      <c r="G371" s="62">
        <f>Input_Raw_Data!H372</f>
        <v>25800</v>
      </c>
      <c r="H371" s="62">
        <f>Input_Raw_Data!I372</f>
        <v>25800</v>
      </c>
      <c r="I371" s="62">
        <f>Input_Raw_Data!J372</f>
        <v>0</v>
      </c>
      <c r="J371" s="73" t="str">
        <f>Input_Raw_Data!K372</f>
        <v>IT and Communications</v>
      </c>
      <c r="K371" s="73" t="str">
        <f>Input_Raw_Data!L372</f>
        <v xml:space="preserve">Non-network — IT and communications </v>
      </c>
      <c r="M371" s="71">
        <f t="shared" si="85"/>
        <v>40483</v>
      </c>
      <c r="N371" s="55">
        <f t="shared" si="86"/>
        <v>1</v>
      </c>
      <c r="O371" s="55">
        <f t="shared" si="87"/>
        <v>1</v>
      </c>
      <c r="P371" s="55">
        <f t="shared" si="88"/>
        <v>6</v>
      </c>
      <c r="Q371" s="55">
        <f t="shared" si="89"/>
        <v>5</v>
      </c>
      <c r="R371" s="55">
        <f t="shared" si="90"/>
        <v>60</v>
      </c>
      <c r="S371" s="55">
        <f t="shared" si="94"/>
        <v>68</v>
      </c>
      <c r="T371" s="55">
        <f t="shared" si="91"/>
        <v>48</v>
      </c>
      <c r="U371" s="55">
        <f t="shared" si="95"/>
        <v>0</v>
      </c>
      <c r="W371" s="73" t="str">
        <f t="shared" si="92"/>
        <v>Yes</v>
      </c>
      <c r="X371" s="55">
        <f t="shared" si="96"/>
        <v>68</v>
      </c>
      <c r="Y371" s="55">
        <f t="shared" si="97"/>
        <v>0</v>
      </c>
      <c r="Z371" s="62">
        <f t="shared" si="98"/>
        <v>0</v>
      </c>
      <c r="AA371" s="62">
        <f t="shared" si="93"/>
        <v>25800</v>
      </c>
      <c r="AB371" s="67">
        <f t="shared" si="99"/>
        <v>0</v>
      </c>
      <c r="AD371" s="57">
        <f>INDEX(Input_Raw_Data!$E$739:$E$744,MATCH(D371,Input_Raw_Data!$D$739:$D$744,0))</f>
        <v>0.48700000182628767</v>
      </c>
      <c r="AE371" s="62">
        <f t="shared" si="100"/>
        <v>0</v>
      </c>
      <c r="AF371" s="62">
        <f t="shared" si="101"/>
        <v>0</v>
      </c>
    </row>
    <row r="372" spans="4:32" s="4" customFormat="1" ht="11.25" customHeight="1" x14ac:dyDescent="0.3">
      <c r="D372" s="12" t="str">
        <f>Input_Raw_Data!E373</f>
        <v>FAC</v>
      </c>
      <c r="E372" s="71">
        <f>Input_Raw_Data!F373</f>
        <v>40483</v>
      </c>
      <c r="F372" s="55">
        <f>Input_Raw_Data!G373</f>
        <v>48</v>
      </c>
      <c r="G372" s="62">
        <f>Input_Raw_Data!H373</f>
        <v>25800</v>
      </c>
      <c r="H372" s="62">
        <f>Input_Raw_Data!I373</f>
        <v>25800</v>
      </c>
      <c r="I372" s="62">
        <f>Input_Raw_Data!J373</f>
        <v>0</v>
      </c>
      <c r="J372" s="73" t="str">
        <f>Input_Raw_Data!K373</f>
        <v>Plant and Equipment</v>
      </c>
      <c r="K372" s="73" t="str">
        <f>Input_Raw_Data!L373</f>
        <v xml:space="preserve">Non-network — plant &amp; equipment </v>
      </c>
      <c r="M372" s="71">
        <f t="shared" si="85"/>
        <v>40483</v>
      </c>
      <c r="N372" s="55">
        <f t="shared" si="86"/>
        <v>1</v>
      </c>
      <c r="O372" s="55">
        <f t="shared" si="87"/>
        <v>1</v>
      </c>
      <c r="P372" s="55">
        <f t="shared" si="88"/>
        <v>6</v>
      </c>
      <c r="Q372" s="55">
        <f t="shared" si="89"/>
        <v>5</v>
      </c>
      <c r="R372" s="55">
        <f t="shared" si="90"/>
        <v>60</v>
      </c>
      <c r="S372" s="55">
        <f t="shared" si="94"/>
        <v>68</v>
      </c>
      <c r="T372" s="55">
        <f t="shared" si="91"/>
        <v>48</v>
      </c>
      <c r="U372" s="55">
        <f t="shared" si="95"/>
        <v>0</v>
      </c>
      <c r="W372" s="73" t="str">
        <f t="shared" si="92"/>
        <v>Yes</v>
      </c>
      <c r="X372" s="55">
        <f t="shared" si="96"/>
        <v>68</v>
      </c>
      <c r="Y372" s="55">
        <f t="shared" si="97"/>
        <v>0</v>
      </c>
      <c r="Z372" s="62">
        <f t="shared" si="98"/>
        <v>0</v>
      </c>
      <c r="AA372" s="62">
        <f t="shared" si="93"/>
        <v>25800</v>
      </c>
      <c r="AB372" s="67">
        <f t="shared" si="99"/>
        <v>0</v>
      </c>
      <c r="AD372" s="57">
        <f>INDEX(Input_Raw_Data!$E$739:$E$744,MATCH(D372,Input_Raw_Data!$D$739:$D$744,0))</f>
        <v>0.48700000182628767</v>
      </c>
      <c r="AE372" s="62">
        <f t="shared" si="100"/>
        <v>0</v>
      </c>
      <c r="AF372" s="62">
        <f t="shared" si="101"/>
        <v>0</v>
      </c>
    </row>
    <row r="373" spans="4:32" s="4" customFormat="1" ht="11.25" customHeight="1" x14ac:dyDescent="0.3">
      <c r="D373" s="12" t="str">
        <f>Input_Raw_Data!E374</f>
        <v>FAC</v>
      </c>
      <c r="E373" s="71">
        <f>Input_Raw_Data!F374</f>
        <v>40893</v>
      </c>
      <c r="F373" s="55">
        <f>Input_Raw_Data!G374</f>
        <v>60</v>
      </c>
      <c r="G373" s="62">
        <f>Input_Raw_Data!H374</f>
        <v>6026</v>
      </c>
      <c r="H373" s="62">
        <f>Input_Raw_Data!I374</f>
        <v>5523.77</v>
      </c>
      <c r="I373" s="62">
        <f>Input_Raw_Data!J374</f>
        <v>502.22999999999956</v>
      </c>
      <c r="J373" s="73" t="str">
        <f>Input_Raw_Data!K374</f>
        <v>Property</v>
      </c>
      <c r="K373" s="73" t="str">
        <f>Input_Raw_Data!L374</f>
        <v xml:space="preserve">Non-network — property </v>
      </c>
      <c r="M373" s="71">
        <f t="shared" si="85"/>
        <v>40893</v>
      </c>
      <c r="N373" s="55">
        <f t="shared" si="86"/>
        <v>0</v>
      </c>
      <c r="O373" s="55">
        <f t="shared" si="87"/>
        <v>0</v>
      </c>
      <c r="P373" s="55">
        <f t="shared" si="88"/>
        <v>6</v>
      </c>
      <c r="Q373" s="55">
        <f t="shared" si="89"/>
        <v>4</v>
      </c>
      <c r="R373" s="55">
        <f t="shared" si="90"/>
        <v>48</v>
      </c>
      <c r="S373" s="55">
        <f t="shared" si="94"/>
        <v>54</v>
      </c>
      <c r="T373" s="55">
        <f t="shared" si="91"/>
        <v>60</v>
      </c>
      <c r="U373" s="55">
        <f t="shared" si="95"/>
        <v>6</v>
      </c>
      <c r="W373" s="73" t="str">
        <f t="shared" si="92"/>
        <v>Yes</v>
      </c>
      <c r="X373" s="55">
        <f t="shared" si="96"/>
        <v>54</v>
      </c>
      <c r="Y373" s="55">
        <f t="shared" si="97"/>
        <v>6</v>
      </c>
      <c r="Z373" s="62">
        <f t="shared" si="98"/>
        <v>83.704999999999927</v>
      </c>
      <c r="AA373" s="62">
        <f t="shared" si="93"/>
        <v>6026</v>
      </c>
      <c r="AB373" s="67">
        <f t="shared" si="99"/>
        <v>0</v>
      </c>
      <c r="AD373" s="57">
        <f>INDEX(Input_Raw_Data!$E$739:$E$744,MATCH(D373,Input_Raw_Data!$D$739:$D$744,0))</f>
        <v>0.48700000182628767</v>
      </c>
      <c r="AE373" s="62">
        <f t="shared" si="100"/>
        <v>244.58601091721624</v>
      </c>
      <c r="AF373" s="62">
        <f t="shared" si="101"/>
        <v>0</v>
      </c>
    </row>
    <row r="374" spans="4:32" s="4" customFormat="1" ht="11.25" customHeight="1" x14ac:dyDescent="0.3">
      <c r="D374" s="12" t="str">
        <f>Input_Raw_Data!E375</f>
        <v>FAC</v>
      </c>
      <c r="E374" s="71">
        <f>Input_Raw_Data!F375</f>
        <v>40858</v>
      </c>
      <c r="F374" s="55">
        <f>Input_Raw_Data!G375</f>
        <v>60</v>
      </c>
      <c r="G374" s="62">
        <f>Input_Raw_Data!H375</f>
        <v>4389</v>
      </c>
      <c r="H374" s="62">
        <f>Input_Raw_Data!I375</f>
        <v>4096.3900000000003</v>
      </c>
      <c r="I374" s="62">
        <f>Input_Raw_Data!J375</f>
        <v>292.60999999999967</v>
      </c>
      <c r="J374" s="73" t="str">
        <f>Input_Raw_Data!K375</f>
        <v>Property</v>
      </c>
      <c r="K374" s="73" t="str">
        <f>Input_Raw_Data!L375</f>
        <v xml:space="preserve">Non-network — property </v>
      </c>
      <c r="M374" s="71">
        <f t="shared" si="85"/>
        <v>40858</v>
      </c>
      <c r="N374" s="55">
        <f t="shared" si="86"/>
        <v>1</v>
      </c>
      <c r="O374" s="55">
        <f t="shared" si="87"/>
        <v>1</v>
      </c>
      <c r="P374" s="55">
        <f t="shared" si="88"/>
        <v>6</v>
      </c>
      <c r="Q374" s="55">
        <f t="shared" si="89"/>
        <v>4</v>
      </c>
      <c r="R374" s="55">
        <f t="shared" si="90"/>
        <v>48</v>
      </c>
      <c r="S374" s="55">
        <f t="shared" si="94"/>
        <v>56</v>
      </c>
      <c r="T374" s="55">
        <f t="shared" si="91"/>
        <v>60</v>
      </c>
      <c r="U374" s="55">
        <f t="shared" si="95"/>
        <v>4</v>
      </c>
      <c r="W374" s="73" t="str">
        <f t="shared" si="92"/>
        <v>Yes</v>
      </c>
      <c r="X374" s="55">
        <f t="shared" si="96"/>
        <v>56</v>
      </c>
      <c r="Y374" s="55">
        <f t="shared" si="97"/>
        <v>4</v>
      </c>
      <c r="Z374" s="62">
        <f t="shared" si="98"/>
        <v>73.152499999999918</v>
      </c>
      <c r="AA374" s="62">
        <f t="shared" si="93"/>
        <v>4389</v>
      </c>
      <c r="AB374" s="67">
        <f t="shared" si="99"/>
        <v>0</v>
      </c>
      <c r="AD374" s="57">
        <f>INDEX(Input_Raw_Data!$E$739:$E$744,MATCH(D374,Input_Raw_Data!$D$739:$D$744,0))</f>
        <v>0.48700000182628767</v>
      </c>
      <c r="AE374" s="62">
        <f t="shared" si="100"/>
        <v>142.50107053438987</v>
      </c>
      <c r="AF374" s="62">
        <f t="shared" si="101"/>
        <v>0</v>
      </c>
    </row>
    <row r="375" spans="4:32" s="4" customFormat="1" ht="11.25" customHeight="1" x14ac:dyDescent="0.3">
      <c r="D375" s="12" t="str">
        <f>Input_Raw_Data!E376</f>
        <v>FAC</v>
      </c>
      <c r="E375" s="71">
        <f>Input_Raw_Data!F376</f>
        <v>40917</v>
      </c>
      <c r="F375" s="55">
        <f>Input_Raw_Data!G376</f>
        <v>60</v>
      </c>
      <c r="G375" s="62">
        <f>Input_Raw_Data!H376</f>
        <v>5738</v>
      </c>
      <c r="H375" s="62">
        <f>Input_Raw_Data!I376</f>
        <v>5164.16</v>
      </c>
      <c r="I375" s="62">
        <f>Input_Raw_Data!J376</f>
        <v>573.84000000000015</v>
      </c>
      <c r="J375" s="73" t="str">
        <f>Input_Raw_Data!K376</f>
        <v>Plant and Equipment</v>
      </c>
      <c r="K375" s="73" t="str">
        <f>Input_Raw_Data!L376</f>
        <v xml:space="preserve">Non-network — plant &amp; equipment </v>
      </c>
      <c r="M375" s="71">
        <f t="shared" si="85"/>
        <v>40917</v>
      </c>
      <c r="N375" s="55">
        <f t="shared" si="86"/>
        <v>11</v>
      </c>
      <c r="O375" s="55">
        <f t="shared" si="87"/>
        <v>1</v>
      </c>
      <c r="P375" s="55">
        <f t="shared" si="88"/>
        <v>6</v>
      </c>
      <c r="Q375" s="55">
        <f t="shared" si="89"/>
        <v>3</v>
      </c>
      <c r="R375" s="55">
        <f t="shared" si="90"/>
        <v>36</v>
      </c>
      <c r="S375" s="55">
        <f t="shared" si="94"/>
        <v>54</v>
      </c>
      <c r="T375" s="55">
        <f t="shared" si="91"/>
        <v>60</v>
      </c>
      <c r="U375" s="55">
        <f t="shared" si="95"/>
        <v>6</v>
      </c>
      <c r="W375" s="73" t="str">
        <f t="shared" si="92"/>
        <v>Yes</v>
      </c>
      <c r="X375" s="55">
        <f t="shared" si="96"/>
        <v>54</v>
      </c>
      <c r="Y375" s="55">
        <f t="shared" si="97"/>
        <v>6</v>
      </c>
      <c r="Z375" s="62">
        <f t="shared" si="98"/>
        <v>95.640000000000029</v>
      </c>
      <c r="AA375" s="62">
        <f t="shared" si="93"/>
        <v>5738</v>
      </c>
      <c r="AB375" s="67">
        <f t="shared" si="99"/>
        <v>0</v>
      </c>
      <c r="AD375" s="57">
        <f>INDEX(Input_Raw_Data!$E$739:$E$744,MATCH(D375,Input_Raw_Data!$D$739:$D$744,0))</f>
        <v>0.48700000182628767</v>
      </c>
      <c r="AE375" s="62">
        <f t="shared" si="100"/>
        <v>279.46008104799699</v>
      </c>
      <c r="AF375" s="62">
        <f t="shared" si="101"/>
        <v>0</v>
      </c>
    </row>
    <row r="376" spans="4:32" s="4" customFormat="1" ht="11.25" customHeight="1" x14ac:dyDescent="0.3">
      <c r="D376" s="12" t="str">
        <f>Input_Raw_Data!E377</f>
        <v>FAC</v>
      </c>
      <c r="E376" s="71">
        <f>Input_Raw_Data!F377</f>
        <v>40917</v>
      </c>
      <c r="F376" s="55">
        <f>Input_Raw_Data!G377</f>
        <v>96</v>
      </c>
      <c r="G376" s="62">
        <f>Input_Raw_Data!H377</f>
        <v>3639</v>
      </c>
      <c r="H376" s="62">
        <f>Input_Raw_Data!I377</f>
        <v>2046.82</v>
      </c>
      <c r="I376" s="62">
        <f>Input_Raw_Data!J377</f>
        <v>1592.18</v>
      </c>
      <c r="J376" s="73" t="str">
        <f>Input_Raw_Data!K377</f>
        <v>Plant and Equipment</v>
      </c>
      <c r="K376" s="73" t="str">
        <f>Input_Raw_Data!L377</f>
        <v xml:space="preserve">Non-network — plant &amp; equipment </v>
      </c>
      <c r="M376" s="71">
        <f t="shared" si="85"/>
        <v>40917</v>
      </c>
      <c r="N376" s="55">
        <f t="shared" si="86"/>
        <v>11</v>
      </c>
      <c r="O376" s="55">
        <f t="shared" si="87"/>
        <v>1</v>
      </c>
      <c r="P376" s="55">
        <f t="shared" si="88"/>
        <v>6</v>
      </c>
      <c r="Q376" s="55">
        <f t="shared" si="89"/>
        <v>3</v>
      </c>
      <c r="R376" s="55">
        <f t="shared" si="90"/>
        <v>36</v>
      </c>
      <c r="S376" s="55">
        <f t="shared" si="94"/>
        <v>54</v>
      </c>
      <c r="T376" s="55">
        <f t="shared" si="91"/>
        <v>96</v>
      </c>
      <c r="U376" s="55">
        <f t="shared" si="95"/>
        <v>42</v>
      </c>
      <c r="W376" s="73" t="str">
        <f t="shared" si="92"/>
        <v>Yes</v>
      </c>
      <c r="X376" s="55">
        <f t="shared" si="96"/>
        <v>54</v>
      </c>
      <c r="Y376" s="55">
        <f t="shared" si="97"/>
        <v>42</v>
      </c>
      <c r="Z376" s="62">
        <f t="shared" si="98"/>
        <v>37.90904761904762</v>
      </c>
      <c r="AA376" s="62">
        <f t="shared" si="93"/>
        <v>3449.4547619047617</v>
      </c>
      <c r="AB376" s="67">
        <f t="shared" si="99"/>
        <v>189.54523809523835</v>
      </c>
      <c r="AD376" s="57">
        <f>INDEX(Input_Raw_Data!$E$739:$E$744,MATCH(D376,Input_Raw_Data!$D$739:$D$744,0))</f>
        <v>0.48700000182628767</v>
      </c>
      <c r="AE376" s="62">
        <f t="shared" si="100"/>
        <v>775.39166290777871</v>
      </c>
      <c r="AF376" s="62">
        <f t="shared" si="101"/>
        <v>92.308531298545205</v>
      </c>
    </row>
    <row r="377" spans="4:32" s="4" customFormat="1" ht="11.25" customHeight="1" x14ac:dyDescent="0.3">
      <c r="D377" s="12" t="str">
        <f>Input_Raw_Data!E378</f>
        <v>FAC</v>
      </c>
      <c r="E377" s="71">
        <f>Input_Raw_Data!F378</f>
        <v>41091</v>
      </c>
      <c r="F377" s="55">
        <f>Input_Raw_Data!G378</f>
        <v>240</v>
      </c>
      <c r="G377" s="62">
        <f>Input_Raw_Data!H378</f>
        <v>19479</v>
      </c>
      <c r="H377" s="62">
        <f>Input_Raw_Data!I378</f>
        <v>9214.07</v>
      </c>
      <c r="I377" s="62">
        <f>Input_Raw_Data!J378</f>
        <v>10264.93</v>
      </c>
      <c r="J377" s="73" t="str">
        <f>Input_Raw_Data!K378</f>
        <v>Exclude</v>
      </c>
      <c r="K377" s="73" t="str">
        <f>Input_Raw_Data!L378</f>
        <v>Exclude</v>
      </c>
      <c r="M377" s="71">
        <f t="shared" si="85"/>
        <v>41091</v>
      </c>
      <c r="N377" s="55">
        <f t="shared" si="86"/>
        <v>5</v>
      </c>
      <c r="O377" s="55">
        <f t="shared" si="87"/>
        <v>1</v>
      </c>
      <c r="P377" s="55">
        <f t="shared" si="88"/>
        <v>6</v>
      </c>
      <c r="Q377" s="55">
        <f t="shared" si="89"/>
        <v>3</v>
      </c>
      <c r="R377" s="55">
        <f t="shared" si="90"/>
        <v>36</v>
      </c>
      <c r="S377" s="55">
        <f t="shared" si="94"/>
        <v>48</v>
      </c>
      <c r="T377" s="55">
        <f t="shared" si="91"/>
        <v>240</v>
      </c>
      <c r="U377" s="55">
        <f t="shared" si="95"/>
        <v>192</v>
      </c>
      <c r="W377" s="73" t="str">
        <f t="shared" si="92"/>
        <v>Yes</v>
      </c>
      <c r="X377" s="55">
        <f t="shared" si="96"/>
        <v>48</v>
      </c>
      <c r="Y377" s="55">
        <f t="shared" si="97"/>
        <v>192</v>
      </c>
      <c r="Z377" s="62">
        <f t="shared" si="98"/>
        <v>53.463177083333335</v>
      </c>
      <c r="AA377" s="62">
        <f t="shared" si="93"/>
        <v>11192.207552083333</v>
      </c>
      <c r="AB377" s="67">
        <f t="shared" si="99"/>
        <v>8286.7924479166668</v>
      </c>
      <c r="AD377" s="57">
        <f>INDEX(Input_Raw_Data!$E$739:$E$744,MATCH(D377,Input_Raw_Data!$D$739:$D$744,0))</f>
        <v>0.48700000182628767</v>
      </c>
      <c r="AE377" s="62">
        <f t="shared" si="100"/>
        <v>4999.0209287467151</v>
      </c>
      <c r="AF377" s="62">
        <f t="shared" si="101"/>
        <v>4035.6679372694834</v>
      </c>
    </row>
    <row r="378" spans="4:32" s="4" customFormat="1" ht="11.25" customHeight="1" x14ac:dyDescent="0.3">
      <c r="D378" s="12" t="str">
        <f>Input_Raw_Data!E379</f>
        <v>FAC</v>
      </c>
      <c r="E378" s="71">
        <f>Input_Raw_Data!F379</f>
        <v>41091</v>
      </c>
      <c r="F378" s="55">
        <f>Input_Raw_Data!G379</f>
        <v>60</v>
      </c>
      <c r="G378" s="62">
        <f>Input_Raw_Data!H379</f>
        <v>3051</v>
      </c>
      <c r="H378" s="62">
        <f>Input_Raw_Data!I379</f>
        <v>3051</v>
      </c>
      <c r="I378" s="62">
        <f>Input_Raw_Data!J379</f>
        <v>0</v>
      </c>
      <c r="J378" s="73" t="str">
        <f>Input_Raw_Data!K379</f>
        <v>Exclude</v>
      </c>
      <c r="K378" s="73" t="str">
        <f>Input_Raw_Data!L379</f>
        <v>Exclude</v>
      </c>
      <c r="M378" s="71">
        <f t="shared" si="85"/>
        <v>41091</v>
      </c>
      <c r="N378" s="55">
        <f t="shared" si="86"/>
        <v>5</v>
      </c>
      <c r="O378" s="55">
        <f t="shared" si="87"/>
        <v>1</v>
      </c>
      <c r="P378" s="55">
        <f t="shared" si="88"/>
        <v>6</v>
      </c>
      <c r="Q378" s="55">
        <f t="shared" si="89"/>
        <v>3</v>
      </c>
      <c r="R378" s="55">
        <f t="shared" si="90"/>
        <v>36</v>
      </c>
      <c r="S378" s="55">
        <f t="shared" si="94"/>
        <v>48</v>
      </c>
      <c r="T378" s="55">
        <f t="shared" si="91"/>
        <v>60</v>
      </c>
      <c r="U378" s="55">
        <f t="shared" si="95"/>
        <v>12</v>
      </c>
      <c r="W378" s="73" t="str">
        <f t="shared" si="92"/>
        <v>Yes</v>
      </c>
      <c r="X378" s="55">
        <f t="shared" si="96"/>
        <v>48</v>
      </c>
      <c r="Y378" s="55">
        <f t="shared" si="97"/>
        <v>12</v>
      </c>
      <c r="Z378" s="62">
        <f t="shared" si="98"/>
        <v>0</v>
      </c>
      <c r="AA378" s="62">
        <f t="shared" si="93"/>
        <v>3051</v>
      </c>
      <c r="AB378" s="67">
        <f t="shared" si="99"/>
        <v>0</v>
      </c>
      <c r="AD378" s="57">
        <f>INDEX(Input_Raw_Data!$E$739:$E$744,MATCH(D378,Input_Raw_Data!$D$739:$D$744,0))</f>
        <v>0.48700000182628767</v>
      </c>
      <c r="AE378" s="62">
        <f t="shared" si="100"/>
        <v>0</v>
      </c>
      <c r="AF378" s="62">
        <f t="shared" si="101"/>
        <v>0</v>
      </c>
    </row>
    <row r="379" spans="4:32" s="4" customFormat="1" ht="11.25" customHeight="1" x14ac:dyDescent="0.3">
      <c r="D379" s="12" t="str">
        <f>Input_Raw_Data!E380</f>
        <v>FAC</v>
      </c>
      <c r="E379" s="71">
        <f>Input_Raw_Data!F380</f>
        <v>41091</v>
      </c>
      <c r="F379" s="55">
        <f>Input_Raw_Data!G380</f>
        <v>48</v>
      </c>
      <c r="G379" s="62">
        <f>Input_Raw_Data!H380</f>
        <v>45493</v>
      </c>
      <c r="H379" s="62">
        <f>Input_Raw_Data!I380</f>
        <v>45493</v>
      </c>
      <c r="I379" s="62">
        <f>Input_Raw_Data!J380</f>
        <v>0</v>
      </c>
      <c r="J379" s="73" t="str">
        <f>Input_Raw_Data!K380</f>
        <v>Exclude</v>
      </c>
      <c r="K379" s="73" t="str">
        <f>Input_Raw_Data!L380</f>
        <v>Exclude</v>
      </c>
      <c r="M379" s="71">
        <f t="shared" si="85"/>
        <v>41091</v>
      </c>
      <c r="N379" s="55">
        <f t="shared" si="86"/>
        <v>5</v>
      </c>
      <c r="O379" s="55">
        <f t="shared" si="87"/>
        <v>1</v>
      </c>
      <c r="P379" s="55">
        <f t="shared" si="88"/>
        <v>6</v>
      </c>
      <c r="Q379" s="55">
        <f t="shared" si="89"/>
        <v>3</v>
      </c>
      <c r="R379" s="55">
        <f t="shared" si="90"/>
        <v>36</v>
      </c>
      <c r="S379" s="55">
        <f t="shared" si="94"/>
        <v>48</v>
      </c>
      <c r="T379" s="55">
        <f t="shared" si="91"/>
        <v>48</v>
      </c>
      <c r="U379" s="55">
        <f t="shared" si="95"/>
        <v>0</v>
      </c>
      <c r="W379" s="73" t="str">
        <f t="shared" si="92"/>
        <v>Yes</v>
      </c>
      <c r="X379" s="55">
        <f t="shared" si="96"/>
        <v>48</v>
      </c>
      <c r="Y379" s="55">
        <f t="shared" si="97"/>
        <v>0</v>
      </c>
      <c r="Z379" s="62">
        <f t="shared" si="98"/>
        <v>0</v>
      </c>
      <c r="AA379" s="62">
        <f t="shared" si="93"/>
        <v>45493</v>
      </c>
      <c r="AB379" s="67">
        <f t="shared" si="99"/>
        <v>0</v>
      </c>
      <c r="AD379" s="57">
        <f>INDEX(Input_Raw_Data!$E$739:$E$744,MATCH(D379,Input_Raw_Data!$D$739:$D$744,0))</f>
        <v>0.48700000182628767</v>
      </c>
      <c r="AE379" s="62">
        <f t="shared" si="100"/>
        <v>0</v>
      </c>
      <c r="AF379" s="62">
        <f t="shared" si="101"/>
        <v>0</v>
      </c>
    </row>
    <row r="380" spans="4:32" s="4" customFormat="1" ht="11.25" customHeight="1" x14ac:dyDescent="0.3">
      <c r="D380" s="12" t="str">
        <f>Input_Raw_Data!E381</f>
        <v>FAC</v>
      </c>
      <c r="E380" s="71">
        <f>Input_Raw_Data!F381</f>
        <v>40358</v>
      </c>
      <c r="F380" s="55">
        <f>Input_Raw_Data!G381</f>
        <v>48</v>
      </c>
      <c r="G380" s="62">
        <f>Input_Raw_Data!H381</f>
        <v>15150</v>
      </c>
      <c r="H380" s="62">
        <f>Input_Raw_Data!I381</f>
        <v>15150</v>
      </c>
      <c r="I380" s="62">
        <f>Input_Raw_Data!J381</f>
        <v>0</v>
      </c>
      <c r="J380" s="73" t="str">
        <f>Input_Raw_Data!K381</f>
        <v>Property</v>
      </c>
      <c r="K380" s="73" t="str">
        <f>Input_Raw_Data!L381</f>
        <v xml:space="preserve">Non-network — property </v>
      </c>
      <c r="M380" s="71">
        <f t="shared" si="85"/>
        <v>40358</v>
      </c>
      <c r="N380" s="55">
        <f t="shared" si="86"/>
        <v>6</v>
      </c>
      <c r="O380" s="55">
        <f t="shared" si="87"/>
        <v>0</v>
      </c>
      <c r="P380" s="55">
        <f t="shared" si="88"/>
        <v>6</v>
      </c>
      <c r="Q380" s="55">
        <f t="shared" si="89"/>
        <v>5</v>
      </c>
      <c r="R380" s="55">
        <f t="shared" si="90"/>
        <v>60</v>
      </c>
      <c r="S380" s="55">
        <f t="shared" si="94"/>
        <v>72</v>
      </c>
      <c r="T380" s="55">
        <f t="shared" si="91"/>
        <v>48</v>
      </c>
      <c r="U380" s="55">
        <f t="shared" si="95"/>
        <v>0</v>
      </c>
      <c r="W380" s="73" t="str">
        <f t="shared" si="92"/>
        <v>Yes</v>
      </c>
      <c r="X380" s="55">
        <f t="shared" si="96"/>
        <v>72</v>
      </c>
      <c r="Y380" s="55">
        <f t="shared" si="97"/>
        <v>0</v>
      </c>
      <c r="Z380" s="62">
        <f t="shared" si="98"/>
        <v>0</v>
      </c>
      <c r="AA380" s="62">
        <f t="shared" si="93"/>
        <v>15150</v>
      </c>
      <c r="AB380" s="67">
        <f t="shared" si="99"/>
        <v>0</v>
      </c>
      <c r="AD380" s="57">
        <f>INDEX(Input_Raw_Data!$E$739:$E$744,MATCH(D380,Input_Raw_Data!$D$739:$D$744,0))</f>
        <v>0.48700000182628767</v>
      </c>
      <c r="AE380" s="62">
        <f t="shared" si="100"/>
        <v>0</v>
      </c>
      <c r="AF380" s="62">
        <f t="shared" si="101"/>
        <v>0</v>
      </c>
    </row>
    <row r="381" spans="4:32" s="4" customFormat="1" ht="11.25" customHeight="1" x14ac:dyDescent="0.3">
      <c r="D381" s="12" t="str">
        <f>Input_Raw_Data!E382</f>
        <v>FAC</v>
      </c>
      <c r="E381" s="71">
        <f>Input_Raw_Data!F382</f>
        <v>40359</v>
      </c>
      <c r="F381" s="55">
        <f>Input_Raw_Data!G382</f>
        <v>48</v>
      </c>
      <c r="G381" s="62">
        <f>Input_Raw_Data!H382</f>
        <v>2912</v>
      </c>
      <c r="H381" s="62">
        <f>Input_Raw_Data!I382</f>
        <v>2912</v>
      </c>
      <c r="I381" s="62">
        <f>Input_Raw_Data!J382</f>
        <v>0</v>
      </c>
      <c r="J381" s="73" t="str">
        <f>Input_Raw_Data!K382</f>
        <v>Property</v>
      </c>
      <c r="K381" s="73" t="str">
        <f>Input_Raw_Data!L382</f>
        <v xml:space="preserve">Non-network — property </v>
      </c>
      <c r="M381" s="71">
        <f t="shared" si="85"/>
        <v>40359</v>
      </c>
      <c r="N381" s="55">
        <f t="shared" si="86"/>
        <v>6</v>
      </c>
      <c r="O381" s="55">
        <f t="shared" si="87"/>
        <v>0</v>
      </c>
      <c r="P381" s="55">
        <f t="shared" si="88"/>
        <v>6</v>
      </c>
      <c r="Q381" s="55">
        <f t="shared" si="89"/>
        <v>5</v>
      </c>
      <c r="R381" s="55">
        <f t="shared" si="90"/>
        <v>60</v>
      </c>
      <c r="S381" s="55">
        <f t="shared" si="94"/>
        <v>72</v>
      </c>
      <c r="T381" s="55">
        <f t="shared" si="91"/>
        <v>48</v>
      </c>
      <c r="U381" s="55">
        <f t="shared" si="95"/>
        <v>0</v>
      </c>
      <c r="W381" s="73" t="str">
        <f t="shared" si="92"/>
        <v>Yes</v>
      </c>
      <c r="X381" s="55">
        <f t="shared" si="96"/>
        <v>72</v>
      </c>
      <c r="Y381" s="55">
        <f t="shared" si="97"/>
        <v>0</v>
      </c>
      <c r="Z381" s="62">
        <f t="shared" si="98"/>
        <v>0</v>
      </c>
      <c r="AA381" s="62">
        <f t="shared" si="93"/>
        <v>2912</v>
      </c>
      <c r="AB381" s="67">
        <f t="shared" si="99"/>
        <v>0</v>
      </c>
      <c r="AD381" s="57">
        <f>INDEX(Input_Raw_Data!$E$739:$E$744,MATCH(D381,Input_Raw_Data!$D$739:$D$744,0))</f>
        <v>0.48700000182628767</v>
      </c>
      <c r="AE381" s="62">
        <f t="shared" si="100"/>
        <v>0</v>
      </c>
      <c r="AF381" s="62">
        <f t="shared" si="101"/>
        <v>0</v>
      </c>
    </row>
    <row r="382" spans="4:32" s="4" customFormat="1" ht="11.25" customHeight="1" x14ac:dyDescent="0.3">
      <c r="D382" s="12" t="str">
        <f>Input_Raw_Data!E383</f>
        <v>FAC</v>
      </c>
      <c r="E382" s="71">
        <f>Input_Raw_Data!F383</f>
        <v>40421</v>
      </c>
      <c r="F382" s="55">
        <f>Input_Raw_Data!G383</f>
        <v>60</v>
      </c>
      <c r="G382" s="62">
        <f>Input_Raw_Data!H383</f>
        <v>2398</v>
      </c>
      <c r="H382" s="62">
        <f>Input_Raw_Data!I383</f>
        <v>2398</v>
      </c>
      <c r="I382" s="62">
        <f>Input_Raw_Data!J383</f>
        <v>0</v>
      </c>
      <c r="J382" s="73" t="str">
        <f>Input_Raw_Data!K383</f>
        <v>IT and Communications</v>
      </c>
      <c r="K382" s="73" t="str">
        <f>Input_Raw_Data!L383</f>
        <v xml:space="preserve">Non-network — IT and communications </v>
      </c>
      <c r="M382" s="71">
        <f t="shared" si="85"/>
        <v>40421</v>
      </c>
      <c r="N382" s="55">
        <f t="shared" si="86"/>
        <v>4</v>
      </c>
      <c r="O382" s="55">
        <f t="shared" si="87"/>
        <v>0</v>
      </c>
      <c r="P382" s="55">
        <f t="shared" si="88"/>
        <v>6</v>
      </c>
      <c r="Q382" s="55">
        <f t="shared" si="89"/>
        <v>5</v>
      </c>
      <c r="R382" s="55">
        <f t="shared" si="90"/>
        <v>60</v>
      </c>
      <c r="S382" s="55">
        <f t="shared" si="94"/>
        <v>70</v>
      </c>
      <c r="T382" s="55">
        <f t="shared" si="91"/>
        <v>60</v>
      </c>
      <c r="U382" s="55">
        <f t="shared" si="95"/>
        <v>0</v>
      </c>
      <c r="W382" s="73" t="str">
        <f t="shared" si="92"/>
        <v>Yes</v>
      </c>
      <c r="X382" s="55">
        <f t="shared" si="96"/>
        <v>70</v>
      </c>
      <c r="Y382" s="55">
        <f t="shared" si="97"/>
        <v>0</v>
      </c>
      <c r="Z382" s="62">
        <f t="shared" si="98"/>
        <v>0</v>
      </c>
      <c r="AA382" s="62">
        <f t="shared" si="93"/>
        <v>2398</v>
      </c>
      <c r="AB382" s="67">
        <f t="shared" si="99"/>
        <v>0</v>
      </c>
      <c r="AD382" s="57">
        <f>INDEX(Input_Raw_Data!$E$739:$E$744,MATCH(D382,Input_Raw_Data!$D$739:$D$744,0))</f>
        <v>0.48700000182628767</v>
      </c>
      <c r="AE382" s="62">
        <f t="shared" si="100"/>
        <v>0</v>
      </c>
      <c r="AF382" s="62">
        <f t="shared" si="101"/>
        <v>0</v>
      </c>
    </row>
    <row r="383" spans="4:32" s="4" customFormat="1" ht="11.25" customHeight="1" x14ac:dyDescent="0.3">
      <c r="D383" s="12" t="str">
        <f>Input_Raw_Data!E384</f>
        <v>FAC</v>
      </c>
      <c r="E383" s="71">
        <f>Input_Raw_Data!F384</f>
        <v>39944</v>
      </c>
      <c r="F383" s="55">
        <f>Input_Raw_Data!G384</f>
        <v>48</v>
      </c>
      <c r="G383" s="62">
        <f>Input_Raw_Data!H384</f>
        <v>5460</v>
      </c>
      <c r="H383" s="62">
        <f>Input_Raw_Data!I384</f>
        <v>5460</v>
      </c>
      <c r="I383" s="62">
        <f>Input_Raw_Data!J384</f>
        <v>0</v>
      </c>
      <c r="J383" s="73" t="str">
        <f>Input_Raw_Data!K384</f>
        <v>IT and Communications</v>
      </c>
      <c r="K383" s="73" t="str">
        <f>Input_Raw_Data!L384</f>
        <v xml:space="preserve">Non-network — IT and communications </v>
      </c>
      <c r="M383" s="71">
        <f t="shared" si="85"/>
        <v>39944</v>
      </c>
      <c r="N383" s="55">
        <f t="shared" si="86"/>
        <v>7</v>
      </c>
      <c r="O383" s="55">
        <f t="shared" si="87"/>
        <v>1</v>
      </c>
      <c r="P383" s="55">
        <f t="shared" si="88"/>
        <v>6</v>
      </c>
      <c r="Q383" s="55">
        <f t="shared" si="89"/>
        <v>6</v>
      </c>
      <c r="R383" s="55">
        <f t="shared" si="90"/>
        <v>72</v>
      </c>
      <c r="S383" s="55">
        <f t="shared" si="94"/>
        <v>86</v>
      </c>
      <c r="T383" s="55">
        <f t="shared" si="91"/>
        <v>48</v>
      </c>
      <c r="U383" s="55">
        <f t="shared" si="95"/>
        <v>0</v>
      </c>
      <c r="W383" s="73" t="str">
        <f t="shared" si="92"/>
        <v>Yes</v>
      </c>
      <c r="X383" s="55">
        <f t="shared" si="96"/>
        <v>86</v>
      </c>
      <c r="Y383" s="55">
        <f t="shared" si="97"/>
        <v>0</v>
      </c>
      <c r="Z383" s="62">
        <f t="shared" si="98"/>
        <v>0</v>
      </c>
      <c r="AA383" s="62">
        <f t="shared" si="93"/>
        <v>5460</v>
      </c>
      <c r="AB383" s="67">
        <f t="shared" si="99"/>
        <v>0</v>
      </c>
      <c r="AD383" s="57">
        <f>INDEX(Input_Raw_Data!$E$739:$E$744,MATCH(D383,Input_Raw_Data!$D$739:$D$744,0))</f>
        <v>0.48700000182628767</v>
      </c>
      <c r="AE383" s="62">
        <f t="shared" si="100"/>
        <v>0</v>
      </c>
      <c r="AF383" s="62">
        <f t="shared" si="101"/>
        <v>0</v>
      </c>
    </row>
    <row r="384" spans="4:32" s="4" customFormat="1" ht="11.25" customHeight="1" x14ac:dyDescent="0.3">
      <c r="D384" s="12" t="str">
        <f>Input_Raw_Data!E385</f>
        <v>FAC</v>
      </c>
      <c r="E384" s="71">
        <f>Input_Raw_Data!F385</f>
        <v>40408</v>
      </c>
      <c r="F384" s="55">
        <f>Input_Raw_Data!G385</f>
        <v>48</v>
      </c>
      <c r="G384" s="62">
        <f>Input_Raw_Data!H385</f>
        <v>3501</v>
      </c>
      <c r="H384" s="62">
        <f>Input_Raw_Data!I385</f>
        <v>3501</v>
      </c>
      <c r="I384" s="62">
        <f>Input_Raw_Data!J385</f>
        <v>0</v>
      </c>
      <c r="J384" s="73" t="str">
        <f>Input_Raw_Data!K385</f>
        <v>IT and Communications</v>
      </c>
      <c r="K384" s="73" t="str">
        <f>Input_Raw_Data!L385</f>
        <v xml:space="preserve">Non-network — IT and communications </v>
      </c>
      <c r="M384" s="71">
        <f t="shared" si="85"/>
        <v>40408</v>
      </c>
      <c r="N384" s="55">
        <f t="shared" si="86"/>
        <v>4</v>
      </c>
      <c r="O384" s="55">
        <f t="shared" si="87"/>
        <v>0</v>
      </c>
      <c r="P384" s="55">
        <f t="shared" si="88"/>
        <v>6</v>
      </c>
      <c r="Q384" s="55">
        <f t="shared" si="89"/>
        <v>5</v>
      </c>
      <c r="R384" s="55">
        <f t="shared" si="90"/>
        <v>60</v>
      </c>
      <c r="S384" s="55">
        <f t="shared" si="94"/>
        <v>70</v>
      </c>
      <c r="T384" s="55">
        <f t="shared" si="91"/>
        <v>48</v>
      </c>
      <c r="U384" s="55">
        <f t="shared" si="95"/>
        <v>0</v>
      </c>
      <c r="W384" s="73" t="str">
        <f t="shared" si="92"/>
        <v>Yes</v>
      </c>
      <c r="X384" s="55">
        <f t="shared" si="96"/>
        <v>70</v>
      </c>
      <c r="Y384" s="55">
        <f t="shared" si="97"/>
        <v>0</v>
      </c>
      <c r="Z384" s="62">
        <f t="shared" si="98"/>
        <v>0</v>
      </c>
      <c r="AA384" s="62">
        <f t="shared" si="93"/>
        <v>3501</v>
      </c>
      <c r="AB384" s="67">
        <f t="shared" si="99"/>
        <v>0</v>
      </c>
      <c r="AD384" s="57">
        <f>INDEX(Input_Raw_Data!$E$739:$E$744,MATCH(D384,Input_Raw_Data!$D$739:$D$744,0))</f>
        <v>0.48700000182628767</v>
      </c>
      <c r="AE384" s="62">
        <f t="shared" si="100"/>
        <v>0</v>
      </c>
      <c r="AF384" s="62">
        <f t="shared" si="101"/>
        <v>0</v>
      </c>
    </row>
    <row r="385" spans="4:32" s="4" customFormat="1" ht="11.25" customHeight="1" x14ac:dyDescent="0.3">
      <c r="D385" s="12" t="str">
        <f>Input_Raw_Data!E386</f>
        <v>FAC</v>
      </c>
      <c r="E385" s="71">
        <f>Input_Raw_Data!F386</f>
        <v>40697</v>
      </c>
      <c r="F385" s="55">
        <f>Input_Raw_Data!G386</f>
        <v>48</v>
      </c>
      <c r="G385" s="62">
        <f>Input_Raw_Data!H386</f>
        <v>3100</v>
      </c>
      <c r="H385" s="62">
        <f>Input_Raw_Data!I386</f>
        <v>3100</v>
      </c>
      <c r="I385" s="62">
        <f>Input_Raw_Data!J386</f>
        <v>0</v>
      </c>
      <c r="J385" s="73" t="str">
        <f>Input_Raw_Data!K386</f>
        <v>IT and Communications</v>
      </c>
      <c r="K385" s="73" t="str">
        <f>Input_Raw_Data!L386</f>
        <v xml:space="preserve">Non-network — IT and communications </v>
      </c>
      <c r="M385" s="71">
        <f t="shared" si="85"/>
        <v>40697</v>
      </c>
      <c r="N385" s="55">
        <f t="shared" si="86"/>
        <v>6</v>
      </c>
      <c r="O385" s="55">
        <f t="shared" si="87"/>
        <v>1</v>
      </c>
      <c r="P385" s="55">
        <f t="shared" si="88"/>
        <v>6</v>
      </c>
      <c r="Q385" s="55">
        <f t="shared" si="89"/>
        <v>4</v>
      </c>
      <c r="R385" s="55">
        <f t="shared" si="90"/>
        <v>48</v>
      </c>
      <c r="S385" s="55">
        <f t="shared" si="94"/>
        <v>61</v>
      </c>
      <c r="T385" s="55">
        <f t="shared" si="91"/>
        <v>48</v>
      </c>
      <c r="U385" s="55">
        <f t="shared" si="95"/>
        <v>0</v>
      </c>
      <c r="W385" s="73" t="str">
        <f t="shared" si="92"/>
        <v>Yes</v>
      </c>
      <c r="X385" s="55">
        <f t="shared" si="96"/>
        <v>61</v>
      </c>
      <c r="Y385" s="55">
        <f t="shared" si="97"/>
        <v>0</v>
      </c>
      <c r="Z385" s="62">
        <f t="shared" si="98"/>
        <v>0</v>
      </c>
      <c r="AA385" s="62">
        <f t="shared" si="93"/>
        <v>3100</v>
      </c>
      <c r="AB385" s="67">
        <f t="shared" si="99"/>
        <v>0</v>
      </c>
      <c r="AD385" s="57">
        <f>INDEX(Input_Raw_Data!$E$739:$E$744,MATCH(D385,Input_Raw_Data!$D$739:$D$744,0))</f>
        <v>0.48700000182628767</v>
      </c>
      <c r="AE385" s="62">
        <f t="shared" si="100"/>
        <v>0</v>
      </c>
      <c r="AF385" s="62">
        <f t="shared" si="101"/>
        <v>0</v>
      </c>
    </row>
    <row r="386" spans="4:32" s="4" customFormat="1" ht="11.25" customHeight="1" x14ac:dyDescent="0.3">
      <c r="D386" s="12" t="str">
        <f>Input_Raw_Data!E387</f>
        <v>FAC</v>
      </c>
      <c r="E386" s="71">
        <f>Input_Raw_Data!F387</f>
        <v>40933</v>
      </c>
      <c r="F386" s="55">
        <f>Input_Raw_Data!G387</f>
        <v>48</v>
      </c>
      <c r="G386" s="62">
        <f>Input_Raw_Data!H387</f>
        <v>3971</v>
      </c>
      <c r="H386" s="62">
        <f>Input_Raw_Data!I387</f>
        <v>3971</v>
      </c>
      <c r="I386" s="62">
        <f>Input_Raw_Data!J387</f>
        <v>0</v>
      </c>
      <c r="J386" s="73" t="str">
        <f>Input_Raw_Data!K387</f>
        <v>IT and Communications</v>
      </c>
      <c r="K386" s="73" t="str">
        <f>Input_Raw_Data!L387</f>
        <v xml:space="preserve">Non-network — IT and communications </v>
      </c>
      <c r="M386" s="71">
        <f t="shared" si="85"/>
        <v>40933</v>
      </c>
      <c r="N386" s="55">
        <f t="shared" si="86"/>
        <v>11</v>
      </c>
      <c r="O386" s="55">
        <f t="shared" si="87"/>
        <v>0</v>
      </c>
      <c r="P386" s="55">
        <f t="shared" si="88"/>
        <v>6</v>
      </c>
      <c r="Q386" s="55">
        <f t="shared" si="89"/>
        <v>3</v>
      </c>
      <c r="R386" s="55">
        <f t="shared" si="90"/>
        <v>36</v>
      </c>
      <c r="S386" s="55">
        <f t="shared" si="94"/>
        <v>53</v>
      </c>
      <c r="T386" s="55">
        <f t="shared" si="91"/>
        <v>48</v>
      </c>
      <c r="U386" s="55">
        <f t="shared" si="95"/>
        <v>0</v>
      </c>
      <c r="W386" s="73" t="str">
        <f t="shared" si="92"/>
        <v>Yes</v>
      </c>
      <c r="X386" s="55">
        <f t="shared" si="96"/>
        <v>53</v>
      </c>
      <c r="Y386" s="55">
        <f t="shared" si="97"/>
        <v>0</v>
      </c>
      <c r="Z386" s="62">
        <f t="shared" si="98"/>
        <v>0</v>
      </c>
      <c r="AA386" s="62">
        <f t="shared" si="93"/>
        <v>3971</v>
      </c>
      <c r="AB386" s="67">
        <f t="shared" si="99"/>
        <v>0</v>
      </c>
      <c r="AD386" s="57">
        <f>INDEX(Input_Raw_Data!$E$739:$E$744,MATCH(D386,Input_Raw_Data!$D$739:$D$744,0))</f>
        <v>0.48700000182628767</v>
      </c>
      <c r="AE386" s="62">
        <f t="shared" si="100"/>
        <v>0</v>
      </c>
      <c r="AF386" s="62">
        <f t="shared" si="101"/>
        <v>0</v>
      </c>
    </row>
    <row r="387" spans="4:32" s="4" customFormat="1" ht="11.25" customHeight="1" x14ac:dyDescent="0.3">
      <c r="D387" s="12" t="str">
        <f>Input_Raw_Data!E388</f>
        <v>FAC</v>
      </c>
      <c r="E387" s="71">
        <f>Input_Raw_Data!F388</f>
        <v>40288</v>
      </c>
      <c r="F387" s="55">
        <f>Input_Raw_Data!G388</f>
        <v>48</v>
      </c>
      <c r="G387" s="62">
        <f>Input_Raw_Data!H388</f>
        <v>3453</v>
      </c>
      <c r="H387" s="62">
        <f>Input_Raw_Data!I388</f>
        <v>3453</v>
      </c>
      <c r="I387" s="62">
        <f>Input_Raw_Data!J388</f>
        <v>0</v>
      </c>
      <c r="J387" s="73" t="str">
        <f>Input_Raw_Data!K388</f>
        <v>IT and Communications</v>
      </c>
      <c r="K387" s="73" t="str">
        <f>Input_Raw_Data!L388</f>
        <v xml:space="preserve">Non-network — IT and communications </v>
      </c>
      <c r="M387" s="71">
        <f t="shared" si="85"/>
        <v>40288</v>
      </c>
      <c r="N387" s="55">
        <f t="shared" si="86"/>
        <v>8</v>
      </c>
      <c r="O387" s="55">
        <f t="shared" si="87"/>
        <v>0</v>
      </c>
      <c r="P387" s="55">
        <f t="shared" si="88"/>
        <v>6</v>
      </c>
      <c r="Q387" s="55">
        <f t="shared" si="89"/>
        <v>5</v>
      </c>
      <c r="R387" s="55">
        <f t="shared" si="90"/>
        <v>60</v>
      </c>
      <c r="S387" s="55">
        <f t="shared" si="94"/>
        <v>74</v>
      </c>
      <c r="T387" s="55">
        <f t="shared" si="91"/>
        <v>48</v>
      </c>
      <c r="U387" s="55">
        <f t="shared" si="95"/>
        <v>0</v>
      </c>
      <c r="W387" s="73" t="str">
        <f t="shared" si="92"/>
        <v>Yes</v>
      </c>
      <c r="X387" s="55">
        <f t="shared" si="96"/>
        <v>74</v>
      </c>
      <c r="Y387" s="55">
        <f t="shared" si="97"/>
        <v>0</v>
      </c>
      <c r="Z387" s="62">
        <f t="shared" si="98"/>
        <v>0</v>
      </c>
      <c r="AA387" s="62">
        <f t="shared" si="93"/>
        <v>3453</v>
      </c>
      <c r="AB387" s="67">
        <f t="shared" si="99"/>
        <v>0</v>
      </c>
      <c r="AD387" s="57">
        <f>INDEX(Input_Raw_Data!$E$739:$E$744,MATCH(D387,Input_Raw_Data!$D$739:$D$744,0))</f>
        <v>0.48700000182628767</v>
      </c>
      <c r="AE387" s="62">
        <f t="shared" si="100"/>
        <v>0</v>
      </c>
      <c r="AF387" s="62">
        <f t="shared" si="101"/>
        <v>0</v>
      </c>
    </row>
    <row r="388" spans="4:32" s="4" customFormat="1" ht="11.25" customHeight="1" x14ac:dyDescent="0.3">
      <c r="D388" s="12" t="str">
        <f>Input_Raw_Data!E389</f>
        <v>FAC</v>
      </c>
      <c r="E388" s="71">
        <f>Input_Raw_Data!F389</f>
        <v>41142</v>
      </c>
      <c r="F388" s="55">
        <f>Input_Raw_Data!G389</f>
        <v>120</v>
      </c>
      <c r="G388" s="62">
        <f>Input_Raw_Data!H389</f>
        <v>8140</v>
      </c>
      <c r="H388" s="62">
        <f>Input_Raw_Data!I389</f>
        <v>3187.97</v>
      </c>
      <c r="I388" s="62">
        <f>Input_Raw_Data!J389</f>
        <v>4952.0300000000007</v>
      </c>
      <c r="J388" s="73" t="str">
        <f>Input_Raw_Data!K389</f>
        <v>Property</v>
      </c>
      <c r="K388" s="73" t="str">
        <f>Input_Raw_Data!L389</f>
        <v xml:space="preserve">Non-network — property </v>
      </c>
      <c r="M388" s="71">
        <f t="shared" si="85"/>
        <v>41142</v>
      </c>
      <c r="N388" s="55">
        <f t="shared" si="86"/>
        <v>4</v>
      </c>
      <c r="O388" s="55">
        <f t="shared" si="87"/>
        <v>0</v>
      </c>
      <c r="P388" s="55">
        <f t="shared" si="88"/>
        <v>6</v>
      </c>
      <c r="Q388" s="55">
        <f t="shared" si="89"/>
        <v>3</v>
      </c>
      <c r="R388" s="55">
        <f t="shared" si="90"/>
        <v>36</v>
      </c>
      <c r="S388" s="55">
        <f t="shared" si="94"/>
        <v>46</v>
      </c>
      <c r="T388" s="55">
        <f t="shared" si="91"/>
        <v>120</v>
      </c>
      <c r="U388" s="55">
        <f t="shared" si="95"/>
        <v>74</v>
      </c>
      <c r="W388" s="73" t="str">
        <f t="shared" si="92"/>
        <v>Yes</v>
      </c>
      <c r="X388" s="55">
        <f t="shared" si="96"/>
        <v>46</v>
      </c>
      <c r="Y388" s="55">
        <f t="shared" si="97"/>
        <v>74</v>
      </c>
      <c r="Z388" s="62">
        <f t="shared" si="98"/>
        <v>66.919324324324336</v>
      </c>
      <c r="AA388" s="62">
        <f t="shared" si="93"/>
        <v>5663.9850000000006</v>
      </c>
      <c r="AB388" s="67">
        <f t="shared" si="99"/>
        <v>2476.0149999999994</v>
      </c>
      <c r="AD388" s="57">
        <f>INDEX(Input_Raw_Data!$E$739:$E$744,MATCH(D388,Input_Raw_Data!$D$739:$D$744,0))</f>
        <v>0.48700000182628767</v>
      </c>
      <c r="AE388" s="62">
        <f t="shared" si="100"/>
        <v>2411.6386190438316</v>
      </c>
      <c r="AF388" s="62">
        <f t="shared" si="101"/>
        <v>1205.8193095219153</v>
      </c>
    </row>
    <row r="389" spans="4:32" s="4" customFormat="1" ht="11.25" customHeight="1" x14ac:dyDescent="0.3">
      <c r="D389" s="12" t="str">
        <f>Input_Raw_Data!E390</f>
        <v>FAC</v>
      </c>
      <c r="E389" s="71">
        <f>Input_Raw_Data!F390</f>
        <v>41142</v>
      </c>
      <c r="F389" s="55">
        <f>Input_Raw_Data!G390</f>
        <v>48</v>
      </c>
      <c r="G389" s="62">
        <f>Input_Raw_Data!H390</f>
        <v>752025</v>
      </c>
      <c r="H389" s="62">
        <f>Input_Raw_Data!I390</f>
        <v>736357.79</v>
      </c>
      <c r="I389" s="62">
        <f>Input_Raw_Data!J390</f>
        <v>15667.209999999963</v>
      </c>
      <c r="J389" s="73" t="str">
        <f>Input_Raw_Data!K390</f>
        <v>IT and Communications</v>
      </c>
      <c r="K389" s="73" t="str">
        <f>Input_Raw_Data!L390</f>
        <v xml:space="preserve">Non-network — IT and communications </v>
      </c>
      <c r="M389" s="71">
        <f t="shared" si="85"/>
        <v>41142</v>
      </c>
      <c r="N389" s="55">
        <f t="shared" si="86"/>
        <v>4</v>
      </c>
      <c r="O389" s="55">
        <f t="shared" si="87"/>
        <v>0</v>
      </c>
      <c r="P389" s="55">
        <f t="shared" si="88"/>
        <v>6</v>
      </c>
      <c r="Q389" s="55">
        <f t="shared" si="89"/>
        <v>3</v>
      </c>
      <c r="R389" s="55">
        <f t="shared" si="90"/>
        <v>36</v>
      </c>
      <c r="S389" s="55">
        <f t="shared" si="94"/>
        <v>46</v>
      </c>
      <c r="T389" s="55">
        <f t="shared" si="91"/>
        <v>48</v>
      </c>
      <c r="U389" s="55">
        <f t="shared" si="95"/>
        <v>2</v>
      </c>
      <c r="W389" s="73" t="str">
        <f t="shared" si="92"/>
        <v>Yes</v>
      </c>
      <c r="X389" s="55">
        <f t="shared" si="96"/>
        <v>46</v>
      </c>
      <c r="Y389" s="55">
        <f t="shared" si="97"/>
        <v>2</v>
      </c>
      <c r="Z389" s="62">
        <f t="shared" si="98"/>
        <v>7833.6049999999814</v>
      </c>
      <c r="AA389" s="62">
        <f t="shared" si="93"/>
        <v>752025</v>
      </c>
      <c r="AB389" s="67">
        <f t="shared" si="99"/>
        <v>0</v>
      </c>
      <c r="AD389" s="57">
        <f>INDEX(Input_Raw_Data!$E$739:$E$744,MATCH(D389,Input_Raw_Data!$D$739:$D$744,0))</f>
        <v>0.48700000182628767</v>
      </c>
      <c r="AE389" s="62">
        <f t="shared" si="100"/>
        <v>7629.9312986128143</v>
      </c>
      <c r="AF389" s="62">
        <f t="shared" si="101"/>
        <v>0</v>
      </c>
    </row>
    <row r="390" spans="4:32" s="4" customFormat="1" ht="11.25" customHeight="1" x14ac:dyDescent="0.3">
      <c r="D390" s="12" t="str">
        <f>Input_Raw_Data!E391</f>
        <v>FAC</v>
      </c>
      <c r="E390" s="71">
        <f>Input_Raw_Data!F391</f>
        <v>41142</v>
      </c>
      <c r="F390" s="55">
        <f>Input_Raw_Data!G391</f>
        <v>48</v>
      </c>
      <c r="G390" s="62">
        <f>Input_Raw_Data!H391</f>
        <v>37814</v>
      </c>
      <c r="H390" s="62">
        <f>Input_Raw_Data!I391</f>
        <v>37026.19</v>
      </c>
      <c r="I390" s="62">
        <f>Input_Raw_Data!J391</f>
        <v>787.80999999999767</v>
      </c>
      <c r="J390" s="73" t="str">
        <f>Input_Raw_Data!K391</f>
        <v>IT and Communications</v>
      </c>
      <c r="K390" s="73" t="str">
        <f>Input_Raw_Data!L391</f>
        <v xml:space="preserve">Non-network — IT and communications </v>
      </c>
      <c r="M390" s="71">
        <f t="shared" si="85"/>
        <v>41142</v>
      </c>
      <c r="N390" s="55">
        <f t="shared" si="86"/>
        <v>4</v>
      </c>
      <c r="O390" s="55">
        <f t="shared" si="87"/>
        <v>0</v>
      </c>
      <c r="P390" s="55">
        <f t="shared" si="88"/>
        <v>6</v>
      </c>
      <c r="Q390" s="55">
        <f t="shared" si="89"/>
        <v>3</v>
      </c>
      <c r="R390" s="55">
        <f t="shared" si="90"/>
        <v>36</v>
      </c>
      <c r="S390" s="55">
        <f t="shared" si="94"/>
        <v>46</v>
      </c>
      <c r="T390" s="55">
        <f t="shared" si="91"/>
        <v>48</v>
      </c>
      <c r="U390" s="55">
        <f t="shared" si="95"/>
        <v>2</v>
      </c>
      <c r="W390" s="73" t="str">
        <f t="shared" si="92"/>
        <v>Yes</v>
      </c>
      <c r="X390" s="55">
        <f t="shared" si="96"/>
        <v>46</v>
      </c>
      <c r="Y390" s="55">
        <f t="shared" si="97"/>
        <v>2</v>
      </c>
      <c r="Z390" s="62">
        <f t="shared" si="98"/>
        <v>393.90499999999884</v>
      </c>
      <c r="AA390" s="62">
        <f t="shared" si="93"/>
        <v>37814</v>
      </c>
      <c r="AB390" s="67">
        <f t="shared" si="99"/>
        <v>0</v>
      </c>
      <c r="AD390" s="57">
        <f>INDEX(Input_Raw_Data!$E$739:$E$744,MATCH(D390,Input_Raw_Data!$D$739:$D$744,0))</f>
        <v>0.48700000182628767</v>
      </c>
      <c r="AE390" s="62">
        <f t="shared" si="100"/>
        <v>383.66347143876658</v>
      </c>
      <c r="AF390" s="62">
        <f t="shared" si="101"/>
        <v>0</v>
      </c>
    </row>
    <row r="391" spans="4:32" s="4" customFormat="1" ht="11.25" customHeight="1" x14ac:dyDescent="0.3">
      <c r="D391" s="12" t="str">
        <f>Input_Raw_Data!E392</f>
        <v>FAC</v>
      </c>
      <c r="E391" s="71">
        <f>Input_Raw_Data!F392</f>
        <v>41072</v>
      </c>
      <c r="F391" s="55">
        <f>Input_Raw_Data!G392</f>
        <v>420</v>
      </c>
      <c r="G391" s="62">
        <f>Input_Raw_Data!H392</f>
        <v>88140</v>
      </c>
      <c r="H391" s="62">
        <f>Input_Raw_Data!I392</f>
        <v>10283.58</v>
      </c>
      <c r="I391" s="62">
        <f>Input_Raw_Data!J392</f>
        <v>77856.42</v>
      </c>
      <c r="J391" s="73" t="str">
        <f>Input_Raw_Data!K392</f>
        <v>Exclude</v>
      </c>
      <c r="K391" s="73" t="str">
        <f>Input_Raw_Data!L392</f>
        <v>Exclude</v>
      </c>
      <c r="M391" s="71">
        <f t="shared" si="85"/>
        <v>41072</v>
      </c>
      <c r="N391" s="55">
        <f t="shared" si="86"/>
        <v>6</v>
      </c>
      <c r="O391" s="55">
        <f t="shared" si="87"/>
        <v>1</v>
      </c>
      <c r="P391" s="55">
        <f t="shared" si="88"/>
        <v>6</v>
      </c>
      <c r="Q391" s="55">
        <f t="shared" si="89"/>
        <v>3</v>
      </c>
      <c r="R391" s="55">
        <f t="shared" si="90"/>
        <v>36</v>
      </c>
      <c r="S391" s="55">
        <f t="shared" si="94"/>
        <v>49</v>
      </c>
      <c r="T391" s="55">
        <f t="shared" si="91"/>
        <v>420</v>
      </c>
      <c r="U391" s="55">
        <f t="shared" si="95"/>
        <v>371</v>
      </c>
      <c r="W391" s="73" t="str">
        <f t="shared" si="92"/>
        <v>Yes</v>
      </c>
      <c r="X391" s="55">
        <f t="shared" si="96"/>
        <v>49</v>
      </c>
      <c r="Y391" s="55">
        <f t="shared" si="97"/>
        <v>371</v>
      </c>
      <c r="Z391" s="62">
        <f t="shared" si="98"/>
        <v>209.8555795148248</v>
      </c>
      <c r="AA391" s="62">
        <f t="shared" si="93"/>
        <v>18048.236442048517</v>
      </c>
      <c r="AB391" s="67">
        <f t="shared" si="99"/>
        <v>70091.76355795149</v>
      </c>
      <c r="AD391" s="57">
        <f>INDEX(Input_Raw_Data!$E$739:$E$744,MATCH(D391,Input_Raw_Data!$D$739:$D$744,0))</f>
        <v>0.48700000182628767</v>
      </c>
      <c r="AE391" s="62">
        <f t="shared" si="100"/>
        <v>37916.076682188221</v>
      </c>
      <c r="AF391" s="62">
        <f t="shared" si="101"/>
        <v>34134.688980730098</v>
      </c>
    </row>
    <row r="392" spans="4:32" s="4" customFormat="1" ht="11.25" customHeight="1" x14ac:dyDescent="0.3">
      <c r="D392" s="12" t="str">
        <f>Input_Raw_Data!E393</f>
        <v>FAC</v>
      </c>
      <c r="E392" s="71">
        <f>Input_Raw_Data!F393</f>
        <v>41010</v>
      </c>
      <c r="F392" s="55">
        <f>Input_Raw_Data!G393</f>
        <v>120</v>
      </c>
      <c r="G392" s="62">
        <f>Input_Raw_Data!H393</f>
        <v>54677</v>
      </c>
      <c r="H392" s="62">
        <f>Input_Raw_Data!I393</f>
        <v>23237.54</v>
      </c>
      <c r="I392" s="62">
        <f>Input_Raw_Data!J393</f>
        <v>31439.46</v>
      </c>
      <c r="J392" s="73" t="str">
        <f>Input_Raw_Data!K393</f>
        <v>Property</v>
      </c>
      <c r="K392" s="73" t="str">
        <f>Input_Raw_Data!L393</f>
        <v xml:space="preserve">Non-network — property </v>
      </c>
      <c r="M392" s="71">
        <f t="shared" si="85"/>
        <v>41010</v>
      </c>
      <c r="N392" s="55">
        <f t="shared" si="86"/>
        <v>8</v>
      </c>
      <c r="O392" s="55">
        <f t="shared" si="87"/>
        <v>1</v>
      </c>
      <c r="P392" s="55">
        <f t="shared" si="88"/>
        <v>6</v>
      </c>
      <c r="Q392" s="55">
        <f t="shared" si="89"/>
        <v>3</v>
      </c>
      <c r="R392" s="55">
        <f t="shared" si="90"/>
        <v>36</v>
      </c>
      <c r="S392" s="55">
        <f t="shared" si="94"/>
        <v>51</v>
      </c>
      <c r="T392" s="55">
        <f t="shared" si="91"/>
        <v>120</v>
      </c>
      <c r="U392" s="55">
        <f t="shared" si="95"/>
        <v>69</v>
      </c>
      <c r="W392" s="73" t="str">
        <f t="shared" si="92"/>
        <v>Yes</v>
      </c>
      <c r="X392" s="55">
        <f t="shared" si="96"/>
        <v>51</v>
      </c>
      <c r="Y392" s="55">
        <f t="shared" si="97"/>
        <v>69</v>
      </c>
      <c r="Z392" s="62">
        <f t="shared" si="98"/>
        <v>455.64434782608697</v>
      </c>
      <c r="AA392" s="62">
        <f t="shared" si="93"/>
        <v>40096.380869565219</v>
      </c>
      <c r="AB392" s="67">
        <f t="shared" si="99"/>
        <v>14580.619130434781</v>
      </c>
      <c r="AD392" s="57">
        <f>INDEX(Input_Raw_Data!$E$739:$E$744,MATCH(D392,Input_Raw_Data!$D$739:$D$744,0))</f>
        <v>0.48700000182628767</v>
      </c>
      <c r="AE392" s="62">
        <f t="shared" si="100"/>
        <v>15311.017077417497</v>
      </c>
      <c r="AF392" s="62">
        <f t="shared" si="101"/>
        <v>7100.7615431501436</v>
      </c>
    </row>
    <row r="393" spans="4:32" s="4" customFormat="1" ht="11.25" customHeight="1" x14ac:dyDescent="0.3">
      <c r="D393" s="12" t="str">
        <f>Input_Raw_Data!E394</f>
        <v>FAC</v>
      </c>
      <c r="E393" s="71">
        <f>Input_Raw_Data!F394</f>
        <v>40610</v>
      </c>
      <c r="F393" s="55">
        <f>Input_Raw_Data!G394</f>
        <v>420</v>
      </c>
      <c r="G393" s="62">
        <f>Input_Raw_Data!H394</f>
        <v>239938</v>
      </c>
      <c r="H393" s="62">
        <f>Input_Raw_Data!I394</f>
        <v>36561.730000000003</v>
      </c>
      <c r="I393" s="62">
        <f>Input_Raw_Data!J394</f>
        <v>203376.27</v>
      </c>
      <c r="J393" s="73" t="str">
        <f>Input_Raw_Data!K394</f>
        <v>Property</v>
      </c>
      <c r="K393" s="73" t="str">
        <f>Input_Raw_Data!L394</f>
        <v xml:space="preserve">Non-network — property </v>
      </c>
      <c r="M393" s="71">
        <f t="shared" si="85"/>
        <v>40610</v>
      </c>
      <c r="N393" s="55">
        <f t="shared" si="86"/>
        <v>9</v>
      </c>
      <c r="O393" s="55">
        <f t="shared" si="87"/>
        <v>1</v>
      </c>
      <c r="P393" s="55">
        <f t="shared" si="88"/>
        <v>6</v>
      </c>
      <c r="Q393" s="55">
        <f t="shared" si="89"/>
        <v>4</v>
      </c>
      <c r="R393" s="55">
        <f t="shared" si="90"/>
        <v>48</v>
      </c>
      <c r="S393" s="55">
        <f t="shared" si="94"/>
        <v>64</v>
      </c>
      <c r="T393" s="55">
        <f t="shared" si="91"/>
        <v>420</v>
      </c>
      <c r="U393" s="55">
        <f t="shared" si="95"/>
        <v>356</v>
      </c>
      <c r="W393" s="73" t="str">
        <f t="shared" si="92"/>
        <v>Yes</v>
      </c>
      <c r="X393" s="55">
        <f t="shared" si="96"/>
        <v>64</v>
      </c>
      <c r="Y393" s="55">
        <f t="shared" si="97"/>
        <v>356</v>
      </c>
      <c r="Z393" s="62">
        <f t="shared" si="98"/>
        <v>571.28165730337071</v>
      </c>
      <c r="AA393" s="62">
        <f t="shared" si="93"/>
        <v>57699.151320224715</v>
      </c>
      <c r="AB393" s="67">
        <f t="shared" si="99"/>
        <v>182238.84867977528</v>
      </c>
      <c r="AD393" s="57">
        <f>INDEX(Input_Raw_Data!$E$739:$E$744,MATCH(D393,Input_Raw_Data!$D$739:$D$744,0))</f>
        <v>0.48700000182628767</v>
      </c>
      <c r="AE393" s="62">
        <f t="shared" si="100"/>
        <v>99044.243861423573</v>
      </c>
      <c r="AF393" s="62">
        <f t="shared" si="101"/>
        <v>88750.31963987113</v>
      </c>
    </row>
    <row r="394" spans="4:32" s="4" customFormat="1" ht="11.25" customHeight="1" x14ac:dyDescent="0.3">
      <c r="D394" s="12" t="str">
        <f>Input_Raw_Data!E395</f>
        <v>FAC</v>
      </c>
      <c r="E394" s="71">
        <f>Input_Raw_Data!F395</f>
        <v>40938</v>
      </c>
      <c r="F394" s="55">
        <f>Input_Raw_Data!G395</f>
        <v>48</v>
      </c>
      <c r="G394" s="62">
        <f>Input_Raw_Data!H395</f>
        <v>82932</v>
      </c>
      <c r="H394" s="62">
        <f>Input_Raw_Data!I395</f>
        <v>82932</v>
      </c>
      <c r="I394" s="62">
        <f>Input_Raw_Data!J395</f>
        <v>0</v>
      </c>
      <c r="J394" s="73" t="str">
        <f>Input_Raw_Data!K395</f>
        <v>IT and Communications</v>
      </c>
      <c r="K394" s="73" t="str">
        <f>Input_Raw_Data!L395</f>
        <v xml:space="preserve">Non-network — IT and communications </v>
      </c>
      <c r="M394" s="71">
        <f t="shared" ref="M394:M457" si="102">E394</f>
        <v>40938</v>
      </c>
      <c r="N394" s="55">
        <f t="shared" ref="N394:N457" si="103">IF(YEAR(M394)=YEAR(Current_Value_Date),0,Mths_In_Yr-(MONTH(M394)))</f>
        <v>11</v>
      </c>
      <c r="O394" s="55">
        <f t="shared" ref="O394:O457" si="104">IF(YEAR(M394)=YEAR(Current_Value_Date),0,
ROUND((EOMONTH(M394,0)-M394)/(Days_In_Yr/Mths_In_Yr),0))</f>
        <v>0</v>
      </c>
      <c r="P394" s="55">
        <f t="shared" ref="P394:P457" si="105">IF(YEAR(M394)=YEAR(Current_Value_Date),ROUND((Current_Value_Date-M394)/(365/12),0),MONTH(Current_Value_Date))</f>
        <v>6</v>
      </c>
      <c r="Q394" s="55">
        <f t="shared" ref="Q394:Q457" si="106">MAX((YEAR(Current_Value_Date)-1)-(YEAR(M394)),0)</f>
        <v>3</v>
      </c>
      <c r="R394" s="55">
        <f t="shared" ref="R394:R457" si="107">Q394*Mths_In_Yr</f>
        <v>36</v>
      </c>
      <c r="S394" s="55">
        <f t="shared" si="94"/>
        <v>53</v>
      </c>
      <c r="T394" s="55">
        <f t="shared" ref="T394:T457" si="108">F394</f>
        <v>48</v>
      </c>
      <c r="U394" s="55">
        <f t="shared" si="95"/>
        <v>0</v>
      </c>
      <c r="W394" s="73" t="str">
        <f t="shared" ref="W394:W457" si="109">IF(F394=1,No,Yes)</f>
        <v>Yes</v>
      </c>
      <c r="X394" s="55">
        <f t="shared" si="96"/>
        <v>53</v>
      </c>
      <c r="Y394" s="55">
        <f t="shared" si="97"/>
        <v>0</v>
      </c>
      <c r="Z394" s="62">
        <f t="shared" si="98"/>
        <v>0</v>
      </c>
      <c r="AA394" s="62">
        <f t="shared" ref="AA394:AA457" si="110">MIN(H394+Z394*Applicable_Months,G394)</f>
        <v>82932</v>
      </c>
      <c r="AB394" s="67">
        <f t="shared" si="99"/>
        <v>0</v>
      </c>
      <c r="AD394" s="57">
        <f>INDEX(Input_Raw_Data!$E$739:$E$744,MATCH(D394,Input_Raw_Data!$D$739:$D$744,0))</f>
        <v>0.48700000182628767</v>
      </c>
      <c r="AE394" s="62">
        <f t="shared" si="100"/>
        <v>0</v>
      </c>
      <c r="AF394" s="62">
        <f t="shared" si="101"/>
        <v>0</v>
      </c>
    </row>
    <row r="395" spans="4:32" s="4" customFormat="1" ht="11.25" customHeight="1" x14ac:dyDescent="0.3">
      <c r="D395" s="12" t="str">
        <f>Input_Raw_Data!E396</f>
        <v>FAC</v>
      </c>
      <c r="E395" s="71">
        <f>Input_Raw_Data!F396</f>
        <v>40938</v>
      </c>
      <c r="F395" s="55">
        <f>Input_Raw_Data!G396</f>
        <v>48</v>
      </c>
      <c r="G395" s="62">
        <f>Input_Raw_Data!H396</f>
        <v>11035</v>
      </c>
      <c r="H395" s="62">
        <f>Input_Raw_Data!I396</f>
        <v>11035</v>
      </c>
      <c r="I395" s="62">
        <f>Input_Raw_Data!J396</f>
        <v>0</v>
      </c>
      <c r="J395" s="73" t="str">
        <f>Input_Raw_Data!K396</f>
        <v>Property</v>
      </c>
      <c r="K395" s="73" t="str">
        <f>Input_Raw_Data!L396</f>
        <v xml:space="preserve">Non-network — property </v>
      </c>
      <c r="M395" s="71">
        <f t="shared" si="102"/>
        <v>40938</v>
      </c>
      <c r="N395" s="55">
        <f t="shared" si="103"/>
        <v>11</v>
      </c>
      <c r="O395" s="55">
        <f t="shared" si="104"/>
        <v>0</v>
      </c>
      <c r="P395" s="55">
        <f t="shared" si="105"/>
        <v>6</v>
      </c>
      <c r="Q395" s="55">
        <f t="shared" si="106"/>
        <v>3</v>
      </c>
      <c r="R395" s="55">
        <f t="shared" si="107"/>
        <v>36</v>
      </c>
      <c r="S395" s="55">
        <f t="shared" ref="S395:S458" si="111">N395+O395+P395+R395</f>
        <v>53</v>
      </c>
      <c r="T395" s="55">
        <f t="shared" si="108"/>
        <v>48</v>
      </c>
      <c r="U395" s="55">
        <f t="shared" ref="U395:U458" si="112">IF(T395=1,0,MAX(T395-S395,0))</f>
        <v>0</v>
      </c>
      <c r="W395" s="73" t="str">
        <f t="shared" si="109"/>
        <v>Yes</v>
      </c>
      <c r="X395" s="55">
        <f t="shared" ref="X395:X458" si="113">S395</f>
        <v>53</v>
      </c>
      <c r="Y395" s="55">
        <f t="shared" ref="Y395:Y458" si="114">U395</f>
        <v>0</v>
      </c>
      <c r="Z395" s="62">
        <f t="shared" ref="Z395:Z458" si="115">IFERROR(I395/Y395,0)</f>
        <v>0</v>
      </c>
      <c r="AA395" s="62">
        <f t="shared" si="110"/>
        <v>11035</v>
      </c>
      <c r="AB395" s="67">
        <f t="shared" ref="AB395:AB458" si="116">G395-AA395</f>
        <v>0</v>
      </c>
      <c r="AD395" s="57">
        <f>INDEX(Input_Raw_Data!$E$739:$E$744,MATCH(D395,Input_Raw_Data!$D$739:$D$744,0))</f>
        <v>0.48700000182628767</v>
      </c>
      <c r="AE395" s="62">
        <f t="shared" ref="AE395:AE458" si="117">AD395*I395</f>
        <v>0</v>
      </c>
      <c r="AF395" s="62">
        <f t="shared" ref="AF395:AF458" si="118">AB395*AD395</f>
        <v>0</v>
      </c>
    </row>
    <row r="396" spans="4:32" s="4" customFormat="1" ht="11.25" customHeight="1" x14ac:dyDescent="0.3">
      <c r="D396" s="12" t="str">
        <f>Input_Raw_Data!E397</f>
        <v>FAC</v>
      </c>
      <c r="E396" s="71">
        <f>Input_Raw_Data!F397</f>
        <v>41213</v>
      </c>
      <c r="F396" s="55">
        <f>Input_Raw_Data!G397</f>
        <v>48</v>
      </c>
      <c r="G396" s="62">
        <f>Input_Raw_Data!H397</f>
        <v>132861</v>
      </c>
      <c r="H396" s="62">
        <f>Input_Raw_Data!I397</f>
        <v>124557.26</v>
      </c>
      <c r="I396" s="62">
        <f>Input_Raw_Data!J397</f>
        <v>8303.7400000000052</v>
      </c>
      <c r="J396" s="73" t="str">
        <f>Input_Raw_Data!K397</f>
        <v>IT and Communications</v>
      </c>
      <c r="K396" s="73" t="str">
        <f>Input_Raw_Data!L397</f>
        <v xml:space="preserve">Non-network — IT and communications </v>
      </c>
      <c r="M396" s="71">
        <f t="shared" si="102"/>
        <v>41213</v>
      </c>
      <c r="N396" s="55">
        <f t="shared" si="103"/>
        <v>2</v>
      </c>
      <c r="O396" s="55">
        <f t="shared" si="104"/>
        <v>0</v>
      </c>
      <c r="P396" s="55">
        <f t="shared" si="105"/>
        <v>6</v>
      </c>
      <c r="Q396" s="55">
        <f t="shared" si="106"/>
        <v>3</v>
      </c>
      <c r="R396" s="55">
        <f t="shared" si="107"/>
        <v>36</v>
      </c>
      <c r="S396" s="55">
        <f t="shared" si="111"/>
        <v>44</v>
      </c>
      <c r="T396" s="55">
        <f t="shared" si="108"/>
        <v>48</v>
      </c>
      <c r="U396" s="55">
        <f t="shared" si="112"/>
        <v>4</v>
      </c>
      <c r="W396" s="73" t="str">
        <f t="shared" si="109"/>
        <v>Yes</v>
      </c>
      <c r="X396" s="55">
        <f t="shared" si="113"/>
        <v>44</v>
      </c>
      <c r="Y396" s="55">
        <f t="shared" si="114"/>
        <v>4</v>
      </c>
      <c r="Z396" s="62">
        <f t="shared" si="115"/>
        <v>2075.9350000000013</v>
      </c>
      <c r="AA396" s="62">
        <f t="shared" si="110"/>
        <v>132861</v>
      </c>
      <c r="AB396" s="67">
        <f t="shared" si="116"/>
        <v>0</v>
      </c>
      <c r="AD396" s="57">
        <f>INDEX(Input_Raw_Data!$E$739:$E$744,MATCH(D396,Input_Raw_Data!$D$739:$D$744,0))</f>
        <v>0.48700000182628767</v>
      </c>
      <c r="AE396" s="62">
        <f t="shared" si="117"/>
        <v>4043.9213951650204</v>
      </c>
      <c r="AF396" s="62">
        <f t="shared" si="118"/>
        <v>0</v>
      </c>
    </row>
    <row r="397" spans="4:32" s="4" customFormat="1" ht="11.25" customHeight="1" x14ac:dyDescent="0.3">
      <c r="D397" s="12" t="str">
        <f>Input_Raw_Data!E398</f>
        <v>FAC</v>
      </c>
      <c r="E397" s="71">
        <f>Input_Raw_Data!F398</f>
        <v>41655</v>
      </c>
      <c r="F397" s="55">
        <f>Input_Raw_Data!G398</f>
        <v>48</v>
      </c>
      <c r="G397" s="62">
        <f>Input_Raw_Data!H398</f>
        <v>30862</v>
      </c>
      <c r="H397" s="62">
        <f>Input_Raw_Data!I398</f>
        <v>19288.82</v>
      </c>
      <c r="I397" s="62">
        <f>Input_Raw_Data!J398</f>
        <v>11573.18</v>
      </c>
      <c r="J397" s="73" t="str">
        <f>Input_Raw_Data!K398</f>
        <v>IT and Communications</v>
      </c>
      <c r="K397" s="73" t="str">
        <f>Input_Raw_Data!L398</f>
        <v xml:space="preserve">Non-network — IT and communications </v>
      </c>
      <c r="M397" s="71">
        <f t="shared" si="102"/>
        <v>41655</v>
      </c>
      <c r="N397" s="55">
        <f t="shared" si="103"/>
        <v>11</v>
      </c>
      <c r="O397" s="55">
        <f t="shared" si="104"/>
        <v>0</v>
      </c>
      <c r="P397" s="55">
        <f t="shared" si="105"/>
        <v>6</v>
      </c>
      <c r="Q397" s="55">
        <f t="shared" si="106"/>
        <v>1</v>
      </c>
      <c r="R397" s="55">
        <f t="shared" si="107"/>
        <v>12</v>
      </c>
      <c r="S397" s="55">
        <f t="shared" si="111"/>
        <v>29</v>
      </c>
      <c r="T397" s="55">
        <f t="shared" si="108"/>
        <v>48</v>
      </c>
      <c r="U397" s="55">
        <f t="shared" si="112"/>
        <v>19</v>
      </c>
      <c r="W397" s="73" t="str">
        <f t="shared" si="109"/>
        <v>Yes</v>
      </c>
      <c r="X397" s="55">
        <f t="shared" si="113"/>
        <v>29</v>
      </c>
      <c r="Y397" s="55">
        <f t="shared" si="114"/>
        <v>19</v>
      </c>
      <c r="Z397" s="62">
        <f t="shared" si="115"/>
        <v>609.11473684210523</v>
      </c>
      <c r="AA397" s="62">
        <f t="shared" si="110"/>
        <v>30862</v>
      </c>
      <c r="AB397" s="67">
        <f t="shared" si="116"/>
        <v>0</v>
      </c>
      <c r="AD397" s="57">
        <f>INDEX(Input_Raw_Data!$E$739:$E$744,MATCH(D397,Input_Raw_Data!$D$739:$D$744,0))</f>
        <v>0.48700000182628767</v>
      </c>
      <c r="AE397" s="62">
        <f t="shared" si="117"/>
        <v>5636.1386811359562</v>
      </c>
      <c r="AF397" s="62">
        <f t="shared" si="118"/>
        <v>0</v>
      </c>
    </row>
    <row r="398" spans="4:32" s="4" customFormat="1" ht="11.25" customHeight="1" x14ac:dyDescent="0.3">
      <c r="D398" s="12" t="str">
        <f>Input_Raw_Data!E399</f>
        <v>FAC</v>
      </c>
      <c r="E398" s="71">
        <f>Input_Raw_Data!F399</f>
        <v>41182</v>
      </c>
      <c r="F398" s="55">
        <f>Input_Raw_Data!G399</f>
        <v>240</v>
      </c>
      <c r="G398" s="62">
        <f>Input_Raw_Data!H399</f>
        <v>11983</v>
      </c>
      <c r="H398" s="62">
        <f>Input_Raw_Data!I399</f>
        <v>2296.33</v>
      </c>
      <c r="I398" s="62">
        <f>Input_Raw_Data!J399</f>
        <v>9686.67</v>
      </c>
      <c r="J398" s="73" t="str">
        <f>Input_Raw_Data!K399</f>
        <v>Property</v>
      </c>
      <c r="K398" s="73" t="str">
        <f>Input_Raw_Data!L399</f>
        <v xml:space="preserve">Non-network — property </v>
      </c>
      <c r="M398" s="71">
        <f t="shared" si="102"/>
        <v>41182</v>
      </c>
      <c r="N398" s="55">
        <f t="shared" si="103"/>
        <v>3</v>
      </c>
      <c r="O398" s="55">
        <f t="shared" si="104"/>
        <v>0</v>
      </c>
      <c r="P398" s="55">
        <f t="shared" si="105"/>
        <v>6</v>
      </c>
      <c r="Q398" s="55">
        <f t="shared" si="106"/>
        <v>3</v>
      </c>
      <c r="R398" s="55">
        <f t="shared" si="107"/>
        <v>36</v>
      </c>
      <c r="S398" s="55">
        <f t="shared" si="111"/>
        <v>45</v>
      </c>
      <c r="T398" s="55">
        <f t="shared" si="108"/>
        <v>240</v>
      </c>
      <c r="U398" s="55">
        <f t="shared" si="112"/>
        <v>195</v>
      </c>
      <c r="W398" s="73" t="str">
        <f t="shared" si="109"/>
        <v>Yes</v>
      </c>
      <c r="X398" s="55">
        <f t="shared" si="113"/>
        <v>45</v>
      </c>
      <c r="Y398" s="55">
        <f t="shared" si="114"/>
        <v>195</v>
      </c>
      <c r="Z398" s="62">
        <f t="shared" si="115"/>
        <v>49.675230769230772</v>
      </c>
      <c r="AA398" s="62">
        <f t="shared" si="110"/>
        <v>4134.313538461538</v>
      </c>
      <c r="AB398" s="67">
        <f t="shared" si="116"/>
        <v>7848.686461538462</v>
      </c>
      <c r="AD398" s="57">
        <f>INDEX(Input_Raw_Data!$E$739:$E$744,MATCH(D398,Input_Raw_Data!$D$739:$D$744,0))</f>
        <v>0.48700000182628767</v>
      </c>
      <c r="AE398" s="62">
        <f t="shared" si="117"/>
        <v>4717.4083076906463</v>
      </c>
      <c r="AF398" s="62">
        <f t="shared" si="118"/>
        <v>3822.3103211031903</v>
      </c>
    </row>
    <row r="399" spans="4:32" s="4" customFormat="1" ht="11.25" customHeight="1" x14ac:dyDescent="0.3">
      <c r="D399" s="12" t="str">
        <f>Input_Raw_Data!E400</f>
        <v>FAC</v>
      </c>
      <c r="E399" s="71">
        <f>Input_Raw_Data!F400</f>
        <v>41182</v>
      </c>
      <c r="F399" s="55">
        <f>Input_Raw_Data!G400</f>
        <v>48</v>
      </c>
      <c r="G399" s="62">
        <f>Input_Raw_Data!H400</f>
        <v>2703</v>
      </c>
      <c r="H399" s="62">
        <f>Input_Raw_Data!I400</f>
        <v>2590.41</v>
      </c>
      <c r="I399" s="62">
        <f>Input_Raw_Data!J400</f>
        <v>112.59000000000015</v>
      </c>
      <c r="J399" s="73" t="str">
        <f>Input_Raw_Data!K400</f>
        <v>Property</v>
      </c>
      <c r="K399" s="73" t="str">
        <f>Input_Raw_Data!L400</f>
        <v xml:space="preserve">Non-network — property </v>
      </c>
      <c r="M399" s="71">
        <f t="shared" si="102"/>
        <v>41182</v>
      </c>
      <c r="N399" s="55">
        <f t="shared" si="103"/>
        <v>3</v>
      </c>
      <c r="O399" s="55">
        <f t="shared" si="104"/>
        <v>0</v>
      </c>
      <c r="P399" s="55">
        <f t="shared" si="105"/>
        <v>6</v>
      </c>
      <c r="Q399" s="55">
        <f t="shared" si="106"/>
        <v>3</v>
      </c>
      <c r="R399" s="55">
        <f t="shared" si="107"/>
        <v>36</v>
      </c>
      <c r="S399" s="55">
        <f t="shared" si="111"/>
        <v>45</v>
      </c>
      <c r="T399" s="55">
        <f t="shared" si="108"/>
        <v>48</v>
      </c>
      <c r="U399" s="55">
        <f t="shared" si="112"/>
        <v>3</v>
      </c>
      <c r="W399" s="73" t="str">
        <f t="shared" si="109"/>
        <v>Yes</v>
      </c>
      <c r="X399" s="55">
        <f t="shared" si="113"/>
        <v>45</v>
      </c>
      <c r="Y399" s="55">
        <f t="shared" si="114"/>
        <v>3</v>
      </c>
      <c r="Z399" s="62">
        <f t="shared" si="115"/>
        <v>37.530000000000051</v>
      </c>
      <c r="AA399" s="62">
        <f t="shared" si="110"/>
        <v>2703</v>
      </c>
      <c r="AB399" s="67">
        <f t="shared" si="116"/>
        <v>0</v>
      </c>
      <c r="AD399" s="57">
        <f>INDEX(Input_Raw_Data!$E$739:$E$744,MATCH(D399,Input_Raw_Data!$D$739:$D$744,0))</f>
        <v>0.48700000182628767</v>
      </c>
      <c r="AE399" s="62">
        <f t="shared" si="117"/>
        <v>54.831330205621796</v>
      </c>
      <c r="AF399" s="62">
        <f t="shared" si="118"/>
        <v>0</v>
      </c>
    </row>
    <row r="400" spans="4:32" s="4" customFormat="1" ht="11.25" customHeight="1" x14ac:dyDescent="0.3">
      <c r="D400" s="12" t="str">
        <f>Input_Raw_Data!E401</f>
        <v>FAC</v>
      </c>
      <c r="E400" s="71">
        <f>Input_Raw_Data!F401</f>
        <v>41449</v>
      </c>
      <c r="F400" s="55">
        <f>Input_Raw_Data!G401</f>
        <v>48</v>
      </c>
      <c r="G400" s="62">
        <f>Input_Raw_Data!H401</f>
        <v>302521</v>
      </c>
      <c r="H400" s="62">
        <f>Input_Raw_Data!I401</f>
        <v>233193.29</v>
      </c>
      <c r="I400" s="62">
        <f>Input_Raw_Data!J401</f>
        <v>69327.709999999992</v>
      </c>
      <c r="J400" s="73" t="str">
        <f>Input_Raw_Data!K401</f>
        <v>Property</v>
      </c>
      <c r="K400" s="73" t="str">
        <f>Input_Raw_Data!L401</f>
        <v xml:space="preserve">Non-network — property </v>
      </c>
      <c r="M400" s="71">
        <f t="shared" si="102"/>
        <v>41449</v>
      </c>
      <c r="N400" s="55">
        <f t="shared" si="103"/>
        <v>6</v>
      </c>
      <c r="O400" s="55">
        <f t="shared" si="104"/>
        <v>0</v>
      </c>
      <c r="P400" s="55">
        <f t="shared" si="105"/>
        <v>6</v>
      </c>
      <c r="Q400" s="55">
        <f t="shared" si="106"/>
        <v>2</v>
      </c>
      <c r="R400" s="55">
        <f t="shared" si="107"/>
        <v>24</v>
      </c>
      <c r="S400" s="55">
        <f t="shared" si="111"/>
        <v>36</v>
      </c>
      <c r="T400" s="55">
        <f t="shared" si="108"/>
        <v>48</v>
      </c>
      <c r="U400" s="55">
        <f t="shared" si="112"/>
        <v>12</v>
      </c>
      <c r="W400" s="73" t="str">
        <f t="shared" si="109"/>
        <v>Yes</v>
      </c>
      <c r="X400" s="55">
        <f t="shared" si="113"/>
        <v>36</v>
      </c>
      <c r="Y400" s="55">
        <f t="shared" si="114"/>
        <v>12</v>
      </c>
      <c r="Z400" s="62">
        <f t="shared" si="115"/>
        <v>5777.309166666666</v>
      </c>
      <c r="AA400" s="62">
        <f t="shared" si="110"/>
        <v>302521</v>
      </c>
      <c r="AB400" s="67">
        <f t="shared" si="116"/>
        <v>0</v>
      </c>
      <c r="AD400" s="57">
        <f>INDEX(Input_Raw_Data!$E$739:$E$744,MATCH(D400,Input_Raw_Data!$D$739:$D$744,0))</f>
        <v>0.48700000182628767</v>
      </c>
      <c r="AE400" s="62">
        <f t="shared" si="117"/>
        <v>33762.59489661234</v>
      </c>
      <c r="AF400" s="62">
        <f t="shared" si="118"/>
        <v>0</v>
      </c>
    </row>
    <row r="401" spans="4:32" s="4" customFormat="1" ht="11.25" customHeight="1" x14ac:dyDescent="0.3">
      <c r="D401" s="12" t="str">
        <f>Input_Raw_Data!E402</f>
        <v>FAC</v>
      </c>
      <c r="E401" s="71">
        <f>Input_Raw_Data!F402</f>
        <v>41243</v>
      </c>
      <c r="F401" s="55">
        <f>Input_Raw_Data!G402</f>
        <v>120</v>
      </c>
      <c r="G401" s="62">
        <f>Input_Raw_Data!H402</f>
        <v>160614</v>
      </c>
      <c r="H401" s="62">
        <f>Input_Raw_Data!I402</f>
        <v>58891.8</v>
      </c>
      <c r="I401" s="62">
        <f>Input_Raw_Data!J402</f>
        <v>101722.2</v>
      </c>
      <c r="J401" s="73" t="str">
        <f>Input_Raw_Data!K402</f>
        <v>Property</v>
      </c>
      <c r="K401" s="73" t="str">
        <f>Input_Raw_Data!L402</f>
        <v xml:space="preserve">Non-network — property </v>
      </c>
      <c r="M401" s="71">
        <f t="shared" si="102"/>
        <v>41243</v>
      </c>
      <c r="N401" s="55">
        <f t="shared" si="103"/>
        <v>1</v>
      </c>
      <c r="O401" s="55">
        <f t="shared" si="104"/>
        <v>0</v>
      </c>
      <c r="P401" s="55">
        <f t="shared" si="105"/>
        <v>6</v>
      </c>
      <c r="Q401" s="55">
        <f t="shared" si="106"/>
        <v>3</v>
      </c>
      <c r="R401" s="55">
        <f t="shared" si="107"/>
        <v>36</v>
      </c>
      <c r="S401" s="55">
        <f t="shared" si="111"/>
        <v>43</v>
      </c>
      <c r="T401" s="55">
        <f t="shared" si="108"/>
        <v>120</v>
      </c>
      <c r="U401" s="55">
        <f t="shared" si="112"/>
        <v>77</v>
      </c>
      <c r="W401" s="73" t="str">
        <f t="shared" si="109"/>
        <v>Yes</v>
      </c>
      <c r="X401" s="55">
        <f t="shared" si="113"/>
        <v>43</v>
      </c>
      <c r="Y401" s="55">
        <f t="shared" si="114"/>
        <v>77</v>
      </c>
      <c r="Z401" s="62">
        <f t="shared" si="115"/>
        <v>1321.0675324675324</v>
      </c>
      <c r="AA401" s="62">
        <f t="shared" si="110"/>
        <v>107771.2987012987</v>
      </c>
      <c r="AB401" s="67">
        <f t="shared" si="116"/>
        <v>52842.7012987013</v>
      </c>
      <c r="AD401" s="57">
        <f>INDEX(Input_Raw_Data!$E$739:$E$744,MATCH(D401,Input_Raw_Data!$D$739:$D$744,0))</f>
        <v>0.48700000182628767</v>
      </c>
      <c r="AE401" s="62">
        <f t="shared" si="117"/>
        <v>49538.711585773999</v>
      </c>
      <c r="AF401" s="62">
        <f t="shared" si="118"/>
        <v>25734.395628973507</v>
      </c>
    </row>
    <row r="402" spans="4:32" s="4" customFormat="1" ht="11.25" customHeight="1" x14ac:dyDescent="0.3">
      <c r="D402" s="12" t="str">
        <f>Input_Raw_Data!E403</f>
        <v>FAC</v>
      </c>
      <c r="E402" s="71">
        <f>Input_Raw_Data!F403</f>
        <v>41488</v>
      </c>
      <c r="F402" s="55">
        <f>Input_Raw_Data!G403</f>
        <v>180</v>
      </c>
      <c r="G402" s="62">
        <f>Input_Raw_Data!H403</f>
        <v>213773</v>
      </c>
      <c r="H402" s="62">
        <f>Input_Raw_Data!I403</f>
        <v>41567.08</v>
      </c>
      <c r="I402" s="62">
        <f>Input_Raw_Data!J403</f>
        <v>172205.91999999998</v>
      </c>
      <c r="J402" s="73" t="str">
        <f>Input_Raw_Data!K403</f>
        <v>Property</v>
      </c>
      <c r="K402" s="73" t="str">
        <f>Input_Raw_Data!L403</f>
        <v xml:space="preserve">Non-network — property </v>
      </c>
      <c r="M402" s="71">
        <f t="shared" si="102"/>
        <v>41488</v>
      </c>
      <c r="N402" s="55">
        <f t="shared" si="103"/>
        <v>4</v>
      </c>
      <c r="O402" s="55">
        <f t="shared" si="104"/>
        <v>1</v>
      </c>
      <c r="P402" s="55">
        <f t="shared" si="105"/>
        <v>6</v>
      </c>
      <c r="Q402" s="55">
        <f t="shared" si="106"/>
        <v>2</v>
      </c>
      <c r="R402" s="55">
        <f t="shared" si="107"/>
        <v>24</v>
      </c>
      <c r="S402" s="55">
        <f t="shared" si="111"/>
        <v>35</v>
      </c>
      <c r="T402" s="55">
        <f t="shared" si="108"/>
        <v>180</v>
      </c>
      <c r="U402" s="55">
        <f t="shared" si="112"/>
        <v>145</v>
      </c>
      <c r="W402" s="73" t="str">
        <f t="shared" si="109"/>
        <v>Yes</v>
      </c>
      <c r="X402" s="55">
        <f t="shared" si="113"/>
        <v>35</v>
      </c>
      <c r="Y402" s="55">
        <f t="shared" si="114"/>
        <v>145</v>
      </c>
      <c r="Z402" s="62">
        <f t="shared" si="115"/>
        <v>1187.6270344827585</v>
      </c>
      <c r="AA402" s="62">
        <f t="shared" si="110"/>
        <v>85509.280275862067</v>
      </c>
      <c r="AB402" s="67">
        <f t="shared" si="116"/>
        <v>128263.71972413793</v>
      </c>
      <c r="AD402" s="57">
        <f>INDEX(Input_Raw_Data!$E$739:$E$744,MATCH(D402,Input_Raw_Data!$D$739:$D$744,0))</f>
        <v>0.48700000182628767</v>
      </c>
      <c r="AE402" s="62">
        <f t="shared" si="117"/>
        <v>83864.283354497544</v>
      </c>
      <c r="AF402" s="62">
        <f t="shared" si="118"/>
        <v>62464.431739901622</v>
      </c>
    </row>
    <row r="403" spans="4:32" s="4" customFormat="1" ht="11.25" customHeight="1" x14ac:dyDescent="0.3">
      <c r="D403" s="12" t="str">
        <f>Input_Raw_Data!E404</f>
        <v>FAC</v>
      </c>
      <c r="E403" s="71">
        <f>Input_Raw_Data!F404</f>
        <v>41488</v>
      </c>
      <c r="F403" s="55">
        <f>Input_Raw_Data!G404</f>
        <v>180</v>
      </c>
      <c r="G403" s="62">
        <f>Input_Raw_Data!H404</f>
        <v>178208</v>
      </c>
      <c r="H403" s="62">
        <f>Input_Raw_Data!I404</f>
        <v>34651.160000000003</v>
      </c>
      <c r="I403" s="62">
        <f>Input_Raw_Data!J404</f>
        <v>143556.84</v>
      </c>
      <c r="J403" s="73" t="str">
        <f>Input_Raw_Data!K404</f>
        <v>Property</v>
      </c>
      <c r="K403" s="73" t="str">
        <f>Input_Raw_Data!L404</f>
        <v xml:space="preserve">Non-network — property </v>
      </c>
      <c r="M403" s="71">
        <f t="shared" si="102"/>
        <v>41488</v>
      </c>
      <c r="N403" s="55">
        <f t="shared" si="103"/>
        <v>4</v>
      </c>
      <c r="O403" s="55">
        <f t="shared" si="104"/>
        <v>1</v>
      </c>
      <c r="P403" s="55">
        <f t="shared" si="105"/>
        <v>6</v>
      </c>
      <c r="Q403" s="55">
        <f t="shared" si="106"/>
        <v>2</v>
      </c>
      <c r="R403" s="55">
        <f t="shared" si="107"/>
        <v>24</v>
      </c>
      <c r="S403" s="55">
        <f t="shared" si="111"/>
        <v>35</v>
      </c>
      <c r="T403" s="55">
        <f t="shared" si="108"/>
        <v>180</v>
      </c>
      <c r="U403" s="55">
        <f t="shared" si="112"/>
        <v>145</v>
      </c>
      <c r="W403" s="73" t="str">
        <f t="shared" si="109"/>
        <v>Yes</v>
      </c>
      <c r="X403" s="55">
        <f t="shared" si="113"/>
        <v>35</v>
      </c>
      <c r="Y403" s="55">
        <f t="shared" si="114"/>
        <v>145</v>
      </c>
      <c r="Z403" s="62">
        <f t="shared" si="115"/>
        <v>990.04717241379308</v>
      </c>
      <c r="AA403" s="62">
        <f t="shared" si="110"/>
        <v>71282.905379310338</v>
      </c>
      <c r="AB403" s="67">
        <f t="shared" si="116"/>
        <v>106925.09462068966</v>
      </c>
      <c r="AD403" s="57">
        <f>INDEX(Input_Raw_Data!$E$739:$E$744,MATCH(D403,Input_Raw_Data!$D$739:$D$744,0))</f>
        <v>0.48700000182628767</v>
      </c>
      <c r="AE403" s="62">
        <f t="shared" si="117"/>
        <v>69912.181342176089</v>
      </c>
      <c r="AF403" s="62">
        <f t="shared" si="118"/>
        <v>52072.521275551844</v>
      </c>
    </row>
    <row r="404" spans="4:32" s="4" customFormat="1" ht="11.25" customHeight="1" x14ac:dyDescent="0.3">
      <c r="D404" s="12" t="str">
        <f>Input_Raw_Data!E405</f>
        <v>FAC</v>
      </c>
      <c r="E404" s="71">
        <f>Input_Raw_Data!F405</f>
        <v>41485</v>
      </c>
      <c r="F404" s="55">
        <f>Input_Raw_Data!G405</f>
        <v>132</v>
      </c>
      <c r="G404" s="62">
        <f>Input_Raw_Data!H405</f>
        <v>39500</v>
      </c>
      <c r="H404" s="62">
        <f>Input_Raw_Data!I405</f>
        <v>10772.77</v>
      </c>
      <c r="I404" s="62">
        <f>Input_Raw_Data!J405</f>
        <v>28727.23</v>
      </c>
      <c r="J404" s="73" t="str">
        <f>Input_Raw_Data!K405</f>
        <v>Plant and Equipment</v>
      </c>
      <c r="K404" s="73" t="str">
        <f>Input_Raw_Data!L405</f>
        <v xml:space="preserve">Non-network — plant &amp; equipment </v>
      </c>
      <c r="M404" s="71">
        <f t="shared" si="102"/>
        <v>41485</v>
      </c>
      <c r="N404" s="55">
        <f t="shared" si="103"/>
        <v>5</v>
      </c>
      <c r="O404" s="55">
        <f t="shared" si="104"/>
        <v>0</v>
      </c>
      <c r="P404" s="55">
        <f t="shared" si="105"/>
        <v>6</v>
      </c>
      <c r="Q404" s="55">
        <f t="shared" si="106"/>
        <v>2</v>
      </c>
      <c r="R404" s="55">
        <f t="shared" si="107"/>
        <v>24</v>
      </c>
      <c r="S404" s="55">
        <f t="shared" si="111"/>
        <v>35</v>
      </c>
      <c r="T404" s="55">
        <f t="shared" si="108"/>
        <v>132</v>
      </c>
      <c r="U404" s="55">
        <f t="shared" si="112"/>
        <v>97</v>
      </c>
      <c r="W404" s="73" t="str">
        <f t="shared" si="109"/>
        <v>Yes</v>
      </c>
      <c r="X404" s="55">
        <f t="shared" si="113"/>
        <v>35</v>
      </c>
      <c r="Y404" s="55">
        <f t="shared" si="114"/>
        <v>97</v>
      </c>
      <c r="Z404" s="62">
        <f t="shared" si="115"/>
        <v>296.15701030927835</v>
      </c>
      <c r="AA404" s="62">
        <f t="shared" si="110"/>
        <v>21730.579381443298</v>
      </c>
      <c r="AB404" s="67">
        <f t="shared" si="116"/>
        <v>17769.420618556702</v>
      </c>
      <c r="AD404" s="57">
        <f>INDEX(Input_Raw_Data!$E$739:$E$744,MATCH(D404,Input_Raw_Data!$D$739:$D$744,0))</f>
        <v>0.48700000182628767</v>
      </c>
      <c r="AE404" s="62">
        <f t="shared" si="117"/>
        <v>13990.161062464185</v>
      </c>
      <c r="AF404" s="62">
        <f t="shared" si="118"/>
        <v>8653.7078736891872</v>
      </c>
    </row>
    <row r="405" spans="4:32" s="4" customFormat="1" ht="11.25" customHeight="1" x14ac:dyDescent="0.3">
      <c r="D405" s="12" t="str">
        <f>Input_Raw_Data!E406</f>
        <v>FAC</v>
      </c>
      <c r="E405" s="71">
        <f>Input_Raw_Data!F406</f>
        <v>41459</v>
      </c>
      <c r="F405" s="55">
        <f>Input_Raw_Data!G406</f>
        <v>132</v>
      </c>
      <c r="G405" s="62">
        <f>Input_Raw_Data!H406</f>
        <v>112400</v>
      </c>
      <c r="H405" s="62">
        <f>Input_Raw_Data!I406</f>
        <v>30654.43</v>
      </c>
      <c r="I405" s="62">
        <f>Input_Raw_Data!J406</f>
        <v>81745.570000000007</v>
      </c>
      <c r="J405" s="73" t="str">
        <f>Input_Raw_Data!K406</f>
        <v>Plant and Equipment</v>
      </c>
      <c r="K405" s="73" t="str">
        <f>Input_Raw_Data!L406</f>
        <v xml:space="preserve">Non-network — plant &amp; equipment </v>
      </c>
      <c r="M405" s="71">
        <f t="shared" si="102"/>
        <v>41459</v>
      </c>
      <c r="N405" s="55">
        <f t="shared" si="103"/>
        <v>5</v>
      </c>
      <c r="O405" s="55">
        <f t="shared" si="104"/>
        <v>1</v>
      </c>
      <c r="P405" s="55">
        <f t="shared" si="105"/>
        <v>6</v>
      </c>
      <c r="Q405" s="55">
        <f t="shared" si="106"/>
        <v>2</v>
      </c>
      <c r="R405" s="55">
        <f t="shared" si="107"/>
        <v>24</v>
      </c>
      <c r="S405" s="55">
        <f t="shared" si="111"/>
        <v>36</v>
      </c>
      <c r="T405" s="55">
        <f t="shared" si="108"/>
        <v>132</v>
      </c>
      <c r="U405" s="55">
        <f t="shared" si="112"/>
        <v>96</v>
      </c>
      <c r="W405" s="73" t="str">
        <f t="shared" si="109"/>
        <v>Yes</v>
      </c>
      <c r="X405" s="55">
        <f t="shared" si="113"/>
        <v>36</v>
      </c>
      <c r="Y405" s="55">
        <f t="shared" si="114"/>
        <v>96</v>
      </c>
      <c r="Z405" s="62">
        <f t="shared" si="115"/>
        <v>851.5163541666667</v>
      </c>
      <c r="AA405" s="62">
        <f t="shared" si="110"/>
        <v>62160.535104166673</v>
      </c>
      <c r="AB405" s="67">
        <f t="shared" si="116"/>
        <v>50239.464895833327</v>
      </c>
      <c r="AD405" s="57">
        <f>INDEX(Input_Raw_Data!$E$739:$E$744,MATCH(D405,Input_Raw_Data!$D$739:$D$744,0))</f>
        <v>0.48700000182628767</v>
      </c>
      <c r="AE405" s="62">
        <f t="shared" si="117"/>
        <v>39810.092739290929</v>
      </c>
      <c r="AF405" s="62">
        <f t="shared" si="118"/>
        <v>24466.619496022544</v>
      </c>
    </row>
    <row r="406" spans="4:32" s="4" customFormat="1" ht="11.25" customHeight="1" x14ac:dyDescent="0.3">
      <c r="D406" s="12" t="str">
        <f>Input_Raw_Data!E407</f>
        <v>FAC</v>
      </c>
      <c r="E406" s="71">
        <f>Input_Raw_Data!F407</f>
        <v>41082</v>
      </c>
      <c r="F406" s="55">
        <f>Input_Raw_Data!G407</f>
        <v>240</v>
      </c>
      <c r="G406" s="62">
        <f>Input_Raw_Data!H407</f>
        <v>5905</v>
      </c>
      <c r="H406" s="62">
        <f>Input_Raw_Data!I407</f>
        <v>1205.45</v>
      </c>
      <c r="I406" s="62">
        <f>Input_Raw_Data!J407</f>
        <v>4699.55</v>
      </c>
      <c r="J406" s="73" t="str">
        <f>Input_Raw_Data!K407</f>
        <v>Property</v>
      </c>
      <c r="K406" s="73" t="str">
        <f>Input_Raw_Data!L407</f>
        <v xml:space="preserve">Non-network — property </v>
      </c>
      <c r="M406" s="71">
        <f t="shared" si="102"/>
        <v>41082</v>
      </c>
      <c r="N406" s="55">
        <f t="shared" si="103"/>
        <v>6</v>
      </c>
      <c r="O406" s="55">
        <f t="shared" si="104"/>
        <v>0</v>
      </c>
      <c r="P406" s="55">
        <f t="shared" si="105"/>
        <v>6</v>
      </c>
      <c r="Q406" s="55">
        <f t="shared" si="106"/>
        <v>3</v>
      </c>
      <c r="R406" s="55">
        <f t="shared" si="107"/>
        <v>36</v>
      </c>
      <c r="S406" s="55">
        <f t="shared" si="111"/>
        <v>48</v>
      </c>
      <c r="T406" s="55">
        <f t="shared" si="108"/>
        <v>240</v>
      </c>
      <c r="U406" s="55">
        <f t="shared" si="112"/>
        <v>192</v>
      </c>
      <c r="W406" s="73" t="str">
        <f t="shared" si="109"/>
        <v>Yes</v>
      </c>
      <c r="X406" s="55">
        <f t="shared" si="113"/>
        <v>48</v>
      </c>
      <c r="Y406" s="55">
        <f t="shared" si="114"/>
        <v>192</v>
      </c>
      <c r="Z406" s="62">
        <f t="shared" si="115"/>
        <v>24.476822916666666</v>
      </c>
      <c r="AA406" s="62">
        <f t="shared" si="110"/>
        <v>2111.092447916667</v>
      </c>
      <c r="AB406" s="67">
        <f t="shared" si="116"/>
        <v>3793.907552083333</v>
      </c>
      <c r="AD406" s="57">
        <f>INDEX(Input_Raw_Data!$E$739:$E$744,MATCH(D406,Input_Raw_Data!$D$739:$D$744,0))</f>
        <v>0.48700000182628767</v>
      </c>
      <c r="AE406" s="62">
        <f t="shared" si="117"/>
        <v>2288.6808585827303</v>
      </c>
      <c r="AF406" s="62">
        <f t="shared" si="118"/>
        <v>1847.6329847933498</v>
      </c>
    </row>
    <row r="407" spans="4:32" s="4" customFormat="1" ht="11.25" customHeight="1" x14ac:dyDescent="0.3">
      <c r="D407" s="12" t="str">
        <f>Input_Raw_Data!E408</f>
        <v>FAC</v>
      </c>
      <c r="E407" s="71">
        <f>Input_Raw_Data!F408</f>
        <v>41144</v>
      </c>
      <c r="F407" s="55">
        <f>Input_Raw_Data!G408</f>
        <v>60</v>
      </c>
      <c r="G407" s="62">
        <f>Input_Raw_Data!H408</f>
        <v>54000</v>
      </c>
      <c r="H407" s="62">
        <f>Input_Raw_Data!I408</f>
        <v>42300</v>
      </c>
      <c r="I407" s="62">
        <f>Input_Raw_Data!J408</f>
        <v>11700</v>
      </c>
      <c r="J407" s="73" t="str">
        <f>Input_Raw_Data!K408</f>
        <v>Property</v>
      </c>
      <c r="K407" s="73" t="str">
        <f>Input_Raw_Data!L408</f>
        <v xml:space="preserve">Non-network — property </v>
      </c>
      <c r="M407" s="71">
        <f t="shared" si="102"/>
        <v>41144</v>
      </c>
      <c r="N407" s="55">
        <f t="shared" si="103"/>
        <v>4</v>
      </c>
      <c r="O407" s="55">
        <f t="shared" si="104"/>
        <v>0</v>
      </c>
      <c r="P407" s="55">
        <f t="shared" si="105"/>
        <v>6</v>
      </c>
      <c r="Q407" s="55">
        <f t="shared" si="106"/>
        <v>3</v>
      </c>
      <c r="R407" s="55">
        <f t="shared" si="107"/>
        <v>36</v>
      </c>
      <c r="S407" s="55">
        <f t="shared" si="111"/>
        <v>46</v>
      </c>
      <c r="T407" s="55">
        <f t="shared" si="108"/>
        <v>60</v>
      </c>
      <c r="U407" s="55">
        <f t="shared" si="112"/>
        <v>14</v>
      </c>
      <c r="W407" s="73" t="str">
        <f t="shared" si="109"/>
        <v>Yes</v>
      </c>
      <c r="X407" s="55">
        <f t="shared" si="113"/>
        <v>46</v>
      </c>
      <c r="Y407" s="55">
        <f t="shared" si="114"/>
        <v>14</v>
      </c>
      <c r="Z407" s="62">
        <f t="shared" si="115"/>
        <v>835.71428571428567</v>
      </c>
      <c r="AA407" s="62">
        <f t="shared" si="110"/>
        <v>54000</v>
      </c>
      <c r="AB407" s="67">
        <f t="shared" si="116"/>
        <v>0</v>
      </c>
      <c r="AD407" s="57">
        <f>INDEX(Input_Raw_Data!$E$739:$E$744,MATCH(D407,Input_Raw_Data!$D$739:$D$744,0))</f>
        <v>0.48700000182628767</v>
      </c>
      <c r="AE407" s="62">
        <f t="shared" si="117"/>
        <v>5697.9000213675654</v>
      </c>
      <c r="AF407" s="62">
        <f t="shared" si="118"/>
        <v>0</v>
      </c>
    </row>
    <row r="408" spans="4:32" s="4" customFormat="1" ht="11.25" customHeight="1" x14ac:dyDescent="0.3">
      <c r="D408" s="12" t="str">
        <f>Input_Raw_Data!E409</f>
        <v>FAC</v>
      </c>
      <c r="E408" s="71">
        <f>Input_Raw_Data!F409</f>
        <v>41274</v>
      </c>
      <c r="F408" s="55">
        <f>Input_Raw_Data!G409</f>
        <v>96</v>
      </c>
      <c r="G408" s="62">
        <f>Input_Raw_Data!H409</f>
        <v>32150</v>
      </c>
      <c r="H408" s="62">
        <f>Input_Raw_Data!I409</f>
        <v>14400.55</v>
      </c>
      <c r="I408" s="62">
        <f>Input_Raw_Data!J409</f>
        <v>17749.45</v>
      </c>
      <c r="J408" s="73" t="str">
        <f>Input_Raw_Data!K409</f>
        <v>Property</v>
      </c>
      <c r="K408" s="73" t="str">
        <f>Input_Raw_Data!L409</f>
        <v xml:space="preserve">Non-network — property </v>
      </c>
      <c r="M408" s="71">
        <f t="shared" si="102"/>
        <v>41274</v>
      </c>
      <c r="N408" s="55">
        <f t="shared" si="103"/>
        <v>0</v>
      </c>
      <c r="O408" s="55">
        <f t="shared" si="104"/>
        <v>0</v>
      </c>
      <c r="P408" s="55">
        <f t="shared" si="105"/>
        <v>6</v>
      </c>
      <c r="Q408" s="55">
        <f t="shared" si="106"/>
        <v>3</v>
      </c>
      <c r="R408" s="55">
        <f t="shared" si="107"/>
        <v>36</v>
      </c>
      <c r="S408" s="55">
        <f t="shared" si="111"/>
        <v>42</v>
      </c>
      <c r="T408" s="55">
        <f t="shared" si="108"/>
        <v>96</v>
      </c>
      <c r="U408" s="55">
        <f t="shared" si="112"/>
        <v>54</v>
      </c>
      <c r="W408" s="73" t="str">
        <f t="shared" si="109"/>
        <v>Yes</v>
      </c>
      <c r="X408" s="55">
        <f t="shared" si="113"/>
        <v>42</v>
      </c>
      <c r="Y408" s="55">
        <f t="shared" si="114"/>
        <v>54</v>
      </c>
      <c r="Z408" s="62">
        <f t="shared" si="115"/>
        <v>328.69351851851854</v>
      </c>
      <c r="AA408" s="62">
        <f t="shared" si="110"/>
        <v>26562.210185185184</v>
      </c>
      <c r="AB408" s="67">
        <f t="shared" si="116"/>
        <v>5587.7898148148161</v>
      </c>
      <c r="AD408" s="57">
        <f>INDEX(Input_Raw_Data!$E$739:$E$744,MATCH(D408,Input_Raw_Data!$D$739:$D$744,0))</f>
        <v>0.48700000182628767</v>
      </c>
      <c r="AE408" s="62">
        <f t="shared" si="117"/>
        <v>8643.9821824156024</v>
      </c>
      <c r="AF408" s="62">
        <f t="shared" si="118"/>
        <v>2721.253650019727</v>
      </c>
    </row>
    <row r="409" spans="4:32" s="4" customFormat="1" ht="11.25" customHeight="1" x14ac:dyDescent="0.3">
      <c r="D409" s="12" t="str">
        <f>Input_Raw_Data!E410</f>
        <v>FAC</v>
      </c>
      <c r="E409" s="71">
        <f>Input_Raw_Data!F410</f>
        <v>41453</v>
      </c>
      <c r="F409" s="55">
        <f>Input_Raw_Data!G410</f>
        <v>240</v>
      </c>
      <c r="G409" s="62">
        <f>Input_Raw_Data!H410</f>
        <v>16584</v>
      </c>
      <c r="H409" s="62">
        <f>Input_Raw_Data!I410</f>
        <v>2556.41</v>
      </c>
      <c r="I409" s="62">
        <f>Input_Raw_Data!J410</f>
        <v>14027.59</v>
      </c>
      <c r="J409" s="73" t="str">
        <f>Input_Raw_Data!K410</f>
        <v>Property</v>
      </c>
      <c r="K409" s="73" t="str">
        <f>Input_Raw_Data!L410</f>
        <v xml:space="preserve">Non-network — property </v>
      </c>
      <c r="M409" s="71">
        <f t="shared" si="102"/>
        <v>41453</v>
      </c>
      <c r="N409" s="55">
        <f t="shared" si="103"/>
        <v>6</v>
      </c>
      <c r="O409" s="55">
        <f t="shared" si="104"/>
        <v>0</v>
      </c>
      <c r="P409" s="55">
        <f t="shared" si="105"/>
        <v>6</v>
      </c>
      <c r="Q409" s="55">
        <f t="shared" si="106"/>
        <v>2</v>
      </c>
      <c r="R409" s="55">
        <f t="shared" si="107"/>
        <v>24</v>
      </c>
      <c r="S409" s="55">
        <f t="shared" si="111"/>
        <v>36</v>
      </c>
      <c r="T409" s="55">
        <f t="shared" si="108"/>
        <v>240</v>
      </c>
      <c r="U409" s="55">
        <f t="shared" si="112"/>
        <v>204</v>
      </c>
      <c r="W409" s="73" t="str">
        <f t="shared" si="109"/>
        <v>Yes</v>
      </c>
      <c r="X409" s="55">
        <f t="shared" si="113"/>
        <v>36</v>
      </c>
      <c r="Y409" s="55">
        <f t="shared" si="114"/>
        <v>204</v>
      </c>
      <c r="Z409" s="62">
        <f t="shared" si="115"/>
        <v>68.762696078431375</v>
      </c>
      <c r="AA409" s="62">
        <f t="shared" si="110"/>
        <v>5100.629754901961</v>
      </c>
      <c r="AB409" s="67">
        <f t="shared" si="116"/>
        <v>11483.370245098038</v>
      </c>
      <c r="AD409" s="57">
        <f>INDEX(Input_Raw_Data!$E$739:$E$744,MATCH(D409,Input_Raw_Data!$D$739:$D$744,0))</f>
        <v>0.48700000182628767</v>
      </c>
      <c r="AE409" s="62">
        <f t="shared" si="117"/>
        <v>6831.4363556184144</v>
      </c>
      <c r="AF409" s="62">
        <f t="shared" si="118"/>
        <v>5592.4013303346819</v>
      </c>
    </row>
    <row r="410" spans="4:32" s="4" customFormat="1" ht="11.25" customHeight="1" x14ac:dyDescent="0.3">
      <c r="D410" s="12" t="str">
        <f>Input_Raw_Data!E411</f>
        <v>FAC</v>
      </c>
      <c r="E410" s="71">
        <f>Input_Raw_Data!F411</f>
        <v>41274</v>
      </c>
      <c r="F410" s="55">
        <f>Input_Raw_Data!G411</f>
        <v>240</v>
      </c>
      <c r="G410" s="62">
        <f>Input_Raw_Data!H411</f>
        <v>205787</v>
      </c>
      <c r="H410" s="62">
        <f>Input_Raw_Data!I411</f>
        <v>36869.769999999997</v>
      </c>
      <c r="I410" s="62">
        <f>Input_Raw_Data!J411</f>
        <v>168917.23</v>
      </c>
      <c r="J410" s="73" t="str">
        <f>Input_Raw_Data!K411</f>
        <v>Property</v>
      </c>
      <c r="K410" s="73" t="str">
        <f>Input_Raw_Data!L411</f>
        <v xml:space="preserve">Non-network — property </v>
      </c>
      <c r="M410" s="71">
        <f t="shared" si="102"/>
        <v>41274</v>
      </c>
      <c r="N410" s="55">
        <f t="shared" si="103"/>
        <v>0</v>
      </c>
      <c r="O410" s="55">
        <f t="shared" si="104"/>
        <v>0</v>
      </c>
      <c r="P410" s="55">
        <f t="shared" si="105"/>
        <v>6</v>
      </c>
      <c r="Q410" s="55">
        <f t="shared" si="106"/>
        <v>3</v>
      </c>
      <c r="R410" s="55">
        <f t="shared" si="107"/>
        <v>36</v>
      </c>
      <c r="S410" s="55">
        <f t="shared" si="111"/>
        <v>42</v>
      </c>
      <c r="T410" s="55">
        <f t="shared" si="108"/>
        <v>240</v>
      </c>
      <c r="U410" s="55">
        <f t="shared" si="112"/>
        <v>198</v>
      </c>
      <c r="W410" s="73" t="str">
        <f t="shared" si="109"/>
        <v>Yes</v>
      </c>
      <c r="X410" s="55">
        <f t="shared" si="113"/>
        <v>42</v>
      </c>
      <c r="Y410" s="55">
        <f t="shared" si="114"/>
        <v>198</v>
      </c>
      <c r="Z410" s="62">
        <f t="shared" si="115"/>
        <v>853.11732323232332</v>
      </c>
      <c r="AA410" s="62">
        <f t="shared" si="110"/>
        <v>68435.110959595957</v>
      </c>
      <c r="AB410" s="67">
        <f t="shared" si="116"/>
        <v>137351.88904040406</v>
      </c>
      <c r="AD410" s="57">
        <f>INDEX(Input_Raw_Data!$E$739:$E$744,MATCH(D410,Input_Raw_Data!$D$739:$D$744,0))</f>
        <v>0.48700000182628767</v>
      </c>
      <c r="AE410" s="62">
        <f t="shared" si="117"/>
        <v>82262.691318491459</v>
      </c>
      <c r="AF410" s="62">
        <f t="shared" si="118"/>
        <v>66890.37021352083</v>
      </c>
    </row>
    <row r="411" spans="4:32" s="4" customFormat="1" ht="11.25" customHeight="1" x14ac:dyDescent="0.3">
      <c r="D411" s="12" t="str">
        <f>Input_Raw_Data!E412</f>
        <v>FAC</v>
      </c>
      <c r="E411" s="71">
        <f>Input_Raw_Data!F412</f>
        <v>41082</v>
      </c>
      <c r="F411" s="55">
        <f>Input_Raw_Data!G412</f>
        <v>144</v>
      </c>
      <c r="G411" s="62">
        <f>Input_Raw_Data!H412</f>
        <v>16061</v>
      </c>
      <c r="H411" s="62">
        <f>Input_Raw_Data!I412</f>
        <v>5464.93</v>
      </c>
      <c r="I411" s="62">
        <f>Input_Raw_Data!J412</f>
        <v>10596.07</v>
      </c>
      <c r="J411" s="73" t="str">
        <f>Input_Raw_Data!K412</f>
        <v>Property</v>
      </c>
      <c r="K411" s="73" t="str">
        <f>Input_Raw_Data!L412</f>
        <v xml:space="preserve">Non-network — property </v>
      </c>
      <c r="M411" s="71">
        <f t="shared" si="102"/>
        <v>41082</v>
      </c>
      <c r="N411" s="55">
        <f t="shared" si="103"/>
        <v>6</v>
      </c>
      <c r="O411" s="55">
        <f t="shared" si="104"/>
        <v>0</v>
      </c>
      <c r="P411" s="55">
        <f t="shared" si="105"/>
        <v>6</v>
      </c>
      <c r="Q411" s="55">
        <f t="shared" si="106"/>
        <v>3</v>
      </c>
      <c r="R411" s="55">
        <f t="shared" si="107"/>
        <v>36</v>
      </c>
      <c r="S411" s="55">
        <f t="shared" si="111"/>
        <v>48</v>
      </c>
      <c r="T411" s="55">
        <f t="shared" si="108"/>
        <v>144</v>
      </c>
      <c r="U411" s="55">
        <f t="shared" si="112"/>
        <v>96</v>
      </c>
      <c r="W411" s="73" t="str">
        <f t="shared" si="109"/>
        <v>Yes</v>
      </c>
      <c r="X411" s="55">
        <f t="shared" si="113"/>
        <v>48</v>
      </c>
      <c r="Y411" s="55">
        <f t="shared" si="114"/>
        <v>96</v>
      </c>
      <c r="Z411" s="62">
        <f t="shared" si="115"/>
        <v>110.37572916666666</v>
      </c>
      <c r="AA411" s="62">
        <f t="shared" si="110"/>
        <v>9548.8319791666672</v>
      </c>
      <c r="AB411" s="67">
        <f t="shared" si="116"/>
        <v>6512.1680208333328</v>
      </c>
      <c r="AD411" s="57">
        <f>INDEX(Input_Raw_Data!$E$739:$E$744,MATCH(D411,Input_Raw_Data!$D$739:$D$744,0))</f>
        <v>0.48700000182628767</v>
      </c>
      <c r="AE411" s="62">
        <f t="shared" si="117"/>
        <v>5160.2861093514721</v>
      </c>
      <c r="AF411" s="62">
        <f t="shared" si="118"/>
        <v>3171.4258380389251</v>
      </c>
    </row>
    <row r="412" spans="4:32" s="4" customFormat="1" ht="11.25" customHeight="1" x14ac:dyDescent="0.3">
      <c r="D412" s="12" t="str">
        <f>Input_Raw_Data!E413</f>
        <v>FAC</v>
      </c>
      <c r="E412" s="71">
        <f>Input_Raw_Data!F413</f>
        <v>41158</v>
      </c>
      <c r="F412" s="55">
        <f>Input_Raw_Data!G413</f>
        <v>144</v>
      </c>
      <c r="G412" s="62">
        <f>Input_Raw_Data!H413</f>
        <v>210577</v>
      </c>
      <c r="H412" s="62">
        <f>Input_Raw_Data!I413</f>
        <v>61406.559999999998</v>
      </c>
      <c r="I412" s="62">
        <f>Input_Raw_Data!J413</f>
        <v>149170.44</v>
      </c>
      <c r="J412" s="73" t="str">
        <f>Input_Raw_Data!K413</f>
        <v>Property</v>
      </c>
      <c r="K412" s="73" t="str">
        <f>Input_Raw_Data!L413</f>
        <v xml:space="preserve">Non-network — property </v>
      </c>
      <c r="M412" s="71">
        <f t="shared" si="102"/>
        <v>41158</v>
      </c>
      <c r="N412" s="55">
        <f t="shared" si="103"/>
        <v>3</v>
      </c>
      <c r="O412" s="55">
        <f t="shared" si="104"/>
        <v>1</v>
      </c>
      <c r="P412" s="55">
        <f t="shared" si="105"/>
        <v>6</v>
      </c>
      <c r="Q412" s="55">
        <f t="shared" si="106"/>
        <v>3</v>
      </c>
      <c r="R412" s="55">
        <f t="shared" si="107"/>
        <v>36</v>
      </c>
      <c r="S412" s="55">
        <f t="shared" si="111"/>
        <v>46</v>
      </c>
      <c r="T412" s="55">
        <f t="shared" si="108"/>
        <v>144</v>
      </c>
      <c r="U412" s="55">
        <f t="shared" si="112"/>
        <v>98</v>
      </c>
      <c r="W412" s="73" t="str">
        <f t="shared" si="109"/>
        <v>Yes</v>
      </c>
      <c r="X412" s="55">
        <f t="shared" si="113"/>
        <v>46</v>
      </c>
      <c r="Y412" s="55">
        <f t="shared" si="114"/>
        <v>98</v>
      </c>
      <c r="Z412" s="62">
        <f t="shared" si="115"/>
        <v>1522.1473469387756</v>
      </c>
      <c r="AA412" s="62">
        <f t="shared" si="110"/>
        <v>117726.01183673469</v>
      </c>
      <c r="AB412" s="67">
        <f t="shared" si="116"/>
        <v>92850.988163265312</v>
      </c>
      <c r="AD412" s="57">
        <f>INDEX(Input_Raw_Data!$E$739:$E$744,MATCH(D412,Input_Raw_Data!$D$739:$D$744,0))</f>
        <v>0.48700000182628767</v>
      </c>
      <c r="AE412" s="62">
        <f t="shared" si="117"/>
        <v>72646.00455242813</v>
      </c>
      <c r="AF412" s="62">
        <f t="shared" si="118"/>
        <v>45218.431405082818</v>
      </c>
    </row>
    <row r="413" spans="4:32" s="4" customFormat="1" ht="11.25" customHeight="1" x14ac:dyDescent="0.3">
      <c r="D413" s="12" t="str">
        <f>Input_Raw_Data!E414</f>
        <v>FAC</v>
      </c>
      <c r="E413" s="71">
        <f>Input_Raw_Data!F414</f>
        <v>41082</v>
      </c>
      <c r="F413" s="55">
        <f>Input_Raw_Data!G414</f>
        <v>144</v>
      </c>
      <c r="G413" s="62">
        <f>Input_Raw_Data!H414</f>
        <v>142949</v>
      </c>
      <c r="H413" s="62">
        <f>Input_Raw_Data!I414</f>
        <v>48641.98</v>
      </c>
      <c r="I413" s="62">
        <f>Input_Raw_Data!J414</f>
        <v>94307.01999999999</v>
      </c>
      <c r="J413" s="73" t="str">
        <f>Input_Raw_Data!K414</f>
        <v>Property</v>
      </c>
      <c r="K413" s="73" t="str">
        <f>Input_Raw_Data!L414</f>
        <v xml:space="preserve">Non-network — property </v>
      </c>
      <c r="M413" s="71">
        <f t="shared" si="102"/>
        <v>41082</v>
      </c>
      <c r="N413" s="55">
        <f t="shared" si="103"/>
        <v>6</v>
      </c>
      <c r="O413" s="55">
        <f t="shared" si="104"/>
        <v>0</v>
      </c>
      <c r="P413" s="55">
        <f t="shared" si="105"/>
        <v>6</v>
      </c>
      <c r="Q413" s="55">
        <f t="shared" si="106"/>
        <v>3</v>
      </c>
      <c r="R413" s="55">
        <f t="shared" si="107"/>
        <v>36</v>
      </c>
      <c r="S413" s="55">
        <f t="shared" si="111"/>
        <v>48</v>
      </c>
      <c r="T413" s="55">
        <f t="shared" si="108"/>
        <v>144</v>
      </c>
      <c r="U413" s="55">
        <f t="shared" si="112"/>
        <v>96</v>
      </c>
      <c r="W413" s="73" t="str">
        <f t="shared" si="109"/>
        <v>Yes</v>
      </c>
      <c r="X413" s="55">
        <f t="shared" si="113"/>
        <v>48</v>
      </c>
      <c r="Y413" s="55">
        <f t="shared" si="114"/>
        <v>96</v>
      </c>
      <c r="Z413" s="62">
        <f t="shared" si="115"/>
        <v>982.36479166666652</v>
      </c>
      <c r="AA413" s="62">
        <f t="shared" si="110"/>
        <v>84989.47729166667</v>
      </c>
      <c r="AB413" s="67">
        <f t="shared" si="116"/>
        <v>57959.52270833333</v>
      </c>
      <c r="AD413" s="57">
        <f>INDEX(Input_Raw_Data!$E$739:$E$744,MATCH(D413,Input_Raw_Data!$D$739:$D$744,0))</f>
        <v>0.48700000182628767</v>
      </c>
      <c r="AE413" s="62">
        <f t="shared" si="117"/>
        <v>45927.518912231739</v>
      </c>
      <c r="AF413" s="62">
        <f t="shared" si="118"/>
        <v>28226.287664809093</v>
      </c>
    </row>
    <row r="414" spans="4:32" s="4" customFormat="1" ht="11.25" customHeight="1" x14ac:dyDescent="0.3">
      <c r="D414" s="12" t="str">
        <f>Input_Raw_Data!E415</f>
        <v>FAC</v>
      </c>
      <c r="E414" s="71">
        <f>Input_Raw_Data!F415</f>
        <v>41082</v>
      </c>
      <c r="F414" s="55">
        <f>Input_Raw_Data!G415</f>
        <v>144</v>
      </c>
      <c r="G414" s="62">
        <f>Input_Raw_Data!H415</f>
        <v>142949</v>
      </c>
      <c r="H414" s="62">
        <f>Input_Raw_Data!I415</f>
        <v>48641.98</v>
      </c>
      <c r="I414" s="62">
        <f>Input_Raw_Data!J415</f>
        <v>94307.01999999999</v>
      </c>
      <c r="J414" s="73" t="str">
        <f>Input_Raw_Data!K415</f>
        <v>Property</v>
      </c>
      <c r="K414" s="73" t="str">
        <f>Input_Raw_Data!L415</f>
        <v xml:space="preserve">Non-network — property </v>
      </c>
      <c r="M414" s="71">
        <f t="shared" si="102"/>
        <v>41082</v>
      </c>
      <c r="N414" s="55">
        <f t="shared" si="103"/>
        <v>6</v>
      </c>
      <c r="O414" s="55">
        <f t="shared" si="104"/>
        <v>0</v>
      </c>
      <c r="P414" s="55">
        <f t="shared" si="105"/>
        <v>6</v>
      </c>
      <c r="Q414" s="55">
        <f t="shared" si="106"/>
        <v>3</v>
      </c>
      <c r="R414" s="55">
        <f t="shared" si="107"/>
        <v>36</v>
      </c>
      <c r="S414" s="55">
        <f t="shared" si="111"/>
        <v>48</v>
      </c>
      <c r="T414" s="55">
        <f t="shared" si="108"/>
        <v>144</v>
      </c>
      <c r="U414" s="55">
        <f t="shared" si="112"/>
        <v>96</v>
      </c>
      <c r="W414" s="73" t="str">
        <f t="shared" si="109"/>
        <v>Yes</v>
      </c>
      <c r="X414" s="55">
        <f t="shared" si="113"/>
        <v>48</v>
      </c>
      <c r="Y414" s="55">
        <f t="shared" si="114"/>
        <v>96</v>
      </c>
      <c r="Z414" s="62">
        <f t="shared" si="115"/>
        <v>982.36479166666652</v>
      </c>
      <c r="AA414" s="62">
        <f t="shared" si="110"/>
        <v>84989.47729166667</v>
      </c>
      <c r="AB414" s="67">
        <f t="shared" si="116"/>
        <v>57959.52270833333</v>
      </c>
      <c r="AD414" s="57">
        <f>INDEX(Input_Raw_Data!$E$739:$E$744,MATCH(D414,Input_Raw_Data!$D$739:$D$744,0))</f>
        <v>0.48700000182628767</v>
      </c>
      <c r="AE414" s="62">
        <f t="shared" si="117"/>
        <v>45927.518912231739</v>
      </c>
      <c r="AF414" s="62">
        <f t="shared" si="118"/>
        <v>28226.287664809093</v>
      </c>
    </row>
    <row r="415" spans="4:32" s="4" customFormat="1" ht="11.25" customHeight="1" x14ac:dyDescent="0.3">
      <c r="D415" s="12" t="str">
        <f>Input_Raw_Data!E416</f>
        <v>FAC</v>
      </c>
      <c r="E415" s="71">
        <f>Input_Raw_Data!F416</f>
        <v>41082</v>
      </c>
      <c r="F415" s="55">
        <f>Input_Raw_Data!G416</f>
        <v>144</v>
      </c>
      <c r="G415" s="62">
        <f>Input_Raw_Data!H416</f>
        <v>77018</v>
      </c>
      <c r="H415" s="62">
        <f>Input_Raw_Data!I416</f>
        <v>26207.38</v>
      </c>
      <c r="I415" s="62">
        <f>Input_Raw_Data!J416</f>
        <v>50810.619999999995</v>
      </c>
      <c r="J415" s="73" t="str">
        <f>Input_Raw_Data!K416</f>
        <v>Property</v>
      </c>
      <c r="K415" s="73" t="str">
        <f>Input_Raw_Data!L416</f>
        <v xml:space="preserve">Non-network — property </v>
      </c>
      <c r="M415" s="71">
        <f t="shared" si="102"/>
        <v>41082</v>
      </c>
      <c r="N415" s="55">
        <f t="shared" si="103"/>
        <v>6</v>
      </c>
      <c r="O415" s="55">
        <f t="shared" si="104"/>
        <v>0</v>
      </c>
      <c r="P415" s="55">
        <f t="shared" si="105"/>
        <v>6</v>
      </c>
      <c r="Q415" s="55">
        <f t="shared" si="106"/>
        <v>3</v>
      </c>
      <c r="R415" s="55">
        <f t="shared" si="107"/>
        <v>36</v>
      </c>
      <c r="S415" s="55">
        <f t="shared" si="111"/>
        <v>48</v>
      </c>
      <c r="T415" s="55">
        <f t="shared" si="108"/>
        <v>144</v>
      </c>
      <c r="U415" s="55">
        <f t="shared" si="112"/>
        <v>96</v>
      </c>
      <c r="W415" s="73" t="str">
        <f t="shared" si="109"/>
        <v>Yes</v>
      </c>
      <c r="X415" s="55">
        <f t="shared" si="113"/>
        <v>48</v>
      </c>
      <c r="Y415" s="55">
        <f t="shared" si="114"/>
        <v>96</v>
      </c>
      <c r="Z415" s="62">
        <f t="shared" si="115"/>
        <v>529.27729166666666</v>
      </c>
      <c r="AA415" s="62">
        <f t="shared" si="110"/>
        <v>45790.639791666668</v>
      </c>
      <c r="AB415" s="67">
        <f t="shared" si="116"/>
        <v>31227.360208333332</v>
      </c>
      <c r="AD415" s="57">
        <f>INDEX(Input_Raw_Data!$E$739:$E$744,MATCH(D415,Input_Raw_Data!$D$739:$D$744,0))</f>
        <v>0.48700000182628767</v>
      </c>
      <c r="AE415" s="62">
        <f t="shared" si="117"/>
        <v>24744.772032794805</v>
      </c>
      <c r="AF415" s="62">
        <f t="shared" si="118"/>
        <v>15207.724478488475</v>
      </c>
    </row>
    <row r="416" spans="4:32" s="4" customFormat="1" ht="11.25" customHeight="1" x14ac:dyDescent="0.3">
      <c r="D416" s="12" t="str">
        <f>Input_Raw_Data!E417</f>
        <v>FAC</v>
      </c>
      <c r="E416" s="71">
        <f>Input_Raw_Data!F417</f>
        <v>41082</v>
      </c>
      <c r="F416" s="55">
        <f>Input_Raw_Data!G417</f>
        <v>144</v>
      </c>
      <c r="G416" s="62">
        <f>Input_Raw_Data!H417</f>
        <v>122898</v>
      </c>
      <c r="H416" s="62">
        <f>Input_Raw_Data!I417</f>
        <v>41819.06</v>
      </c>
      <c r="I416" s="62">
        <f>Input_Raw_Data!J417</f>
        <v>81078.94</v>
      </c>
      <c r="J416" s="73" t="str">
        <f>Input_Raw_Data!K417</f>
        <v>Property</v>
      </c>
      <c r="K416" s="73" t="str">
        <f>Input_Raw_Data!L417</f>
        <v xml:space="preserve">Non-network — property </v>
      </c>
      <c r="M416" s="71">
        <f t="shared" si="102"/>
        <v>41082</v>
      </c>
      <c r="N416" s="55">
        <f t="shared" si="103"/>
        <v>6</v>
      </c>
      <c r="O416" s="55">
        <f t="shared" si="104"/>
        <v>0</v>
      </c>
      <c r="P416" s="55">
        <f t="shared" si="105"/>
        <v>6</v>
      </c>
      <c r="Q416" s="55">
        <f t="shared" si="106"/>
        <v>3</v>
      </c>
      <c r="R416" s="55">
        <f t="shared" si="107"/>
        <v>36</v>
      </c>
      <c r="S416" s="55">
        <f t="shared" si="111"/>
        <v>48</v>
      </c>
      <c r="T416" s="55">
        <f t="shared" si="108"/>
        <v>144</v>
      </c>
      <c r="U416" s="55">
        <f t="shared" si="112"/>
        <v>96</v>
      </c>
      <c r="W416" s="73" t="str">
        <f t="shared" si="109"/>
        <v>Yes</v>
      </c>
      <c r="X416" s="55">
        <f t="shared" si="113"/>
        <v>48</v>
      </c>
      <c r="Y416" s="55">
        <f t="shared" si="114"/>
        <v>96</v>
      </c>
      <c r="Z416" s="62">
        <f t="shared" si="115"/>
        <v>844.57229166666673</v>
      </c>
      <c r="AA416" s="62">
        <f t="shared" si="110"/>
        <v>73068.234791666662</v>
      </c>
      <c r="AB416" s="67">
        <f t="shared" si="116"/>
        <v>49829.765208333338</v>
      </c>
      <c r="AD416" s="57">
        <f>INDEX(Input_Raw_Data!$E$739:$E$744,MATCH(D416,Input_Raw_Data!$D$739:$D$744,0))</f>
        <v>0.48700000182628767</v>
      </c>
      <c r="AE416" s="62">
        <f t="shared" si="117"/>
        <v>39485.443928073466</v>
      </c>
      <c r="AF416" s="62">
        <f t="shared" si="118"/>
        <v>24267.095747461823</v>
      </c>
    </row>
    <row r="417" spans="4:32" s="4" customFormat="1" ht="11.25" customHeight="1" x14ac:dyDescent="0.3">
      <c r="D417" s="12" t="str">
        <f>Input_Raw_Data!E418</f>
        <v>FAC</v>
      </c>
      <c r="E417" s="71">
        <f>Input_Raw_Data!F418</f>
        <v>41082</v>
      </c>
      <c r="F417" s="55">
        <f>Input_Raw_Data!G418</f>
        <v>144</v>
      </c>
      <c r="G417" s="62">
        <f>Input_Raw_Data!H418</f>
        <v>111927</v>
      </c>
      <c r="H417" s="62">
        <f>Input_Raw_Data!I418</f>
        <v>38086.46</v>
      </c>
      <c r="I417" s="62">
        <f>Input_Raw_Data!J418</f>
        <v>73840.540000000008</v>
      </c>
      <c r="J417" s="73" t="str">
        <f>Input_Raw_Data!K418</f>
        <v>Property</v>
      </c>
      <c r="K417" s="73" t="str">
        <f>Input_Raw_Data!L418</f>
        <v xml:space="preserve">Non-network — property </v>
      </c>
      <c r="M417" s="71">
        <f t="shared" si="102"/>
        <v>41082</v>
      </c>
      <c r="N417" s="55">
        <f t="shared" si="103"/>
        <v>6</v>
      </c>
      <c r="O417" s="55">
        <f t="shared" si="104"/>
        <v>0</v>
      </c>
      <c r="P417" s="55">
        <f t="shared" si="105"/>
        <v>6</v>
      </c>
      <c r="Q417" s="55">
        <f t="shared" si="106"/>
        <v>3</v>
      </c>
      <c r="R417" s="55">
        <f t="shared" si="107"/>
        <v>36</v>
      </c>
      <c r="S417" s="55">
        <f t="shared" si="111"/>
        <v>48</v>
      </c>
      <c r="T417" s="55">
        <f t="shared" si="108"/>
        <v>144</v>
      </c>
      <c r="U417" s="55">
        <f t="shared" si="112"/>
        <v>96</v>
      </c>
      <c r="W417" s="73" t="str">
        <f t="shared" si="109"/>
        <v>Yes</v>
      </c>
      <c r="X417" s="55">
        <f t="shared" si="113"/>
        <v>48</v>
      </c>
      <c r="Y417" s="55">
        <f t="shared" si="114"/>
        <v>96</v>
      </c>
      <c r="Z417" s="62">
        <f t="shared" si="115"/>
        <v>769.17229166666675</v>
      </c>
      <c r="AA417" s="62">
        <f t="shared" si="110"/>
        <v>66545.834791666668</v>
      </c>
      <c r="AB417" s="67">
        <f t="shared" si="116"/>
        <v>45381.165208333332</v>
      </c>
      <c r="AD417" s="57">
        <f>INDEX(Input_Raw_Data!$E$739:$E$744,MATCH(D417,Input_Raw_Data!$D$739:$D$744,0))</f>
        <v>0.48700000182628767</v>
      </c>
      <c r="AE417" s="62">
        <f t="shared" si="117"/>
        <v>35960.343114854069</v>
      </c>
      <c r="AF417" s="62">
        <f t="shared" si="118"/>
        <v>22100.627539337394</v>
      </c>
    </row>
    <row r="418" spans="4:32" s="4" customFormat="1" ht="11.25" customHeight="1" x14ac:dyDescent="0.3">
      <c r="D418" s="12" t="str">
        <f>Input_Raw_Data!E419</f>
        <v>FAC</v>
      </c>
      <c r="E418" s="71">
        <f>Input_Raw_Data!F419</f>
        <v>38899</v>
      </c>
      <c r="F418" s="55">
        <f>Input_Raw_Data!G419</f>
        <v>240</v>
      </c>
      <c r="G418" s="62">
        <f>Input_Raw_Data!H419</f>
        <v>4871</v>
      </c>
      <c r="H418" s="62">
        <f>Input_Raw_Data!I419</f>
        <v>2435.1799999999998</v>
      </c>
      <c r="I418" s="62">
        <f>Input_Raw_Data!J419</f>
        <v>2435.8200000000002</v>
      </c>
      <c r="J418" s="73" t="str">
        <f>Input_Raw_Data!K419</f>
        <v>Property</v>
      </c>
      <c r="K418" s="73" t="str">
        <f>Input_Raw_Data!L419</f>
        <v xml:space="preserve">Non-network — property </v>
      </c>
      <c r="M418" s="71">
        <f t="shared" si="102"/>
        <v>38899</v>
      </c>
      <c r="N418" s="55">
        <f t="shared" si="103"/>
        <v>5</v>
      </c>
      <c r="O418" s="55">
        <f t="shared" si="104"/>
        <v>1</v>
      </c>
      <c r="P418" s="55">
        <f t="shared" si="105"/>
        <v>6</v>
      </c>
      <c r="Q418" s="55">
        <f t="shared" si="106"/>
        <v>9</v>
      </c>
      <c r="R418" s="55">
        <f t="shared" si="107"/>
        <v>108</v>
      </c>
      <c r="S418" s="55">
        <f t="shared" si="111"/>
        <v>120</v>
      </c>
      <c r="T418" s="55">
        <f t="shared" si="108"/>
        <v>240</v>
      </c>
      <c r="U418" s="55">
        <f t="shared" si="112"/>
        <v>120</v>
      </c>
      <c r="W418" s="73" t="str">
        <f t="shared" si="109"/>
        <v>Yes</v>
      </c>
      <c r="X418" s="55">
        <f t="shared" si="113"/>
        <v>120</v>
      </c>
      <c r="Y418" s="55">
        <f t="shared" si="114"/>
        <v>120</v>
      </c>
      <c r="Z418" s="62">
        <f t="shared" si="115"/>
        <v>20.298500000000001</v>
      </c>
      <c r="AA418" s="62">
        <f t="shared" si="110"/>
        <v>3186.2244999999998</v>
      </c>
      <c r="AB418" s="67">
        <f t="shared" si="116"/>
        <v>1684.7755000000002</v>
      </c>
      <c r="AD418" s="57">
        <f>INDEX(Input_Raw_Data!$E$739:$E$744,MATCH(D418,Input_Raw_Data!$D$739:$D$744,0))</f>
        <v>0.48700000182628767</v>
      </c>
      <c r="AE418" s="62">
        <f t="shared" si="117"/>
        <v>1186.2443444485082</v>
      </c>
      <c r="AF418" s="62">
        <f t="shared" si="118"/>
        <v>820.48567157688478</v>
      </c>
    </row>
    <row r="419" spans="4:32" s="4" customFormat="1" ht="11.25" customHeight="1" x14ac:dyDescent="0.3">
      <c r="D419" s="12" t="str">
        <f>Input_Raw_Data!E420</f>
        <v>FAC</v>
      </c>
      <c r="E419" s="71">
        <f>Input_Raw_Data!F420</f>
        <v>37073</v>
      </c>
      <c r="F419" s="55">
        <f>Input_Raw_Data!G420</f>
        <v>120</v>
      </c>
      <c r="G419" s="62">
        <f>Input_Raw_Data!H420</f>
        <v>41157</v>
      </c>
      <c r="H419" s="62">
        <f>Input_Raw_Data!I420</f>
        <v>41157</v>
      </c>
      <c r="I419" s="62">
        <f>Input_Raw_Data!J420</f>
        <v>0</v>
      </c>
      <c r="J419" s="73" t="str">
        <f>Input_Raw_Data!K420</f>
        <v>Property</v>
      </c>
      <c r="K419" s="73" t="str">
        <f>Input_Raw_Data!L420</f>
        <v xml:space="preserve">Non-network — property </v>
      </c>
      <c r="M419" s="71">
        <f t="shared" si="102"/>
        <v>37073</v>
      </c>
      <c r="N419" s="55">
        <f t="shared" si="103"/>
        <v>5</v>
      </c>
      <c r="O419" s="55">
        <f t="shared" si="104"/>
        <v>1</v>
      </c>
      <c r="P419" s="55">
        <f t="shared" si="105"/>
        <v>6</v>
      </c>
      <c r="Q419" s="55">
        <f t="shared" si="106"/>
        <v>14</v>
      </c>
      <c r="R419" s="55">
        <f t="shared" si="107"/>
        <v>168</v>
      </c>
      <c r="S419" s="55">
        <f t="shared" si="111"/>
        <v>180</v>
      </c>
      <c r="T419" s="55">
        <f t="shared" si="108"/>
        <v>120</v>
      </c>
      <c r="U419" s="55">
        <f t="shared" si="112"/>
        <v>0</v>
      </c>
      <c r="W419" s="73" t="str">
        <f t="shared" si="109"/>
        <v>Yes</v>
      </c>
      <c r="X419" s="55">
        <f t="shared" si="113"/>
        <v>180</v>
      </c>
      <c r="Y419" s="55">
        <f t="shared" si="114"/>
        <v>0</v>
      </c>
      <c r="Z419" s="62">
        <f t="shared" si="115"/>
        <v>0</v>
      </c>
      <c r="AA419" s="62">
        <f t="shared" si="110"/>
        <v>41157</v>
      </c>
      <c r="AB419" s="67">
        <f t="shared" si="116"/>
        <v>0</v>
      </c>
      <c r="AD419" s="57">
        <f>INDEX(Input_Raw_Data!$E$739:$E$744,MATCH(D419,Input_Raw_Data!$D$739:$D$744,0))</f>
        <v>0.48700000182628767</v>
      </c>
      <c r="AE419" s="62">
        <f t="shared" si="117"/>
        <v>0</v>
      </c>
      <c r="AF419" s="62">
        <f t="shared" si="118"/>
        <v>0</v>
      </c>
    </row>
    <row r="420" spans="4:32" s="4" customFormat="1" ht="11.25" customHeight="1" x14ac:dyDescent="0.3">
      <c r="D420" s="12" t="str">
        <f>Input_Raw_Data!E421</f>
        <v>FAC</v>
      </c>
      <c r="E420" s="71">
        <f>Input_Raw_Data!F421</f>
        <v>31594</v>
      </c>
      <c r="F420" s="55">
        <f>Input_Raw_Data!G421</f>
        <v>276</v>
      </c>
      <c r="G420" s="62">
        <f>Input_Raw_Data!H421</f>
        <v>173709</v>
      </c>
      <c r="H420" s="62">
        <f>Input_Raw_Data!I421</f>
        <v>173709</v>
      </c>
      <c r="I420" s="62">
        <f>Input_Raw_Data!J421</f>
        <v>0</v>
      </c>
      <c r="J420" s="73" t="str">
        <f>Input_Raw_Data!K421</f>
        <v>Property</v>
      </c>
      <c r="K420" s="73" t="str">
        <f>Input_Raw_Data!L421</f>
        <v xml:space="preserve">Non-network — property </v>
      </c>
      <c r="M420" s="71">
        <f t="shared" si="102"/>
        <v>31594</v>
      </c>
      <c r="N420" s="55">
        <f t="shared" si="103"/>
        <v>5</v>
      </c>
      <c r="O420" s="55">
        <f t="shared" si="104"/>
        <v>1</v>
      </c>
      <c r="P420" s="55">
        <f t="shared" si="105"/>
        <v>6</v>
      </c>
      <c r="Q420" s="55">
        <f t="shared" si="106"/>
        <v>29</v>
      </c>
      <c r="R420" s="55">
        <f t="shared" si="107"/>
        <v>348</v>
      </c>
      <c r="S420" s="55">
        <f t="shared" si="111"/>
        <v>360</v>
      </c>
      <c r="T420" s="55">
        <f t="shared" si="108"/>
        <v>276</v>
      </c>
      <c r="U420" s="55">
        <f t="shared" si="112"/>
        <v>0</v>
      </c>
      <c r="W420" s="73" t="str">
        <f t="shared" si="109"/>
        <v>Yes</v>
      </c>
      <c r="X420" s="55">
        <f t="shared" si="113"/>
        <v>360</v>
      </c>
      <c r="Y420" s="55">
        <f t="shared" si="114"/>
        <v>0</v>
      </c>
      <c r="Z420" s="62">
        <f t="shared" si="115"/>
        <v>0</v>
      </c>
      <c r="AA420" s="62">
        <f t="shared" si="110"/>
        <v>173709</v>
      </c>
      <c r="AB420" s="67">
        <f t="shared" si="116"/>
        <v>0</v>
      </c>
      <c r="AD420" s="57">
        <f>INDEX(Input_Raw_Data!$E$739:$E$744,MATCH(D420,Input_Raw_Data!$D$739:$D$744,0))</f>
        <v>0.48700000182628767</v>
      </c>
      <c r="AE420" s="62">
        <f t="shared" si="117"/>
        <v>0</v>
      </c>
      <c r="AF420" s="62">
        <f t="shared" si="118"/>
        <v>0</v>
      </c>
    </row>
    <row r="421" spans="4:32" s="4" customFormat="1" ht="11.25" customHeight="1" x14ac:dyDescent="0.3">
      <c r="D421" s="12" t="str">
        <f>Input_Raw_Data!E422</f>
        <v>FAC</v>
      </c>
      <c r="E421" s="71">
        <f>Input_Raw_Data!F422</f>
        <v>38534</v>
      </c>
      <c r="F421" s="55">
        <f>Input_Raw_Data!G422</f>
        <v>60</v>
      </c>
      <c r="G421" s="62">
        <f>Input_Raw_Data!H422</f>
        <v>214660</v>
      </c>
      <c r="H421" s="62">
        <f>Input_Raw_Data!I422</f>
        <v>214660</v>
      </c>
      <c r="I421" s="62">
        <f>Input_Raw_Data!J422</f>
        <v>0</v>
      </c>
      <c r="J421" s="73" t="str">
        <f>Input_Raw_Data!K422</f>
        <v>Property</v>
      </c>
      <c r="K421" s="73" t="str">
        <f>Input_Raw_Data!L422</f>
        <v xml:space="preserve">Non-network — property </v>
      </c>
      <c r="M421" s="71">
        <f t="shared" si="102"/>
        <v>38534</v>
      </c>
      <c r="N421" s="55">
        <f t="shared" si="103"/>
        <v>5</v>
      </c>
      <c r="O421" s="55">
        <f t="shared" si="104"/>
        <v>1</v>
      </c>
      <c r="P421" s="55">
        <f t="shared" si="105"/>
        <v>6</v>
      </c>
      <c r="Q421" s="55">
        <f t="shared" si="106"/>
        <v>10</v>
      </c>
      <c r="R421" s="55">
        <f t="shared" si="107"/>
        <v>120</v>
      </c>
      <c r="S421" s="55">
        <f t="shared" si="111"/>
        <v>132</v>
      </c>
      <c r="T421" s="55">
        <f t="shared" si="108"/>
        <v>60</v>
      </c>
      <c r="U421" s="55">
        <f t="shared" si="112"/>
        <v>0</v>
      </c>
      <c r="W421" s="73" t="str">
        <f t="shared" si="109"/>
        <v>Yes</v>
      </c>
      <c r="X421" s="55">
        <f t="shared" si="113"/>
        <v>132</v>
      </c>
      <c r="Y421" s="55">
        <f t="shared" si="114"/>
        <v>0</v>
      </c>
      <c r="Z421" s="62">
        <f t="shared" si="115"/>
        <v>0</v>
      </c>
      <c r="AA421" s="62">
        <f t="shared" si="110"/>
        <v>214660</v>
      </c>
      <c r="AB421" s="67">
        <f t="shared" si="116"/>
        <v>0</v>
      </c>
      <c r="AD421" s="57">
        <f>INDEX(Input_Raw_Data!$E$739:$E$744,MATCH(D421,Input_Raw_Data!$D$739:$D$744,0))</f>
        <v>0.48700000182628767</v>
      </c>
      <c r="AE421" s="62">
        <f t="shared" si="117"/>
        <v>0</v>
      </c>
      <c r="AF421" s="62">
        <f t="shared" si="118"/>
        <v>0</v>
      </c>
    </row>
    <row r="422" spans="4:32" s="4" customFormat="1" ht="11.25" customHeight="1" x14ac:dyDescent="0.3">
      <c r="D422" s="12" t="str">
        <f>Input_Raw_Data!E423</f>
        <v>FAC</v>
      </c>
      <c r="E422" s="71">
        <f>Input_Raw_Data!F423</f>
        <v>38169</v>
      </c>
      <c r="F422" s="55">
        <f>Input_Raw_Data!G423</f>
        <v>48</v>
      </c>
      <c r="G422" s="62">
        <f>Input_Raw_Data!H423</f>
        <v>1828764</v>
      </c>
      <c r="H422" s="62">
        <f>Input_Raw_Data!I423</f>
        <v>1828764</v>
      </c>
      <c r="I422" s="62">
        <f>Input_Raw_Data!J423</f>
        <v>0</v>
      </c>
      <c r="J422" s="73" t="str">
        <f>Input_Raw_Data!K423</f>
        <v>IT and Communications</v>
      </c>
      <c r="K422" s="73" t="str">
        <f>Input_Raw_Data!L423</f>
        <v xml:space="preserve">Non-network — IT and communications </v>
      </c>
      <c r="M422" s="71">
        <f t="shared" si="102"/>
        <v>38169</v>
      </c>
      <c r="N422" s="55">
        <f t="shared" si="103"/>
        <v>5</v>
      </c>
      <c r="O422" s="55">
        <f t="shared" si="104"/>
        <v>1</v>
      </c>
      <c r="P422" s="55">
        <f t="shared" si="105"/>
        <v>6</v>
      </c>
      <c r="Q422" s="55">
        <f t="shared" si="106"/>
        <v>11</v>
      </c>
      <c r="R422" s="55">
        <f t="shared" si="107"/>
        <v>132</v>
      </c>
      <c r="S422" s="55">
        <f t="shared" si="111"/>
        <v>144</v>
      </c>
      <c r="T422" s="55">
        <f t="shared" si="108"/>
        <v>48</v>
      </c>
      <c r="U422" s="55">
        <f t="shared" si="112"/>
        <v>0</v>
      </c>
      <c r="W422" s="73" t="str">
        <f t="shared" si="109"/>
        <v>Yes</v>
      </c>
      <c r="X422" s="55">
        <f t="shared" si="113"/>
        <v>144</v>
      </c>
      <c r="Y422" s="55">
        <f t="shared" si="114"/>
        <v>0</v>
      </c>
      <c r="Z422" s="62">
        <f t="shared" si="115"/>
        <v>0</v>
      </c>
      <c r="AA422" s="62">
        <f t="shared" si="110"/>
        <v>1828764</v>
      </c>
      <c r="AB422" s="67">
        <f t="shared" si="116"/>
        <v>0</v>
      </c>
      <c r="AD422" s="57">
        <f>INDEX(Input_Raw_Data!$E$739:$E$744,MATCH(D422,Input_Raw_Data!$D$739:$D$744,0))</f>
        <v>0.48700000182628767</v>
      </c>
      <c r="AE422" s="62">
        <f t="shared" si="117"/>
        <v>0</v>
      </c>
      <c r="AF422" s="62">
        <f t="shared" si="118"/>
        <v>0</v>
      </c>
    </row>
    <row r="423" spans="4:32" s="4" customFormat="1" ht="11.25" customHeight="1" x14ac:dyDescent="0.3">
      <c r="D423" s="12" t="str">
        <f>Input_Raw_Data!E424</f>
        <v>FAC</v>
      </c>
      <c r="E423" s="71">
        <f>Input_Raw_Data!F424</f>
        <v>37438</v>
      </c>
      <c r="F423" s="55">
        <f>Input_Raw_Data!G424</f>
        <v>84</v>
      </c>
      <c r="G423" s="62">
        <f>Input_Raw_Data!H424</f>
        <v>106965</v>
      </c>
      <c r="H423" s="62">
        <f>Input_Raw_Data!I424</f>
        <v>106965</v>
      </c>
      <c r="I423" s="62">
        <f>Input_Raw_Data!J424</f>
        <v>0</v>
      </c>
      <c r="J423" s="73" t="str">
        <f>Input_Raw_Data!K424</f>
        <v>Plant and Equipment</v>
      </c>
      <c r="K423" s="73" t="str">
        <f>Input_Raw_Data!L424</f>
        <v xml:space="preserve">Non-network — plant &amp; equipment </v>
      </c>
      <c r="M423" s="71">
        <f t="shared" si="102"/>
        <v>37438</v>
      </c>
      <c r="N423" s="55">
        <f t="shared" si="103"/>
        <v>5</v>
      </c>
      <c r="O423" s="55">
        <f t="shared" si="104"/>
        <v>1</v>
      </c>
      <c r="P423" s="55">
        <f t="shared" si="105"/>
        <v>6</v>
      </c>
      <c r="Q423" s="55">
        <f t="shared" si="106"/>
        <v>13</v>
      </c>
      <c r="R423" s="55">
        <f t="shared" si="107"/>
        <v>156</v>
      </c>
      <c r="S423" s="55">
        <f t="shared" si="111"/>
        <v>168</v>
      </c>
      <c r="T423" s="55">
        <f t="shared" si="108"/>
        <v>84</v>
      </c>
      <c r="U423" s="55">
        <f t="shared" si="112"/>
        <v>0</v>
      </c>
      <c r="W423" s="73" t="str">
        <f t="shared" si="109"/>
        <v>Yes</v>
      </c>
      <c r="X423" s="55">
        <f t="shared" si="113"/>
        <v>168</v>
      </c>
      <c r="Y423" s="55">
        <f t="shared" si="114"/>
        <v>0</v>
      </c>
      <c r="Z423" s="62">
        <f t="shared" si="115"/>
        <v>0</v>
      </c>
      <c r="AA423" s="62">
        <f t="shared" si="110"/>
        <v>106965</v>
      </c>
      <c r="AB423" s="67">
        <f t="shared" si="116"/>
        <v>0</v>
      </c>
      <c r="AD423" s="57">
        <f>INDEX(Input_Raw_Data!$E$739:$E$744,MATCH(D423,Input_Raw_Data!$D$739:$D$744,0))</f>
        <v>0.48700000182628767</v>
      </c>
      <c r="AE423" s="62">
        <f t="shared" si="117"/>
        <v>0</v>
      </c>
      <c r="AF423" s="62">
        <f t="shared" si="118"/>
        <v>0</v>
      </c>
    </row>
    <row r="424" spans="4:32" s="4" customFormat="1" ht="11.25" customHeight="1" x14ac:dyDescent="0.3">
      <c r="D424" s="12" t="str">
        <f>Input_Raw_Data!E425</f>
        <v>FAC</v>
      </c>
      <c r="E424" s="71">
        <f>Input_Raw_Data!F425</f>
        <v>38049</v>
      </c>
      <c r="F424" s="55">
        <f>Input_Raw_Data!G425</f>
        <v>48</v>
      </c>
      <c r="G424" s="62">
        <f>Input_Raw_Data!H425</f>
        <v>2473</v>
      </c>
      <c r="H424" s="62">
        <f>Input_Raw_Data!I425</f>
        <v>2473</v>
      </c>
      <c r="I424" s="62">
        <f>Input_Raw_Data!J425</f>
        <v>0</v>
      </c>
      <c r="J424" s="73" t="str">
        <f>Input_Raw_Data!K425</f>
        <v>Property</v>
      </c>
      <c r="K424" s="73" t="str">
        <f>Input_Raw_Data!L425</f>
        <v xml:space="preserve">Non-network — property </v>
      </c>
      <c r="M424" s="71">
        <f t="shared" si="102"/>
        <v>38049</v>
      </c>
      <c r="N424" s="55">
        <f t="shared" si="103"/>
        <v>9</v>
      </c>
      <c r="O424" s="55">
        <f t="shared" si="104"/>
        <v>1</v>
      </c>
      <c r="P424" s="55">
        <f t="shared" si="105"/>
        <v>6</v>
      </c>
      <c r="Q424" s="55">
        <f t="shared" si="106"/>
        <v>11</v>
      </c>
      <c r="R424" s="55">
        <f t="shared" si="107"/>
        <v>132</v>
      </c>
      <c r="S424" s="55">
        <f t="shared" si="111"/>
        <v>148</v>
      </c>
      <c r="T424" s="55">
        <f t="shared" si="108"/>
        <v>48</v>
      </c>
      <c r="U424" s="55">
        <f t="shared" si="112"/>
        <v>0</v>
      </c>
      <c r="W424" s="73" t="str">
        <f t="shared" si="109"/>
        <v>Yes</v>
      </c>
      <c r="X424" s="55">
        <f t="shared" si="113"/>
        <v>148</v>
      </c>
      <c r="Y424" s="55">
        <f t="shared" si="114"/>
        <v>0</v>
      </c>
      <c r="Z424" s="62">
        <f t="shared" si="115"/>
        <v>0</v>
      </c>
      <c r="AA424" s="62">
        <f t="shared" si="110"/>
        <v>2473</v>
      </c>
      <c r="AB424" s="67">
        <f t="shared" si="116"/>
        <v>0</v>
      </c>
      <c r="AD424" s="57">
        <f>INDEX(Input_Raw_Data!$E$739:$E$744,MATCH(D424,Input_Raw_Data!$D$739:$D$744,0))</f>
        <v>0.48700000182628767</v>
      </c>
      <c r="AE424" s="62">
        <f t="shared" si="117"/>
        <v>0</v>
      </c>
      <c r="AF424" s="62">
        <f t="shared" si="118"/>
        <v>0</v>
      </c>
    </row>
    <row r="425" spans="4:32" s="4" customFormat="1" ht="11.25" customHeight="1" x14ac:dyDescent="0.3">
      <c r="D425" s="12" t="str">
        <f>Input_Raw_Data!E426</f>
        <v>FAC</v>
      </c>
      <c r="E425" s="71">
        <f>Input_Raw_Data!F426</f>
        <v>38316</v>
      </c>
      <c r="F425" s="55">
        <f>Input_Raw_Data!G426</f>
        <v>48</v>
      </c>
      <c r="G425" s="62">
        <f>Input_Raw_Data!H426</f>
        <v>2998</v>
      </c>
      <c r="H425" s="62">
        <f>Input_Raw_Data!I426</f>
        <v>2998</v>
      </c>
      <c r="I425" s="62">
        <f>Input_Raw_Data!J426</f>
        <v>0</v>
      </c>
      <c r="J425" s="73" t="str">
        <f>Input_Raw_Data!K426</f>
        <v>IT and Communications</v>
      </c>
      <c r="K425" s="73" t="str">
        <f>Input_Raw_Data!L426</f>
        <v xml:space="preserve">Non-network — IT and communications </v>
      </c>
      <c r="M425" s="71">
        <f t="shared" si="102"/>
        <v>38316</v>
      </c>
      <c r="N425" s="55">
        <f t="shared" si="103"/>
        <v>1</v>
      </c>
      <c r="O425" s="55">
        <f t="shared" si="104"/>
        <v>0</v>
      </c>
      <c r="P425" s="55">
        <f t="shared" si="105"/>
        <v>6</v>
      </c>
      <c r="Q425" s="55">
        <f t="shared" si="106"/>
        <v>11</v>
      </c>
      <c r="R425" s="55">
        <f t="shared" si="107"/>
        <v>132</v>
      </c>
      <c r="S425" s="55">
        <f t="shared" si="111"/>
        <v>139</v>
      </c>
      <c r="T425" s="55">
        <f t="shared" si="108"/>
        <v>48</v>
      </c>
      <c r="U425" s="55">
        <f t="shared" si="112"/>
        <v>0</v>
      </c>
      <c r="W425" s="73" t="str">
        <f t="shared" si="109"/>
        <v>Yes</v>
      </c>
      <c r="X425" s="55">
        <f t="shared" si="113"/>
        <v>139</v>
      </c>
      <c r="Y425" s="55">
        <f t="shared" si="114"/>
        <v>0</v>
      </c>
      <c r="Z425" s="62">
        <f t="shared" si="115"/>
        <v>0</v>
      </c>
      <c r="AA425" s="62">
        <f t="shared" si="110"/>
        <v>2998</v>
      </c>
      <c r="AB425" s="67">
        <f t="shared" si="116"/>
        <v>0</v>
      </c>
      <c r="AD425" s="57">
        <f>INDEX(Input_Raw_Data!$E$739:$E$744,MATCH(D425,Input_Raw_Data!$D$739:$D$744,0))</f>
        <v>0.48700000182628767</v>
      </c>
      <c r="AE425" s="62">
        <f t="shared" si="117"/>
        <v>0</v>
      </c>
      <c r="AF425" s="62">
        <f t="shared" si="118"/>
        <v>0</v>
      </c>
    </row>
    <row r="426" spans="4:32" s="4" customFormat="1" ht="11.25" customHeight="1" x14ac:dyDescent="0.3">
      <c r="D426" s="12" t="str">
        <f>Input_Raw_Data!E427</f>
        <v>FAC</v>
      </c>
      <c r="E426" s="71">
        <f>Input_Raw_Data!F427</f>
        <v>38412</v>
      </c>
      <c r="F426" s="55">
        <f>Input_Raw_Data!G427</f>
        <v>48</v>
      </c>
      <c r="G426" s="62">
        <f>Input_Raw_Data!H427</f>
        <v>3727</v>
      </c>
      <c r="H426" s="62">
        <f>Input_Raw_Data!I427</f>
        <v>3727</v>
      </c>
      <c r="I426" s="62">
        <f>Input_Raw_Data!J427</f>
        <v>0</v>
      </c>
      <c r="J426" s="73" t="str">
        <f>Input_Raw_Data!K427</f>
        <v>IT and Communications</v>
      </c>
      <c r="K426" s="73" t="str">
        <f>Input_Raw_Data!L427</f>
        <v xml:space="preserve">Non-network — IT and communications </v>
      </c>
      <c r="M426" s="71">
        <f t="shared" si="102"/>
        <v>38412</v>
      </c>
      <c r="N426" s="55">
        <f t="shared" si="103"/>
        <v>9</v>
      </c>
      <c r="O426" s="55">
        <f t="shared" si="104"/>
        <v>1</v>
      </c>
      <c r="P426" s="55">
        <f t="shared" si="105"/>
        <v>6</v>
      </c>
      <c r="Q426" s="55">
        <f t="shared" si="106"/>
        <v>10</v>
      </c>
      <c r="R426" s="55">
        <f t="shared" si="107"/>
        <v>120</v>
      </c>
      <c r="S426" s="55">
        <f t="shared" si="111"/>
        <v>136</v>
      </c>
      <c r="T426" s="55">
        <f t="shared" si="108"/>
        <v>48</v>
      </c>
      <c r="U426" s="55">
        <f t="shared" si="112"/>
        <v>0</v>
      </c>
      <c r="W426" s="73" t="str">
        <f t="shared" si="109"/>
        <v>Yes</v>
      </c>
      <c r="X426" s="55">
        <f t="shared" si="113"/>
        <v>136</v>
      </c>
      <c r="Y426" s="55">
        <f t="shared" si="114"/>
        <v>0</v>
      </c>
      <c r="Z426" s="62">
        <f t="shared" si="115"/>
        <v>0</v>
      </c>
      <c r="AA426" s="62">
        <f t="shared" si="110"/>
        <v>3727</v>
      </c>
      <c r="AB426" s="67">
        <f t="shared" si="116"/>
        <v>0</v>
      </c>
      <c r="AD426" s="57">
        <f>INDEX(Input_Raw_Data!$E$739:$E$744,MATCH(D426,Input_Raw_Data!$D$739:$D$744,0))</f>
        <v>0.48700000182628767</v>
      </c>
      <c r="AE426" s="62">
        <f t="shared" si="117"/>
        <v>0</v>
      </c>
      <c r="AF426" s="62">
        <f t="shared" si="118"/>
        <v>0</v>
      </c>
    </row>
    <row r="427" spans="4:32" s="4" customFormat="1" ht="11.25" customHeight="1" x14ac:dyDescent="0.3">
      <c r="D427" s="12" t="str">
        <f>Input_Raw_Data!E428</f>
        <v>FAC</v>
      </c>
      <c r="E427" s="71">
        <f>Input_Raw_Data!F428</f>
        <v>38443</v>
      </c>
      <c r="F427" s="55">
        <f>Input_Raw_Data!G428</f>
        <v>48</v>
      </c>
      <c r="G427" s="62">
        <f>Input_Raw_Data!H428</f>
        <v>6580</v>
      </c>
      <c r="H427" s="62">
        <f>Input_Raw_Data!I428</f>
        <v>6580</v>
      </c>
      <c r="I427" s="62">
        <f>Input_Raw_Data!J428</f>
        <v>0</v>
      </c>
      <c r="J427" s="73" t="str">
        <f>Input_Raw_Data!K428</f>
        <v>Property</v>
      </c>
      <c r="K427" s="73" t="str">
        <f>Input_Raw_Data!L428</f>
        <v xml:space="preserve">Non-network — property </v>
      </c>
      <c r="M427" s="71">
        <f t="shared" si="102"/>
        <v>38443</v>
      </c>
      <c r="N427" s="55">
        <f t="shared" si="103"/>
        <v>8</v>
      </c>
      <c r="O427" s="55">
        <f t="shared" si="104"/>
        <v>1</v>
      </c>
      <c r="P427" s="55">
        <f t="shared" si="105"/>
        <v>6</v>
      </c>
      <c r="Q427" s="55">
        <f t="shared" si="106"/>
        <v>10</v>
      </c>
      <c r="R427" s="55">
        <f t="shared" si="107"/>
        <v>120</v>
      </c>
      <c r="S427" s="55">
        <f t="shared" si="111"/>
        <v>135</v>
      </c>
      <c r="T427" s="55">
        <f t="shared" si="108"/>
        <v>48</v>
      </c>
      <c r="U427" s="55">
        <f t="shared" si="112"/>
        <v>0</v>
      </c>
      <c r="W427" s="73" t="str">
        <f t="shared" si="109"/>
        <v>Yes</v>
      </c>
      <c r="X427" s="55">
        <f t="shared" si="113"/>
        <v>135</v>
      </c>
      <c r="Y427" s="55">
        <f t="shared" si="114"/>
        <v>0</v>
      </c>
      <c r="Z427" s="62">
        <f t="shared" si="115"/>
        <v>0</v>
      </c>
      <c r="AA427" s="62">
        <f t="shared" si="110"/>
        <v>6580</v>
      </c>
      <c r="AB427" s="67">
        <f t="shared" si="116"/>
        <v>0</v>
      </c>
      <c r="AD427" s="57">
        <f>INDEX(Input_Raw_Data!$E$739:$E$744,MATCH(D427,Input_Raw_Data!$D$739:$D$744,0))</f>
        <v>0.48700000182628767</v>
      </c>
      <c r="AE427" s="62">
        <f t="shared" si="117"/>
        <v>0</v>
      </c>
      <c r="AF427" s="62">
        <f t="shared" si="118"/>
        <v>0</v>
      </c>
    </row>
    <row r="428" spans="4:32" s="4" customFormat="1" ht="11.25" customHeight="1" x14ac:dyDescent="0.3">
      <c r="D428" s="12" t="str">
        <f>Input_Raw_Data!E429</f>
        <v>FAC</v>
      </c>
      <c r="E428" s="71">
        <f>Input_Raw_Data!F429</f>
        <v>38482</v>
      </c>
      <c r="F428" s="55">
        <f>Input_Raw_Data!G429</f>
        <v>48</v>
      </c>
      <c r="G428" s="62">
        <f>Input_Raw_Data!H429</f>
        <v>3000</v>
      </c>
      <c r="H428" s="62">
        <f>Input_Raw_Data!I429</f>
        <v>3000</v>
      </c>
      <c r="I428" s="62">
        <f>Input_Raw_Data!J429</f>
        <v>0</v>
      </c>
      <c r="J428" s="73" t="str">
        <f>Input_Raw_Data!K429</f>
        <v>IT and Communications</v>
      </c>
      <c r="K428" s="73" t="str">
        <f>Input_Raw_Data!L429</f>
        <v xml:space="preserve">Non-network — IT and communications </v>
      </c>
      <c r="M428" s="71">
        <f t="shared" si="102"/>
        <v>38482</v>
      </c>
      <c r="N428" s="55">
        <f t="shared" si="103"/>
        <v>7</v>
      </c>
      <c r="O428" s="55">
        <f t="shared" si="104"/>
        <v>1</v>
      </c>
      <c r="P428" s="55">
        <f t="shared" si="105"/>
        <v>6</v>
      </c>
      <c r="Q428" s="55">
        <f t="shared" si="106"/>
        <v>10</v>
      </c>
      <c r="R428" s="55">
        <f t="shared" si="107"/>
        <v>120</v>
      </c>
      <c r="S428" s="55">
        <f t="shared" si="111"/>
        <v>134</v>
      </c>
      <c r="T428" s="55">
        <f t="shared" si="108"/>
        <v>48</v>
      </c>
      <c r="U428" s="55">
        <f t="shared" si="112"/>
        <v>0</v>
      </c>
      <c r="W428" s="73" t="str">
        <f t="shared" si="109"/>
        <v>Yes</v>
      </c>
      <c r="X428" s="55">
        <f t="shared" si="113"/>
        <v>134</v>
      </c>
      <c r="Y428" s="55">
        <f t="shared" si="114"/>
        <v>0</v>
      </c>
      <c r="Z428" s="62">
        <f t="shared" si="115"/>
        <v>0</v>
      </c>
      <c r="AA428" s="62">
        <f t="shared" si="110"/>
        <v>3000</v>
      </c>
      <c r="AB428" s="67">
        <f t="shared" si="116"/>
        <v>0</v>
      </c>
      <c r="AD428" s="57">
        <f>INDEX(Input_Raw_Data!$E$739:$E$744,MATCH(D428,Input_Raw_Data!$D$739:$D$744,0))</f>
        <v>0.48700000182628767</v>
      </c>
      <c r="AE428" s="62">
        <f t="shared" si="117"/>
        <v>0</v>
      </c>
      <c r="AF428" s="62">
        <f t="shared" si="118"/>
        <v>0</v>
      </c>
    </row>
    <row r="429" spans="4:32" s="4" customFormat="1" ht="11.25" customHeight="1" x14ac:dyDescent="0.3">
      <c r="D429" s="12" t="str">
        <f>Input_Raw_Data!E430</f>
        <v>FAC</v>
      </c>
      <c r="E429" s="71">
        <f>Input_Raw_Data!F430</f>
        <v>38482</v>
      </c>
      <c r="F429" s="55">
        <f>Input_Raw_Data!G430</f>
        <v>48</v>
      </c>
      <c r="G429" s="62">
        <f>Input_Raw_Data!H430</f>
        <v>3000</v>
      </c>
      <c r="H429" s="62">
        <f>Input_Raw_Data!I430</f>
        <v>3000</v>
      </c>
      <c r="I429" s="62">
        <f>Input_Raw_Data!J430</f>
        <v>0</v>
      </c>
      <c r="J429" s="73" t="str">
        <f>Input_Raw_Data!K430</f>
        <v>IT and Communications</v>
      </c>
      <c r="K429" s="73" t="str">
        <f>Input_Raw_Data!L430</f>
        <v xml:space="preserve">Non-network — IT and communications </v>
      </c>
      <c r="M429" s="71">
        <f t="shared" si="102"/>
        <v>38482</v>
      </c>
      <c r="N429" s="55">
        <f t="shared" si="103"/>
        <v>7</v>
      </c>
      <c r="O429" s="55">
        <f t="shared" si="104"/>
        <v>1</v>
      </c>
      <c r="P429" s="55">
        <f t="shared" si="105"/>
        <v>6</v>
      </c>
      <c r="Q429" s="55">
        <f t="shared" si="106"/>
        <v>10</v>
      </c>
      <c r="R429" s="55">
        <f t="shared" si="107"/>
        <v>120</v>
      </c>
      <c r="S429" s="55">
        <f t="shared" si="111"/>
        <v>134</v>
      </c>
      <c r="T429" s="55">
        <f t="shared" si="108"/>
        <v>48</v>
      </c>
      <c r="U429" s="55">
        <f t="shared" si="112"/>
        <v>0</v>
      </c>
      <c r="W429" s="73" t="str">
        <f t="shared" si="109"/>
        <v>Yes</v>
      </c>
      <c r="X429" s="55">
        <f t="shared" si="113"/>
        <v>134</v>
      </c>
      <c r="Y429" s="55">
        <f t="shared" si="114"/>
        <v>0</v>
      </c>
      <c r="Z429" s="62">
        <f t="shared" si="115"/>
        <v>0</v>
      </c>
      <c r="AA429" s="62">
        <f t="shared" si="110"/>
        <v>3000</v>
      </c>
      <c r="AB429" s="67">
        <f t="shared" si="116"/>
        <v>0</v>
      </c>
      <c r="AD429" s="57">
        <f>INDEX(Input_Raw_Data!$E$739:$E$744,MATCH(D429,Input_Raw_Data!$D$739:$D$744,0))</f>
        <v>0.48700000182628767</v>
      </c>
      <c r="AE429" s="62">
        <f t="shared" si="117"/>
        <v>0</v>
      </c>
      <c r="AF429" s="62">
        <f t="shared" si="118"/>
        <v>0</v>
      </c>
    </row>
    <row r="430" spans="4:32" s="4" customFormat="1" ht="11.25" customHeight="1" x14ac:dyDescent="0.3">
      <c r="D430" s="12" t="str">
        <f>Input_Raw_Data!E431</f>
        <v>FAC</v>
      </c>
      <c r="E430" s="71">
        <f>Input_Raw_Data!F431</f>
        <v>38491</v>
      </c>
      <c r="F430" s="55">
        <f>Input_Raw_Data!G431</f>
        <v>48</v>
      </c>
      <c r="G430" s="62">
        <f>Input_Raw_Data!H431</f>
        <v>5669</v>
      </c>
      <c r="H430" s="62">
        <f>Input_Raw_Data!I431</f>
        <v>5669</v>
      </c>
      <c r="I430" s="62">
        <f>Input_Raw_Data!J431</f>
        <v>0</v>
      </c>
      <c r="J430" s="73" t="str">
        <f>Input_Raw_Data!K431</f>
        <v>IT and Communications</v>
      </c>
      <c r="K430" s="73" t="str">
        <f>Input_Raw_Data!L431</f>
        <v xml:space="preserve">Non-network — IT and communications </v>
      </c>
      <c r="M430" s="71">
        <f t="shared" si="102"/>
        <v>38491</v>
      </c>
      <c r="N430" s="55">
        <f t="shared" si="103"/>
        <v>7</v>
      </c>
      <c r="O430" s="55">
        <f t="shared" si="104"/>
        <v>0</v>
      </c>
      <c r="P430" s="55">
        <f t="shared" si="105"/>
        <v>6</v>
      </c>
      <c r="Q430" s="55">
        <f t="shared" si="106"/>
        <v>10</v>
      </c>
      <c r="R430" s="55">
        <f t="shared" si="107"/>
        <v>120</v>
      </c>
      <c r="S430" s="55">
        <f t="shared" si="111"/>
        <v>133</v>
      </c>
      <c r="T430" s="55">
        <f t="shared" si="108"/>
        <v>48</v>
      </c>
      <c r="U430" s="55">
        <f t="shared" si="112"/>
        <v>0</v>
      </c>
      <c r="W430" s="73" t="str">
        <f t="shared" si="109"/>
        <v>Yes</v>
      </c>
      <c r="X430" s="55">
        <f t="shared" si="113"/>
        <v>133</v>
      </c>
      <c r="Y430" s="55">
        <f t="shared" si="114"/>
        <v>0</v>
      </c>
      <c r="Z430" s="62">
        <f t="shared" si="115"/>
        <v>0</v>
      </c>
      <c r="AA430" s="62">
        <f t="shared" si="110"/>
        <v>5669</v>
      </c>
      <c r="AB430" s="67">
        <f t="shared" si="116"/>
        <v>0</v>
      </c>
      <c r="AD430" s="57">
        <f>INDEX(Input_Raw_Data!$E$739:$E$744,MATCH(D430,Input_Raw_Data!$D$739:$D$744,0))</f>
        <v>0.48700000182628767</v>
      </c>
      <c r="AE430" s="62">
        <f t="shared" si="117"/>
        <v>0</v>
      </c>
      <c r="AF430" s="62">
        <f t="shared" si="118"/>
        <v>0</v>
      </c>
    </row>
    <row r="431" spans="4:32" s="4" customFormat="1" ht="11.25" customHeight="1" x14ac:dyDescent="0.3">
      <c r="D431" s="12" t="str">
        <f>Input_Raw_Data!E432</f>
        <v>FAC</v>
      </c>
      <c r="E431" s="71">
        <f>Input_Raw_Data!F432</f>
        <v>38473</v>
      </c>
      <c r="F431" s="55">
        <f>Input_Raw_Data!G432</f>
        <v>96</v>
      </c>
      <c r="G431" s="62">
        <f>Input_Raw_Data!H432</f>
        <v>10998</v>
      </c>
      <c r="H431" s="62">
        <f>Input_Raw_Data!I432</f>
        <v>10998</v>
      </c>
      <c r="I431" s="62">
        <f>Input_Raw_Data!J432</f>
        <v>0</v>
      </c>
      <c r="J431" s="73" t="str">
        <f>Input_Raw_Data!K432</f>
        <v>Property</v>
      </c>
      <c r="K431" s="73" t="str">
        <f>Input_Raw_Data!L432</f>
        <v xml:space="preserve">Non-network — property </v>
      </c>
      <c r="M431" s="71">
        <f t="shared" si="102"/>
        <v>38473</v>
      </c>
      <c r="N431" s="55">
        <f t="shared" si="103"/>
        <v>7</v>
      </c>
      <c r="O431" s="55">
        <f t="shared" si="104"/>
        <v>1</v>
      </c>
      <c r="P431" s="55">
        <f t="shared" si="105"/>
        <v>6</v>
      </c>
      <c r="Q431" s="55">
        <f t="shared" si="106"/>
        <v>10</v>
      </c>
      <c r="R431" s="55">
        <f t="shared" si="107"/>
        <v>120</v>
      </c>
      <c r="S431" s="55">
        <f t="shared" si="111"/>
        <v>134</v>
      </c>
      <c r="T431" s="55">
        <f t="shared" si="108"/>
        <v>96</v>
      </c>
      <c r="U431" s="55">
        <f t="shared" si="112"/>
        <v>0</v>
      </c>
      <c r="W431" s="73" t="str">
        <f t="shared" si="109"/>
        <v>Yes</v>
      </c>
      <c r="X431" s="55">
        <f t="shared" si="113"/>
        <v>134</v>
      </c>
      <c r="Y431" s="55">
        <f t="shared" si="114"/>
        <v>0</v>
      </c>
      <c r="Z431" s="62">
        <f t="shared" si="115"/>
        <v>0</v>
      </c>
      <c r="AA431" s="62">
        <f t="shared" si="110"/>
        <v>10998</v>
      </c>
      <c r="AB431" s="67">
        <f t="shared" si="116"/>
        <v>0</v>
      </c>
      <c r="AD431" s="57">
        <f>INDEX(Input_Raw_Data!$E$739:$E$744,MATCH(D431,Input_Raw_Data!$D$739:$D$744,0))</f>
        <v>0.48700000182628767</v>
      </c>
      <c r="AE431" s="62">
        <f t="shared" si="117"/>
        <v>0</v>
      </c>
      <c r="AF431" s="62">
        <f t="shared" si="118"/>
        <v>0</v>
      </c>
    </row>
    <row r="432" spans="4:32" s="4" customFormat="1" ht="11.25" customHeight="1" x14ac:dyDescent="0.3">
      <c r="D432" s="12" t="str">
        <f>Input_Raw_Data!E433</f>
        <v>FAC</v>
      </c>
      <c r="E432" s="71">
        <f>Input_Raw_Data!F433</f>
        <v>38473</v>
      </c>
      <c r="F432" s="55">
        <f>Input_Raw_Data!G433</f>
        <v>48</v>
      </c>
      <c r="G432" s="62">
        <f>Input_Raw_Data!H433</f>
        <v>25102</v>
      </c>
      <c r="H432" s="62">
        <f>Input_Raw_Data!I433</f>
        <v>25102</v>
      </c>
      <c r="I432" s="62">
        <f>Input_Raw_Data!J433</f>
        <v>0</v>
      </c>
      <c r="J432" s="73" t="str">
        <f>Input_Raw_Data!K433</f>
        <v>IT and Communications</v>
      </c>
      <c r="K432" s="73" t="str">
        <f>Input_Raw_Data!L433</f>
        <v xml:space="preserve">Non-network — IT and communications </v>
      </c>
      <c r="M432" s="71">
        <f t="shared" si="102"/>
        <v>38473</v>
      </c>
      <c r="N432" s="55">
        <f t="shared" si="103"/>
        <v>7</v>
      </c>
      <c r="O432" s="55">
        <f t="shared" si="104"/>
        <v>1</v>
      </c>
      <c r="P432" s="55">
        <f t="shared" si="105"/>
        <v>6</v>
      </c>
      <c r="Q432" s="55">
        <f t="shared" si="106"/>
        <v>10</v>
      </c>
      <c r="R432" s="55">
        <f t="shared" si="107"/>
        <v>120</v>
      </c>
      <c r="S432" s="55">
        <f t="shared" si="111"/>
        <v>134</v>
      </c>
      <c r="T432" s="55">
        <f t="shared" si="108"/>
        <v>48</v>
      </c>
      <c r="U432" s="55">
        <f t="shared" si="112"/>
        <v>0</v>
      </c>
      <c r="W432" s="73" t="str">
        <f t="shared" si="109"/>
        <v>Yes</v>
      </c>
      <c r="X432" s="55">
        <f t="shared" si="113"/>
        <v>134</v>
      </c>
      <c r="Y432" s="55">
        <f t="shared" si="114"/>
        <v>0</v>
      </c>
      <c r="Z432" s="62">
        <f t="shared" si="115"/>
        <v>0</v>
      </c>
      <c r="AA432" s="62">
        <f t="shared" si="110"/>
        <v>25102</v>
      </c>
      <c r="AB432" s="67">
        <f t="shared" si="116"/>
        <v>0</v>
      </c>
      <c r="AD432" s="57">
        <f>INDEX(Input_Raw_Data!$E$739:$E$744,MATCH(D432,Input_Raw_Data!$D$739:$D$744,0))</f>
        <v>0.48700000182628767</v>
      </c>
      <c r="AE432" s="62">
        <f t="shared" si="117"/>
        <v>0</v>
      </c>
      <c r="AF432" s="62">
        <f t="shared" si="118"/>
        <v>0</v>
      </c>
    </row>
    <row r="433" spans="4:32" s="4" customFormat="1" ht="11.25" customHeight="1" x14ac:dyDescent="0.3">
      <c r="D433" s="12" t="str">
        <f>Input_Raw_Data!E434</f>
        <v>FAC</v>
      </c>
      <c r="E433" s="71">
        <f>Input_Raw_Data!F434</f>
        <v>38473</v>
      </c>
      <c r="F433" s="55">
        <f>Input_Raw_Data!G434</f>
        <v>48</v>
      </c>
      <c r="G433" s="62">
        <f>Input_Raw_Data!H434</f>
        <v>4740</v>
      </c>
      <c r="H433" s="62">
        <f>Input_Raw_Data!I434</f>
        <v>4740</v>
      </c>
      <c r="I433" s="62">
        <f>Input_Raw_Data!J434</f>
        <v>0</v>
      </c>
      <c r="J433" s="73" t="str">
        <f>Input_Raw_Data!K434</f>
        <v>IT and Communications</v>
      </c>
      <c r="K433" s="73" t="str">
        <f>Input_Raw_Data!L434</f>
        <v xml:space="preserve">Non-network — IT and communications </v>
      </c>
      <c r="M433" s="71">
        <f t="shared" si="102"/>
        <v>38473</v>
      </c>
      <c r="N433" s="55">
        <f t="shared" si="103"/>
        <v>7</v>
      </c>
      <c r="O433" s="55">
        <f t="shared" si="104"/>
        <v>1</v>
      </c>
      <c r="P433" s="55">
        <f t="shared" si="105"/>
        <v>6</v>
      </c>
      <c r="Q433" s="55">
        <f t="shared" si="106"/>
        <v>10</v>
      </c>
      <c r="R433" s="55">
        <f t="shared" si="107"/>
        <v>120</v>
      </c>
      <c r="S433" s="55">
        <f t="shared" si="111"/>
        <v>134</v>
      </c>
      <c r="T433" s="55">
        <f t="shared" si="108"/>
        <v>48</v>
      </c>
      <c r="U433" s="55">
        <f t="shared" si="112"/>
        <v>0</v>
      </c>
      <c r="W433" s="73" t="str">
        <f t="shared" si="109"/>
        <v>Yes</v>
      </c>
      <c r="X433" s="55">
        <f t="shared" si="113"/>
        <v>134</v>
      </c>
      <c r="Y433" s="55">
        <f t="shared" si="114"/>
        <v>0</v>
      </c>
      <c r="Z433" s="62">
        <f t="shared" si="115"/>
        <v>0</v>
      </c>
      <c r="AA433" s="62">
        <f t="shared" si="110"/>
        <v>4740</v>
      </c>
      <c r="AB433" s="67">
        <f t="shared" si="116"/>
        <v>0</v>
      </c>
      <c r="AD433" s="57">
        <f>INDEX(Input_Raw_Data!$E$739:$E$744,MATCH(D433,Input_Raw_Data!$D$739:$D$744,0))</f>
        <v>0.48700000182628767</v>
      </c>
      <c r="AE433" s="62">
        <f t="shared" si="117"/>
        <v>0</v>
      </c>
      <c r="AF433" s="62">
        <f t="shared" si="118"/>
        <v>0</v>
      </c>
    </row>
    <row r="434" spans="4:32" s="4" customFormat="1" ht="11.25" customHeight="1" x14ac:dyDescent="0.3">
      <c r="D434" s="12" t="str">
        <f>Input_Raw_Data!E435</f>
        <v>FAC</v>
      </c>
      <c r="E434" s="71">
        <f>Input_Raw_Data!F435</f>
        <v>38534</v>
      </c>
      <c r="F434" s="55">
        <f>Input_Raw_Data!G435</f>
        <v>96</v>
      </c>
      <c r="G434" s="62">
        <f>Input_Raw_Data!H435</f>
        <v>334291</v>
      </c>
      <c r="H434" s="62">
        <f>Input_Raw_Data!I435</f>
        <v>334291</v>
      </c>
      <c r="I434" s="62">
        <f>Input_Raw_Data!J435</f>
        <v>0</v>
      </c>
      <c r="J434" s="73" t="str">
        <f>Input_Raw_Data!K435</f>
        <v>Property</v>
      </c>
      <c r="K434" s="73" t="str">
        <f>Input_Raw_Data!L435</f>
        <v xml:space="preserve">Non-network — property </v>
      </c>
      <c r="M434" s="71">
        <f t="shared" si="102"/>
        <v>38534</v>
      </c>
      <c r="N434" s="55">
        <f t="shared" si="103"/>
        <v>5</v>
      </c>
      <c r="O434" s="55">
        <f t="shared" si="104"/>
        <v>1</v>
      </c>
      <c r="P434" s="55">
        <f t="shared" si="105"/>
        <v>6</v>
      </c>
      <c r="Q434" s="55">
        <f t="shared" si="106"/>
        <v>10</v>
      </c>
      <c r="R434" s="55">
        <f t="shared" si="107"/>
        <v>120</v>
      </c>
      <c r="S434" s="55">
        <f t="shared" si="111"/>
        <v>132</v>
      </c>
      <c r="T434" s="55">
        <f t="shared" si="108"/>
        <v>96</v>
      </c>
      <c r="U434" s="55">
        <f t="shared" si="112"/>
        <v>0</v>
      </c>
      <c r="W434" s="73" t="str">
        <f t="shared" si="109"/>
        <v>Yes</v>
      </c>
      <c r="X434" s="55">
        <f t="shared" si="113"/>
        <v>132</v>
      </c>
      <c r="Y434" s="55">
        <f t="shared" si="114"/>
        <v>0</v>
      </c>
      <c r="Z434" s="62">
        <f t="shared" si="115"/>
        <v>0</v>
      </c>
      <c r="AA434" s="62">
        <f t="shared" si="110"/>
        <v>334291</v>
      </c>
      <c r="AB434" s="67">
        <f t="shared" si="116"/>
        <v>0</v>
      </c>
      <c r="AD434" s="57">
        <f>INDEX(Input_Raw_Data!$E$739:$E$744,MATCH(D434,Input_Raw_Data!$D$739:$D$744,0))</f>
        <v>0.48700000182628767</v>
      </c>
      <c r="AE434" s="62">
        <f t="shared" si="117"/>
        <v>0</v>
      </c>
      <c r="AF434" s="62">
        <f t="shared" si="118"/>
        <v>0</v>
      </c>
    </row>
    <row r="435" spans="4:32" s="4" customFormat="1" ht="11.25" customHeight="1" x14ac:dyDescent="0.3">
      <c r="D435" s="12" t="str">
        <f>Input_Raw_Data!E436</f>
        <v>FAC</v>
      </c>
      <c r="E435" s="71">
        <f>Input_Raw_Data!F436</f>
        <v>38807</v>
      </c>
      <c r="F435" s="55">
        <f>Input_Raw_Data!G436</f>
        <v>48</v>
      </c>
      <c r="G435" s="62">
        <f>Input_Raw_Data!H436</f>
        <v>3725</v>
      </c>
      <c r="H435" s="62">
        <f>Input_Raw_Data!I436</f>
        <v>3725</v>
      </c>
      <c r="I435" s="62">
        <f>Input_Raw_Data!J436</f>
        <v>0</v>
      </c>
      <c r="J435" s="73" t="str">
        <f>Input_Raw_Data!K436</f>
        <v>Property</v>
      </c>
      <c r="K435" s="73" t="str">
        <f>Input_Raw_Data!L436</f>
        <v xml:space="preserve">Non-network — property </v>
      </c>
      <c r="M435" s="71">
        <f t="shared" si="102"/>
        <v>38807</v>
      </c>
      <c r="N435" s="55">
        <f t="shared" si="103"/>
        <v>9</v>
      </c>
      <c r="O435" s="55">
        <f t="shared" si="104"/>
        <v>0</v>
      </c>
      <c r="P435" s="55">
        <f t="shared" si="105"/>
        <v>6</v>
      </c>
      <c r="Q435" s="55">
        <f t="shared" si="106"/>
        <v>9</v>
      </c>
      <c r="R435" s="55">
        <f t="shared" si="107"/>
        <v>108</v>
      </c>
      <c r="S435" s="55">
        <f t="shared" si="111"/>
        <v>123</v>
      </c>
      <c r="T435" s="55">
        <f t="shared" si="108"/>
        <v>48</v>
      </c>
      <c r="U435" s="55">
        <f t="shared" si="112"/>
        <v>0</v>
      </c>
      <c r="W435" s="73" t="str">
        <f t="shared" si="109"/>
        <v>Yes</v>
      </c>
      <c r="X435" s="55">
        <f t="shared" si="113"/>
        <v>123</v>
      </c>
      <c r="Y435" s="55">
        <f t="shared" si="114"/>
        <v>0</v>
      </c>
      <c r="Z435" s="62">
        <f t="shared" si="115"/>
        <v>0</v>
      </c>
      <c r="AA435" s="62">
        <f t="shared" si="110"/>
        <v>3725</v>
      </c>
      <c r="AB435" s="67">
        <f t="shared" si="116"/>
        <v>0</v>
      </c>
      <c r="AD435" s="57">
        <f>INDEX(Input_Raw_Data!$E$739:$E$744,MATCH(D435,Input_Raw_Data!$D$739:$D$744,0))</f>
        <v>0.48700000182628767</v>
      </c>
      <c r="AE435" s="62">
        <f t="shared" si="117"/>
        <v>0</v>
      </c>
      <c r="AF435" s="62">
        <f t="shared" si="118"/>
        <v>0</v>
      </c>
    </row>
    <row r="436" spans="4:32" s="4" customFormat="1" ht="11.25" customHeight="1" x14ac:dyDescent="0.3">
      <c r="D436" s="12" t="str">
        <f>Input_Raw_Data!E437</f>
        <v>FAC</v>
      </c>
      <c r="E436" s="71">
        <f>Input_Raw_Data!F437</f>
        <v>38534</v>
      </c>
      <c r="F436" s="55">
        <f>Input_Raw_Data!G437</f>
        <v>48</v>
      </c>
      <c r="G436" s="62">
        <f>Input_Raw_Data!H437</f>
        <v>4740</v>
      </c>
      <c r="H436" s="62">
        <f>Input_Raw_Data!I437</f>
        <v>4740</v>
      </c>
      <c r="I436" s="62">
        <f>Input_Raw_Data!J437</f>
        <v>0</v>
      </c>
      <c r="J436" s="73" t="str">
        <f>Input_Raw_Data!K437</f>
        <v>Property</v>
      </c>
      <c r="K436" s="73" t="str">
        <f>Input_Raw_Data!L437</f>
        <v xml:space="preserve">Non-network — property </v>
      </c>
      <c r="M436" s="71">
        <f t="shared" si="102"/>
        <v>38534</v>
      </c>
      <c r="N436" s="55">
        <f t="shared" si="103"/>
        <v>5</v>
      </c>
      <c r="O436" s="55">
        <f t="shared" si="104"/>
        <v>1</v>
      </c>
      <c r="P436" s="55">
        <f t="shared" si="105"/>
        <v>6</v>
      </c>
      <c r="Q436" s="55">
        <f t="shared" si="106"/>
        <v>10</v>
      </c>
      <c r="R436" s="55">
        <f t="shared" si="107"/>
        <v>120</v>
      </c>
      <c r="S436" s="55">
        <f t="shared" si="111"/>
        <v>132</v>
      </c>
      <c r="T436" s="55">
        <f t="shared" si="108"/>
        <v>48</v>
      </c>
      <c r="U436" s="55">
        <f t="shared" si="112"/>
        <v>0</v>
      </c>
      <c r="W436" s="73" t="str">
        <f t="shared" si="109"/>
        <v>Yes</v>
      </c>
      <c r="X436" s="55">
        <f t="shared" si="113"/>
        <v>132</v>
      </c>
      <c r="Y436" s="55">
        <f t="shared" si="114"/>
        <v>0</v>
      </c>
      <c r="Z436" s="62">
        <f t="shared" si="115"/>
        <v>0</v>
      </c>
      <c r="AA436" s="62">
        <f t="shared" si="110"/>
        <v>4740</v>
      </c>
      <c r="AB436" s="67">
        <f t="shared" si="116"/>
        <v>0</v>
      </c>
      <c r="AD436" s="57">
        <f>INDEX(Input_Raw_Data!$E$739:$E$744,MATCH(D436,Input_Raw_Data!$D$739:$D$744,0))</f>
        <v>0.48700000182628767</v>
      </c>
      <c r="AE436" s="62">
        <f t="shared" si="117"/>
        <v>0</v>
      </c>
      <c r="AF436" s="62">
        <f t="shared" si="118"/>
        <v>0</v>
      </c>
    </row>
    <row r="437" spans="4:32" s="4" customFormat="1" ht="11.25" customHeight="1" x14ac:dyDescent="0.3">
      <c r="D437" s="12" t="str">
        <f>Input_Raw_Data!E438</f>
        <v>FAC</v>
      </c>
      <c r="E437" s="71">
        <f>Input_Raw_Data!F438</f>
        <v>38534</v>
      </c>
      <c r="F437" s="55">
        <f>Input_Raw_Data!G438</f>
        <v>96</v>
      </c>
      <c r="G437" s="62">
        <f>Input_Raw_Data!H438</f>
        <v>5894</v>
      </c>
      <c r="H437" s="62">
        <f>Input_Raw_Data!I438</f>
        <v>5894</v>
      </c>
      <c r="I437" s="62">
        <f>Input_Raw_Data!J438</f>
        <v>0</v>
      </c>
      <c r="J437" s="73" t="str">
        <f>Input_Raw_Data!K438</f>
        <v>Property</v>
      </c>
      <c r="K437" s="73" t="str">
        <f>Input_Raw_Data!L438</f>
        <v xml:space="preserve">Non-network — property </v>
      </c>
      <c r="M437" s="71">
        <f t="shared" si="102"/>
        <v>38534</v>
      </c>
      <c r="N437" s="55">
        <f t="shared" si="103"/>
        <v>5</v>
      </c>
      <c r="O437" s="55">
        <f t="shared" si="104"/>
        <v>1</v>
      </c>
      <c r="P437" s="55">
        <f t="shared" si="105"/>
        <v>6</v>
      </c>
      <c r="Q437" s="55">
        <f t="shared" si="106"/>
        <v>10</v>
      </c>
      <c r="R437" s="55">
        <f t="shared" si="107"/>
        <v>120</v>
      </c>
      <c r="S437" s="55">
        <f t="shared" si="111"/>
        <v>132</v>
      </c>
      <c r="T437" s="55">
        <f t="shared" si="108"/>
        <v>96</v>
      </c>
      <c r="U437" s="55">
        <f t="shared" si="112"/>
        <v>0</v>
      </c>
      <c r="W437" s="73" t="str">
        <f t="shared" si="109"/>
        <v>Yes</v>
      </c>
      <c r="X437" s="55">
        <f t="shared" si="113"/>
        <v>132</v>
      </c>
      <c r="Y437" s="55">
        <f t="shared" si="114"/>
        <v>0</v>
      </c>
      <c r="Z437" s="62">
        <f t="shared" si="115"/>
        <v>0</v>
      </c>
      <c r="AA437" s="62">
        <f t="shared" si="110"/>
        <v>5894</v>
      </c>
      <c r="AB437" s="67">
        <f t="shared" si="116"/>
        <v>0</v>
      </c>
      <c r="AD437" s="57">
        <f>INDEX(Input_Raw_Data!$E$739:$E$744,MATCH(D437,Input_Raw_Data!$D$739:$D$744,0))</f>
        <v>0.48700000182628767</v>
      </c>
      <c r="AE437" s="62">
        <f t="shared" si="117"/>
        <v>0</v>
      </c>
      <c r="AF437" s="62">
        <f t="shared" si="118"/>
        <v>0</v>
      </c>
    </row>
    <row r="438" spans="4:32" s="4" customFormat="1" ht="11.25" customHeight="1" x14ac:dyDescent="0.3">
      <c r="D438" s="12" t="str">
        <f>Input_Raw_Data!E439</f>
        <v>FAC</v>
      </c>
      <c r="E438" s="71">
        <f>Input_Raw_Data!F439</f>
        <v>38534</v>
      </c>
      <c r="F438" s="55">
        <f>Input_Raw_Data!G439</f>
        <v>96</v>
      </c>
      <c r="G438" s="62">
        <f>Input_Raw_Data!H439</f>
        <v>9467</v>
      </c>
      <c r="H438" s="62">
        <f>Input_Raw_Data!I439</f>
        <v>9467</v>
      </c>
      <c r="I438" s="62">
        <f>Input_Raw_Data!J439</f>
        <v>0</v>
      </c>
      <c r="J438" s="73" t="str">
        <f>Input_Raw_Data!K439</f>
        <v>Property</v>
      </c>
      <c r="K438" s="73" t="str">
        <f>Input_Raw_Data!L439</f>
        <v xml:space="preserve">Non-network — property </v>
      </c>
      <c r="M438" s="71">
        <f t="shared" si="102"/>
        <v>38534</v>
      </c>
      <c r="N438" s="55">
        <f t="shared" si="103"/>
        <v>5</v>
      </c>
      <c r="O438" s="55">
        <f t="shared" si="104"/>
        <v>1</v>
      </c>
      <c r="P438" s="55">
        <f t="shared" si="105"/>
        <v>6</v>
      </c>
      <c r="Q438" s="55">
        <f t="shared" si="106"/>
        <v>10</v>
      </c>
      <c r="R438" s="55">
        <f t="shared" si="107"/>
        <v>120</v>
      </c>
      <c r="S438" s="55">
        <f t="shared" si="111"/>
        <v>132</v>
      </c>
      <c r="T438" s="55">
        <f t="shared" si="108"/>
        <v>96</v>
      </c>
      <c r="U438" s="55">
        <f t="shared" si="112"/>
        <v>0</v>
      </c>
      <c r="W438" s="73" t="str">
        <f t="shared" si="109"/>
        <v>Yes</v>
      </c>
      <c r="X438" s="55">
        <f t="shared" si="113"/>
        <v>132</v>
      </c>
      <c r="Y438" s="55">
        <f t="shared" si="114"/>
        <v>0</v>
      </c>
      <c r="Z438" s="62">
        <f t="shared" si="115"/>
        <v>0</v>
      </c>
      <c r="AA438" s="62">
        <f t="shared" si="110"/>
        <v>9467</v>
      </c>
      <c r="AB438" s="67">
        <f t="shared" si="116"/>
        <v>0</v>
      </c>
      <c r="AD438" s="57">
        <f>INDEX(Input_Raw_Data!$E$739:$E$744,MATCH(D438,Input_Raw_Data!$D$739:$D$744,0))</f>
        <v>0.48700000182628767</v>
      </c>
      <c r="AE438" s="62">
        <f t="shared" si="117"/>
        <v>0</v>
      </c>
      <c r="AF438" s="62">
        <f t="shared" si="118"/>
        <v>0</v>
      </c>
    </row>
    <row r="439" spans="4:32" s="4" customFormat="1" ht="11.25" customHeight="1" x14ac:dyDescent="0.3">
      <c r="D439" s="12" t="str">
        <f>Input_Raw_Data!E440</f>
        <v>FAC</v>
      </c>
      <c r="E439" s="71">
        <f>Input_Raw_Data!F440</f>
        <v>38534</v>
      </c>
      <c r="F439" s="55">
        <f>Input_Raw_Data!G440</f>
        <v>96</v>
      </c>
      <c r="G439" s="62">
        <f>Input_Raw_Data!H440</f>
        <v>7152</v>
      </c>
      <c r="H439" s="62">
        <f>Input_Raw_Data!I440</f>
        <v>7152</v>
      </c>
      <c r="I439" s="62">
        <f>Input_Raw_Data!J440</f>
        <v>0</v>
      </c>
      <c r="J439" s="73" t="str">
        <f>Input_Raw_Data!K440</f>
        <v>Property</v>
      </c>
      <c r="K439" s="73" t="str">
        <f>Input_Raw_Data!L440</f>
        <v xml:space="preserve">Non-network — property </v>
      </c>
      <c r="M439" s="71">
        <f t="shared" si="102"/>
        <v>38534</v>
      </c>
      <c r="N439" s="55">
        <f t="shared" si="103"/>
        <v>5</v>
      </c>
      <c r="O439" s="55">
        <f t="shared" si="104"/>
        <v>1</v>
      </c>
      <c r="P439" s="55">
        <f t="shared" si="105"/>
        <v>6</v>
      </c>
      <c r="Q439" s="55">
        <f t="shared" si="106"/>
        <v>10</v>
      </c>
      <c r="R439" s="55">
        <f t="shared" si="107"/>
        <v>120</v>
      </c>
      <c r="S439" s="55">
        <f t="shared" si="111"/>
        <v>132</v>
      </c>
      <c r="T439" s="55">
        <f t="shared" si="108"/>
        <v>96</v>
      </c>
      <c r="U439" s="55">
        <f t="shared" si="112"/>
        <v>0</v>
      </c>
      <c r="W439" s="73" t="str">
        <f t="shared" si="109"/>
        <v>Yes</v>
      </c>
      <c r="X439" s="55">
        <f t="shared" si="113"/>
        <v>132</v>
      </c>
      <c r="Y439" s="55">
        <f t="shared" si="114"/>
        <v>0</v>
      </c>
      <c r="Z439" s="62">
        <f t="shared" si="115"/>
        <v>0</v>
      </c>
      <c r="AA439" s="62">
        <f t="shared" si="110"/>
        <v>7152</v>
      </c>
      <c r="AB439" s="67">
        <f t="shared" si="116"/>
        <v>0</v>
      </c>
      <c r="AD439" s="57">
        <f>INDEX(Input_Raw_Data!$E$739:$E$744,MATCH(D439,Input_Raw_Data!$D$739:$D$744,0))</f>
        <v>0.48700000182628767</v>
      </c>
      <c r="AE439" s="62">
        <f t="shared" si="117"/>
        <v>0</v>
      </c>
      <c r="AF439" s="62">
        <f t="shared" si="118"/>
        <v>0</v>
      </c>
    </row>
    <row r="440" spans="4:32" s="4" customFormat="1" ht="11.25" customHeight="1" x14ac:dyDescent="0.3">
      <c r="D440" s="12" t="str">
        <f>Input_Raw_Data!E441</f>
        <v>FAC</v>
      </c>
      <c r="E440" s="71">
        <f>Input_Raw_Data!F441</f>
        <v>38534</v>
      </c>
      <c r="F440" s="55">
        <f>Input_Raw_Data!G441</f>
        <v>96</v>
      </c>
      <c r="G440" s="62">
        <f>Input_Raw_Data!H441</f>
        <v>69055</v>
      </c>
      <c r="H440" s="62">
        <f>Input_Raw_Data!I441</f>
        <v>69055</v>
      </c>
      <c r="I440" s="62">
        <f>Input_Raw_Data!J441</f>
        <v>0</v>
      </c>
      <c r="J440" s="73" t="str">
        <f>Input_Raw_Data!K441</f>
        <v>Property</v>
      </c>
      <c r="K440" s="73" t="str">
        <f>Input_Raw_Data!L441</f>
        <v xml:space="preserve">Non-network — property </v>
      </c>
      <c r="M440" s="71">
        <f t="shared" si="102"/>
        <v>38534</v>
      </c>
      <c r="N440" s="55">
        <f t="shared" si="103"/>
        <v>5</v>
      </c>
      <c r="O440" s="55">
        <f t="shared" si="104"/>
        <v>1</v>
      </c>
      <c r="P440" s="55">
        <f t="shared" si="105"/>
        <v>6</v>
      </c>
      <c r="Q440" s="55">
        <f t="shared" si="106"/>
        <v>10</v>
      </c>
      <c r="R440" s="55">
        <f t="shared" si="107"/>
        <v>120</v>
      </c>
      <c r="S440" s="55">
        <f t="shared" si="111"/>
        <v>132</v>
      </c>
      <c r="T440" s="55">
        <f t="shared" si="108"/>
        <v>96</v>
      </c>
      <c r="U440" s="55">
        <f t="shared" si="112"/>
        <v>0</v>
      </c>
      <c r="W440" s="73" t="str">
        <f t="shared" si="109"/>
        <v>Yes</v>
      </c>
      <c r="X440" s="55">
        <f t="shared" si="113"/>
        <v>132</v>
      </c>
      <c r="Y440" s="55">
        <f t="shared" si="114"/>
        <v>0</v>
      </c>
      <c r="Z440" s="62">
        <f t="shared" si="115"/>
        <v>0</v>
      </c>
      <c r="AA440" s="62">
        <f t="shared" si="110"/>
        <v>69055</v>
      </c>
      <c r="AB440" s="67">
        <f t="shared" si="116"/>
        <v>0</v>
      </c>
      <c r="AD440" s="57">
        <f>INDEX(Input_Raw_Data!$E$739:$E$744,MATCH(D440,Input_Raw_Data!$D$739:$D$744,0))</f>
        <v>0.48700000182628767</v>
      </c>
      <c r="AE440" s="62">
        <f t="shared" si="117"/>
        <v>0</v>
      </c>
      <c r="AF440" s="62">
        <f t="shared" si="118"/>
        <v>0</v>
      </c>
    </row>
    <row r="441" spans="4:32" s="4" customFormat="1" ht="11.25" customHeight="1" x14ac:dyDescent="0.3">
      <c r="D441" s="12" t="str">
        <f>Input_Raw_Data!E442</f>
        <v>FAC</v>
      </c>
      <c r="E441" s="71">
        <f>Input_Raw_Data!F442</f>
        <v>38534</v>
      </c>
      <c r="F441" s="55">
        <f>Input_Raw_Data!G442</f>
        <v>96</v>
      </c>
      <c r="G441" s="62">
        <f>Input_Raw_Data!H442</f>
        <v>20625</v>
      </c>
      <c r="H441" s="62">
        <f>Input_Raw_Data!I442</f>
        <v>20625</v>
      </c>
      <c r="I441" s="62">
        <f>Input_Raw_Data!J442</f>
        <v>0</v>
      </c>
      <c r="J441" s="73" t="str">
        <f>Input_Raw_Data!K442</f>
        <v>Property</v>
      </c>
      <c r="K441" s="73" t="str">
        <f>Input_Raw_Data!L442</f>
        <v xml:space="preserve">Non-network — property </v>
      </c>
      <c r="M441" s="71">
        <f t="shared" si="102"/>
        <v>38534</v>
      </c>
      <c r="N441" s="55">
        <f t="shared" si="103"/>
        <v>5</v>
      </c>
      <c r="O441" s="55">
        <f t="shared" si="104"/>
        <v>1</v>
      </c>
      <c r="P441" s="55">
        <f t="shared" si="105"/>
        <v>6</v>
      </c>
      <c r="Q441" s="55">
        <f t="shared" si="106"/>
        <v>10</v>
      </c>
      <c r="R441" s="55">
        <f t="shared" si="107"/>
        <v>120</v>
      </c>
      <c r="S441" s="55">
        <f t="shared" si="111"/>
        <v>132</v>
      </c>
      <c r="T441" s="55">
        <f t="shared" si="108"/>
        <v>96</v>
      </c>
      <c r="U441" s="55">
        <f t="shared" si="112"/>
        <v>0</v>
      </c>
      <c r="W441" s="73" t="str">
        <f t="shared" si="109"/>
        <v>Yes</v>
      </c>
      <c r="X441" s="55">
        <f t="shared" si="113"/>
        <v>132</v>
      </c>
      <c r="Y441" s="55">
        <f t="shared" si="114"/>
        <v>0</v>
      </c>
      <c r="Z441" s="62">
        <f t="shared" si="115"/>
        <v>0</v>
      </c>
      <c r="AA441" s="62">
        <f t="shared" si="110"/>
        <v>20625</v>
      </c>
      <c r="AB441" s="67">
        <f t="shared" si="116"/>
        <v>0</v>
      </c>
      <c r="AD441" s="57">
        <f>INDEX(Input_Raw_Data!$E$739:$E$744,MATCH(D441,Input_Raw_Data!$D$739:$D$744,0))</f>
        <v>0.48700000182628767</v>
      </c>
      <c r="AE441" s="62">
        <f t="shared" si="117"/>
        <v>0</v>
      </c>
      <c r="AF441" s="62">
        <f t="shared" si="118"/>
        <v>0</v>
      </c>
    </row>
    <row r="442" spans="4:32" s="4" customFormat="1" ht="11.25" customHeight="1" x14ac:dyDescent="0.3">
      <c r="D442" s="12" t="str">
        <f>Input_Raw_Data!E443</f>
        <v>FAC</v>
      </c>
      <c r="E442" s="71">
        <f>Input_Raw_Data!F443</f>
        <v>38534</v>
      </c>
      <c r="F442" s="55">
        <f>Input_Raw_Data!G443</f>
        <v>96</v>
      </c>
      <c r="G442" s="62">
        <f>Input_Raw_Data!H443</f>
        <v>4250</v>
      </c>
      <c r="H442" s="62">
        <f>Input_Raw_Data!I443</f>
        <v>4250</v>
      </c>
      <c r="I442" s="62">
        <f>Input_Raw_Data!J443</f>
        <v>0</v>
      </c>
      <c r="J442" s="73" t="str">
        <f>Input_Raw_Data!K443</f>
        <v>Property</v>
      </c>
      <c r="K442" s="73" t="str">
        <f>Input_Raw_Data!L443</f>
        <v xml:space="preserve">Non-network — property </v>
      </c>
      <c r="M442" s="71">
        <f t="shared" si="102"/>
        <v>38534</v>
      </c>
      <c r="N442" s="55">
        <f t="shared" si="103"/>
        <v>5</v>
      </c>
      <c r="O442" s="55">
        <f t="shared" si="104"/>
        <v>1</v>
      </c>
      <c r="P442" s="55">
        <f t="shared" si="105"/>
        <v>6</v>
      </c>
      <c r="Q442" s="55">
        <f t="shared" si="106"/>
        <v>10</v>
      </c>
      <c r="R442" s="55">
        <f t="shared" si="107"/>
        <v>120</v>
      </c>
      <c r="S442" s="55">
        <f t="shared" si="111"/>
        <v>132</v>
      </c>
      <c r="T442" s="55">
        <f t="shared" si="108"/>
        <v>96</v>
      </c>
      <c r="U442" s="55">
        <f t="shared" si="112"/>
        <v>0</v>
      </c>
      <c r="W442" s="73" t="str">
        <f t="shared" si="109"/>
        <v>Yes</v>
      </c>
      <c r="X442" s="55">
        <f t="shared" si="113"/>
        <v>132</v>
      </c>
      <c r="Y442" s="55">
        <f t="shared" si="114"/>
        <v>0</v>
      </c>
      <c r="Z442" s="62">
        <f t="shared" si="115"/>
        <v>0</v>
      </c>
      <c r="AA442" s="62">
        <f t="shared" si="110"/>
        <v>4250</v>
      </c>
      <c r="AB442" s="67">
        <f t="shared" si="116"/>
        <v>0</v>
      </c>
      <c r="AD442" s="57">
        <f>INDEX(Input_Raw_Data!$E$739:$E$744,MATCH(D442,Input_Raw_Data!$D$739:$D$744,0))</f>
        <v>0.48700000182628767</v>
      </c>
      <c r="AE442" s="62">
        <f t="shared" si="117"/>
        <v>0</v>
      </c>
      <c r="AF442" s="62">
        <f t="shared" si="118"/>
        <v>0</v>
      </c>
    </row>
    <row r="443" spans="4:32" s="4" customFormat="1" ht="11.25" customHeight="1" x14ac:dyDescent="0.3">
      <c r="D443" s="12" t="str">
        <f>Input_Raw_Data!E444</f>
        <v>FAC</v>
      </c>
      <c r="E443" s="71">
        <f>Input_Raw_Data!F444</f>
        <v>38534</v>
      </c>
      <c r="F443" s="55">
        <f>Input_Raw_Data!G444</f>
        <v>96</v>
      </c>
      <c r="G443" s="62">
        <f>Input_Raw_Data!H444</f>
        <v>2262</v>
      </c>
      <c r="H443" s="62">
        <f>Input_Raw_Data!I444</f>
        <v>2262</v>
      </c>
      <c r="I443" s="62">
        <f>Input_Raw_Data!J444</f>
        <v>0</v>
      </c>
      <c r="J443" s="73" t="str">
        <f>Input_Raw_Data!K444</f>
        <v>Property</v>
      </c>
      <c r="K443" s="73" t="str">
        <f>Input_Raw_Data!L444</f>
        <v xml:space="preserve">Non-network — property </v>
      </c>
      <c r="M443" s="71">
        <f t="shared" si="102"/>
        <v>38534</v>
      </c>
      <c r="N443" s="55">
        <f t="shared" si="103"/>
        <v>5</v>
      </c>
      <c r="O443" s="55">
        <f t="shared" si="104"/>
        <v>1</v>
      </c>
      <c r="P443" s="55">
        <f t="shared" si="105"/>
        <v>6</v>
      </c>
      <c r="Q443" s="55">
        <f t="shared" si="106"/>
        <v>10</v>
      </c>
      <c r="R443" s="55">
        <f t="shared" si="107"/>
        <v>120</v>
      </c>
      <c r="S443" s="55">
        <f t="shared" si="111"/>
        <v>132</v>
      </c>
      <c r="T443" s="55">
        <f t="shared" si="108"/>
        <v>96</v>
      </c>
      <c r="U443" s="55">
        <f t="shared" si="112"/>
        <v>0</v>
      </c>
      <c r="W443" s="73" t="str">
        <f t="shared" si="109"/>
        <v>Yes</v>
      </c>
      <c r="X443" s="55">
        <f t="shared" si="113"/>
        <v>132</v>
      </c>
      <c r="Y443" s="55">
        <f t="shared" si="114"/>
        <v>0</v>
      </c>
      <c r="Z443" s="62">
        <f t="shared" si="115"/>
        <v>0</v>
      </c>
      <c r="AA443" s="62">
        <f t="shared" si="110"/>
        <v>2262</v>
      </c>
      <c r="AB443" s="67">
        <f t="shared" si="116"/>
        <v>0</v>
      </c>
      <c r="AD443" s="57">
        <f>INDEX(Input_Raw_Data!$E$739:$E$744,MATCH(D443,Input_Raw_Data!$D$739:$D$744,0))</f>
        <v>0.48700000182628767</v>
      </c>
      <c r="AE443" s="62">
        <f t="shared" si="117"/>
        <v>0</v>
      </c>
      <c r="AF443" s="62">
        <f t="shared" si="118"/>
        <v>0</v>
      </c>
    </row>
    <row r="444" spans="4:32" s="4" customFormat="1" ht="11.25" customHeight="1" x14ac:dyDescent="0.3">
      <c r="D444" s="12" t="str">
        <f>Input_Raw_Data!E445</f>
        <v>FAC</v>
      </c>
      <c r="E444" s="71">
        <f>Input_Raw_Data!F445</f>
        <v>38534</v>
      </c>
      <c r="F444" s="55">
        <f>Input_Raw_Data!G445</f>
        <v>96</v>
      </c>
      <c r="G444" s="62">
        <f>Input_Raw_Data!H445</f>
        <v>9000</v>
      </c>
      <c r="H444" s="62">
        <f>Input_Raw_Data!I445</f>
        <v>9000</v>
      </c>
      <c r="I444" s="62">
        <f>Input_Raw_Data!J445</f>
        <v>0</v>
      </c>
      <c r="J444" s="73" t="str">
        <f>Input_Raw_Data!K445</f>
        <v>Property</v>
      </c>
      <c r="K444" s="73" t="str">
        <f>Input_Raw_Data!L445</f>
        <v xml:space="preserve">Non-network — property </v>
      </c>
      <c r="M444" s="71">
        <f t="shared" si="102"/>
        <v>38534</v>
      </c>
      <c r="N444" s="55">
        <f t="shared" si="103"/>
        <v>5</v>
      </c>
      <c r="O444" s="55">
        <f t="shared" si="104"/>
        <v>1</v>
      </c>
      <c r="P444" s="55">
        <f t="shared" si="105"/>
        <v>6</v>
      </c>
      <c r="Q444" s="55">
        <f t="shared" si="106"/>
        <v>10</v>
      </c>
      <c r="R444" s="55">
        <f t="shared" si="107"/>
        <v>120</v>
      </c>
      <c r="S444" s="55">
        <f t="shared" si="111"/>
        <v>132</v>
      </c>
      <c r="T444" s="55">
        <f t="shared" si="108"/>
        <v>96</v>
      </c>
      <c r="U444" s="55">
        <f t="shared" si="112"/>
        <v>0</v>
      </c>
      <c r="W444" s="73" t="str">
        <f t="shared" si="109"/>
        <v>Yes</v>
      </c>
      <c r="X444" s="55">
        <f t="shared" si="113"/>
        <v>132</v>
      </c>
      <c r="Y444" s="55">
        <f t="shared" si="114"/>
        <v>0</v>
      </c>
      <c r="Z444" s="62">
        <f t="shared" si="115"/>
        <v>0</v>
      </c>
      <c r="AA444" s="62">
        <f t="shared" si="110"/>
        <v>9000</v>
      </c>
      <c r="AB444" s="67">
        <f t="shared" si="116"/>
        <v>0</v>
      </c>
      <c r="AD444" s="57">
        <f>INDEX(Input_Raw_Data!$E$739:$E$744,MATCH(D444,Input_Raw_Data!$D$739:$D$744,0))</f>
        <v>0.48700000182628767</v>
      </c>
      <c r="AE444" s="62">
        <f t="shared" si="117"/>
        <v>0</v>
      </c>
      <c r="AF444" s="62">
        <f t="shared" si="118"/>
        <v>0</v>
      </c>
    </row>
    <row r="445" spans="4:32" s="4" customFormat="1" ht="11.25" customHeight="1" x14ac:dyDescent="0.3">
      <c r="D445" s="12" t="str">
        <f>Input_Raw_Data!E446</f>
        <v>FAC</v>
      </c>
      <c r="E445" s="71">
        <f>Input_Raw_Data!F446</f>
        <v>38534</v>
      </c>
      <c r="F445" s="55">
        <f>Input_Raw_Data!G446</f>
        <v>96</v>
      </c>
      <c r="G445" s="62">
        <f>Input_Raw_Data!H446</f>
        <v>2705</v>
      </c>
      <c r="H445" s="62">
        <f>Input_Raw_Data!I446</f>
        <v>2705</v>
      </c>
      <c r="I445" s="62">
        <f>Input_Raw_Data!J446</f>
        <v>0</v>
      </c>
      <c r="J445" s="73" t="str">
        <f>Input_Raw_Data!K446</f>
        <v>Property</v>
      </c>
      <c r="K445" s="73" t="str">
        <f>Input_Raw_Data!L446</f>
        <v xml:space="preserve">Non-network — property </v>
      </c>
      <c r="M445" s="71">
        <f t="shared" si="102"/>
        <v>38534</v>
      </c>
      <c r="N445" s="55">
        <f t="shared" si="103"/>
        <v>5</v>
      </c>
      <c r="O445" s="55">
        <f t="shared" si="104"/>
        <v>1</v>
      </c>
      <c r="P445" s="55">
        <f t="shared" si="105"/>
        <v>6</v>
      </c>
      <c r="Q445" s="55">
        <f t="shared" si="106"/>
        <v>10</v>
      </c>
      <c r="R445" s="55">
        <f t="shared" si="107"/>
        <v>120</v>
      </c>
      <c r="S445" s="55">
        <f t="shared" si="111"/>
        <v>132</v>
      </c>
      <c r="T445" s="55">
        <f t="shared" si="108"/>
        <v>96</v>
      </c>
      <c r="U445" s="55">
        <f t="shared" si="112"/>
        <v>0</v>
      </c>
      <c r="W445" s="73" t="str">
        <f t="shared" si="109"/>
        <v>Yes</v>
      </c>
      <c r="X445" s="55">
        <f t="shared" si="113"/>
        <v>132</v>
      </c>
      <c r="Y445" s="55">
        <f t="shared" si="114"/>
        <v>0</v>
      </c>
      <c r="Z445" s="62">
        <f t="shared" si="115"/>
        <v>0</v>
      </c>
      <c r="AA445" s="62">
        <f t="shared" si="110"/>
        <v>2705</v>
      </c>
      <c r="AB445" s="67">
        <f t="shared" si="116"/>
        <v>0</v>
      </c>
      <c r="AD445" s="57">
        <f>INDEX(Input_Raw_Data!$E$739:$E$744,MATCH(D445,Input_Raw_Data!$D$739:$D$744,0))</f>
        <v>0.48700000182628767</v>
      </c>
      <c r="AE445" s="62">
        <f t="shared" si="117"/>
        <v>0</v>
      </c>
      <c r="AF445" s="62">
        <f t="shared" si="118"/>
        <v>0</v>
      </c>
    </row>
    <row r="446" spans="4:32" s="4" customFormat="1" ht="11.25" customHeight="1" x14ac:dyDescent="0.3">
      <c r="D446" s="12" t="str">
        <f>Input_Raw_Data!E447</f>
        <v>FAC</v>
      </c>
      <c r="E446" s="71">
        <f>Input_Raw_Data!F447</f>
        <v>38534</v>
      </c>
      <c r="F446" s="55">
        <f>Input_Raw_Data!G447</f>
        <v>96</v>
      </c>
      <c r="G446" s="62">
        <f>Input_Raw_Data!H447</f>
        <v>10180</v>
      </c>
      <c r="H446" s="62">
        <f>Input_Raw_Data!I447</f>
        <v>10180</v>
      </c>
      <c r="I446" s="62">
        <f>Input_Raw_Data!J447</f>
        <v>0</v>
      </c>
      <c r="J446" s="73" t="str">
        <f>Input_Raw_Data!K447</f>
        <v>Property</v>
      </c>
      <c r="K446" s="73" t="str">
        <f>Input_Raw_Data!L447</f>
        <v xml:space="preserve">Non-network — property </v>
      </c>
      <c r="M446" s="71">
        <f t="shared" si="102"/>
        <v>38534</v>
      </c>
      <c r="N446" s="55">
        <f t="shared" si="103"/>
        <v>5</v>
      </c>
      <c r="O446" s="55">
        <f t="shared" si="104"/>
        <v>1</v>
      </c>
      <c r="P446" s="55">
        <f t="shared" si="105"/>
        <v>6</v>
      </c>
      <c r="Q446" s="55">
        <f t="shared" si="106"/>
        <v>10</v>
      </c>
      <c r="R446" s="55">
        <f t="shared" si="107"/>
        <v>120</v>
      </c>
      <c r="S446" s="55">
        <f t="shared" si="111"/>
        <v>132</v>
      </c>
      <c r="T446" s="55">
        <f t="shared" si="108"/>
        <v>96</v>
      </c>
      <c r="U446" s="55">
        <f t="shared" si="112"/>
        <v>0</v>
      </c>
      <c r="W446" s="73" t="str">
        <f t="shared" si="109"/>
        <v>Yes</v>
      </c>
      <c r="X446" s="55">
        <f t="shared" si="113"/>
        <v>132</v>
      </c>
      <c r="Y446" s="55">
        <f t="shared" si="114"/>
        <v>0</v>
      </c>
      <c r="Z446" s="62">
        <f t="shared" si="115"/>
        <v>0</v>
      </c>
      <c r="AA446" s="62">
        <f t="shared" si="110"/>
        <v>10180</v>
      </c>
      <c r="AB446" s="67">
        <f t="shared" si="116"/>
        <v>0</v>
      </c>
      <c r="AD446" s="57">
        <f>INDEX(Input_Raw_Data!$E$739:$E$744,MATCH(D446,Input_Raw_Data!$D$739:$D$744,0))</f>
        <v>0.48700000182628767</v>
      </c>
      <c r="AE446" s="62">
        <f t="shared" si="117"/>
        <v>0</v>
      </c>
      <c r="AF446" s="62">
        <f t="shared" si="118"/>
        <v>0</v>
      </c>
    </row>
    <row r="447" spans="4:32" s="4" customFormat="1" ht="11.25" customHeight="1" x14ac:dyDescent="0.3">
      <c r="D447" s="12" t="str">
        <f>Input_Raw_Data!E448</f>
        <v>FAC</v>
      </c>
      <c r="E447" s="71">
        <f>Input_Raw_Data!F448</f>
        <v>38534</v>
      </c>
      <c r="F447" s="55">
        <f>Input_Raw_Data!G448</f>
        <v>96</v>
      </c>
      <c r="G447" s="62">
        <f>Input_Raw_Data!H448</f>
        <v>57041</v>
      </c>
      <c r="H447" s="62">
        <f>Input_Raw_Data!I448</f>
        <v>57041</v>
      </c>
      <c r="I447" s="62">
        <f>Input_Raw_Data!J448</f>
        <v>0</v>
      </c>
      <c r="J447" s="73" t="str">
        <f>Input_Raw_Data!K448</f>
        <v>Property</v>
      </c>
      <c r="K447" s="73" t="str">
        <f>Input_Raw_Data!L448</f>
        <v xml:space="preserve">Non-network — property </v>
      </c>
      <c r="M447" s="71">
        <f t="shared" si="102"/>
        <v>38534</v>
      </c>
      <c r="N447" s="55">
        <f t="shared" si="103"/>
        <v>5</v>
      </c>
      <c r="O447" s="55">
        <f t="shared" si="104"/>
        <v>1</v>
      </c>
      <c r="P447" s="55">
        <f t="shared" si="105"/>
        <v>6</v>
      </c>
      <c r="Q447" s="55">
        <f t="shared" si="106"/>
        <v>10</v>
      </c>
      <c r="R447" s="55">
        <f t="shared" si="107"/>
        <v>120</v>
      </c>
      <c r="S447" s="55">
        <f t="shared" si="111"/>
        <v>132</v>
      </c>
      <c r="T447" s="55">
        <f t="shared" si="108"/>
        <v>96</v>
      </c>
      <c r="U447" s="55">
        <f t="shared" si="112"/>
        <v>0</v>
      </c>
      <c r="W447" s="73" t="str">
        <f t="shared" si="109"/>
        <v>Yes</v>
      </c>
      <c r="X447" s="55">
        <f t="shared" si="113"/>
        <v>132</v>
      </c>
      <c r="Y447" s="55">
        <f t="shared" si="114"/>
        <v>0</v>
      </c>
      <c r="Z447" s="62">
        <f t="shared" si="115"/>
        <v>0</v>
      </c>
      <c r="AA447" s="62">
        <f t="shared" si="110"/>
        <v>57041</v>
      </c>
      <c r="AB447" s="67">
        <f t="shared" si="116"/>
        <v>0</v>
      </c>
      <c r="AD447" s="57">
        <f>INDEX(Input_Raw_Data!$E$739:$E$744,MATCH(D447,Input_Raw_Data!$D$739:$D$744,0))</f>
        <v>0.48700000182628767</v>
      </c>
      <c r="AE447" s="62">
        <f t="shared" si="117"/>
        <v>0</v>
      </c>
      <c r="AF447" s="62">
        <f t="shared" si="118"/>
        <v>0</v>
      </c>
    </row>
    <row r="448" spans="4:32" s="4" customFormat="1" ht="11.25" customHeight="1" x14ac:dyDescent="0.3">
      <c r="D448" s="12" t="str">
        <f>Input_Raw_Data!E449</f>
        <v>FAC</v>
      </c>
      <c r="E448" s="71">
        <f>Input_Raw_Data!F449</f>
        <v>38534</v>
      </c>
      <c r="F448" s="55">
        <f>Input_Raw_Data!G449</f>
        <v>96</v>
      </c>
      <c r="G448" s="62">
        <f>Input_Raw_Data!H449</f>
        <v>1537</v>
      </c>
      <c r="H448" s="62">
        <f>Input_Raw_Data!I449</f>
        <v>1537</v>
      </c>
      <c r="I448" s="62">
        <f>Input_Raw_Data!J449</f>
        <v>0</v>
      </c>
      <c r="J448" s="73" t="str">
        <f>Input_Raw_Data!K449</f>
        <v>Property</v>
      </c>
      <c r="K448" s="73" t="str">
        <f>Input_Raw_Data!L449</f>
        <v xml:space="preserve">Non-network — property </v>
      </c>
      <c r="M448" s="71">
        <f t="shared" si="102"/>
        <v>38534</v>
      </c>
      <c r="N448" s="55">
        <f t="shared" si="103"/>
        <v>5</v>
      </c>
      <c r="O448" s="55">
        <f t="shared" si="104"/>
        <v>1</v>
      </c>
      <c r="P448" s="55">
        <f t="shared" si="105"/>
        <v>6</v>
      </c>
      <c r="Q448" s="55">
        <f t="shared" si="106"/>
        <v>10</v>
      </c>
      <c r="R448" s="55">
        <f t="shared" si="107"/>
        <v>120</v>
      </c>
      <c r="S448" s="55">
        <f t="shared" si="111"/>
        <v>132</v>
      </c>
      <c r="T448" s="55">
        <f t="shared" si="108"/>
        <v>96</v>
      </c>
      <c r="U448" s="55">
        <f t="shared" si="112"/>
        <v>0</v>
      </c>
      <c r="W448" s="73" t="str">
        <f t="shared" si="109"/>
        <v>Yes</v>
      </c>
      <c r="X448" s="55">
        <f t="shared" si="113"/>
        <v>132</v>
      </c>
      <c r="Y448" s="55">
        <f t="shared" si="114"/>
        <v>0</v>
      </c>
      <c r="Z448" s="62">
        <f t="shared" si="115"/>
        <v>0</v>
      </c>
      <c r="AA448" s="62">
        <f t="shared" si="110"/>
        <v>1537</v>
      </c>
      <c r="AB448" s="67">
        <f t="shared" si="116"/>
        <v>0</v>
      </c>
      <c r="AD448" s="57">
        <f>INDEX(Input_Raw_Data!$E$739:$E$744,MATCH(D448,Input_Raw_Data!$D$739:$D$744,0))</f>
        <v>0.48700000182628767</v>
      </c>
      <c r="AE448" s="62">
        <f t="shared" si="117"/>
        <v>0</v>
      </c>
      <c r="AF448" s="62">
        <f t="shared" si="118"/>
        <v>0</v>
      </c>
    </row>
    <row r="449" spans="4:32" s="4" customFormat="1" ht="11.25" customHeight="1" x14ac:dyDescent="0.3">
      <c r="D449" s="12" t="str">
        <f>Input_Raw_Data!E450</f>
        <v>FAC</v>
      </c>
      <c r="E449" s="71">
        <f>Input_Raw_Data!F450</f>
        <v>38534</v>
      </c>
      <c r="F449" s="55">
        <f>Input_Raw_Data!G450</f>
        <v>96</v>
      </c>
      <c r="G449" s="62">
        <f>Input_Raw_Data!H450</f>
        <v>5210</v>
      </c>
      <c r="H449" s="62">
        <f>Input_Raw_Data!I450</f>
        <v>5210</v>
      </c>
      <c r="I449" s="62">
        <f>Input_Raw_Data!J450</f>
        <v>0</v>
      </c>
      <c r="J449" s="73" t="str">
        <f>Input_Raw_Data!K450</f>
        <v>Property</v>
      </c>
      <c r="K449" s="73" t="str">
        <f>Input_Raw_Data!L450</f>
        <v xml:space="preserve">Non-network — property </v>
      </c>
      <c r="M449" s="71">
        <f t="shared" si="102"/>
        <v>38534</v>
      </c>
      <c r="N449" s="55">
        <f t="shared" si="103"/>
        <v>5</v>
      </c>
      <c r="O449" s="55">
        <f t="shared" si="104"/>
        <v>1</v>
      </c>
      <c r="P449" s="55">
        <f t="shared" si="105"/>
        <v>6</v>
      </c>
      <c r="Q449" s="55">
        <f t="shared" si="106"/>
        <v>10</v>
      </c>
      <c r="R449" s="55">
        <f t="shared" si="107"/>
        <v>120</v>
      </c>
      <c r="S449" s="55">
        <f t="shared" si="111"/>
        <v>132</v>
      </c>
      <c r="T449" s="55">
        <f t="shared" si="108"/>
        <v>96</v>
      </c>
      <c r="U449" s="55">
        <f t="shared" si="112"/>
        <v>0</v>
      </c>
      <c r="W449" s="73" t="str">
        <f t="shared" si="109"/>
        <v>Yes</v>
      </c>
      <c r="X449" s="55">
        <f t="shared" si="113"/>
        <v>132</v>
      </c>
      <c r="Y449" s="55">
        <f t="shared" si="114"/>
        <v>0</v>
      </c>
      <c r="Z449" s="62">
        <f t="shared" si="115"/>
        <v>0</v>
      </c>
      <c r="AA449" s="62">
        <f t="shared" si="110"/>
        <v>5210</v>
      </c>
      <c r="AB449" s="67">
        <f t="shared" si="116"/>
        <v>0</v>
      </c>
      <c r="AD449" s="57">
        <f>INDEX(Input_Raw_Data!$E$739:$E$744,MATCH(D449,Input_Raw_Data!$D$739:$D$744,0))</f>
        <v>0.48700000182628767</v>
      </c>
      <c r="AE449" s="62">
        <f t="shared" si="117"/>
        <v>0</v>
      </c>
      <c r="AF449" s="62">
        <f t="shared" si="118"/>
        <v>0</v>
      </c>
    </row>
    <row r="450" spans="4:32" s="4" customFormat="1" ht="11.25" customHeight="1" x14ac:dyDescent="0.3">
      <c r="D450" s="12" t="str">
        <f>Input_Raw_Data!E451</f>
        <v>FAC</v>
      </c>
      <c r="E450" s="71">
        <f>Input_Raw_Data!F451</f>
        <v>38534</v>
      </c>
      <c r="F450" s="55">
        <f>Input_Raw_Data!G451</f>
        <v>96</v>
      </c>
      <c r="G450" s="62">
        <f>Input_Raw_Data!H451</f>
        <v>7351</v>
      </c>
      <c r="H450" s="62">
        <f>Input_Raw_Data!I451</f>
        <v>7351</v>
      </c>
      <c r="I450" s="62">
        <f>Input_Raw_Data!J451</f>
        <v>0</v>
      </c>
      <c r="J450" s="73" t="str">
        <f>Input_Raw_Data!K451</f>
        <v>Property</v>
      </c>
      <c r="K450" s="73" t="str">
        <f>Input_Raw_Data!L451</f>
        <v xml:space="preserve">Non-network — property </v>
      </c>
      <c r="M450" s="71">
        <f t="shared" si="102"/>
        <v>38534</v>
      </c>
      <c r="N450" s="55">
        <f t="shared" si="103"/>
        <v>5</v>
      </c>
      <c r="O450" s="55">
        <f t="shared" si="104"/>
        <v>1</v>
      </c>
      <c r="P450" s="55">
        <f t="shared" si="105"/>
        <v>6</v>
      </c>
      <c r="Q450" s="55">
        <f t="shared" si="106"/>
        <v>10</v>
      </c>
      <c r="R450" s="55">
        <f t="shared" si="107"/>
        <v>120</v>
      </c>
      <c r="S450" s="55">
        <f t="shared" si="111"/>
        <v>132</v>
      </c>
      <c r="T450" s="55">
        <f t="shared" si="108"/>
        <v>96</v>
      </c>
      <c r="U450" s="55">
        <f t="shared" si="112"/>
        <v>0</v>
      </c>
      <c r="W450" s="73" t="str">
        <f t="shared" si="109"/>
        <v>Yes</v>
      </c>
      <c r="X450" s="55">
        <f t="shared" si="113"/>
        <v>132</v>
      </c>
      <c r="Y450" s="55">
        <f t="shared" si="114"/>
        <v>0</v>
      </c>
      <c r="Z450" s="62">
        <f t="shared" si="115"/>
        <v>0</v>
      </c>
      <c r="AA450" s="62">
        <f t="shared" si="110"/>
        <v>7351</v>
      </c>
      <c r="AB450" s="67">
        <f t="shared" si="116"/>
        <v>0</v>
      </c>
      <c r="AD450" s="57">
        <f>INDEX(Input_Raw_Data!$E$739:$E$744,MATCH(D450,Input_Raw_Data!$D$739:$D$744,0))</f>
        <v>0.48700000182628767</v>
      </c>
      <c r="AE450" s="62">
        <f t="shared" si="117"/>
        <v>0</v>
      </c>
      <c r="AF450" s="62">
        <f t="shared" si="118"/>
        <v>0</v>
      </c>
    </row>
    <row r="451" spans="4:32" s="4" customFormat="1" ht="11.25" customHeight="1" x14ac:dyDescent="0.3">
      <c r="D451" s="12" t="str">
        <f>Input_Raw_Data!E452</f>
        <v>FAC</v>
      </c>
      <c r="E451" s="71">
        <f>Input_Raw_Data!F452</f>
        <v>38534</v>
      </c>
      <c r="F451" s="55">
        <f>Input_Raw_Data!G452</f>
        <v>96</v>
      </c>
      <c r="G451" s="62">
        <f>Input_Raw_Data!H452</f>
        <v>3197</v>
      </c>
      <c r="H451" s="62">
        <f>Input_Raw_Data!I452</f>
        <v>3197</v>
      </c>
      <c r="I451" s="62">
        <f>Input_Raw_Data!J452</f>
        <v>0</v>
      </c>
      <c r="J451" s="73" t="str">
        <f>Input_Raw_Data!K452</f>
        <v>Property</v>
      </c>
      <c r="K451" s="73" t="str">
        <f>Input_Raw_Data!L452</f>
        <v xml:space="preserve">Non-network — property </v>
      </c>
      <c r="M451" s="71">
        <f t="shared" si="102"/>
        <v>38534</v>
      </c>
      <c r="N451" s="55">
        <f t="shared" si="103"/>
        <v>5</v>
      </c>
      <c r="O451" s="55">
        <f t="shared" si="104"/>
        <v>1</v>
      </c>
      <c r="P451" s="55">
        <f t="shared" si="105"/>
        <v>6</v>
      </c>
      <c r="Q451" s="55">
        <f t="shared" si="106"/>
        <v>10</v>
      </c>
      <c r="R451" s="55">
        <f t="shared" si="107"/>
        <v>120</v>
      </c>
      <c r="S451" s="55">
        <f t="shared" si="111"/>
        <v>132</v>
      </c>
      <c r="T451" s="55">
        <f t="shared" si="108"/>
        <v>96</v>
      </c>
      <c r="U451" s="55">
        <f t="shared" si="112"/>
        <v>0</v>
      </c>
      <c r="W451" s="73" t="str">
        <f t="shared" si="109"/>
        <v>Yes</v>
      </c>
      <c r="X451" s="55">
        <f t="shared" si="113"/>
        <v>132</v>
      </c>
      <c r="Y451" s="55">
        <f t="shared" si="114"/>
        <v>0</v>
      </c>
      <c r="Z451" s="62">
        <f t="shared" si="115"/>
        <v>0</v>
      </c>
      <c r="AA451" s="62">
        <f t="shared" si="110"/>
        <v>3197</v>
      </c>
      <c r="AB451" s="67">
        <f t="shared" si="116"/>
        <v>0</v>
      </c>
      <c r="AD451" s="57">
        <f>INDEX(Input_Raw_Data!$E$739:$E$744,MATCH(D451,Input_Raw_Data!$D$739:$D$744,0))</f>
        <v>0.48700000182628767</v>
      </c>
      <c r="AE451" s="62">
        <f t="shared" si="117"/>
        <v>0</v>
      </c>
      <c r="AF451" s="62">
        <f t="shared" si="118"/>
        <v>0</v>
      </c>
    </row>
    <row r="452" spans="4:32" s="4" customFormat="1" ht="11.25" customHeight="1" x14ac:dyDescent="0.3">
      <c r="D452" s="12" t="str">
        <f>Input_Raw_Data!E453</f>
        <v>FAC</v>
      </c>
      <c r="E452" s="71">
        <f>Input_Raw_Data!F453</f>
        <v>38534</v>
      </c>
      <c r="F452" s="55">
        <f>Input_Raw_Data!G453</f>
        <v>96</v>
      </c>
      <c r="G452" s="62">
        <f>Input_Raw_Data!H453</f>
        <v>17671</v>
      </c>
      <c r="H452" s="62">
        <f>Input_Raw_Data!I453</f>
        <v>17671</v>
      </c>
      <c r="I452" s="62">
        <f>Input_Raw_Data!J453</f>
        <v>0</v>
      </c>
      <c r="J452" s="73" t="str">
        <f>Input_Raw_Data!K453</f>
        <v>Property</v>
      </c>
      <c r="K452" s="73" t="str">
        <f>Input_Raw_Data!L453</f>
        <v xml:space="preserve">Non-network — property </v>
      </c>
      <c r="M452" s="71">
        <f t="shared" si="102"/>
        <v>38534</v>
      </c>
      <c r="N452" s="55">
        <f t="shared" si="103"/>
        <v>5</v>
      </c>
      <c r="O452" s="55">
        <f t="shared" si="104"/>
        <v>1</v>
      </c>
      <c r="P452" s="55">
        <f t="shared" si="105"/>
        <v>6</v>
      </c>
      <c r="Q452" s="55">
        <f t="shared" si="106"/>
        <v>10</v>
      </c>
      <c r="R452" s="55">
        <f t="shared" si="107"/>
        <v>120</v>
      </c>
      <c r="S452" s="55">
        <f t="shared" si="111"/>
        <v>132</v>
      </c>
      <c r="T452" s="55">
        <f t="shared" si="108"/>
        <v>96</v>
      </c>
      <c r="U452" s="55">
        <f t="shared" si="112"/>
        <v>0</v>
      </c>
      <c r="W452" s="73" t="str">
        <f t="shared" si="109"/>
        <v>Yes</v>
      </c>
      <c r="X452" s="55">
        <f t="shared" si="113"/>
        <v>132</v>
      </c>
      <c r="Y452" s="55">
        <f t="shared" si="114"/>
        <v>0</v>
      </c>
      <c r="Z452" s="62">
        <f t="shared" si="115"/>
        <v>0</v>
      </c>
      <c r="AA452" s="62">
        <f t="shared" si="110"/>
        <v>17671</v>
      </c>
      <c r="AB452" s="67">
        <f t="shared" si="116"/>
        <v>0</v>
      </c>
      <c r="AD452" s="57">
        <f>INDEX(Input_Raw_Data!$E$739:$E$744,MATCH(D452,Input_Raw_Data!$D$739:$D$744,0))</f>
        <v>0.48700000182628767</v>
      </c>
      <c r="AE452" s="62">
        <f t="shared" si="117"/>
        <v>0</v>
      </c>
      <c r="AF452" s="62">
        <f t="shared" si="118"/>
        <v>0</v>
      </c>
    </row>
    <row r="453" spans="4:32" s="4" customFormat="1" ht="11.25" customHeight="1" x14ac:dyDescent="0.3">
      <c r="D453" s="12" t="str">
        <f>Input_Raw_Data!E454</f>
        <v>FAC</v>
      </c>
      <c r="E453" s="71">
        <f>Input_Raw_Data!F454</f>
        <v>38534</v>
      </c>
      <c r="F453" s="55">
        <f>Input_Raw_Data!G454</f>
        <v>96</v>
      </c>
      <c r="G453" s="62">
        <f>Input_Raw_Data!H454</f>
        <v>1185</v>
      </c>
      <c r="H453" s="62">
        <f>Input_Raw_Data!I454</f>
        <v>1185</v>
      </c>
      <c r="I453" s="62">
        <f>Input_Raw_Data!J454</f>
        <v>0</v>
      </c>
      <c r="J453" s="73" t="str">
        <f>Input_Raw_Data!K454</f>
        <v>Property</v>
      </c>
      <c r="K453" s="73" t="str">
        <f>Input_Raw_Data!L454</f>
        <v xml:space="preserve">Non-network — property </v>
      </c>
      <c r="M453" s="71">
        <f t="shared" si="102"/>
        <v>38534</v>
      </c>
      <c r="N453" s="55">
        <f t="shared" si="103"/>
        <v>5</v>
      </c>
      <c r="O453" s="55">
        <f t="shared" si="104"/>
        <v>1</v>
      </c>
      <c r="P453" s="55">
        <f t="shared" si="105"/>
        <v>6</v>
      </c>
      <c r="Q453" s="55">
        <f t="shared" si="106"/>
        <v>10</v>
      </c>
      <c r="R453" s="55">
        <f t="shared" si="107"/>
        <v>120</v>
      </c>
      <c r="S453" s="55">
        <f t="shared" si="111"/>
        <v>132</v>
      </c>
      <c r="T453" s="55">
        <f t="shared" si="108"/>
        <v>96</v>
      </c>
      <c r="U453" s="55">
        <f t="shared" si="112"/>
        <v>0</v>
      </c>
      <c r="W453" s="73" t="str">
        <f t="shared" si="109"/>
        <v>Yes</v>
      </c>
      <c r="X453" s="55">
        <f t="shared" si="113"/>
        <v>132</v>
      </c>
      <c r="Y453" s="55">
        <f t="shared" si="114"/>
        <v>0</v>
      </c>
      <c r="Z453" s="62">
        <f t="shared" si="115"/>
        <v>0</v>
      </c>
      <c r="AA453" s="62">
        <f t="shared" si="110"/>
        <v>1185</v>
      </c>
      <c r="AB453" s="67">
        <f t="shared" si="116"/>
        <v>0</v>
      </c>
      <c r="AD453" s="57">
        <f>INDEX(Input_Raw_Data!$E$739:$E$744,MATCH(D453,Input_Raw_Data!$D$739:$D$744,0))</f>
        <v>0.48700000182628767</v>
      </c>
      <c r="AE453" s="62">
        <f t="shared" si="117"/>
        <v>0</v>
      </c>
      <c r="AF453" s="62">
        <f t="shared" si="118"/>
        <v>0</v>
      </c>
    </row>
    <row r="454" spans="4:32" s="4" customFormat="1" ht="11.25" customHeight="1" x14ac:dyDescent="0.3">
      <c r="D454" s="12" t="str">
        <f>Input_Raw_Data!E455</f>
        <v>FAC</v>
      </c>
      <c r="E454" s="71">
        <f>Input_Raw_Data!F455</f>
        <v>38534</v>
      </c>
      <c r="F454" s="55">
        <f>Input_Raw_Data!G455</f>
        <v>96</v>
      </c>
      <c r="G454" s="62">
        <f>Input_Raw_Data!H455</f>
        <v>292</v>
      </c>
      <c r="H454" s="62">
        <f>Input_Raw_Data!I455</f>
        <v>292</v>
      </c>
      <c r="I454" s="62">
        <f>Input_Raw_Data!J455</f>
        <v>0</v>
      </c>
      <c r="J454" s="73" t="str">
        <f>Input_Raw_Data!K455</f>
        <v>Property</v>
      </c>
      <c r="K454" s="73" t="str">
        <f>Input_Raw_Data!L455</f>
        <v xml:space="preserve">Non-network — property </v>
      </c>
      <c r="M454" s="71">
        <f t="shared" si="102"/>
        <v>38534</v>
      </c>
      <c r="N454" s="55">
        <f t="shared" si="103"/>
        <v>5</v>
      </c>
      <c r="O454" s="55">
        <f t="shared" si="104"/>
        <v>1</v>
      </c>
      <c r="P454" s="55">
        <f t="shared" si="105"/>
        <v>6</v>
      </c>
      <c r="Q454" s="55">
        <f t="shared" si="106"/>
        <v>10</v>
      </c>
      <c r="R454" s="55">
        <f t="shared" si="107"/>
        <v>120</v>
      </c>
      <c r="S454" s="55">
        <f t="shared" si="111"/>
        <v>132</v>
      </c>
      <c r="T454" s="55">
        <f t="shared" si="108"/>
        <v>96</v>
      </c>
      <c r="U454" s="55">
        <f t="shared" si="112"/>
        <v>0</v>
      </c>
      <c r="W454" s="73" t="str">
        <f t="shared" si="109"/>
        <v>Yes</v>
      </c>
      <c r="X454" s="55">
        <f t="shared" si="113"/>
        <v>132</v>
      </c>
      <c r="Y454" s="55">
        <f t="shared" si="114"/>
        <v>0</v>
      </c>
      <c r="Z454" s="62">
        <f t="shared" si="115"/>
        <v>0</v>
      </c>
      <c r="AA454" s="62">
        <f t="shared" si="110"/>
        <v>292</v>
      </c>
      <c r="AB454" s="67">
        <f t="shared" si="116"/>
        <v>0</v>
      </c>
      <c r="AD454" s="57">
        <f>INDEX(Input_Raw_Data!$E$739:$E$744,MATCH(D454,Input_Raw_Data!$D$739:$D$744,0))</f>
        <v>0.48700000182628767</v>
      </c>
      <c r="AE454" s="62">
        <f t="shared" si="117"/>
        <v>0</v>
      </c>
      <c r="AF454" s="62">
        <f t="shared" si="118"/>
        <v>0</v>
      </c>
    </row>
    <row r="455" spans="4:32" s="4" customFormat="1" ht="11.25" customHeight="1" x14ac:dyDescent="0.3">
      <c r="D455" s="12" t="str">
        <f>Input_Raw_Data!E456</f>
        <v>FAC</v>
      </c>
      <c r="E455" s="71">
        <f>Input_Raw_Data!F456</f>
        <v>38534</v>
      </c>
      <c r="F455" s="55">
        <f>Input_Raw_Data!G456</f>
        <v>96</v>
      </c>
      <c r="G455" s="62">
        <f>Input_Raw_Data!H456</f>
        <v>1545</v>
      </c>
      <c r="H455" s="62">
        <f>Input_Raw_Data!I456</f>
        <v>1545</v>
      </c>
      <c r="I455" s="62">
        <f>Input_Raw_Data!J456</f>
        <v>0</v>
      </c>
      <c r="J455" s="73" t="str">
        <f>Input_Raw_Data!K456</f>
        <v>Property</v>
      </c>
      <c r="K455" s="73" t="str">
        <f>Input_Raw_Data!L456</f>
        <v xml:space="preserve">Non-network — property </v>
      </c>
      <c r="M455" s="71">
        <f t="shared" si="102"/>
        <v>38534</v>
      </c>
      <c r="N455" s="55">
        <f t="shared" si="103"/>
        <v>5</v>
      </c>
      <c r="O455" s="55">
        <f t="shared" si="104"/>
        <v>1</v>
      </c>
      <c r="P455" s="55">
        <f t="shared" si="105"/>
        <v>6</v>
      </c>
      <c r="Q455" s="55">
        <f t="shared" si="106"/>
        <v>10</v>
      </c>
      <c r="R455" s="55">
        <f t="shared" si="107"/>
        <v>120</v>
      </c>
      <c r="S455" s="55">
        <f t="shared" si="111"/>
        <v>132</v>
      </c>
      <c r="T455" s="55">
        <f t="shared" si="108"/>
        <v>96</v>
      </c>
      <c r="U455" s="55">
        <f t="shared" si="112"/>
        <v>0</v>
      </c>
      <c r="W455" s="73" t="str">
        <f t="shared" si="109"/>
        <v>Yes</v>
      </c>
      <c r="X455" s="55">
        <f t="shared" si="113"/>
        <v>132</v>
      </c>
      <c r="Y455" s="55">
        <f t="shared" si="114"/>
        <v>0</v>
      </c>
      <c r="Z455" s="62">
        <f t="shared" si="115"/>
        <v>0</v>
      </c>
      <c r="AA455" s="62">
        <f t="shared" si="110"/>
        <v>1545</v>
      </c>
      <c r="AB455" s="67">
        <f t="shared" si="116"/>
        <v>0</v>
      </c>
      <c r="AD455" s="57">
        <f>INDEX(Input_Raw_Data!$E$739:$E$744,MATCH(D455,Input_Raw_Data!$D$739:$D$744,0))</f>
        <v>0.48700000182628767</v>
      </c>
      <c r="AE455" s="62">
        <f t="shared" si="117"/>
        <v>0</v>
      </c>
      <c r="AF455" s="62">
        <f t="shared" si="118"/>
        <v>0</v>
      </c>
    </row>
    <row r="456" spans="4:32" s="4" customFormat="1" ht="11.25" customHeight="1" x14ac:dyDescent="0.3">
      <c r="D456" s="12" t="str">
        <f>Input_Raw_Data!E457</f>
        <v>FAC</v>
      </c>
      <c r="E456" s="71">
        <f>Input_Raw_Data!F457</f>
        <v>38534</v>
      </c>
      <c r="F456" s="55">
        <f>Input_Raw_Data!G457</f>
        <v>96</v>
      </c>
      <c r="G456" s="62">
        <f>Input_Raw_Data!H457</f>
        <v>1318</v>
      </c>
      <c r="H456" s="62">
        <f>Input_Raw_Data!I457</f>
        <v>1318</v>
      </c>
      <c r="I456" s="62">
        <f>Input_Raw_Data!J457</f>
        <v>0</v>
      </c>
      <c r="J456" s="73" t="str">
        <f>Input_Raw_Data!K457</f>
        <v>Property</v>
      </c>
      <c r="K456" s="73" t="str">
        <f>Input_Raw_Data!L457</f>
        <v xml:space="preserve">Non-network — property </v>
      </c>
      <c r="M456" s="71">
        <f t="shared" si="102"/>
        <v>38534</v>
      </c>
      <c r="N456" s="55">
        <f t="shared" si="103"/>
        <v>5</v>
      </c>
      <c r="O456" s="55">
        <f t="shared" si="104"/>
        <v>1</v>
      </c>
      <c r="P456" s="55">
        <f t="shared" si="105"/>
        <v>6</v>
      </c>
      <c r="Q456" s="55">
        <f t="shared" si="106"/>
        <v>10</v>
      </c>
      <c r="R456" s="55">
        <f t="shared" si="107"/>
        <v>120</v>
      </c>
      <c r="S456" s="55">
        <f t="shared" si="111"/>
        <v>132</v>
      </c>
      <c r="T456" s="55">
        <f t="shared" si="108"/>
        <v>96</v>
      </c>
      <c r="U456" s="55">
        <f t="shared" si="112"/>
        <v>0</v>
      </c>
      <c r="W456" s="73" t="str">
        <f t="shared" si="109"/>
        <v>Yes</v>
      </c>
      <c r="X456" s="55">
        <f t="shared" si="113"/>
        <v>132</v>
      </c>
      <c r="Y456" s="55">
        <f t="shared" si="114"/>
        <v>0</v>
      </c>
      <c r="Z456" s="62">
        <f t="shared" si="115"/>
        <v>0</v>
      </c>
      <c r="AA456" s="62">
        <f t="shared" si="110"/>
        <v>1318</v>
      </c>
      <c r="AB456" s="67">
        <f t="shared" si="116"/>
        <v>0</v>
      </c>
      <c r="AD456" s="57">
        <f>INDEX(Input_Raw_Data!$E$739:$E$744,MATCH(D456,Input_Raw_Data!$D$739:$D$744,0))</f>
        <v>0.48700000182628767</v>
      </c>
      <c r="AE456" s="62">
        <f t="shared" si="117"/>
        <v>0</v>
      </c>
      <c r="AF456" s="62">
        <f t="shared" si="118"/>
        <v>0</v>
      </c>
    </row>
    <row r="457" spans="4:32" s="4" customFormat="1" ht="11.25" customHeight="1" x14ac:dyDescent="0.3">
      <c r="D457" s="12" t="str">
        <f>Input_Raw_Data!E458</f>
        <v>FAC</v>
      </c>
      <c r="E457" s="71">
        <f>Input_Raw_Data!F458</f>
        <v>38534</v>
      </c>
      <c r="F457" s="55">
        <f>Input_Raw_Data!G458</f>
        <v>96</v>
      </c>
      <c r="G457" s="62">
        <f>Input_Raw_Data!H458</f>
        <v>12338</v>
      </c>
      <c r="H457" s="62">
        <f>Input_Raw_Data!I458</f>
        <v>12338</v>
      </c>
      <c r="I457" s="62">
        <f>Input_Raw_Data!J458</f>
        <v>0</v>
      </c>
      <c r="J457" s="73" t="str">
        <f>Input_Raw_Data!K458</f>
        <v>Property</v>
      </c>
      <c r="K457" s="73" t="str">
        <f>Input_Raw_Data!L458</f>
        <v xml:space="preserve">Non-network — property </v>
      </c>
      <c r="M457" s="71">
        <f t="shared" si="102"/>
        <v>38534</v>
      </c>
      <c r="N457" s="55">
        <f t="shared" si="103"/>
        <v>5</v>
      </c>
      <c r="O457" s="55">
        <f t="shared" si="104"/>
        <v>1</v>
      </c>
      <c r="P457" s="55">
        <f t="shared" si="105"/>
        <v>6</v>
      </c>
      <c r="Q457" s="55">
        <f t="shared" si="106"/>
        <v>10</v>
      </c>
      <c r="R457" s="55">
        <f t="shared" si="107"/>
        <v>120</v>
      </c>
      <c r="S457" s="55">
        <f t="shared" si="111"/>
        <v>132</v>
      </c>
      <c r="T457" s="55">
        <f t="shared" si="108"/>
        <v>96</v>
      </c>
      <c r="U457" s="55">
        <f t="shared" si="112"/>
        <v>0</v>
      </c>
      <c r="W457" s="73" t="str">
        <f t="shared" si="109"/>
        <v>Yes</v>
      </c>
      <c r="X457" s="55">
        <f t="shared" si="113"/>
        <v>132</v>
      </c>
      <c r="Y457" s="55">
        <f t="shared" si="114"/>
        <v>0</v>
      </c>
      <c r="Z457" s="62">
        <f t="shared" si="115"/>
        <v>0</v>
      </c>
      <c r="AA457" s="62">
        <f t="shared" si="110"/>
        <v>12338</v>
      </c>
      <c r="AB457" s="67">
        <f t="shared" si="116"/>
        <v>0</v>
      </c>
      <c r="AD457" s="57">
        <f>INDEX(Input_Raw_Data!$E$739:$E$744,MATCH(D457,Input_Raw_Data!$D$739:$D$744,0))</f>
        <v>0.48700000182628767</v>
      </c>
      <c r="AE457" s="62">
        <f t="shared" si="117"/>
        <v>0</v>
      </c>
      <c r="AF457" s="62">
        <f t="shared" si="118"/>
        <v>0</v>
      </c>
    </row>
    <row r="458" spans="4:32" s="4" customFormat="1" ht="11.25" customHeight="1" x14ac:dyDescent="0.3">
      <c r="D458" s="12" t="str">
        <f>Input_Raw_Data!E459</f>
        <v>FAC</v>
      </c>
      <c r="E458" s="71">
        <f>Input_Raw_Data!F459</f>
        <v>38534</v>
      </c>
      <c r="F458" s="55">
        <f>Input_Raw_Data!G459</f>
        <v>96</v>
      </c>
      <c r="G458" s="62">
        <f>Input_Raw_Data!H459</f>
        <v>7580</v>
      </c>
      <c r="H458" s="62">
        <f>Input_Raw_Data!I459</f>
        <v>7580</v>
      </c>
      <c r="I458" s="62">
        <f>Input_Raw_Data!J459</f>
        <v>0</v>
      </c>
      <c r="J458" s="73" t="str">
        <f>Input_Raw_Data!K459</f>
        <v>Property</v>
      </c>
      <c r="K458" s="73" t="str">
        <f>Input_Raw_Data!L459</f>
        <v xml:space="preserve">Non-network — property </v>
      </c>
      <c r="M458" s="71">
        <f t="shared" ref="M458:M521" si="119">E458</f>
        <v>38534</v>
      </c>
      <c r="N458" s="55">
        <f t="shared" ref="N458:N521" si="120">IF(YEAR(M458)=YEAR(Current_Value_Date),0,Mths_In_Yr-(MONTH(M458)))</f>
        <v>5</v>
      </c>
      <c r="O458" s="55">
        <f t="shared" ref="O458:O521" si="121">IF(YEAR(M458)=YEAR(Current_Value_Date),0,
ROUND((EOMONTH(M458,0)-M458)/(Days_In_Yr/Mths_In_Yr),0))</f>
        <v>1</v>
      </c>
      <c r="P458" s="55">
        <f t="shared" ref="P458:P521" si="122">IF(YEAR(M458)=YEAR(Current_Value_Date),ROUND((Current_Value_Date-M458)/(365/12),0),MONTH(Current_Value_Date))</f>
        <v>6</v>
      </c>
      <c r="Q458" s="55">
        <f t="shared" ref="Q458:Q521" si="123">MAX((YEAR(Current_Value_Date)-1)-(YEAR(M458)),0)</f>
        <v>10</v>
      </c>
      <c r="R458" s="55">
        <f t="shared" ref="R458:R521" si="124">Q458*Mths_In_Yr</f>
        <v>120</v>
      </c>
      <c r="S458" s="55">
        <f t="shared" si="111"/>
        <v>132</v>
      </c>
      <c r="T458" s="55">
        <f t="shared" ref="T458:T521" si="125">F458</f>
        <v>96</v>
      </c>
      <c r="U458" s="55">
        <f t="shared" si="112"/>
        <v>0</v>
      </c>
      <c r="W458" s="73" t="str">
        <f t="shared" ref="W458:W521" si="126">IF(F458=1,No,Yes)</f>
        <v>Yes</v>
      </c>
      <c r="X458" s="55">
        <f t="shared" si="113"/>
        <v>132</v>
      </c>
      <c r="Y458" s="55">
        <f t="shared" si="114"/>
        <v>0</v>
      </c>
      <c r="Z458" s="62">
        <f t="shared" si="115"/>
        <v>0</v>
      </c>
      <c r="AA458" s="62">
        <f t="shared" ref="AA458:AA521" si="127">MIN(H458+Z458*Applicable_Months,G458)</f>
        <v>7580</v>
      </c>
      <c r="AB458" s="67">
        <f t="shared" si="116"/>
        <v>0</v>
      </c>
      <c r="AD458" s="57">
        <f>INDEX(Input_Raw_Data!$E$739:$E$744,MATCH(D458,Input_Raw_Data!$D$739:$D$744,0))</f>
        <v>0.48700000182628767</v>
      </c>
      <c r="AE458" s="62">
        <f t="shared" si="117"/>
        <v>0</v>
      </c>
      <c r="AF458" s="62">
        <f t="shared" si="118"/>
        <v>0</v>
      </c>
    </row>
    <row r="459" spans="4:32" s="4" customFormat="1" ht="11.25" customHeight="1" x14ac:dyDescent="0.3">
      <c r="D459" s="12" t="str">
        <f>Input_Raw_Data!E460</f>
        <v>FAC</v>
      </c>
      <c r="E459" s="71">
        <f>Input_Raw_Data!F460</f>
        <v>38534</v>
      </c>
      <c r="F459" s="55">
        <f>Input_Raw_Data!G460</f>
        <v>96</v>
      </c>
      <c r="G459" s="62">
        <f>Input_Raw_Data!H460</f>
        <v>4568</v>
      </c>
      <c r="H459" s="62">
        <f>Input_Raw_Data!I460</f>
        <v>4568</v>
      </c>
      <c r="I459" s="62">
        <f>Input_Raw_Data!J460</f>
        <v>0</v>
      </c>
      <c r="J459" s="73" t="str">
        <f>Input_Raw_Data!K460</f>
        <v>Property</v>
      </c>
      <c r="K459" s="73" t="str">
        <f>Input_Raw_Data!L460</f>
        <v xml:space="preserve">Non-network — property </v>
      </c>
      <c r="M459" s="71">
        <f t="shared" si="119"/>
        <v>38534</v>
      </c>
      <c r="N459" s="55">
        <f t="shared" si="120"/>
        <v>5</v>
      </c>
      <c r="O459" s="55">
        <f t="shared" si="121"/>
        <v>1</v>
      </c>
      <c r="P459" s="55">
        <f t="shared" si="122"/>
        <v>6</v>
      </c>
      <c r="Q459" s="55">
        <f t="shared" si="123"/>
        <v>10</v>
      </c>
      <c r="R459" s="55">
        <f t="shared" si="124"/>
        <v>120</v>
      </c>
      <c r="S459" s="55">
        <f t="shared" ref="S459:S522" si="128">N459+O459+P459+R459</f>
        <v>132</v>
      </c>
      <c r="T459" s="55">
        <f t="shared" si="125"/>
        <v>96</v>
      </c>
      <c r="U459" s="55">
        <f t="shared" ref="U459:U522" si="129">IF(T459=1,0,MAX(T459-S459,0))</f>
        <v>0</v>
      </c>
      <c r="W459" s="73" t="str">
        <f t="shared" si="126"/>
        <v>Yes</v>
      </c>
      <c r="X459" s="55">
        <f t="shared" ref="X459:X522" si="130">S459</f>
        <v>132</v>
      </c>
      <c r="Y459" s="55">
        <f t="shared" ref="Y459:Y522" si="131">U459</f>
        <v>0</v>
      </c>
      <c r="Z459" s="62">
        <f t="shared" ref="Z459:Z522" si="132">IFERROR(I459/Y459,0)</f>
        <v>0</v>
      </c>
      <c r="AA459" s="62">
        <f t="shared" si="127"/>
        <v>4568</v>
      </c>
      <c r="AB459" s="67">
        <f t="shared" ref="AB459:AB522" si="133">G459-AA459</f>
        <v>0</v>
      </c>
      <c r="AD459" s="57">
        <f>INDEX(Input_Raw_Data!$E$739:$E$744,MATCH(D459,Input_Raw_Data!$D$739:$D$744,0))</f>
        <v>0.48700000182628767</v>
      </c>
      <c r="AE459" s="62">
        <f t="shared" ref="AE459:AE522" si="134">AD459*I459</f>
        <v>0</v>
      </c>
      <c r="AF459" s="62">
        <f t="shared" ref="AF459:AF522" si="135">AB459*AD459</f>
        <v>0</v>
      </c>
    </row>
    <row r="460" spans="4:32" s="4" customFormat="1" ht="11.25" customHeight="1" x14ac:dyDescent="0.3">
      <c r="D460" s="12" t="str">
        <f>Input_Raw_Data!E461</f>
        <v>FAC</v>
      </c>
      <c r="E460" s="71">
        <f>Input_Raw_Data!F461</f>
        <v>38534</v>
      </c>
      <c r="F460" s="55">
        <f>Input_Raw_Data!G461</f>
        <v>96</v>
      </c>
      <c r="G460" s="62">
        <f>Input_Raw_Data!H461</f>
        <v>3223</v>
      </c>
      <c r="H460" s="62">
        <f>Input_Raw_Data!I461</f>
        <v>3223</v>
      </c>
      <c r="I460" s="62">
        <f>Input_Raw_Data!J461</f>
        <v>0</v>
      </c>
      <c r="J460" s="73" t="str">
        <f>Input_Raw_Data!K461</f>
        <v>Property</v>
      </c>
      <c r="K460" s="73" t="str">
        <f>Input_Raw_Data!L461</f>
        <v xml:space="preserve">Non-network — property </v>
      </c>
      <c r="M460" s="71">
        <f t="shared" si="119"/>
        <v>38534</v>
      </c>
      <c r="N460" s="55">
        <f t="shared" si="120"/>
        <v>5</v>
      </c>
      <c r="O460" s="55">
        <f t="shared" si="121"/>
        <v>1</v>
      </c>
      <c r="P460" s="55">
        <f t="shared" si="122"/>
        <v>6</v>
      </c>
      <c r="Q460" s="55">
        <f t="shared" si="123"/>
        <v>10</v>
      </c>
      <c r="R460" s="55">
        <f t="shared" si="124"/>
        <v>120</v>
      </c>
      <c r="S460" s="55">
        <f t="shared" si="128"/>
        <v>132</v>
      </c>
      <c r="T460" s="55">
        <f t="shared" si="125"/>
        <v>96</v>
      </c>
      <c r="U460" s="55">
        <f t="shared" si="129"/>
        <v>0</v>
      </c>
      <c r="W460" s="73" t="str">
        <f t="shared" si="126"/>
        <v>Yes</v>
      </c>
      <c r="X460" s="55">
        <f t="shared" si="130"/>
        <v>132</v>
      </c>
      <c r="Y460" s="55">
        <f t="shared" si="131"/>
        <v>0</v>
      </c>
      <c r="Z460" s="62">
        <f t="shared" si="132"/>
        <v>0</v>
      </c>
      <c r="AA460" s="62">
        <f t="shared" si="127"/>
        <v>3223</v>
      </c>
      <c r="AB460" s="67">
        <f t="shared" si="133"/>
        <v>0</v>
      </c>
      <c r="AD460" s="57">
        <f>INDEX(Input_Raw_Data!$E$739:$E$744,MATCH(D460,Input_Raw_Data!$D$739:$D$744,0))</f>
        <v>0.48700000182628767</v>
      </c>
      <c r="AE460" s="62">
        <f t="shared" si="134"/>
        <v>0</v>
      </c>
      <c r="AF460" s="62">
        <f t="shared" si="135"/>
        <v>0</v>
      </c>
    </row>
    <row r="461" spans="4:32" s="4" customFormat="1" ht="11.25" customHeight="1" x14ac:dyDescent="0.3">
      <c r="D461" s="12" t="str">
        <f>Input_Raw_Data!E462</f>
        <v>FAC</v>
      </c>
      <c r="E461" s="71">
        <f>Input_Raw_Data!F462</f>
        <v>38534</v>
      </c>
      <c r="F461" s="55">
        <f>Input_Raw_Data!G462</f>
        <v>96</v>
      </c>
      <c r="G461" s="62">
        <f>Input_Raw_Data!H462</f>
        <v>4718</v>
      </c>
      <c r="H461" s="62">
        <f>Input_Raw_Data!I462</f>
        <v>4718</v>
      </c>
      <c r="I461" s="62">
        <f>Input_Raw_Data!J462</f>
        <v>0</v>
      </c>
      <c r="J461" s="73" t="str">
        <f>Input_Raw_Data!K462</f>
        <v>Property</v>
      </c>
      <c r="K461" s="73" t="str">
        <f>Input_Raw_Data!L462</f>
        <v xml:space="preserve">Non-network — property </v>
      </c>
      <c r="M461" s="71">
        <f t="shared" si="119"/>
        <v>38534</v>
      </c>
      <c r="N461" s="55">
        <f t="shared" si="120"/>
        <v>5</v>
      </c>
      <c r="O461" s="55">
        <f t="shared" si="121"/>
        <v>1</v>
      </c>
      <c r="P461" s="55">
        <f t="shared" si="122"/>
        <v>6</v>
      </c>
      <c r="Q461" s="55">
        <f t="shared" si="123"/>
        <v>10</v>
      </c>
      <c r="R461" s="55">
        <f t="shared" si="124"/>
        <v>120</v>
      </c>
      <c r="S461" s="55">
        <f t="shared" si="128"/>
        <v>132</v>
      </c>
      <c r="T461" s="55">
        <f t="shared" si="125"/>
        <v>96</v>
      </c>
      <c r="U461" s="55">
        <f t="shared" si="129"/>
        <v>0</v>
      </c>
      <c r="W461" s="73" t="str">
        <f t="shared" si="126"/>
        <v>Yes</v>
      </c>
      <c r="X461" s="55">
        <f t="shared" si="130"/>
        <v>132</v>
      </c>
      <c r="Y461" s="55">
        <f t="shared" si="131"/>
        <v>0</v>
      </c>
      <c r="Z461" s="62">
        <f t="shared" si="132"/>
        <v>0</v>
      </c>
      <c r="AA461" s="62">
        <f t="shared" si="127"/>
        <v>4718</v>
      </c>
      <c r="AB461" s="67">
        <f t="shared" si="133"/>
        <v>0</v>
      </c>
      <c r="AD461" s="57">
        <f>INDEX(Input_Raw_Data!$E$739:$E$744,MATCH(D461,Input_Raw_Data!$D$739:$D$744,0))</f>
        <v>0.48700000182628767</v>
      </c>
      <c r="AE461" s="62">
        <f t="shared" si="134"/>
        <v>0</v>
      </c>
      <c r="AF461" s="62">
        <f t="shared" si="135"/>
        <v>0</v>
      </c>
    </row>
    <row r="462" spans="4:32" s="4" customFormat="1" ht="11.25" customHeight="1" x14ac:dyDescent="0.3">
      <c r="D462" s="12" t="str">
        <f>Input_Raw_Data!E463</f>
        <v>FAC</v>
      </c>
      <c r="E462" s="71">
        <f>Input_Raw_Data!F463</f>
        <v>38534</v>
      </c>
      <c r="F462" s="55">
        <f>Input_Raw_Data!G463</f>
        <v>96</v>
      </c>
      <c r="G462" s="62">
        <f>Input_Raw_Data!H463</f>
        <v>1453</v>
      </c>
      <c r="H462" s="62">
        <f>Input_Raw_Data!I463</f>
        <v>1453</v>
      </c>
      <c r="I462" s="62">
        <f>Input_Raw_Data!J463</f>
        <v>0</v>
      </c>
      <c r="J462" s="73" t="str">
        <f>Input_Raw_Data!K463</f>
        <v>Property</v>
      </c>
      <c r="K462" s="73" t="str">
        <f>Input_Raw_Data!L463</f>
        <v xml:space="preserve">Non-network — property </v>
      </c>
      <c r="M462" s="71">
        <f t="shared" si="119"/>
        <v>38534</v>
      </c>
      <c r="N462" s="55">
        <f t="shared" si="120"/>
        <v>5</v>
      </c>
      <c r="O462" s="55">
        <f t="shared" si="121"/>
        <v>1</v>
      </c>
      <c r="P462" s="55">
        <f t="shared" si="122"/>
        <v>6</v>
      </c>
      <c r="Q462" s="55">
        <f t="shared" si="123"/>
        <v>10</v>
      </c>
      <c r="R462" s="55">
        <f t="shared" si="124"/>
        <v>120</v>
      </c>
      <c r="S462" s="55">
        <f t="shared" si="128"/>
        <v>132</v>
      </c>
      <c r="T462" s="55">
        <f t="shared" si="125"/>
        <v>96</v>
      </c>
      <c r="U462" s="55">
        <f t="shared" si="129"/>
        <v>0</v>
      </c>
      <c r="W462" s="73" t="str">
        <f t="shared" si="126"/>
        <v>Yes</v>
      </c>
      <c r="X462" s="55">
        <f t="shared" si="130"/>
        <v>132</v>
      </c>
      <c r="Y462" s="55">
        <f t="shared" si="131"/>
        <v>0</v>
      </c>
      <c r="Z462" s="62">
        <f t="shared" si="132"/>
        <v>0</v>
      </c>
      <c r="AA462" s="62">
        <f t="shared" si="127"/>
        <v>1453</v>
      </c>
      <c r="AB462" s="67">
        <f t="shared" si="133"/>
        <v>0</v>
      </c>
      <c r="AD462" s="57">
        <f>INDEX(Input_Raw_Data!$E$739:$E$744,MATCH(D462,Input_Raw_Data!$D$739:$D$744,0))</f>
        <v>0.48700000182628767</v>
      </c>
      <c r="AE462" s="62">
        <f t="shared" si="134"/>
        <v>0</v>
      </c>
      <c r="AF462" s="62">
        <f t="shared" si="135"/>
        <v>0</v>
      </c>
    </row>
    <row r="463" spans="4:32" s="4" customFormat="1" ht="11.25" customHeight="1" x14ac:dyDescent="0.3">
      <c r="D463" s="12" t="str">
        <f>Input_Raw_Data!E464</f>
        <v>FAC</v>
      </c>
      <c r="E463" s="71">
        <f>Input_Raw_Data!F464</f>
        <v>38534</v>
      </c>
      <c r="F463" s="55">
        <f>Input_Raw_Data!G464</f>
        <v>96</v>
      </c>
      <c r="G463" s="62">
        <f>Input_Raw_Data!H464</f>
        <v>1658</v>
      </c>
      <c r="H463" s="62">
        <f>Input_Raw_Data!I464</f>
        <v>1658</v>
      </c>
      <c r="I463" s="62">
        <f>Input_Raw_Data!J464</f>
        <v>0</v>
      </c>
      <c r="J463" s="73" t="str">
        <f>Input_Raw_Data!K464</f>
        <v>Property</v>
      </c>
      <c r="K463" s="73" t="str">
        <f>Input_Raw_Data!L464</f>
        <v xml:space="preserve">Non-network — property </v>
      </c>
      <c r="M463" s="71">
        <f t="shared" si="119"/>
        <v>38534</v>
      </c>
      <c r="N463" s="55">
        <f t="shared" si="120"/>
        <v>5</v>
      </c>
      <c r="O463" s="55">
        <f t="shared" si="121"/>
        <v>1</v>
      </c>
      <c r="P463" s="55">
        <f t="shared" si="122"/>
        <v>6</v>
      </c>
      <c r="Q463" s="55">
        <f t="shared" si="123"/>
        <v>10</v>
      </c>
      <c r="R463" s="55">
        <f t="shared" si="124"/>
        <v>120</v>
      </c>
      <c r="S463" s="55">
        <f t="shared" si="128"/>
        <v>132</v>
      </c>
      <c r="T463" s="55">
        <f t="shared" si="125"/>
        <v>96</v>
      </c>
      <c r="U463" s="55">
        <f t="shared" si="129"/>
        <v>0</v>
      </c>
      <c r="W463" s="73" t="str">
        <f t="shared" si="126"/>
        <v>Yes</v>
      </c>
      <c r="X463" s="55">
        <f t="shared" si="130"/>
        <v>132</v>
      </c>
      <c r="Y463" s="55">
        <f t="shared" si="131"/>
        <v>0</v>
      </c>
      <c r="Z463" s="62">
        <f t="shared" si="132"/>
        <v>0</v>
      </c>
      <c r="AA463" s="62">
        <f t="shared" si="127"/>
        <v>1658</v>
      </c>
      <c r="AB463" s="67">
        <f t="shared" si="133"/>
        <v>0</v>
      </c>
      <c r="AD463" s="57">
        <f>INDEX(Input_Raw_Data!$E$739:$E$744,MATCH(D463,Input_Raw_Data!$D$739:$D$744,0))</f>
        <v>0.48700000182628767</v>
      </c>
      <c r="AE463" s="62">
        <f t="shared" si="134"/>
        <v>0</v>
      </c>
      <c r="AF463" s="62">
        <f t="shared" si="135"/>
        <v>0</v>
      </c>
    </row>
    <row r="464" spans="4:32" s="4" customFormat="1" ht="11.25" customHeight="1" x14ac:dyDescent="0.3">
      <c r="D464" s="12" t="str">
        <f>Input_Raw_Data!E465</f>
        <v>FAC</v>
      </c>
      <c r="E464" s="71">
        <f>Input_Raw_Data!F465</f>
        <v>38534</v>
      </c>
      <c r="F464" s="55">
        <f>Input_Raw_Data!G465</f>
        <v>96</v>
      </c>
      <c r="G464" s="62">
        <f>Input_Raw_Data!H465</f>
        <v>5322</v>
      </c>
      <c r="H464" s="62">
        <f>Input_Raw_Data!I465</f>
        <v>5322</v>
      </c>
      <c r="I464" s="62">
        <f>Input_Raw_Data!J465</f>
        <v>0</v>
      </c>
      <c r="J464" s="73" t="str">
        <f>Input_Raw_Data!K465</f>
        <v>Property</v>
      </c>
      <c r="K464" s="73" t="str">
        <f>Input_Raw_Data!L465</f>
        <v xml:space="preserve">Non-network — property </v>
      </c>
      <c r="M464" s="71">
        <f t="shared" si="119"/>
        <v>38534</v>
      </c>
      <c r="N464" s="55">
        <f t="shared" si="120"/>
        <v>5</v>
      </c>
      <c r="O464" s="55">
        <f t="shared" si="121"/>
        <v>1</v>
      </c>
      <c r="P464" s="55">
        <f t="shared" si="122"/>
        <v>6</v>
      </c>
      <c r="Q464" s="55">
        <f t="shared" si="123"/>
        <v>10</v>
      </c>
      <c r="R464" s="55">
        <f t="shared" si="124"/>
        <v>120</v>
      </c>
      <c r="S464" s="55">
        <f t="shared" si="128"/>
        <v>132</v>
      </c>
      <c r="T464" s="55">
        <f t="shared" si="125"/>
        <v>96</v>
      </c>
      <c r="U464" s="55">
        <f t="shared" si="129"/>
        <v>0</v>
      </c>
      <c r="W464" s="73" t="str">
        <f t="shared" si="126"/>
        <v>Yes</v>
      </c>
      <c r="X464" s="55">
        <f t="shared" si="130"/>
        <v>132</v>
      </c>
      <c r="Y464" s="55">
        <f t="shared" si="131"/>
        <v>0</v>
      </c>
      <c r="Z464" s="62">
        <f t="shared" si="132"/>
        <v>0</v>
      </c>
      <c r="AA464" s="62">
        <f t="shared" si="127"/>
        <v>5322</v>
      </c>
      <c r="AB464" s="67">
        <f t="shared" si="133"/>
        <v>0</v>
      </c>
      <c r="AD464" s="57">
        <f>INDEX(Input_Raw_Data!$E$739:$E$744,MATCH(D464,Input_Raw_Data!$D$739:$D$744,0))</f>
        <v>0.48700000182628767</v>
      </c>
      <c r="AE464" s="62">
        <f t="shared" si="134"/>
        <v>0</v>
      </c>
      <c r="AF464" s="62">
        <f t="shared" si="135"/>
        <v>0</v>
      </c>
    </row>
    <row r="465" spans="4:32" s="4" customFormat="1" ht="11.25" customHeight="1" x14ac:dyDescent="0.3">
      <c r="D465" s="12" t="str">
        <f>Input_Raw_Data!E466</f>
        <v>FAC</v>
      </c>
      <c r="E465" s="71">
        <f>Input_Raw_Data!F466</f>
        <v>38534</v>
      </c>
      <c r="F465" s="55">
        <f>Input_Raw_Data!G466</f>
        <v>96</v>
      </c>
      <c r="G465" s="62">
        <f>Input_Raw_Data!H466</f>
        <v>818</v>
      </c>
      <c r="H465" s="62">
        <f>Input_Raw_Data!I466</f>
        <v>818</v>
      </c>
      <c r="I465" s="62">
        <f>Input_Raw_Data!J466</f>
        <v>0</v>
      </c>
      <c r="J465" s="73" t="str">
        <f>Input_Raw_Data!K466</f>
        <v>Property</v>
      </c>
      <c r="K465" s="73" t="str">
        <f>Input_Raw_Data!L466</f>
        <v xml:space="preserve">Non-network — property </v>
      </c>
      <c r="M465" s="71">
        <f t="shared" si="119"/>
        <v>38534</v>
      </c>
      <c r="N465" s="55">
        <f t="shared" si="120"/>
        <v>5</v>
      </c>
      <c r="O465" s="55">
        <f t="shared" si="121"/>
        <v>1</v>
      </c>
      <c r="P465" s="55">
        <f t="shared" si="122"/>
        <v>6</v>
      </c>
      <c r="Q465" s="55">
        <f t="shared" si="123"/>
        <v>10</v>
      </c>
      <c r="R465" s="55">
        <f t="shared" si="124"/>
        <v>120</v>
      </c>
      <c r="S465" s="55">
        <f t="shared" si="128"/>
        <v>132</v>
      </c>
      <c r="T465" s="55">
        <f t="shared" si="125"/>
        <v>96</v>
      </c>
      <c r="U465" s="55">
        <f t="shared" si="129"/>
        <v>0</v>
      </c>
      <c r="W465" s="73" t="str">
        <f t="shared" si="126"/>
        <v>Yes</v>
      </c>
      <c r="X465" s="55">
        <f t="shared" si="130"/>
        <v>132</v>
      </c>
      <c r="Y465" s="55">
        <f t="shared" si="131"/>
        <v>0</v>
      </c>
      <c r="Z465" s="62">
        <f t="shared" si="132"/>
        <v>0</v>
      </c>
      <c r="AA465" s="62">
        <f t="shared" si="127"/>
        <v>818</v>
      </c>
      <c r="AB465" s="67">
        <f t="shared" si="133"/>
        <v>0</v>
      </c>
      <c r="AD465" s="57">
        <f>INDEX(Input_Raw_Data!$E$739:$E$744,MATCH(D465,Input_Raw_Data!$D$739:$D$744,0))</f>
        <v>0.48700000182628767</v>
      </c>
      <c r="AE465" s="62">
        <f t="shared" si="134"/>
        <v>0</v>
      </c>
      <c r="AF465" s="62">
        <f t="shared" si="135"/>
        <v>0</v>
      </c>
    </row>
    <row r="466" spans="4:32" s="4" customFormat="1" ht="11.25" customHeight="1" x14ac:dyDescent="0.3">
      <c r="D466" s="12" t="str">
        <f>Input_Raw_Data!E467</f>
        <v>FAC</v>
      </c>
      <c r="E466" s="71">
        <f>Input_Raw_Data!F467</f>
        <v>38534</v>
      </c>
      <c r="F466" s="55">
        <f>Input_Raw_Data!G467</f>
        <v>96</v>
      </c>
      <c r="G466" s="62">
        <f>Input_Raw_Data!H467</f>
        <v>1696</v>
      </c>
      <c r="H466" s="62">
        <f>Input_Raw_Data!I467</f>
        <v>1696</v>
      </c>
      <c r="I466" s="62">
        <f>Input_Raw_Data!J467</f>
        <v>0</v>
      </c>
      <c r="J466" s="73" t="str">
        <f>Input_Raw_Data!K467</f>
        <v>Property</v>
      </c>
      <c r="K466" s="73" t="str">
        <f>Input_Raw_Data!L467</f>
        <v xml:space="preserve">Non-network — property </v>
      </c>
      <c r="M466" s="71">
        <f t="shared" si="119"/>
        <v>38534</v>
      </c>
      <c r="N466" s="55">
        <f t="shared" si="120"/>
        <v>5</v>
      </c>
      <c r="O466" s="55">
        <f t="shared" si="121"/>
        <v>1</v>
      </c>
      <c r="P466" s="55">
        <f t="shared" si="122"/>
        <v>6</v>
      </c>
      <c r="Q466" s="55">
        <f t="shared" si="123"/>
        <v>10</v>
      </c>
      <c r="R466" s="55">
        <f t="shared" si="124"/>
        <v>120</v>
      </c>
      <c r="S466" s="55">
        <f t="shared" si="128"/>
        <v>132</v>
      </c>
      <c r="T466" s="55">
        <f t="shared" si="125"/>
        <v>96</v>
      </c>
      <c r="U466" s="55">
        <f t="shared" si="129"/>
        <v>0</v>
      </c>
      <c r="W466" s="73" t="str">
        <f t="shared" si="126"/>
        <v>Yes</v>
      </c>
      <c r="X466" s="55">
        <f t="shared" si="130"/>
        <v>132</v>
      </c>
      <c r="Y466" s="55">
        <f t="shared" si="131"/>
        <v>0</v>
      </c>
      <c r="Z466" s="62">
        <f t="shared" si="132"/>
        <v>0</v>
      </c>
      <c r="AA466" s="62">
        <f t="shared" si="127"/>
        <v>1696</v>
      </c>
      <c r="AB466" s="67">
        <f t="shared" si="133"/>
        <v>0</v>
      </c>
      <c r="AD466" s="57">
        <f>INDEX(Input_Raw_Data!$E$739:$E$744,MATCH(D466,Input_Raw_Data!$D$739:$D$744,0))</f>
        <v>0.48700000182628767</v>
      </c>
      <c r="AE466" s="62">
        <f t="shared" si="134"/>
        <v>0</v>
      </c>
      <c r="AF466" s="62">
        <f t="shared" si="135"/>
        <v>0</v>
      </c>
    </row>
    <row r="467" spans="4:32" s="4" customFormat="1" ht="11.25" customHeight="1" x14ac:dyDescent="0.3">
      <c r="D467" s="12" t="str">
        <f>Input_Raw_Data!E468</f>
        <v>FAC</v>
      </c>
      <c r="E467" s="71">
        <f>Input_Raw_Data!F468</f>
        <v>38534</v>
      </c>
      <c r="F467" s="55">
        <f>Input_Raw_Data!G468</f>
        <v>96</v>
      </c>
      <c r="G467" s="62">
        <f>Input_Raw_Data!H468</f>
        <v>13930</v>
      </c>
      <c r="H467" s="62">
        <f>Input_Raw_Data!I468</f>
        <v>13930</v>
      </c>
      <c r="I467" s="62">
        <f>Input_Raw_Data!J468</f>
        <v>0</v>
      </c>
      <c r="J467" s="73" t="str">
        <f>Input_Raw_Data!K468</f>
        <v>Property</v>
      </c>
      <c r="K467" s="73" t="str">
        <f>Input_Raw_Data!L468</f>
        <v xml:space="preserve">Non-network — property </v>
      </c>
      <c r="M467" s="71">
        <f t="shared" si="119"/>
        <v>38534</v>
      </c>
      <c r="N467" s="55">
        <f t="shared" si="120"/>
        <v>5</v>
      </c>
      <c r="O467" s="55">
        <f t="shared" si="121"/>
        <v>1</v>
      </c>
      <c r="P467" s="55">
        <f t="shared" si="122"/>
        <v>6</v>
      </c>
      <c r="Q467" s="55">
        <f t="shared" si="123"/>
        <v>10</v>
      </c>
      <c r="R467" s="55">
        <f t="shared" si="124"/>
        <v>120</v>
      </c>
      <c r="S467" s="55">
        <f t="shared" si="128"/>
        <v>132</v>
      </c>
      <c r="T467" s="55">
        <f t="shared" si="125"/>
        <v>96</v>
      </c>
      <c r="U467" s="55">
        <f t="shared" si="129"/>
        <v>0</v>
      </c>
      <c r="W467" s="73" t="str">
        <f t="shared" si="126"/>
        <v>Yes</v>
      </c>
      <c r="X467" s="55">
        <f t="shared" si="130"/>
        <v>132</v>
      </c>
      <c r="Y467" s="55">
        <f t="shared" si="131"/>
        <v>0</v>
      </c>
      <c r="Z467" s="62">
        <f t="shared" si="132"/>
        <v>0</v>
      </c>
      <c r="AA467" s="62">
        <f t="shared" si="127"/>
        <v>13930</v>
      </c>
      <c r="AB467" s="67">
        <f t="shared" si="133"/>
        <v>0</v>
      </c>
      <c r="AD467" s="57">
        <f>INDEX(Input_Raw_Data!$E$739:$E$744,MATCH(D467,Input_Raw_Data!$D$739:$D$744,0))</f>
        <v>0.48700000182628767</v>
      </c>
      <c r="AE467" s="62">
        <f t="shared" si="134"/>
        <v>0</v>
      </c>
      <c r="AF467" s="62">
        <f t="shared" si="135"/>
        <v>0</v>
      </c>
    </row>
    <row r="468" spans="4:32" s="4" customFormat="1" ht="11.25" customHeight="1" x14ac:dyDescent="0.3">
      <c r="D468" s="12" t="str">
        <f>Input_Raw_Data!E469</f>
        <v>FAC</v>
      </c>
      <c r="E468" s="71">
        <f>Input_Raw_Data!F469</f>
        <v>38534</v>
      </c>
      <c r="F468" s="55">
        <f>Input_Raw_Data!G469</f>
        <v>96</v>
      </c>
      <c r="G468" s="62">
        <f>Input_Raw_Data!H469</f>
        <v>4403</v>
      </c>
      <c r="H468" s="62">
        <f>Input_Raw_Data!I469</f>
        <v>4403</v>
      </c>
      <c r="I468" s="62">
        <f>Input_Raw_Data!J469</f>
        <v>0</v>
      </c>
      <c r="J468" s="73" t="str">
        <f>Input_Raw_Data!K469</f>
        <v>Property</v>
      </c>
      <c r="K468" s="73" t="str">
        <f>Input_Raw_Data!L469</f>
        <v xml:space="preserve">Non-network — property </v>
      </c>
      <c r="M468" s="71">
        <f t="shared" si="119"/>
        <v>38534</v>
      </c>
      <c r="N468" s="55">
        <f t="shared" si="120"/>
        <v>5</v>
      </c>
      <c r="O468" s="55">
        <f t="shared" si="121"/>
        <v>1</v>
      </c>
      <c r="P468" s="55">
        <f t="shared" si="122"/>
        <v>6</v>
      </c>
      <c r="Q468" s="55">
        <f t="shared" si="123"/>
        <v>10</v>
      </c>
      <c r="R468" s="55">
        <f t="shared" si="124"/>
        <v>120</v>
      </c>
      <c r="S468" s="55">
        <f t="shared" si="128"/>
        <v>132</v>
      </c>
      <c r="T468" s="55">
        <f t="shared" si="125"/>
        <v>96</v>
      </c>
      <c r="U468" s="55">
        <f t="shared" si="129"/>
        <v>0</v>
      </c>
      <c r="W468" s="73" t="str">
        <f t="shared" si="126"/>
        <v>Yes</v>
      </c>
      <c r="X468" s="55">
        <f t="shared" si="130"/>
        <v>132</v>
      </c>
      <c r="Y468" s="55">
        <f t="shared" si="131"/>
        <v>0</v>
      </c>
      <c r="Z468" s="62">
        <f t="shared" si="132"/>
        <v>0</v>
      </c>
      <c r="AA468" s="62">
        <f t="shared" si="127"/>
        <v>4403</v>
      </c>
      <c r="AB468" s="67">
        <f t="shared" si="133"/>
        <v>0</v>
      </c>
      <c r="AD468" s="57">
        <f>INDEX(Input_Raw_Data!$E$739:$E$744,MATCH(D468,Input_Raw_Data!$D$739:$D$744,0))</f>
        <v>0.48700000182628767</v>
      </c>
      <c r="AE468" s="62">
        <f t="shared" si="134"/>
        <v>0</v>
      </c>
      <c r="AF468" s="62">
        <f t="shared" si="135"/>
        <v>0</v>
      </c>
    </row>
    <row r="469" spans="4:32" s="4" customFormat="1" ht="11.25" customHeight="1" x14ac:dyDescent="0.3">
      <c r="D469" s="12" t="str">
        <f>Input_Raw_Data!E470</f>
        <v>FAC</v>
      </c>
      <c r="E469" s="71">
        <f>Input_Raw_Data!F470</f>
        <v>38534</v>
      </c>
      <c r="F469" s="55">
        <f>Input_Raw_Data!G470</f>
        <v>96</v>
      </c>
      <c r="G469" s="62">
        <f>Input_Raw_Data!H470</f>
        <v>4403</v>
      </c>
      <c r="H469" s="62">
        <f>Input_Raw_Data!I470</f>
        <v>4403</v>
      </c>
      <c r="I469" s="62">
        <f>Input_Raw_Data!J470</f>
        <v>0</v>
      </c>
      <c r="J469" s="73" t="str">
        <f>Input_Raw_Data!K470</f>
        <v>Property</v>
      </c>
      <c r="K469" s="73" t="str">
        <f>Input_Raw_Data!L470</f>
        <v xml:space="preserve">Non-network — property </v>
      </c>
      <c r="M469" s="71">
        <f t="shared" si="119"/>
        <v>38534</v>
      </c>
      <c r="N469" s="55">
        <f t="shared" si="120"/>
        <v>5</v>
      </c>
      <c r="O469" s="55">
        <f t="shared" si="121"/>
        <v>1</v>
      </c>
      <c r="P469" s="55">
        <f t="shared" si="122"/>
        <v>6</v>
      </c>
      <c r="Q469" s="55">
        <f t="shared" si="123"/>
        <v>10</v>
      </c>
      <c r="R469" s="55">
        <f t="shared" si="124"/>
        <v>120</v>
      </c>
      <c r="S469" s="55">
        <f t="shared" si="128"/>
        <v>132</v>
      </c>
      <c r="T469" s="55">
        <f t="shared" si="125"/>
        <v>96</v>
      </c>
      <c r="U469" s="55">
        <f t="shared" si="129"/>
        <v>0</v>
      </c>
      <c r="W469" s="73" t="str">
        <f t="shared" si="126"/>
        <v>Yes</v>
      </c>
      <c r="X469" s="55">
        <f t="shared" si="130"/>
        <v>132</v>
      </c>
      <c r="Y469" s="55">
        <f t="shared" si="131"/>
        <v>0</v>
      </c>
      <c r="Z469" s="62">
        <f t="shared" si="132"/>
        <v>0</v>
      </c>
      <c r="AA469" s="62">
        <f t="shared" si="127"/>
        <v>4403</v>
      </c>
      <c r="AB469" s="67">
        <f t="shared" si="133"/>
        <v>0</v>
      </c>
      <c r="AD469" s="57">
        <f>INDEX(Input_Raw_Data!$E$739:$E$744,MATCH(D469,Input_Raw_Data!$D$739:$D$744,0))</f>
        <v>0.48700000182628767</v>
      </c>
      <c r="AE469" s="62">
        <f t="shared" si="134"/>
        <v>0</v>
      </c>
      <c r="AF469" s="62">
        <f t="shared" si="135"/>
        <v>0</v>
      </c>
    </row>
    <row r="470" spans="4:32" s="4" customFormat="1" ht="11.25" customHeight="1" x14ac:dyDescent="0.3">
      <c r="D470" s="12" t="str">
        <f>Input_Raw_Data!E471</f>
        <v>FAC</v>
      </c>
      <c r="E470" s="71">
        <f>Input_Raw_Data!F471</f>
        <v>38534</v>
      </c>
      <c r="F470" s="55">
        <f>Input_Raw_Data!G471</f>
        <v>96</v>
      </c>
      <c r="G470" s="62">
        <f>Input_Raw_Data!H471</f>
        <v>1652</v>
      </c>
      <c r="H470" s="62">
        <f>Input_Raw_Data!I471</f>
        <v>1652</v>
      </c>
      <c r="I470" s="62">
        <f>Input_Raw_Data!J471</f>
        <v>0</v>
      </c>
      <c r="J470" s="73" t="str">
        <f>Input_Raw_Data!K471</f>
        <v>Property</v>
      </c>
      <c r="K470" s="73" t="str">
        <f>Input_Raw_Data!L471</f>
        <v xml:space="preserve">Non-network — property </v>
      </c>
      <c r="M470" s="71">
        <f t="shared" si="119"/>
        <v>38534</v>
      </c>
      <c r="N470" s="55">
        <f t="shared" si="120"/>
        <v>5</v>
      </c>
      <c r="O470" s="55">
        <f t="shared" si="121"/>
        <v>1</v>
      </c>
      <c r="P470" s="55">
        <f t="shared" si="122"/>
        <v>6</v>
      </c>
      <c r="Q470" s="55">
        <f t="shared" si="123"/>
        <v>10</v>
      </c>
      <c r="R470" s="55">
        <f t="shared" si="124"/>
        <v>120</v>
      </c>
      <c r="S470" s="55">
        <f t="shared" si="128"/>
        <v>132</v>
      </c>
      <c r="T470" s="55">
        <f t="shared" si="125"/>
        <v>96</v>
      </c>
      <c r="U470" s="55">
        <f t="shared" si="129"/>
        <v>0</v>
      </c>
      <c r="W470" s="73" t="str">
        <f t="shared" si="126"/>
        <v>Yes</v>
      </c>
      <c r="X470" s="55">
        <f t="shared" si="130"/>
        <v>132</v>
      </c>
      <c r="Y470" s="55">
        <f t="shared" si="131"/>
        <v>0</v>
      </c>
      <c r="Z470" s="62">
        <f t="shared" si="132"/>
        <v>0</v>
      </c>
      <c r="AA470" s="62">
        <f t="shared" si="127"/>
        <v>1652</v>
      </c>
      <c r="AB470" s="67">
        <f t="shared" si="133"/>
        <v>0</v>
      </c>
      <c r="AD470" s="57">
        <f>INDEX(Input_Raw_Data!$E$739:$E$744,MATCH(D470,Input_Raw_Data!$D$739:$D$744,0))</f>
        <v>0.48700000182628767</v>
      </c>
      <c r="AE470" s="62">
        <f t="shared" si="134"/>
        <v>0</v>
      </c>
      <c r="AF470" s="62">
        <f t="shared" si="135"/>
        <v>0</v>
      </c>
    </row>
    <row r="471" spans="4:32" s="4" customFormat="1" ht="11.25" customHeight="1" x14ac:dyDescent="0.3">
      <c r="D471" s="12" t="str">
        <f>Input_Raw_Data!E472</f>
        <v>FAC</v>
      </c>
      <c r="E471" s="71">
        <f>Input_Raw_Data!F472</f>
        <v>38534</v>
      </c>
      <c r="F471" s="55">
        <f>Input_Raw_Data!G472</f>
        <v>96</v>
      </c>
      <c r="G471" s="62">
        <f>Input_Raw_Data!H472</f>
        <v>1652</v>
      </c>
      <c r="H471" s="62">
        <f>Input_Raw_Data!I472</f>
        <v>1652</v>
      </c>
      <c r="I471" s="62">
        <f>Input_Raw_Data!J472</f>
        <v>0</v>
      </c>
      <c r="J471" s="73" t="str">
        <f>Input_Raw_Data!K472</f>
        <v>Property</v>
      </c>
      <c r="K471" s="73" t="str">
        <f>Input_Raw_Data!L472</f>
        <v xml:space="preserve">Non-network — property </v>
      </c>
      <c r="M471" s="71">
        <f t="shared" si="119"/>
        <v>38534</v>
      </c>
      <c r="N471" s="55">
        <f t="shared" si="120"/>
        <v>5</v>
      </c>
      <c r="O471" s="55">
        <f t="shared" si="121"/>
        <v>1</v>
      </c>
      <c r="P471" s="55">
        <f t="shared" si="122"/>
        <v>6</v>
      </c>
      <c r="Q471" s="55">
        <f t="shared" si="123"/>
        <v>10</v>
      </c>
      <c r="R471" s="55">
        <f t="shared" si="124"/>
        <v>120</v>
      </c>
      <c r="S471" s="55">
        <f t="shared" si="128"/>
        <v>132</v>
      </c>
      <c r="T471" s="55">
        <f t="shared" si="125"/>
        <v>96</v>
      </c>
      <c r="U471" s="55">
        <f t="shared" si="129"/>
        <v>0</v>
      </c>
      <c r="W471" s="73" t="str">
        <f t="shared" si="126"/>
        <v>Yes</v>
      </c>
      <c r="X471" s="55">
        <f t="shared" si="130"/>
        <v>132</v>
      </c>
      <c r="Y471" s="55">
        <f t="shared" si="131"/>
        <v>0</v>
      </c>
      <c r="Z471" s="62">
        <f t="shared" si="132"/>
        <v>0</v>
      </c>
      <c r="AA471" s="62">
        <f t="shared" si="127"/>
        <v>1652</v>
      </c>
      <c r="AB471" s="67">
        <f t="shared" si="133"/>
        <v>0</v>
      </c>
      <c r="AD471" s="57">
        <f>INDEX(Input_Raw_Data!$E$739:$E$744,MATCH(D471,Input_Raw_Data!$D$739:$D$744,0))</f>
        <v>0.48700000182628767</v>
      </c>
      <c r="AE471" s="62">
        <f t="shared" si="134"/>
        <v>0</v>
      </c>
      <c r="AF471" s="62">
        <f t="shared" si="135"/>
        <v>0</v>
      </c>
    </row>
    <row r="472" spans="4:32" s="4" customFormat="1" ht="11.25" customHeight="1" x14ac:dyDescent="0.3">
      <c r="D472" s="12" t="str">
        <f>Input_Raw_Data!E473</f>
        <v>FAC</v>
      </c>
      <c r="E472" s="71">
        <f>Input_Raw_Data!F473</f>
        <v>38534</v>
      </c>
      <c r="F472" s="55">
        <f>Input_Raw_Data!G473</f>
        <v>96</v>
      </c>
      <c r="G472" s="62">
        <f>Input_Raw_Data!H473</f>
        <v>1652</v>
      </c>
      <c r="H472" s="62">
        <f>Input_Raw_Data!I473</f>
        <v>1652</v>
      </c>
      <c r="I472" s="62">
        <f>Input_Raw_Data!J473</f>
        <v>0</v>
      </c>
      <c r="J472" s="73" t="str">
        <f>Input_Raw_Data!K473</f>
        <v>Property</v>
      </c>
      <c r="K472" s="73" t="str">
        <f>Input_Raw_Data!L473</f>
        <v xml:space="preserve">Non-network — property </v>
      </c>
      <c r="M472" s="71">
        <f t="shared" si="119"/>
        <v>38534</v>
      </c>
      <c r="N472" s="55">
        <f t="shared" si="120"/>
        <v>5</v>
      </c>
      <c r="O472" s="55">
        <f t="shared" si="121"/>
        <v>1</v>
      </c>
      <c r="P472" s="55">
        <f t="shared" si="122"/>
        <v>6</v>
      </c>
      <c r="Q472" s="55">
        <f t="shared" si="123"/>
        <v>10</v>
      </c>
      <c r="R472" s="55">
        <f t="shared" si="124"/>
        <v>120</v>
      </c>
      <c r="S472" s="55">
        <f t="shared" si="128"/>
        <v>132</v>
      </c>
      <c r="T472" s="55">
        <f t="shared" si="125"/>
        <v>96</v>
      </c>
      <c r="U472" s="55">
        <f t="shared" si="129"/>
        <v>0</v>
      </c>
      <c r="W472" s="73" t="str">
        <f t="shared" si="126"/>
        <v>Yes</v>
      </c>
      <c r="X472" s="55">
        <f t="shared" si="130"/>
        <v>132</v>
      </c>
      <c r="Y472" s="55">
        <f t="shared" si="131"/>
        <v>0</v>
      </c>
      <c r="Z472" s="62">
        <f t="shared" si="132"/>
        <v>0</v>
      </c>
      <c r="AA472" s="62">
        <f t="shared" si="127"/>
        <v>1652</v>
      </c>
      <c r="AB472" s="67">
        <f t="shared" si="133"/>
        <v>0</v>
      </c>
      <c r="AD472" s="57">
        <f>INDEX(Input_Raw_Data!$E$739:$E$744,MATCH(D472,Input_Raw_Data!$D$739:$D$744,0))</f>
        <v>0.48700000182628767</v>
      </c>
      <c r="AE472" s="62">
        <f t="shared" si="134"/>
        <v>0</v>
      </c>
      <c r="AF472" s="62">
        <f t="shared" si="135"/>
        <v>0</v>
      </c>
    </row>
    <row r="473" spans="4:32" s="4" customFormat="1" ht="11.25" customHeight="1" x14ac:dyDescent="0.3">
      <c r="D473" s="12" t="str">
        <f>Input_Raw_Data!E474</f>
        <v>FAC</v>
      </c>
      <c r="E473" s="71">
        <f>Input_Raw_Data!F474</f>
        <v>38534</v>
      </c>
      <c r="F473" s="55">
        <f>Input_Raw_Data!G474</f>
        <v>96</v>
      </c>
      <c r="G473" s="62">
        <f>Input_Raw_Data!H474</f>
        <v>1652</v>
      </c>
      <c r="H473" s="62">
        <f>Input_Raw_Data!I474</f>
        <v>1652</v>
      </c>
      <c r="I473" s="62">
        <f>Input_Raw_Data!J474</f>
        <v>0</v>
      </c>
      <c r="J473" s="73" t="str">
        <f>Input_Raw_Data!K474</f>
        <v>Property</v>
      </c>
      <c r="K473" s="73" t="str">
        <f>Input_Raw_Data!L474</f>
        <v xml:space="preserve">Non-network — property </v>
      </c>
      <c r="M473" s="71">
        <f t="shared" si="119"/>
        <v>38534</v>
      </c>
      <c r="N473" s="55">
        <f t="shared" si="120"/>
        <v>5</v>
      </c>
      <c r="O473" s="55">
        <f t="shared" si="121"/>
        <v>1</v>
      </c>
      <c r="P473" s="55">
        <f t="shared" si="122"/>
        <v>6</v>
      </c>
      <c r="Q473" s="55">
        <f t="shared" si="123"/>
        <v>10</v>
      </c>
      <c r="R473" s="55">
        <f t="shared" si="124"/>
        <v>120</v>
      </c>
      <c r="S473" s="55">
        <f t="shared" si="128"/>
        <v>132</v>
      </c>
      <c r="T473" s="55">
        <f t="shared" si="125"/>
        <v>96</v>
      </c>
      <c r="U473" s="55">
        <f t="shared" si="129"/>
        <v>0</v>
      </c>
      <c r="W473" s="73" t="str">
        <f t="shared" si="126"/>
        <v>Yes</v>
      </c>
      <c r="X473" s="55">
        <f t="shared" si="130"/>
        <v>132</v>
      </c>
      <c r="Y473" s="55">
        <f t="shared" si="131"/>
        <v>0</v>
      </c>
      <c r="Z473" s="62">
        <f t="shared" si="132"/>
        <v>0</v>
      </c>
      <c r="AA473" s="62">
        <f t="shared" si="127"/>
        <v>1652</v>
      </c>
      <c r="AB473" s="67">
        <f t="shared" si="133"/>
        <v>0</v>
      </c>
      <c r="AD473" s="57">
        <f>INDEX(Input_Raw_Data!$E$739:$E$744,MATCH(D473,Input_Raw_Data!$D$739:$D$744,0))</f>
        <v>0.48700000182628767</v>
      </c>
      <c r="AE473" s="62">
        <f t="shared" si="134"/>
        <v>0</v>
      </c>
      <c r="AF473" s="62">
        <f t="shared" si="135"/>
        <v>0</v>
      </c>
    </row>
    <row r="474" spans="4:32" s="4" customFormat="1" ht="11.25" customHeight="1" x14ac:dyDescent="0.3">
      <c r="D474" s="12" t="str">
        <f>Input_Raw_Data!E475</f>
        <v>FAC</v>
      </c>
      <c r="E474" s="71">
        <f>Input_Raw_Data!F475</f>
        <v>38534</v>
      </c>
      <c r="F474" s="55">
        <f>Input_Raw_Data!G475</f>
        <v>36</v>
      </c>
      <c r="G474" s="62">
        <f>Input_Raw_Data!H475</f>
        <v>5803</v>
      </c>
      <c r="H474" s="62">
        <f>Input_Raw_Data!I475</f>
        <v>5803</v>
      </c>
      <c r="I474" s="62">
        <f>Input_Raw_Data!J475</f>
        <v>0</v>
      </c>
      <c r="J474" s="73" t="str">
        <f>Input_Raw_Data!K475</f>
        <v>IT and Communications</v>
      </c>
      <c r="K474" s="73" t="str">
        <f>Input_Raw_Data!L475</f>
        <v xml:space="preserve">Non-network — IT and communications </v>
      </c>
      <c r="M474" s="71">
        <f t="shared" si="119"/>
        <v>38534</v>
      </c>
      <c r="N474" s="55">
        <f t="shared" si="120"/>
        <v>5</v>
      </c>
      <c r="O474" s="55">
        <f t="shared" si="121"/>
        <v>1</v>
      </c>
      <c r="P474" s="55">
        <f t="shared" si="122"/>
        <v>6</v>
      </c>
      <c r="Q474" s="55">
        <f t="shared" si="123"/>
        <v>10</v>
      </c>
      <c r="R474" s="55">
        <f t="shared" si="124"/>
        <v>120</v>
      </c>
      <c r="S474" s="55">
        <f t="shared" si="128"/>
        <v>132</v>
      </c>
      <c r="T474" s="55">
        <f t="shared" si="125"/>
        <v>36</v>
      </c>
      <c r="U474" s="55">
        <f t="shared" si="129"/>
        <v>0</v>
      </c>
      <c r="W474" s="73" t="str">
        <f t="shared" si="126"/>
        <v>Yes</v>
      </c>
      <c r="X474" s="55">
        <f t="shared" si="130"/>
        <v>132</v>
      </c>
      <c r="Y474" s="55">
        <f t="shared" si="131"/>
        <v>0</v>
      </c>
      <c r="Z474" s="62">
        <f t="shared" si="132"/>
        <v>0</v>
      </c>
      <c r="AA474" s="62">
        <f t="shared" si="127"/>
        <v>5803</v>
      </c>
      <c r="AB474" s="67">
        <f t="shared" si="133"/>
        <v>0</v>
      </c>
      <c r="AD474" s="57">
        <f>INDEX(Input_Raw_Data!$E$739:$E$744,MATCH(D474,Input_Raw_Data!$D$739:$D$744,0))</f>
        <v>0.48700000182628767</v>
      </c>
      <c r="AE474" s="62">
        <f t="shared" si="134"/>
        <v>0</v>
      </c>
      <c r="AF474" s="62">
        <f t="shared" si="135"/>
        <v>0</v>
      </c>
    </row>
    <row r="475" spans="4:32" s="4" customFormat="1" ht="11.25" customHeight="1" x14ac:dyDescent="0.3">
      <c r="D475" s="12" t="str">
        <f>Input_Raw_Data!E476</f>
        <v>FAC</v>
      </c>
      <c r="E475" s="71">
        <f>Input_Raw_Data!F476</f>
        <v>38534</v>
      </c>
      <c r="F475" s="55">
        <f>Input_Raw_Data!G476</f>
        <v>48</v>
      </c>
      <c r="G475" s="62">
        <f>Input_Raw_Data!H476</f>
        <v>6125</v>
      </c>
      <c r="H475" s="62">
        <f>Input_Raw_Data!I476</f>
        <v>6125</v>
      </c>
      <c r="I475" s="62">
        <f>Input_Raw_Data!J476</f>
        <v>0</v>
      </c>
      <c r="J475" s="73" t="str">
        <f>Input_Raw_Data!K476</f>
        <v>IT and Communications</v>
      </c>
      <c r="K475" s="73" t="str">
        <f>Input_Raw_Data!L476</f>
        <v xml:space="preserve">Non-network — IT and communications </v>
      </c>
      <c r="M475" s="71">
        <f t="shared" si="119"/>
        <v>38534</v>
      </c>
      <c r="N475" s="55">
        <f t="shared" si="120"/>
        <v>5</v>
      </c>
      <c r="O475" s="55">
        <f t="shared" si="121"/>
        <v>1</v>
      </c>
      <c r="P475" s="55">
        <f t="shared" si="122"/>
        <v>6</v>
      </c>
      <c r="Q475" s="55">
        <f t="shared" si="123"/>
        <v>10</v>
      </c>
      <c r="R475" s="55">
        <f t="shared" si="124"/>
        <v>120</v>
      </c>
      <c r="S475" s="55">
        <f t="shared" si="128"/>
        <v>132</v>
      </c>
      <c r="T475" s="55">
        <f t="shared" si="125"/>
        <v>48</v>
      </c>
      <c r="U475" s="55">
        <f t="shared" si="129"/>
        <v>0</v>
      </c>
      <c r="W475" s="73" t="str">
        <f t="shared" si="126"/>
        <v>Yes</v>
      </c>
      <c r="X475" s="55">
        <f t="shared" si="130"/>
        <v>132</v>
      </c>
      <c r="Y475" s="55">
        <f t="shared" si="131"/>
        <v>0</v>
      </c>
      <c r="Z475" s="62">
        <f t="shared" si="132"/>
        <v>0</v>
      </c>
      <c r="AA475" s="62">
        <f t="shared" si="127"/>
        <v>6125</v>
      </c>
      <c r="AB475" s="67">
        <f t="shared" si="133"/>
        <v>0</v>
      </c>
      <c r="AD475" s="57">
        <f>INDEX(Input_Raw_Data!$E$739:$E$744,MATCH(D475,Input_Raw_Data!$D$739:$D$744,0))</f>
        <v>0.48700000182628767</v>
      </c>
      <c r="AE475" s="62">
        <f t="shared" si="134"/>
        <v>0</v>
      </c>
      <c r="AF475" s="62">
        <f t="shared" si="135"/>
        <v>0</v>
      </c>
    </row>
    <row r="476" spans="4:32" s="4" customFormat="1" ht="11.25" customHeight="1" x14ac:dyDescent="0.3">
      <c r="D476" s="12" t="str">
        <f>Input_Raw_Data!E477</f>
        <v>FAC</v>
      </c>
      <c r="E476" s="71">
        <f>Input_Raw_Data!F477</f>
        <v>39113</v>
      </c>
      <c r="F476" s="55">
        <f>Input_Raw_Data!G477</f>
        <v>60</v>
      </c>
      <c r="G476" s="62">
        <f>Input_Raw_Data!H477</f>
        <v>3199</v>
      </c>
      <c r="H476" s="62">
        <f>Input_Raw_Data!I477</f>
        <v>3199</v>
      </c>
      <c r="I476" s="62">
        <f>Input_Raw_Data!J477</f>
        <v>0</v>
      </c>
      <c r="J476" s="73" t="str">
        <f>Input_Raw_Data!K477</f>
        <v>IT and Communications</v>
      </c>
      <c r="K476" s="73" t="str">
        <f>Input_Raw_Data!L477</f>
        <v xml:space="preserve">Non-network — IT and communications </v>
      </c>
      <c r="M476" s="71">
        <f t="shared" si="119"/>
        <v>39113</v>
      </c>
      <c r="N476" s="55">
        <f t="shared" si="120"/>
        <v>11</v>
      </c>
      <c r="O476" s="55">
        <f t="shared" si="121"/>
        <v>0</v>
      </c>
      <c r="P476" s="55">
        <f t="shared" si="122"/>
        <v>6</v>
      </c>
      <c r="Q476" s="55">
        <f t="shared" si="123"/>
        <v>8</v>
      </c>
      <c r="R476" s="55">
        <f t="shared" si="124"/>
        <v>96</v>
      </c>
      <c r="S476" s="55">
        <f t="shared" si="128"/>
        <v>113</v>
      </c>
      <c r="T476" s="55">
        <f t="shared" si="125"/>
        <v>60</v>
      </c>
      <c r="U476" s="55">
        <f t="shared" si="129"/>
        <v>0</v>
      </c>
      <c r="W476" s="73" t="str">
        <f t="shared" si="126"/>
        <v>Yes</v>
      </c>
      <c r="X476" s="55">
        <f t="shared" si="130"/>
        <v>113</v>
      </c>
      <c r="Y476" s="55">
        <f t="shared" si="131"/>
        <v>0</v>
      </c>
      <c r="Z476" s="62">
        <f t="shared" si="132"/>
        <v>0</v>
      </c>
      <c r="AA476" s="62">
        <f t="shared" si="127"/>
        <v>3199</v>
      </c>
      <c r="AB476" s="67">
        <f t="shared" si="133"/>
        <v>0</v>
      </c>
      <c r="AD476" s="57">
        <f>INDEX(Input_Raw_Data!$E$739:$E$744,MATCH(D476,Input_Raw_Data!$D$739:$D$744,0))</f>
        <v>0.48700000182628767</v>
      </c>
      <c r="AE476" s="62">
        <f t="shared" si="134"/>
        <v>0</v>
      </c>
      <c r="AF476" s="62">
        <f t="shared" si="135"/>
        <v>0</v>
      </c>
    </row>
    <row r="477" spans="4:32" s="4" customFormat="1" ht="11.25" customHeight="1" x14ac:dyDescent="0.3">
      <c r="D477" s="12" t="str">
        <f>Input_Raw_Data!E478</f>
        <v>FAC</v>
      </c>
      <c r="E477" s="71">
        <f>Input_Raw_Data!F478</f>
        <v>39113</v>
      </c>
      <c r="F477" s="55">
        <f>Input_Raw_Data!G478</f>
        <v>60</v>
      </c>
      <c r="G477" s="62">
        <f>Input_Raw_Data!H478</f>
        <v>4621</v>
      </c>
      <c r="H477" s="62">
        <f>Input_Raw_Data!I478</f>
        <v>4621</v>
      </c>
      <c r="I477" s="62">
        <f>Input_Raw_Data!J478</f>
        <v>0</v>
      </c>
      <c r="J477" s="73" t="str">
        <f>Input_Raw_Data!K478</f>
        <v>IT and Communications</v>
      </c>
      <c r="K477" s="73" t="str">
        <f>Input_Raw_Data!L478</f>
        <v xml:space="preserve">Non-network — IT and communications </v>
      </c>
      <c r="M477" s="71">
        <f t="shared" si="119"/>
        <v>39113</v>
      </c>
      <c r="N477" s="55">
        <f t="shared" si="120"/>
        <v>11</v>
      </c>
      <c r="O477" s="55">
        <f t="shared" si="121"/>
        <v>0</v>
      </c>
      <c r="P477" s="55">
        <f t="shared" si="122"/>
        <v>6</v>
      </c>
      <c r="Q477" s="55">
        <f t="shared" si="123"/>
        <v>8</v>
      </c>
      <c r="R477" s="55">
        <f t="shared" si="124"/>
        <v>96</v>
      </c>
      <c r="S477" s="55">
        <f t="shared" si="128"/>
        <v>113</v>
      </c>
      <c r="T477" s="55">
        <f t="shared" si="125"/>
        <v>60</v>
      </c>
      <c r="U477" s="55">
        <f t="shared" si="129"/>
        <v>0</v>
      </c>
      <c r="W477" s="73" t="str">
        <f t="shared" si="126"/>
        <v>Yes</v>
      </c>
      <c r="X477" s="55">
        <f t="shared" si="130"/>
        <v>113</v>
      </c>
      <c r="Y477" s="55">
        <f t="shared" si="131"/>
        <v>0</v>
      </c>
      <c r="Z477" s="62">
        <f t="shared" si="132"/>
        <v>0</v>
      </c>
      <c r="AA477" s="62">
        <f t="shared" si="127"/>
        <v>4621</v>
      </c>
      <c r="AB477" s="67">
        <f t="shared" si="133"/>
        <v>0</v>
      </c>
      <c r="AD477" s="57">
        <f>INDEX(Input_Raw_Data!$E$739:$E$744,MATCH(D477,Input_Raw_Data!$D$739:$D$744,0))</f>
        <v>0.48700000182628767</v>
      </c>
      <c r="AE477" s="62">
        <f t="shared" si="134"/>
        <v>0</v>
      </c>
      <c r="AF477" s="62">
        <f t="shared" si="135"/>
        <v>0</v>
      </c>
    </row>
    <row r="478" spans="4:32" s="4" customFormat="1" ht="11.25" customHeight="1" x14ac:dyDescent="0.3">
      <c r="D478" s="12" t="str">
        <f>Input_Raw_Data!E479</f>
        <v>FAC</v>
      </c>
      <c r="E478" s="71">
        <f>Input_Raw_Data!F479</f>
        <v>39113</v>
      </c>
      <c r="F478" s="55">
        <f>Input_Raw_Data!G479</f>
        <v>60</v>
      </c>
      <c r="G478" s="62">
        <f>Input_Raw_Data!H479</f>
        <v>3199</v>
      </c>
      <c r="H478" s="62">
        <f>Input_Raw_Data!I479</f>
        <v>3199</v>
      </c>
      <c r="I478" s="62">
        <f>Input_Raw_Data!J479</f>
        <v>0</v>
      </c>
      <c r="J478" s="73" t="str">
        <f>Input_Raw_Data!K479</f>
        <v>IT and Communications</v>
      </c>
      <c r="K478" s="73" t="str">
        <f>Input_Raw_Data!L479</f>
        <v xml:space="preserve">Non-network — IT and communications </v>
      </c>
      <c r="M478" s="71">
        <f t="shared" si="119"/>
        <v>39113</v>
      </c>
      <c r="N478" s="55">
        <f t="shared" si="120"/>
        <v>11</v>
      </c>
      <c r="O478" s="55">
        <f t="shared" si="121"/>
        <v>0</v>
      </c>
      <c r="P478" s="55">
        <f t="shared" si="122"/>
        <v>6</v>
      </c>
      <c r="Q478" s="55">
        <f t="shared" si="123"/>
        <v>8</v>
      </c>
      <c r="R478" s="55">
        <f t="shared" si="124"/>
        <v>96</v>
      </c>
      <c r="S478" s="55">
        <f t="shared" si="128"/>
        <v>113</v>
      </c>
      <c r="T478" s="55">
        <f t="shared" si="125"/>
        <v>60</v>
      </c>
      <c r="U478" s="55">
        <f t="shared" si="129"/>
        <v>0</v>
      </c>
      <c r="W478" s="73" t="str">
        <f t="shared" si="126"/>
        <v>Yes</v>
      </c>
      <c r="X478" s="55">
        <f t="shared" si="130"/>
        <v>113</v>
      </c>
      <c r="Y478" s="55">
        <f t="shared" si="131"/>
        <v>0</v>
      </c>
      <c r="Z478" s="62">
        <f t="shared" si="132"/>
        <v>0</v>
      </c>
      <c r="AA478" s="62">
        <f t="shared" si="127"/>
        <v>3199</v>
      </c>
      <c r="AB478" s="67">
        <f t="shared" si="133"/>
        <v>0</v>
      </c>
      <c r="AD478" s="57">
        <f>INDEX(Input_Raw_Data!$E$739:$E$744,MATCH(D478,Input_Raw_Data!$D$739:$D$744,0))</f>
        <v>0.48700000182628767</v>
      </c>
      <c r="AE478" s="62">
        <f t="shared" si="134"/>
        <v>0</v>
      </c>
      <c r="AF478" s="62">
        <f t="shared" si="135"/>
        <v>0</v>
      </c>
    </row>
    <row r="479" spans="4:32" s="4" customFormat="1" ht="11.25" customHeight="1" x14ac:dyDescent="0.3">
      <c r="D479" s="12" t="str">
        <f>Input_Raw_Data!E480</f>
        <v>FAC</v>
      </c>
      <c r="E479" s="71">
        <f>Input_Raw_Data!F480</f>
        <v>39113</v>
      </c>
      <c r="F479" s="55">
        <f>Input_Raw_Data!G480</f>
        <v>60</v>
      </c>
      <c r="G479" s="62">
        <f>Input_Raw_Data!H480</f>
        <v>10663</v>
      </c>
      <c r="H479" s="62">
        <f>Input_Raw_Data!I480</f>
        <v>10663</v>
      </c>
      <c r="I479" s="62">
        <f>Input_Raw_Data!J480</f>
        <v>0</v>
      </c>
      <c r="J479" s="73" t="str">
        <f>Input_Raw_Data!K480</f>
        <v>IT and Communications</v>
      </c>
      <c r="K479" s="73" t="str">
        <f>Input_Raw_Data!L480</f>
        <v xml:space="preserve">Non-network — IT and communications </v>
      </c>
      <c r="M479" s="71">
        <f t="shared" si="119"/>
        <v>39113</v>
      </c>
      <c r="N479" s="55">
        <f t="shared" si="120"/>
        <v>11</v>
      </c>
      <c r="O479" s="55">
        <f t="shared" si="121"/>
        <v>0</v>
      </c>
      <c r="P479" s="55">
        <f t="shared" si="122"/>
        <v>6</v>
      </c>
      <c r="Q479" s="55">
        <f t="shared" si="123"/>
        <v>8</v>
      </c>
      <c r="R479" s="55">
        <f t="shared" si="124"/>
        <v>96</v>
      </c>
      <c r="S479" s="55">
        <f t="shared" si="128"/>
        <v>113</v>
      </c>
      <c r="T479" s="55">
        <f t="shared" si="125"/>
        <v>60</v>
      </c>
      <c r="U479" s="55">
        <f t="shared" si="129"/>
        <v>0</v>
      </c>
      <c r="W479" s="73" t="str">
        <f t="shared" si="126"/>
        <v>Yes</v>
      </c>
      <c r="X479" s="55">
        <f t="shared" si="130"/>
        <v>113</v>
      </c>
      <c r="Y479" s="55">
        <f t="shared" si="131"/>
        <v>0</v>
      </c>
      <c r="Z479" s="62">
        <f t="shared" si="132"/>
        <v>0</v>
      </c>
      <c r="AA479" s="62">
        <f t="shared" si="127"/>
        <v>10663</v>
      </c>
      <c r="AB479" s="67">
        <f t="shared" si="133"/>
        <v>0</v>
      </c>
      <c r="AD479" s="57">
        <f>INDEX(Input_Raw_Data!$E$739:$E$744,MATCH(D479,Input_Raw_Data!$D$739:$D$744,0))</f>
        <v>0.48700000182628767</v>
      </c>
      <c r="AE479" s="62">
        <f t="shared" si="134"/>
        <v>0</v>
      </c>
      <c r="AF479" s="62">
        <f t="shared" si="135"/>
        <v>0</v>
      </c>
    </row>
    <row r="480" spans="4:32" s="4" customFormat="1" ht="11.25" customHeight="1" x14ac:dyDescent="0.3">
      <c r="D480" s="12" t="str">
        <f>Input_Raw_Data!E481</f>
        <v>FAC</v>
      </c>
      <c r="E480" s="71">
        <f>Input_Raw_Data!F481</f>
        <v>39113</v>
      </c>
      <c r="F480" s="55">
        <f>Input_Raw_Data!G481</f>
        <v>60</v>
      </c>
      <c r="G480" s="62">
        <f>Input_Raw_Data!H481</f>
        <v>3554</v>
      </c>
      <c r="H480" s="62">
        <f>Input_Raw_Data!I481</f>
        <v>3554</v>
      </c>
      <c r="I480" s="62">
        <f>Input_Raw_Data!J481</f>
        <v>0</v>
      </c>
      <c r="J480" s="73" t="str">
        <f>Input_Raw_Data!K481</f>
        <v>IT and Communications</v>
      </c>
      <c r="K480" s="73" t="str">
        <f>Input_Raw_Data!L481</f>
        <v xml:space="preserve">Non-network — IT and communications </v>
      </c>
      <c r="M480" s="71">
        <f t="shared" si="119"/>
        <v>39113</v>
      </c>
      <c r="N480" s="55">
        <f t="shared" si="120"/>
        <v>11</v>
      </c>
      <c r="O480" s="55">
        <f t="shared" si="121"/>
        <v>0</v>
      </c>
      <c r="P480" s="55">
        <f t="shared" si="122"/>
        <v>6</v>
      </c>
      <c r="Q480" s="55">
        <f t="shared" si="123"/>
        <v>8</v>
      </c>
      <c r="R480" s="55">
        <f t="shared" si="124"/>
        <v>96</v>
      </c>
      <c r="S480" s="55">
        <f t="shared" si="128"/>
        <v>113</v>
      </c>
      <c r="T480" s="55">
        <f t="shared" si="125"/>
        <v>60</v>
      </c>
      <c r="U480" s="55">
        <f t="shared" si="129"/>
        <v>0</v>
      </c>
      <c r="W480" s="73" t="str">
        <f t="shared" si="126"/>
        <v>Yes</v>
      </c>
      <c r="X480" s="55">
        <f t="shared" si="130"/>
        <v>113</v>
      </c>
      <c r="Y480" s="55">
        <f t="shared" si="131"/>
        <v>0</v>
      </c>
      <c r="Z480" s="62">
        <f t="shared" si="132"/>
        <v>0</v>
      </c>
      <c r="AA480" s="62">
        <f t="shared" si="127"/>
        <v>3554</v>
      </c>
      <c r="AB480" s="67">
        <f t="shared" si="133"/>
        <v>0</v>
      </c>
      <c r="AD480" s="57">
        <f>INDEX(Input_Raw_Data!$E$739:$E$744,MATCH(D480,Input_Raw_Data!$D$739:$D$744,0))</f>
        <v>0.48700000182628767</v>
      </c>
      <c r="AE480" s="62">
        <f t="shared" si="134"/>
        <v>0</v>
      </c>
      <c r="AF480" s="62">
        <f t="shared" si="135"/>
        <v>0</v>
      </c>
    </row>
    <row r="481" spans="4:32" s="4" customFormat="1" ht="11.25" customHeight="1" x14ac:dyDescent="0.3">
      <c r="D481" s="12" t="str">
        <f>Input_Raw_Data!E482</f>
        <v>FAC</v>
      </c>
      <c r="E481" s="71">
        <f>Input_Raw_Data!F482</f>
        <v>39113</v>
      </c>
      <c r="F481" s="55">
        <f>Input_Raw_Data!G482</f>
        <v>60</v>
      </c>
      <c r="G481" s="62">
        <f>Input_Raw_Data!H482</f>
        <v>3199</v>
      </c>
      <c r="H481" s="62">
        <f>Input_Raw_Data!I482</f>
        <v>3199</v>
      </c>
      <c r="I481" s="62">
        <f>Input_Raw_Data!J482</f>
        <v>0</v>
      </c>
      <c r="J481" s="73" t="str">
        <f>Input_Raw_Data!K482</f>
        <v>IT and Communications</v>
      </c>
      <c r="K481" s="73" t="str">
        <f>Input_Raw_Data!L482</f>
        <v xml:space="preserve">Non-network — IT and communications </v>
      </c>
      <c r="M481" s="71">
        <f t="shared" si="119"/>
        <v>39113</v>
      </c>
      <c r="N481" s="55">
        <f t="shared" si="120"/>
        <v>11</v>
      </c>
      <c r="O481" s="55">
        <f t="shared" si="121"/>
        <v>0</v>
      </c>
      <c r="P481" s="55">
        <f t="shared" si="122"/>
        <v>6</v>
      </c>
      <c r="Q481" s="55">
        <f t="shared" si="123"/>
        <v>8</v>
      </c>
      <c r="R481" s="55">
        <f t="shared" si="124"/>
        <v>96</v>
      </c>
      <c r="S481" s="55">
        <f t="shared" si="128"/>
        <v>113</v>
      </c>
      <c r="T481" s="55">
        <f t="shared" si="125"/>
        <v>60</v>
      </c>
      <c r="U481" s="55">
        <f t="shared" si="129"/>
        <v>0</v>
      </c>
      <c r="W481" s="73" t="str">
        <f t="shared" si="126"/>
        <v>Yes</v>
      </c>
      <c r="X481" s="55">
        <f t="shared" si="130"/>
        <v>113</v>
      </c>
      <c r="Y481" s="55">
        <f t="shared" si="131"/>
        <v>0</v>
      </c>
      <c r="Z481" s="62">
        <f t="shared" si="132"/>
        <v>0</v>
      </c>
      <c r="AA481" s="62">
        <f t="shared" si="127"/>
        <v>3199</v>
      </c>
      <c r="AB481" s="67">
        <f t="shared" si="133"/>
        <v>0</v>
      </c>
      <c r="AD481" s="57">
        <f>INDEX(Input_Raw_Data!$E$739:$E$744,MATCH(D481,Input_Raw_Data!$D$739:$D$744,0))</f>
        <v>0.48700000182628767</v>
      </c>
      <c r="AE481" s="62">
        <f t="shared" si="134"/>
        <v>0</v>
      </c>
      <c r="AF481" s="62">
        <f t="shared" si="135"/>
        <v>0</v>
      </c>
    </row>
    <row r="482" spans="4:32" s="4" customFormat="1" ht="11.25" customHeight="1" x14ac:dyDescent="0.3">
      <c r="D482" s="12" t="str">
        <f>Input_Raw_Data!E483</f>
        <v>FAC</v>
      </c>
      <c r="E482" s="71">
        <f>Input_Raw_Data!F483</f>
        <v>39113</v>
      </c>
      <c r="F482" s="55">
        <f>Input_Raw_Data!G483</f>
        <v>60</v>
      </c>
      <c r="G482" s="62">
        <f>Input_Raw_Data!H483</f>
        <v>3554</v>
      </c>
      <c r="H482" s="62">
        <f>Input_Raw_Data!I483</f>
        <v>3554</v>
      </c>
      <c r="I482" s="62">
        <f>Input_Raw_Data!J483</f>
        <v>0</v>
      </c>
      <c r="J482" s="73" t="str">
        <f>Input_Raw_Data!K483</f>
        <v>IT and Communications</v>
      </c>
      <c r="K482" s="73" t="str">
        <f>Input_Raw_Data!L483</f>
        <v xml:space="preserve">Non-network — IT and communications </v>
      </c>
      <c r="M482" s="71">
        <f t="shared" si="119"/>
        <v>39113</v>
      </c>
      <c r="N482" s="55">
        <f t="shared" si="120"/>
        <v>11</v>
      </c>
      <c r="O482" s="55">
        <f t="shared" si="121"/>
        <v>0</v>
      </c>
      <c r="P482" s="55">
        <f t="shared" si="122"/>
        <v>6</v>
      </c>
      <c r="Q482" s="55">
        <f t="shared" si="123"/>
        <v>8</v>
      </c>
      <c r="R482" s="55">
        <f t="shared" si="124"/>
        <v>96</v>
      </c>
      <c r="S482" s="55">
        <f t="shared" si="128"/>
        <v>113</v>
      </c>
      <c r="T482" s="55">
        <f t="shared" si="125"/>
        <v>60</v>
      </c>
      <c r="U482" s="55">
        <f t="shared" si="129"/>
        <v>0</v>
      </c>
      <c r="W482" s="73" t="str">
        <f t="shared" si="126"/>
        <v>Yes</v>
      </c>
      <c r="X482" s="55">
        <f t="shared" si="130"/>
        <v>113</v>
      </c>
      <c r="Y482" s="55">
        <f t="shared" si="131"/>
        <v>0</v>
      </c>
      <c r="Z482" s="62">
        <f t="shared" si="132"/>
        <v>0</v>
      </c>
      <c r="AA482" s="62">
        <f t="shared" si="127"/>
        <v>3554</v>
      </c>
      <c r="AB482" s="67">
        <f t="shared" si="133"/>
        <v>0</v>
      </c>
      <c r="AD482" s="57">
        <f>INDEX(Input_Raw_Data!$E$739:$E$744,MATCH(D482,Input_Raw_Data!$D$739:$D$744,0))</f>
        <v>0.48700000182628767</v>
      </c>
      <c r="AE482" s="62">
        <f t="shared" si="134"/>
        <v>0</v>
      </c>
      <c r="AF482" s="62">
        <f t="shared" si="135"/>
        <v>0</v>
      </c>
    </row>
    <row r="483" spans="4:32" s="4" customFormat="1" ht="11.25" customHeight="1" x14ac:dyDescent="0.3">
      <c r="D483" s="12" t="str">
        <f>Input_Raw_Data!E484</f>
        <v>FAC</v>
      </c>
      <c r="E483" s="71">
        <f>Input_Raw_Data!F484</f>
        <v>39113</v>
      </c>
      <c r="F483" s="55">
        <f>Input_Raw_Data!G484</f>
        <v>60</v>
      </c>
      <c r="G483" s="62">
        <f>Input_Raw_Data!H484</f>
        <v>3554</v>
      </c>
      <c r="H483" s="62">
        <f>Input_Raw_Data!I484</f>
        <v>3554</v>
      </c>
      <c r="I483" s="62">
        <f>Input_Raw_Data!J484</f>
        <v>0</v>
      </c>
      <c r="J483" s="73" t="str">
        <f>Input_Raw_Data!K484</f>
        <v>IT and Communications</v>
      </c>
      <c r="K483" s="73" t="str">
        <f>Input_Raw_Data!L484</f>
        <v xml:space="preserve">Non-network — IT and communications </v>
      </c>
      <c r="M483" s="71">
        <f t="shared" si="119"/>
        <v>39113</v>
      </c>
      <c r="N483" s="55">
        <f t="shared" si="120"/>
        <v>11</v>
      </c>
      <c r="O483" s="55">
        <f t="shared" si="121"/>
        <v>0</v>
      </c>
      <c r="P483" s="55">
        <f t="shared" si="122"/>
        <v>6</v>
      </c>
      <c r="Q483" s="55">
        <f t="shared" si="123"/>
        <v>8</v>
      </c>
      <c r="R483" s="55">
        <f t="shared" si="124"/>
        <v>96</v>
      </c>
      <c r="S483" s="55">
        <f t="shared" si="128"/>
        <v>113</v>
      </c>
      <c r="T483" s="55">
        <f t="shared" si="125"/>
        <v>60</v>
      </c>
      <c r="U483" s="55">
        <f t="shared" si="129"/>
        <v>0</v>
      </c>
      <c r="W483" s="73" t="str">
        <f t="shared" si="126"/>
        <v>Yes</v>
      </c>
      <c r="X483" s="55">
        <f t="shared" si="130"/>
        <v>113</v>
      </c>
      <c r="Y483" s="55">
        <f t="shared" si="131"/>
        <v>0</v>
      </c>
      <c r="Z483" s="62">
        <f t="shared" si="132"/>
        <v>0</v>
      </c>
      <c r="AA483" s="62">
        <f t="shared" si="127"/>
        <v>3554</v>
      </c>
      <c r="AB483" s="67">
        <f t="shared" si="133"/>
        <v>0</v>
      </c>
      <c r="AD483" s="57">
        <f>INDEX(Input_Raw_Data!$E$739:$E$744,MATCH(D483,Input_Raw_Data!$D$739:$D$744,0))</f>
        <v>0.48700000182628767</v>
      </c>
      <c r="AE483" s="62">
        <f t="shared" si="134"/>
        <v>0</v>
      </c>
      <c r="AF483" s="62">
        <f t="shared" si="135"/>
        <v>0</v>
      </c>
    </row>
    <row r="484" spans="4:32" s="4" customFormat="1" ht="11.25" customHeight="1" x14ac:dyDescent="0.3">
      <c r="D484" s="12" t="str">
        <f>Input_Raw_Data!E485</f>
        <v>FAC</v>
      </c>
      <c r="E484" s="71">
        <f>Input_Raw_Data!F485</f>
        <v>39113</v>
      </c>
      <c r="F484" s="55">
        <f>Input_Raw_Data!G485</f>
        <v>60</v>
      </c>
      <c r="G484" s="62">
        <f>Input_Raw_Data!H485</f>
        <v>3045</v>
      </c>
      <c r="H484" s="62">
        <f>Input_Raw_Data!I485</f>
        <v>3045</v>
      </c>
      <c r="I484" s="62">
        <f>Input_Raw_Data!J485</f>
        <v>0</v>
      </c>
      <c r="J484" s="73" t="str">
        <f>Input_Raw_Data!K485</f>
        <v>IT and Communications</v>
      </c>
      <c r="K484" s="73" t="str">
        <f>Input_Raw_Data!L485</f>
        <v xml:space="preserve">Non-network — IT and communications </v>
      </c>
      <c r="M484" s="71">
        <f t="shared" si="119"/>
        <v>39113</v>
      </c>
      <c r="N484" s="55">
        <f t="shared" si="120"/>
        <v>11</v>
      </c>
      <c r="O484" s="55">
        <f t="shared" si="121"/>
        <v>0</v>
      </c>
      <c r="P484" s="55">
        <f t="shared" si="122"/>
        <v>6</v>
      </c>
      <c r="Q484" s="55">
        <f t="shared" si="123"/>
        <v>8</v>
      </c>
      <c r="R484" s="55">
        <f t="shared" si="124"/>
        <v>96</v>
      </c>
      <c r="S484" s="55">
        <f t="shared" si="128"/>
        <v>113</v>
      </c>
      <c r="T484" s="55">
        <f t="shared" si="125"/>
        <v>60</v>
      </c>
      <c r="U484" s="55">
        <f t="shared" si="129"/>
        <v>0</v>
      </c>
      <c r="W484" s="73" t="str">
        <f t="shared" si="126"/>
        <v>Yes</v>
      </c>
      <c r="X484" s="55">
        <f t="shared" si="130"/>
        <v>113</v>
      </c>
      <c r="Y484" s="55">
        <f t="shared" si="131"/>
        <v>0</v>
      </c>
      <c r="Z484" s="62">
        <f t="shared" si="132"/>
        <v>0</v>
      </c>
      <c r="AA484" s="62">
        <f t="shared" si="127"/>
        <v>3045</v>
      </c>
      <c r="AB484" s="67">
        <f t="shared" si="133"/>
        <v>0</v>
      </c>
      <c r="AD484" s="57">
        <f>INDEX(Input_Raw_Data!$E$739:$E$744,MATCH(D484,Input_Raw_Data!$D$739:$D$744,0))</f>
        <v>0.48700000182628767</v>
      </c>
      <c r="AE484" s="62">
        <f t="shared" si="134"/>
        <v>0</v>
      </c>
      <c r="AF484" s="62">
        <f t="shared" si="135"/>
        <v>0</v>
      </c>
    </row>
    <row r="485" spans="4:32" s="4" customFormat="1" ht="11.25" customHeight="1" x14ac:dyDescent="0.3">
      <c r="D485" s="12" t="str">
        <f>Input_Raw_Data!E486</f>
        <v>FAC</v>
      </c>
      <c r="E485" s="71">
        <f>Input_Raw_Data!F486</f>
        <v>39113</v>
      </c>
      <c r="F485" s="55">
        <f>Input_Raw_Data!G486</f>
        <v>60</v>
      </c>
      <c r="G485" s="62">
        <f>Input_Raw_Data!H486</f>
        <v>3045</v>
      </c>
      <c r="H485" s="62">
        <f>Input_Raw_Data!I486</f>
        <v>3045</v>
      </c>
      <c r="I485" s="62">
        <f>Input_Raw_Data!J486</f>
        <v>0</v>
      </c>
      <c r="J485" s="73" t="str">
        <f>Input_Raw_Data!K486</f>
        <v>IT and Communications</v>
      </c>
      <c r="K485" s="73" t="str">
        <f>Input_Raw_Data!L486</f>
        <v xml:space="preserve">Non-network — IT and communications </v>
      </c>
      <c r="M485" s="71">
        <f t="shared" si="119"/>
        <v>39113</v>
      </c>
      <c r="N485" s="55">
        <f t="shared" si="120"/>
        <v>11</v>
      </c>
      <c r="O485" s="55">
        <f t="shared" si="121"/>
        <v>0</v>
      </c>
      <c r="P485" s="55">
        <f t="shared" si="122"/>
        <v>6</v>
      </c>
      <c r="Q485" s="55">
        <f t="shared" si="123"/>
        <v>8</v>
      </c>
      <c r="R485" s="55">
        <f t="shared" si="124"/>
        <v>96</v>
      </c>
      <c r="S485" s="55">
        <f t="shared" si="128"/>
        <v>113</v>
      </c>
      <c r="T485" s="55">
        <f t="shared" si="125"/>
        <v>60</v>
      </c>
      <c r="U485" s="55">
        <f t="shared" si="129"/>
        <v>0</v>
      </c>
      <c r="W485" s="73" t="str">
        <f t="shared" si="126"/>
        <v>Yes</v>
      </c>
      <c r="X485" s="55">
        <f t="shared" si="130"/>
        <v>113</v>
      </c>
      <c r="Y485" s="55">
        <f t="shared" si="131"/>
        <v>0</v>
      </c>
      <c r="Z485" s="62">
        <f t="shared" si="132"/>
        <v>0</v>
      </c>
      <c r="AA485" s="62">
        <f t="shared" si="127"/>
        <v>3045</v>
      </c>
      <c r="AB485" s="67">
        <f t="shared" si="133"/>
        <v>0</v>
      </c>
      <c r="AD485" s="57">
        <f>INDEX(Input_Raw_Data!$E$739:$E$744,MATCH(D485,Input_Raw_Data!$D$739:$D$744,0))</f>
        <v>0.48700000182628767</v>
      </c>
      <c r="AE485" s="62">
        <f t="shared" si="134"/>
        <v>0</v>
      </c>
      <c r="AF485" s="62">
        <f t="shared" si="135"/>
        <v>0</v>
      </c>
    </row>
    <row r="486" spans="4:32" s="4" customFormat="1" ht="11.25" customHeight="1" x14ac:dyDescent="0.3">
      <c r="D486" s="12" t="str">
        <f>Input_Raw_Data!E487</f>
        <v>FAC</v>
      </c>
      <c r="E486" s="71">
        <f>Input_Raw_Data!F487</f>
        <v>39113</v>
      </c>
      <c r="F486" s="55">
        <f>Input_Raw_Data!G487</f>
        <v>60</v>
      </c>
      <c r="G486" s="62">
        <f>Input_Raw_Data!H487</f>
        <v>3045</v>
      </c>
      <c r="H486" s="62">
        <f>Input_Raw_Data!I487</f>
        <v>3045</v>
      </c>
      <c r="I486" s="62">
        <f>Input_Raw_Data!J487</f>
        <v>0</v>
      </c>
      <c r="J486" s="73" t="str">
        <f>Input_Raw_Data!K487</f>
        <v>IT and Communications</v>
      </c>
      <c r="K486" s="73" t="str">
        <f>Input_Raw_Data!L487</f>
        <v xml:space="preserve">Non-network — IT and communications </v>
      </c>
      <c r="M486" s="71">
        <f t="shared" si="119"/>
        <v>39113</v>
      </c>
      <c r="N486" s="55">
        <f t="shared" si="120"/>
        <v>11</v>
      </c>
      <c r="O486" s="55">
        <f t="shared" si="121"/>
        <v>0</v>
      </c>
      <c r="P486" s="55">
        <f t="shared" si="122"/>
        <v>6</v>
      </c>
      <c r="Q486" s="55">
        <f t="shared" si="123"/>
        <v>8</v>
      </c>
      <c r="R486" s="55">
        <f t="shared" si="124"/>
        <v>96</v>
      </c>
      <c r="S486" s="55">
        <f t="shared" si="128"/>
        <v>113</v>
      </c>
      <c r="T486" s="55">
        <f t="shared" si="125"/>
        <v>60</v>
      </c>
      <c r="U486" s="55">
        <f t="shared" si="129"/>
        <v>0</v>
      </c>
      <c r="W486" s="73" t="str">
        <f t="shared" si="126"/>
        <v>Yes</v>
      </c>
      <c r="X486" s="55">
        <f t="shared" si="130"/>
        <v>113</v>
      </c>
      <c r="Y486" s="55">
        <f t="shared" si="131"/>
        <v>0</v>
      </c>
      <c r="Z486" s="62">
        <f t="shared" si="132"/>
        <v>0</v>
      </c>
      <c r="AA486" s="62">
        <f t="shared" si="127"/>
        <v>3045</v>
      </c>
      <c r="AB486" s="67">
        <f t="shared" si="133"/>
        <v>0</v>
      </c>
      <c r="AD486" s="57">
        <f>INDEX(Input_Raw_Data!$E$739:$E$744,MATCH(D486,Input_Raw_Data!$D$739:$D$744,0))</f>
        <v>0.48700000182628767</v>
      </c>
      <c r="AE486" s="62">
        <f t="shared" si="134"/>
        <v>0</v>
      </c>
      <c r="AF486" s="62">
        <f t="shared" si="135"/>
        <v>0</v>
      </c>
    </row>
    <row r="487" spans="4:32" s="4" customFormat="1" ht="11.25" customHeight="1" x14ac:dyDescent="0.3">
      <c r="D487" s="12" t="str">
        <f>Input_Raw_Data!E488</f>
        <v>FAC</v>
      </c>
      <c r="E487" s="71">
        <f>Input_Raw_Data!F488</f>
        <v>39113</v>
      </c>
      <c r="F487" s="55">
        <f>Input_Raw_Data!G488</f>
        <v>60</v>
      </c>
      <c r="G487" s="62">
        <f>Input_Raw_Data!H488</f>
        <v>1692</v>
      </c>
      <c r="H487" s="62">
        <f>Input_Raw_Data!I488</f>
        <v>1692</v>
      </c>
      <c r="I487" s="62">
        <f>Input_Raw_Data!J488</f>
        <v>0</v>
      </c>
      <c r="J487" s="73" t="str">
        <f>Input_Raw_Data!K488</f>
        <v>IT and Communications</v>
      </c>
      <c r="K487" s="73" t="str">
        <f>Input_Raw_Data!L488</f>
        <v xml:space="preserve">Non-network — IT and communications </v>
      </c>
      <c r="M487" s="71">
        <f t="shared" si="119"/>
        <v>39113</v>
      </c>
      <c r="N487" s="55">
        <f t="shared" si="120"/>
        <v>11</v>
      </c>
      <c r="O487" s="55">
        <f t="shared" si="121"/>
        <v>0</v>
      </c>
      <c r="P487" s="55">
        <f t="shared" si="122"/>
        <v>6</v>
      </c>
      <c r="Q487" s="55">
        <f t="shared" si="123"/>
        <v>8</v>
      </c>
      <c r="R487" s="55">
        <f t="shared" si="124"/>
        <v>96</v>
      </c>
      <c r="S487" s="55">
        <f t="shared" si="128"/>
        <v>113</v>
      </c>
      <c r="T487" s="55">
        <f t="shared" si="125"/>
        <v>60</v>
      </c>
      <c r="U487" s="55">
        <f t="shared" si="129"/>
        <v>0</v>
      </c>
      <c r="W487" s="73" t="str">
        <f t="shared" si="126"/>
        <v>Yes</v>
      </c>
      <c r="X487" s="55">
        <f t="shared" si="130"/>
        <v>113</v>
      </c>
      <c r="Y487" s="55">
        <f t="shared" si="131"/>
        <v>0</v>
      </c>
      <c r="Z487" s="62">
        <f t="shared" si="132"/>
        <v>0</v>
      </c>
      <c r="AA487" s="62">
        <f t="shared" si="127"/>
        <v>1692</v>
      </c>
      <c r="AB487" s="67">
        <f t="shared" si="133"/>
        <v>0</v>
      </c>
      <c r="AD487" s="57">
        <f>INDEX(Input_Raw_Data!$E$739:$E$744,MATCH(D487,Input_Raw_Data!$D$739:$D$744,0))</f>
        <v>0.48700000182628767</v>
      </c>
      <c r="AE487" s="62">
        <f t="shared" si="134"/>
        <v>0</v>
      </c>
      <c r="AF487" s="62">
        <f t="shared" si="135"/>
        <v>0</v>
      </c>
    </row>
    <row r="488" spans="4:32" s="4" customFormat="1" ht="11.25" customHeight="1" x14ac:dyDescent="0.3">
      <c r="D488" s="12" t="str">
        <f>Input_Raw_Data!E489</f>
        <v>FAC</v>
      </c>
      <c r="E488" s="71">
        <f>Input_Raw_Data!F489</f>
        <v>39113</v>
      </c>
      <c r="F488" s="55">
        <f>Input_Raw_Data!G489</f>
        <v>60</v>
      </c>
      <c r="G488" s="62">
        <f>Input_Raw_Data!H489</f>
        <v>3384</v>
      </c>
      <c r="H488" s="62">
        <f>Input_Raw_Data!I489</f>
        <v>3384</v>
      </c>
      <c r="I488" s="62">
        <f>Input_Raw_Data!J489</f>
        <v>0</v>
      </c>
      <c r="J488" s="73" t="str">
        <f>Input_Raw_Data!K489</f>
        <v>IT and Communications</v>
      </c>
      <c r="K488" s="73" t="str">
        <f>Input_Raw_Data!L489</f>
        <v xml:space="preserve">Non-network — IT and communications </v>
      </c>
      <c r="M488" s="71">
        <f t="shared" si="119"/>
        <v>39113</v>
      </c>
      <c r="N488" s="55">
        <f t="shared" si="120"/>
        <v>11</v>
      </c>
      <c r="O488" s="55">
        <f t="shared" si="121"/>
        <v>0</v>
      </c>
      <c r="P488" s="55">
        <f t="shared" si="122"/>
        <v>6</v>
      </c>
      <c r="Q488" s="55">
        <f t="shared" si="123"/>
        <v>8</v>
      </c>
      <c r="R488" s="55">
        <f t="shared" si="124"/>
        <v>96</v>
      </c>
      <c r="S488" s="55">
        <f t="shared" si="128"/>
        <v>113</v>
      </c>
      <c r="T488" s="55">
        <f t="shared" si="125"/>
        <v>60</v>
      </c>
      <c r="U488" s="55">
        <f t="shared" si="129"/>
        <v>0</v>
      </c>
      <c r="W488" s="73" t="str">
        <f t="shared" si="126"/>
        <v>Yes</v>
      </c>
      <c r="X488" s="55">
        <f t="shared" si="130"/>
        <v>113</v>
      </c>
      <c r="Y488" s="55">
        <f t="shared" si="131"/>
        <v>0</v>
      </c>
      <c r="Z488" s="62">
        <f t="shared" si="132"/>
        <v>0</v>
      </c>
      <c r="AA488" s="62">
        <f t="shared" si="127"/>
        <v>3384</v>
      </c>
      <c r="AB488" s="67">
        <f t="shared" si="133"/>
        <v>0</v>
      </c>
      <c r="AD488" s="57">
        <f>INDEX(Input_Raw_Data!$E$739:$E$744,MATCH(D488,Input_Raw_Data!$D$739:$D$744,0))</f>
        <v>0.48700000182628767</v>
      </c>
      <c r="AE488" s="62">
        <f t="shared" si="134"/>
        <v>0</v>
      </c>
      <c r="AF488" s="62">
        <f t="shared" si="135"/>
        <v>0</v>
      </c>
    </row>
    <row r="489" spans="4:32" s="4" customFormat="1" ht="11.25" customHeight="1" x14ac:dyDescent="0.3">
      <c r="D489" s="12" t="str">
        <f>Input_Raw_Data!E490</f>
        <v>FAC</v>
      </c>
      <c r="E489" s="71">
        <f>Input_Raw_Data!F490</f>
        <v>39113</v>
      </c>
      <c r="F489" s="55">
        <f>Input_Raw_Data!G490</f>
        <v>60</v>
      </c>
      <c r="G489" s="62">
        <f>Input_Raw_Data!H490</f>
        <v>3384</v>
      </c>
      <c r="H489" s="62">
        <f>Input_Raw_Data!I490</f>
        <v>3384</v>
      </c>
      <c r="I489" s="62">
        <f>Input_Raw_Data!J490</f>
        <v>0</v>
      </c>
      <c r="J489" s="73" t="str">
        <f>Input_Raw_Data!K490</f>
        <v>IT and Communications</v>
      </c>
      <c r="K489" s="73" t="str">
        <f>Input_Raw_Data!L490</f>
        <v xml:space="preserve">Non-network — IT and communications </v>
      </c>
      <c r="M489" s="71">
        <f t="shared" si="119"/>
        <v>39113</v>
      </c>
      <c r="N489" s="55">
        <f t="shared" si="120"/>
        <v>11</v>
      </c>
      <c r="O489" s="55">
        <f t="shared" si="121"/>
        <v>0</v>
      </c>
      <c r="P489" s="55">
        <f t="shared" si="122"/>
        <v>6</v>
      </c>
      <c r="Q489" s="55">
        <f t="shared" si="123"/>
        <v>8</v>
      </c>
      <c r="R489" s="55">
        <f t="shared" si="124"/>
        <v>96</v>
      </c>
      <c r="S489" s="55">
        <f t="shared" si="128"/>
        <v>113</v>
      </c>
      <c r="T489" s="55">
        <f t="shared" si="125"/>
        <v>60</v>
      </c>
      <c r="U489" s="55">
        <f t="shared" si="129"/>
        <v>0</v>
      </c>
      <c r="W489" s="73" t="str">
        <f t="shared" si="126"/>
        <v>Yes</v>
      </c>
      <c r="X489" s="55">
        <f t="shared" si="130"/>
        <v>113</v>
      </c>
      <c r="Y489" s="55">
        <f t="shared" si="131"/>
        <v>0</v>
      </c>
      <c r="Z489" s="62">
        <f t="shared" si="132"/>
        <v>0</v>
      </c>
      <c r="AA489" s="62">
        <f t="shared" si="127"/>
        <v>3384</v>
      </c>
      <c r="AB489" s="67">
        <f t="shared" si="133"/>
        <v>0</v>
      </c>
      <c r="AD489" s="57">
        <f>INDEX(Input_Raw_Data!$E$739:$E$744,MATCH(D489,Input_Raw_Data!$D$739:$D$744,0))</f>
        <v>0.48700000182628767</v>
      </c>
      <c r="AE489" s="62">
        <f t="shared" si="134"/>
        <v>0</v>
      </c>
      <c r="AF489" s="62">
        <f t="shared" si="135"/>
        <v>0</v>
      </c>
    </row>
    <row r="490" spans="4:32" s="4" customFormat="1" ht="11.25" customHeight="1" x14ac:dyDescent="0.3">
      <c r="D490" s="12" t="str">
        <f>Input_Raw_Data!E491</f>
        <v>FAC</v>
      </c>
      <c r="E490" s="71">
        <f>Input_Raw_Data!F491</f>
        <v>39113</v>
      </c>
      <c r="F490" s="55">
        <f>Input_Raw_Data!G491</f>
        <v>60</v>
      </c>
      <c r="G490" s="62">
        <f>Input_Raw_Data!H491</f>
        <v>8121</v>
      </c>
      <c r="H490" s="62">
        <f>Input_Raw_Data!I491</f>
        <v>8121</v>
      </c>
      <c r="I490" s="62">
        <f>Input_Raw_Data!J491</f>
        <v>0</v>
      </c>
      <c r="J490" s="73" t="str">
        <f>Input_Raw_Data!K491</f>
        <v>IT and Communications</v>
      </c>
      <c r="K490" s="73" t="str">
        <f>Input_Raw_Data!L491</f>
        <v xml:space="preserve">Non-network — IT and communications </v>
      </c>
      <c r="M490" s="71">
        <f t="shared" si="119"/>
        <v>39113</v>
      </c>
      <c r="N490" s="55">
        <f t="shared" si="120"/>
        <v>11</v>
      </c>
      <c r="O490" s="55">
        <f t="shared" si="121"/>
        <v>0</v>
      </c>
      <c r="P490" s="55">
        <f t="shared" si="122"/>
        <v>6</v>
      </c>
      <c r="Q490" s="55">
        <f t="shared" si="123"/>
        <v>8</v>
      </c>
      <c r="R490" s="55">
        <f t="shared" si="124"/>
        <v>96</v>
      </c>
      <c r="S490" s="55">
        <f t="shared" si="128"/>
        <v>113</v>
      </c>
      <c r="T490" s="55">
        <f t="shared" si="125"/>
        <v>60</v>
      </c>
      <c r="U490" s="55">
        <f t="shared" si="129"/>
        <v>0</v>
      </c>
      <c r="W490" s="73" t="str">
        <f t="shared" si="126"/>
        <v>Yes</v>
      </c>
      <c r="X490" s="55">
        <f t="shared" si="130"/>
        <v>113</v>
      </c>
      <c r="Y490" s="55">
        <f t="shared" si="131"/>
        <v>0</v>
      </c>
      <c r="Z490" s="62">
        <f t="shared" si="132"/>
        <v>0</v>
      </c>
      <c r="AA490" s="62">
        <f t="shared" si="127"/>
        <v>8121</v>
      </c>
      <c r="AB490" s="67">
        <f t="shared" si="133"/>
        <v>0</v>
      </c>
      <c r="AD490" s="57">
        <f>INDEX(Input_Raw_Data!$E$739:$E$744,MATCH(D490,Input_Raw_Data!$D$739:$D$744,0))</f>
        <v>0.48700000182628767</v>
      </c>
      <c r="AE490" s="62">
        <f t="shared" si="134"/>
        <v>0</v>
      </c>
      <c r="AF490" s="62">
        <f t="shared" si="135"/>
        <v>0</v>
      </c>
    </row>
    <row r="491" spans="4:32" s="4" customFormat="1" ht="11.25" customHeight="1" x14ac:dyDescent="0.3">
      <c r="D491" s="12" t="str">
        <f>Input_Raw_Data!E492</f>
        <v>FAC</v>
      </c>
      <c r="E491" s="71">
        <f>Input_Raw_Data!F492</f>
        <v>39113</v>
      </c>
      <c r="F491" s="55">
        <f>Input_Raw_Data!G492</f>
        <v>60</v>
      </c>
      <c r="G491" s="62">
        <f>Input_Raw_Data!H492</f>
        <v>8121</v>
      </c>
      <c r="H491" s="62">
        <f>Input_Raw_Data!I492</f>
        <v>8121</v>
      </c>
      <c r="I491" s="62">
        <f>Input_Raw_Data!J492</f>
        <v>0</v>
      </c>
      <c r="J491" s="73" t="str">
        <f>Input_Raw_Data!K492</f>
        <v>IT and Communications</v>
      </c>
      <c r="K491" s="73" t="str">
        <f>Input_Raw_Data!L492</f>
        <v xml:space="preserve">Non-network — IT and communications </v>
      </c>
      <c r="M491" s="71">
        <f t="shared" si="119"/>
        <v>39113</v>
      </c>
      <c r="N491" s="55">
        <f t="shared" si="120"/>
        <v>11</v>
      </c>
      <c r="O491" s="55">
        <f t="shared" si="121"/>
        <v>0</v>
      </c>
      <c r="P491" s="55">
        <f t="shared" si="122"/>
        <v>6</v>
      </c>
      <c r="Q491" s="55">
        <f t="shared" si="123"/>
        <v>8</v>
      </c>
      <c r="R491" s="55">
        <f t="shared" si="124"/>
        <v>96</v>
      </c>
      <c r="S491" s="55">
        <f t="shared" si="128"/>
        <v>113</v>
      </c>
      <c r="T491" s="55">
        <f t="shared" si="125"/>
        <v>60</v>
      </c>
      <c r="U491" s="55">
        <f t="shared" si="129"/>
        <v>0</v>
      </c>
      <c r="W491" s="73" t="str">
        <f t="shared" si="126"/>
        <v>Yes</v>
      </c>
      <c r="X491" s="55">
        <f t="shared" si="130"/>
        <v>113</v>
      </c>
      <c r="Y491" s="55">
        <f t="shared" si="131"/>
        <v>0</v>
      </c>
      <c r="Z491" s="62">
        <f t="shared" si="132"/>
        <v>0</v>
      </c>
      <c r="AA491" s="62">
        <f t="shared" si="127"/>
        <v>8121</v>
      </c>
      <c r="AB491" s="67">
        <f t="shared" si="133"/>
        <v>0</v>
      </c>
      <c r="AD491" s="57">
        <f>INDEX(Input_Raw_Data!$E$739:$E$744,MATCH(D491,Input_Raw_Data!$D$739:$D$744,0))</f>
        <v>0.48700000182628767</v>
      </c>
      <c r="AE491" s="62">
        <f t="shared" si="134"/>
        <v>0</v>
      </c>
      <c r="AF491" s="62">
        <f t="shared" si="135"/>
        <v>0</v>
      </c>
    </row>
    <row r="492" spans="4:32" s="4" customFormat="1" ht="11.25" customHeight="1" x14ac:dyDescent="0.3">
      <c r="D492" s="12" t="str">
        <f>Input_Raw_Data!E493</f>
        <v>FAC</v>
      </c>
      <c r="E492" s="71">
        <f>Input_Raw_Data!F493</f>
        <v>38899</v>
      </c>
      <c r="F492" s="55">
        <f>Input_Raw_Data!G493</f>
        <v>96</v>
      </c>
      <c r="G492" s="62">
        <f>Input_Raw_Data!H493</f>
        <v>9421</v>
      </c>
      <c r="H492" s="62">
        <f>Input_Raw_Data!I493</f>
        <v>9421</v>
      </c>
      <c r="I492" s="62">
        <f>Input_Raw_Data!J493</f>
        <v>0</v>
      </c>
      <c r="J492" s="73" t="str">
        <f>Input_Raw_Data!K493</f>
        <v>IT and Communications</v>
      </c>
      <c r="K492" s="73" t="str">
        <f>Input_Raw_Data!L493</f>
        <v xml:space="preserve">Non-network — IT and communications </v>
      </c>
      <c r="M492" s="71">
        <f t="shared" si="119"/>
        <v>38899</v>
      </c>
      <c r="N492" s="55">
        <f t="shared" si="120"/>
        <v>5</v>
      </c>
      <c r="O492" s="55">
        <f t="shared" si="121"/>
        <v>1</v>
      </c>
      <c r="P492" s="55">
        <f t="shared" si="122"/>
        <v>6</v>
      </c>
      <c r="Q492" s="55">
        <f t="shared" si="123"/>
        <v>9</v>
      </c>
      <c r="R492" s="55">
        <f t="shared" si="124"/>
        <v>108</v>
      </c>
      <c r="S492" s="55">
        <f t="shared" si="128"/>
        <v>120</v>
      </c>
      <c r="T492" s="55">
        <f t="shared" si="125"/>
        <v>96</v>
      </c>
      <c r="U492" s="55">
        <f t="shared" si="129"/>
        <v>0</v>
      </c>
      <c r="W492" s="73" t="str">
        <f t="shared" si="126"/>
        <v>Yes</v>
      </c>
      <c r="X492" s="55">
        <f t="shared" si="130"/>
        <v>120</v>
      </c>
      <c r="Y492" s="55">
        <f t="shared" si="131"/>
        <v>0</v>
      </c>
      <c r="Z492" s="62">
        <f t="shared" si="132"/>
        <v>0</v>
      </c>
      <c r="AA492" s="62">
        <f t="shared" si="127"/>
        <v>9421</v>
      </c>
      <c r="AB492" s="67">
        <f t="shared" si="133"/>
        <v>0</v>
      </c>
      <c r="AD492" s="57">
        <f>INDEX(Input_Raw_Data!$E$739:$E$744,MATCH(D492,Input_Raw_Data!$D$739:$D$744,0))</f>
        <v>0.48700000182628767</v>
      </c>
      <c r="AE492" s="62">
        <f t="shared" si="134"/>
        <v>0</v>
      </c>
      <c r="AF492" s="62">
        <f t="shared" si="135"/>
        <v>0</v>
      </c>
    </row>
    <row r="493" spans="4:32" s="4" customFormat="1" ht="11.25" customHeight="1" x14ac:dyDescent="0.3">
      <c r="D493" s="12" t="str">
        <f>Input_Raw_Data!E494</f>
        <v>FAC</v>
      </c>
      <c r="E493" s="71">
        <f>Input_Raw_Data!F494</f>
        <v>38899</v>
      </c>
      <c r="F493" s="55">
        <f>Input_Raw_Data!G494</f>
        <v>48</v>
      </c>
      <c r="G493" s="62">
        <f>Input_Raw_Data!H494</f>
        <v>8546</v>
      </c>
      <c r="H493" s="62">
        <f>Input_Raw_Data!I494</f>
        <v>8546</v>
      </c>
      <c r="I493" s="62">
        <f>Input_Raw_Data!J494</f>
        <v>0</v>
      </c>
      <c r="J493" s="73" t="str">
        <f>Input_Raw_Data!K494</f>
        <v>IT and Communications</v>
      </c>
      <c r="K493" s="73" t="str">
        <f>Input_Raw_Data!L494</f>
        <v xml:space="preserve">Non-network — IT and communications </v>
      </c>
      <c r="M493" s="71">
        <f t="shared" si="119"/>
        <v>38899</v>
      </c>
      <c r="N493" s="55">
        <f t="shared" si="120"/>
        <v>5</v>
      </c>
      <c r="O493" s="55">
        <f t="shared" si="121"/>
        <v>1</v>
      </c>
      <c r="P493" s="55">
        <f t="shared" si="122"/>
        <v>6</v>
      </c>
      <c r="Q493" s="55">
        <f t="shared" si="123"/>
        <v>9</v>
      </c>
      <c r="R493" s="55">
        <f t="shared" si="124"/>
        <v>108</v>
      </c>
      <c r="S493" s="55">
        <f t="shared" si="128"/>
        <v>120</v>
      </c>
      <c r="T493" s="55">
        <f t="shared" si="125"/>
        <v>48</v>
      </c>
      <c r="U493" s="55">
        <f t="shared" si="129"/>
        <v>0</v>
      </c>
      <c r="W493" s="73" t="str">
        <f t="shared" si="126"/>
        <v>Yes</v>
      </c>
      <c r="X493" s="55">
        <f t="shared" si="130"/>
        <v>120</v>
      </c>
      <c r="Y493" s="55">
        <f t="shared" si="131"/>
        <v>0</v>
      </c>
      <c r="Z493" s="62">
        <f t="shared" si="132"/>
        <v>0</v>
      </c>
      <c r="AA493" s="62">
        <f t="shared" si="127"/>
        <v>8546</v>
      </c>
      <c r="AB493" s="67">
        <f t="shared" si="133"/>
        <v>0</v>
      </c>
      <c r="AD493" s="57">
        <f>INDEX(Input_Raw_Data!$E$739:$E$744,MATCH(D493,Input_Raw_Data!$D$739:$D$744,0))</f>
        <v>0.48700000182628767</v>
      </c>
      <c r="AE493" s="62">
        <f t="shared" si="134"/>
        <v>0</v>
      </c>
      <c r="AF493" s="62">
        <f t="shared" si="135"/>
        <v>0</v>
      </c>
    </row>
    <row r="494" spans="4:32" s="4" customFormat="1" ht="11.25" customHeight="1" x14ac:dyDescent="0.3">
      <c r="D494" s="12" t="str">
        <f>Input_Raw_Data!E495</f>
        <v>FAC</v>
      </c>
      <c r="E494" s="71">
        <f>Input_Raw_Data!F495</f>
        <v>38899</v>
      </c>
      <c r="F494" s="55">
        <f>Input_Raw_Data!G495</f>
        <v>96</v>
      </c>
      <c r="G494" s="62">
        <f>Input_Raw_Data!H495</f>
        <v>9049</v>
      </c>
      <c r="H494" s="62">
        <f>Input_Raw_Data!I495</f>
        <v>9049</v>
      </c>
      <c r="I494" s="62">
        <f>Input_Raw_Data!J495</f>
        <v>0</v>
      </c>
      <c r="J494" s="73" t="str">
        <f>Input_Raw_Data!K495</f>
        <v>IT and Communications</v>
      </c>
      <c r="K494" s="73" t="str">
        <f>Input_Raw_Data!L495</f>
        <v xml:space="preserve">Non-network — IT and communications </v>
      </c>
      <c r="M494" s="71">
        <f t="shared" si="119"/>
        <v>38899</v>
      </c>
      <c r="N494" s="55">
        <f t="shared" si="120"/>
        <v>5</v>
      </c>
      <c r="O494" s="55">
        <f t="shared" si="121"/>
        <v>1</v>
      </c>
      <c r="P494" s="55">
        <f t="shared" si="122"/>
        <v>6</v>
      </c>
      <c r="Q494" s="55">
        <f t="shared" si="123"/>
        <v>9</v>
      </c>
      <c r="R494" s="55">
        <f t="shared" si="124"/>
        <v>108</v>
      </c>
      <c r="S494" s="55">
        <f t="shared" si="128"/>
        <v>120</v>
      </c>
      <c r="T494" s="55">
        <f t="shared" si="125"/>
        <v>96</v>
      </c>
      <c r="U494" s="55">
        <f t="shared" si="129"/>
        <v>0</v>
      </c>
      <c r="W494" s="73" t="str">
        <f t="shared" si="126"/>
        <v>Yes</v>
      </c>
      <c r="X494" s="55">
        <f t="shared" si="130"/>
        <v>120</v>
      </c>
      <c r="Y494" s="55">
        <f t="shared" si="131"/>
        <v>0</v>
      </c>
      <c r="Z494" s="62">
        <f t="shared" si="132"/>
        <v>0</v>
      </c>
      <c r="AA494" s="62">
        <f t="shared" si="127"/>
        <v>9049</v>
      </c>
      <c r="AB494" s="67">
        <f t="shared" si="133"/>
        <v>0</v>
      </c>
      <c r="AD494" s="57">
        <f>INDEX(Input_Raw_Data!$E$739:$E$744,MATCH(D494,Input_Raw_Data!$D$739:$D$744,0))</f>
        <v>0.48700000182628767</v>
      </c>
      <c r="AE494" s="62">
        <f t="shared" si="134"/>
        <v>0</v>
      </c>
      <c r="AF494" s="62">
        <f t="shared" si="135"/>
        <v>0</v>
      </c>
    </row>
    <row r="495" spans="4:32" s="4" customFormat="1" ht="11.25" customHeight="1" x14ac:dyDescent="0.3">
      <c r="D495" s="12" t="str">
        <f>Input_Raw_Data!E496</f>
        <v>FAC</v>
      </c>
      <c r="E495" s="71">
        <f>Input_Raw_Data!F496</f>
        <v>38961</v>
      </c>
      <c r="F495" s="55">
        <f>Input_Raw_Data!G496</f>
        <v>48</v>
      </c>
      <c r="G495" s="62">
        <f>Input_Raw_Data!H496</f>
        <v>514871</v>
      </c>
      <c r="H495" s="62">
        <f>Input_Raw_Data!I496</f>
        <v>514871</v>
      </c>
      <c r="I495" s="62">
        <f>Input_Raw_Data!J496</f>
        <v>0</v>
      </c>
      <c r="J495" s="73" t="str">
        <f>Input_Raw_Data!K496</f>
        <v>IT and Communications</v>
      </c>
      <c r="K495" s="73" t="str">
        <f>Input_Raw_Data!L496</f>
        <v xml:space="preserve">Non-network — IT and communications </v>
      </c>
      <c r="M495" s="71">
        <f t="shared" si="119"/>
        <v>38961</v>
      </c>
      <c r="N495" s="55">
        <f t="shared" si="120"/>
        <v>3</v>
      </c>
      <c r="O495" s="55">
        <f t="shared" si="121"/>
        <v>1</v>
      </c>
      <c r="P495" s="55">
        <f t="shared" si="122"/>
        <v>6</v>
      </c>
      <c r="Q495" s="55">
        <f t="shared" si="123"/>
        <v>9</v>
      </c>
      <c r="R495" s="55">
        <f t="shared" si="124"/>
        <v>108</v>
      </c>
      <c r="S495" s="55">
        <f t="shared" si="128"/>
        <v>118</v>
      </c>
      <c r="T495" s="55">
        <f t="shared" si="125"/>
        <v>48</v>
      </c>
      <c r="U495" s="55">
        <f t="shared" si="129"/>
        <v>0</v>
      </c>
      <c r="W495" s="73" t="str">
        <f t="shared" si="126"/>
        <v>Yes</v>
      </c>
      <c r="X495" s="55">
        <f t="shared" si="130"/>
        <v>118</v>
      </c>
      <c r="Y495" s="55">
        <f t="shared" si="131"/>
        <v>0</v>
      </c>
      <c r="Z495" s="62">
        <f t="shared" si="132"/>
        <v>0</v>
      </c>
      <c r="AA495" s="62">
        <f t="shared" si="127"/>
        <v>514871</v>
      </c>
      <c r="AB495" s="67">
        <f t="shared" si="133"/>
        <v>0</v>
      </c>
      <c r="AD495" s="57">
        <f>INDEX(Input_Raw_Data!$E$739:$E$744,MATCH(D495,Input_Raw_Data!$D$739:$D$744,0))</f>
        <v>0.48700000182628767</v>
      </c>
      <c r="AE495" s="62">
        <f t="shared" si="134"/>
        <v>0</v>
      </c>
      <c r="AF495" s="62">
        <f t="shared" si="135"/>
        <v>0</v>
      </c>
    </row>
    <row r="496" spans="4:32" s="4" customFormat="1" ht="11.25" customHeight="1" x14ac:dyDescent="0.3">
      <c r="D496" s="12" t="str">
        <f>Input_Raw_Data!E497</f>
        <v>FAC</v>
      </c>
      <c r="E496" s="71">
        <f>Input_Raw_Data!F497</f>
        <v>38899</v>
      </c>
      <c r="F496" s="55">
        <f>Input_Raw_Data!G497</f>
        <v>96</v>
      </c>
      <c r="G496" s="62">
        <f>Input_Raw_Data!H497</f>
        <v>10790</v>
      </c>
      <c r="H496" s="62">
        <f>Input_Raw_Data!I497</f>
        <v>10790</v>
      </c>
      <c r="I496" s="62">
        <f>Input_Raw_Data!J497</f>
        <v>0</v>
      </c>
      <c r="J496" s="73" t="str">
        <f>Input_Raw_Data!K497</f>
        <v>IT and Communications</v>
      </c>
      <c r="K496" s="73" t="str">
        <f>Input_Raw_Data!L497</f>
        <v xml:space="preserve">Non-network — IT and communications </v>
      </c>
      <c r="M496" s="71">
        <f t="shared" si="119"/>
        <v>38899</v>
      </c>
      <c r="N496" s="55">
        <f t="shared" si="120"/>
        <v>5</v>
      </c>
      <c r="O496" s="55">
        <f t="shared" si="121"/>
        <v>1</v>
      </c>
      <c r="P496" s="55">
        <f t="shared" si="122"/>
        <v>6</v>
      </c>
      <c r="Q496" s="55">
        <f t="shared" si="123"/>
        <v>9</v>
      </c>
      <c r="R496" s="55">
        <f t="shared" si="124"/>
        <v>108</v>
      </c>
      <c r="S496" s="55">
        <f t="shared" si="128"/>
        <v>120</v>
      </c>
      <c r="T496" s="55">
        <f t="shared" si="125"/>
        <v>96</v>
      </c>
      <c r="U496" s="55">
        <f t="shared" si="129"/>
        <v>0</v>
      </c>
      <c r="W496" s="73" t="str">
        <f t="shared" si="126"/>
        <v>Yes</v>
      </c>
      <c r="X496" s="55">
        <f t="shared" si="130"/>
        <v>120</v>
      </c>
      <c r="Y496" s="55">
        <f t="shared" si="131"/>
        <v>0</v>
      </c>
      <c r="Z496" s="62">
        <f t="shared" si="132"/>
        <v>0</v>
      </c>
      <c r="AA496" s="62">
        <f t="shared" si="127"/>
        <v>10790</v>
      </c>
      <c r="AB496" s="67">
        <f t="shared" si="133"/>
        <v>0</v>
      </c>
      <c r="AD496" s="57">
        <f>INDEX(Input_Raw_Data!$E$739:$E$744,MATCH(D496,Input_Raw_Data!$D$739:$D$744,0))</f>
        <v>0.48700000182628767</v>
      </c>
      <c r="AE496" s="62">
        <f t="shared" si="134"/>
        <v>0</v>
      </c>
      <c r="AF496" s="62">
        <f t="shared" si="135"/>
        <v>0</v>
      </c>
    </row>
    <row r="497" spans="4:32" s="4" customFormat="1" ht="11.25" customHeight="1" x14ac:dyDescent="0.3">
      <c r="D497" s="12" t="str">
        <f>Input_Raw_Data!E498</f>
        <v>FAC</v>
      </c>
      <c r="E497" s="71">
        <f>Input_Raw_Data!F498</f>
        <v>39083</v>
      </c>
      <c r="F497" s="55">
        <f>Input_Raw_Data!G498</f>
        <v>48</v>
      </c>
      <c r="G497" s="62">
        <f>Input_Raw_Data!H498</f>
        <v>93004</v>
      </c>
      <c r="H497" s="62">
        <f>Input_Raw_Data!I498</f>
        <v>93004</v>
      </c>
      <c r="I497" s="62">
        <f>Input_Raw_Data!J498</f>
        <v>0</v>
      </c>
      <c r="J497" s="73" t="str">
        <f>Input_Raw_Data!K498</f>
        <v>IT and Communications</v>
      </c>
      <c r="K497" s="73" t="str">
        <f>Input_Raw_Data!L498</f>
        <v xml:space="preserve">Non-network — IT and communications </v>
      </c>
      <c r="M497" s="71">
        <f t="shared" si="119"/>
        <v>39083</v>
      </c>
      <c r="N497" s="55">
        <f t="shared" si="120"/>
        <v>11</v>
      </c>
      <c r="O497" s="55">
        <f t="shared" si="121"/>
        <v>1</v>
      </c>
      <c r="P497" s="55">
        <f t="shared" si="122"/>
        <v>6</v>
      </c>
      <c r="Q497" s="55">
        <f t="shared" si="123"/>
        <v>8</v>
      </c>
      <c r="R497" s="55">
        <f t="shared" si="124"/>
        <v>96</v>
      </c>
      <c r="S497" s="55">
        <f t="shared" si="128"/>
        <v>114</v>
      </c>
      <c r="T497" s="55">
        <f t="shared" si="125"/>
        <v>48</v>
      </c>
      <c r="U497" s="55">
        <f t="shared" si="129"/>
        <v>0</v>
      </c>
      <c r="W497" s="73" t="str">
        <f t="shared" si="126"/>
        <v>Yes</v>
      </c>
      <c r="X497" s="55">
        <f t="shared" si="130"/>
        <v>114</v>
      </c>
      <c r="Y497" s="55">
        <f t="shared" si="131"/>
        <v>0</v>
      </c>
      <c r="Z497" s="62">
        <f t="shared" si="132"/>
        <v>0</v>
      </c>
      <c r="AA497" s="62">
        <f t="shared" si="127"/>
        <v>93004</v>
      </c>
      <c r="AB497" s="67">
        <f t="shared" si="133"/>
        <v>0</v>
      </c>
      <c r="AD497" s="57">
        <f>INDEX(Input_Raw_Data!$E$739:$E$744,MATCH(D497,Input_Raw_Data!$D$739:$D$744,0))</f>
        <v>0.48700000182628767</v>
      </c>
      <c r="AE497" s="62">
        <f t="shared" si="134"/>
        <v>0</v>
      </c>
      <c r="AF497" s="62">
        <f t="shared" si="135"/>
        <v>0</v>
      </c>
    </row>
    <row r="498" spans="4:32" s="4" customFormat="1" ht="11.25" customHeight="1" x14ac:dyDescent="0.3">
      <c r="D498" s="12" t="str">
        <f>Input_Raw_Data!E499</f>
        <v>FAC</v>
      </c>
      <c r="E498" s="71">
        <f>Input_Raw_Data!F499</f>
        <v>38899</v>
      </c>
      <c r="F498" s="55">
        <f>Input_Raw_Data!G499</f>
        <v>96</v>
      </c>
      <c r="G498" s="62">
        <f>Input_Raw_Data!H499</f>
        <v>9510</v>
      </c>
      <c r="H498" s="62">
        <f>Input_Raw_Data!I499</f>
        <v>9510</v>
      </c>
      <c r="I498" s="62">
        <f>Input_Raw_Data!J499</f>
        <v>0</v>
      </c>
      <c r="J498" s="73" t="str">
        <f>Input_Raw_Data!K499</f>
        <v>IT and Communications</v>
      </c>
      <c r="K498" s="73" t="str">
        <f>Input_Raw_Data!L499</f>
        <v xml:space="preserve">Non-network — IT and communications </v>
      </c>
      <c r="M498" s="71">
        <f t="shared" si="119"/>
        <v>38899</v>
      </c>
      <c r="N498" s="55">
        <f t="shared" si="120"/>
        <v>5</v>
      </c>
      <c r="O498" s="55">
        <f t="shared" si="121"/>
        <v>1</v>
      </c>
      <c r="P498" s="55">
        <f t="shared" si="122"/>
        <v>6</v>
      </c>
      <c r="Q498" s="55">
        <f t="shared" si="123"/>
        <v>9</v>
      </c>
      <c r="R498" s="55">
        <f t="shared" si="124"/>
        <v>108</v>
      </c>
      <c r="S498" s="55">
        <f t="shared" si="128"/>
        <v>120</v>
      </c>
      <c r="T498" s="55">
        <f t="shared" si="125"/>
        <v>96</v>
      </c>
      <c r="U498" s="55">
        <f t="shared" si="129"/>
        <v>0</v>
      </c>
      <c r="W498" s="73" t="str">
        <f t="shared" si="126"/>
        <v>Yes</v>
      </c>
      <c r="X498" s="55">
        <f t="shared" si="130"/>
        <v>120</v>
      </c>
      <c r="Y498" s="55">
        <f t="shared" si="131"/>
        <v>0</v>
      </c>
      <c r="Z498" s="62">
        <f t="shared" si="132"/>
        <v>0</v>
      </c>
      <c r="AA498" s="62">
        <f t="shared" si="127"/>
        <v>9510</v>
      </c>
      <c r="AB498" s="67">
        <f t="shared" si="133"/>
        <v>0</v>
      </c>
      <c r="AD498" s="57">
        <f>INDEX(Input_Raw_Data!$E$739:$E$744,MATCH(D498,Input_Raw_Data!$D$739:$D$744,0))</f>
        <v>0.48700000182628767</v>
      </c>
      <c r="AE498" s="62">
        <f t="shared" si="134"/>
        <v>0</v>
      </c>
      <c r="AF498" s="62">
        <f t="shared" si="135"/>
        <v>0</v>
      </c>
    </row>
    <row r="499" spans="4:32" s="4" customFormat="1" ht="11.25" customHeight="1" x14ac:dyDescent="0.3">
      <c r="D499" s="12" t="str">
        <f>Input_Raw_Data!E500</f>
        <v>FAC</v>
      </c>
      <c r="E499" s="71">
        <f>Input_Raw_Data!F500</f>
        <v>38961</v>
      </c>
      <c r="F499" s="55">
        <f>Input_Raw_Data!G500</f>
        <v>48</v>
      </c>
      <c r="G499" s="62">
        <f>Input_Raw_Data!H500</f>
        <v>122122</v>
      </c>
      <c r="H499" s="62">
        <f>Input_Raw_Data!I500</f>
        <v>122122</v>
      </c>
      <c r="I499" s="62">
        <f>Input_Raw_Data!J500</f>
        <v>0</v>
      </c>
      <c r="J499" s="73" t="str">
        <f>Input_Raw_Data!K500</f>
        <v>IT and Communications</v>
      </c>
      <c r="K499" s="73" t="str">
        <f>Input_Raw_Data!L500</f>
        <v xml:space="preserve">Non-network — IT and communications </v>
      </c>
      <c r="M499" s="71">
        <f t="shared" si="119"/>
        <v>38961</v>
      </c>
      <c r="N499" s="55">
        <f t="shared" si="120"/>
        <v>3</v>
      </c>
      <c r="O499" s="55">
        <f t="shared" si="121"/>
        <v>1</v>
      </c>
      <c r="P499" s="55">
        <f t="shared" si="122"/>
        <v>6</v>
      </c>
      <c r="Q499" s="55">
        <f t="shared" si="123"/>
        <v>9</v>
      </c>
      <c r="R499" s="55">
        <f t="shared" si="124"/>
        <v>108</v>
      </c>
      <c r="S499" s="55">
        <f t="shared" si="128"/>
        <v>118</v>
      </c>
      <c r="T499" s="55">
        <f t="shared" si="125"/>
        <v>48</v>
      </c>
      <c r="U499" s="55">
        <f t="shared" si="129"/>
        <v>0</v>
      </c>
      <c r="W499" s="73" t="str">
        <f t="shared" si="126"/>
        <v>Yes</v>
      </c>
      <c r="X499" s="55">
        <f t="shared" si="130"/>
        <v>118</v>
      </c>
      <c r="Y499" s="55">
        <f t="shared" si="131"/>
        <v>0</v>
      </c>
      <c r="Z499" s="62">
        <f t="shared" si="132"/>
        <v>0</v>
      </c>
      <c r="AA499" s="62">
        <f t="shared" si="127"/>
        <v>122122</v>
      </c>
      <c r="AB499" s="67">
        <f t="shared" si="133"/>
        <v>0</v>
      </c>
      <c r="AD499" s="57">
        <f>INDEX(Input_Raw_Data!$E$739:$E$744,MATCH(D499,Input_Raw_Data!$D$739:$D$744,0))</f>
        <v>0.48700000182628767</v>
      </c>
      <c r="AE499" s="62">
        <f t="shared" si="134"/>
        <v>0</v>
      </c>
      <c r="AF499" s="62">
        <f t="shared" si="135"/>
        <v>0</v>
      </c>
    </row>
    <row r="500" spans="4:32" s="4" customFormat="1" ht="11.25" customHeight="1" x14ac:dyDescent="0.3">
      <c r="D500" s="12" t="str">
        <f>Input_Raw_Data!E501</f>
        <v>FAC</v>
      </c>
      <c r="E500" s="71">
        <f>Input_Raw_Data!F501</f>
        <v>38899</v>
      </c>
      <c r="F500" s="55">
        <f>Input_Raw_Data!G501</f>
        <v>96</v>
      </c>
      <c r="G500" s="62">
        <f>Input_Raw_Data!H501</f>
        <v>9049</v>
      </c>
      <c r="H500" s="62">
        <f>Input_Raw_Data!I501</f>
        <v>9049</v>
      </c>
      <c r="I500" s="62">
        <f>Input_Raw_Data!J501</f>
        <v>0</v>
      </c>
      <c r="J500" s="73" t="str">
        <f>Input_Raw_Data!K501</f>
        <v>IT and Communications</v>
      </c>
      <c r="K500" s="73" t="str">
        <f>Input_Raw_Data!L501</f>
        <v xml:space="preserve">Non-network — IT and communications </v>
      </c>
      <c r="M500" s="71">
        <f t="shared" si="119"/>
        <v>38899</v>
      </c>
      <c r="N500" s="55">
        <f t="shared" si="120"/>
        <v>5</v>
      </c>
      <c r="O500" s="55">
        <f t="shared" si="121"/>
        <v>1</v>
      </c>
      <c r="P500" s="55">
        <f t="shared" si="122"/>
        <v>6</v>
      </c>
      <c r="Q500" s="55">
        <f t="shared" si="123"/>
        <v>9</v>
      </c>
      <c r="R500" s="55">
        <f t="shared" si="124"/>
        <v>108</v>
      </c>
      <c r="S500" s="55">
        <f t="shared" si="128"/>
        <v>120</v>
      </c>
      <c r="T500" s="55">
        <f t="shared" si="125"/>
        <v>96</v>
      </c>
      <c r="U500" s="55">
        <f t="shared" si="129"/>
        <v>0</v>
      </c>
      <c r="W500" s="73" t="str">
        <f t="shared" si="126"/>
        <v>Yes</v>
      </c>
      <c r="X500" s="55">
        <f t="shared" si="130"/>
        <v>120</v>
      </c>
      <c r="Y500" s="55">
        <f t="shared" si="131"/>
        <v>0</v>
      </c>
      <c r="Z500" s="62">
        <f t="shared" si="132"/>
        <v>0</v>
      </c>
      <c r="AA500" s="62">
        <f t="shared" si="127"/>
        <v>9049</v>
      </c>
      <c r="AB500" s="67">
        <f t="shared" si="133"/>
        <v>0</v>
      </c>
      <c r="AD500" s="57">
        <f>INDEX(Input_Raw_Data!$E$739:$E$744,MATCH(D500,Input_Raw_Data!$D$739:$D$744,0))</f>
        <v>0.48700000182628767</v>
      </c>
      <c r="AE500" s="62">
        <f t="shared" si="134"/>
        <v>0</v>
      </c>
      <c r="AF500" s="62">
        <f t="shared" si="135"/>
        <v>0</v>
      </c>
    </row>
    <row r="501" spans="4:32" s="4" customFormat="1" ht="11.25" customHeight="1" x14ac:dyDescent="0.3">
      <c r="D501" s="12" t="str">
        <f>Input_Raw_Data!E502</f>
        <v>FAC</v>
      </c>
      <c r="E501" s="71">
        <f>Input_Raw_Data!F502</f>
        <v>38899</v>
      </c>
      <c r="F501" s="55">
        <f>Input_Raw_Data!G502</f>
        <v>48</v>
      </c>
      <c r="G501" s="62">
        <f>Input_Raw_Data!H502</f>
        <v>289145</v>
      </c>
      <c r="H501" s="62">
        <f>Input_Raw_Data!I502</f>
        <v>289145</v>
      </c>
      <c r="I501" s="62">
        <f>Input_Raw_Data!J502</f>
        <v>0</v>
      </c>
      <c r="J501" s="73" t="str">
        <f>Input_Raw_Data!K502</f>
        <v>IT and Communications</v>
      </c>
      <c r="K501" s="73" t="str">
        <f>Input_Raw_Data!L502</f>
        <v xml:space="preserve">Non-network — IT and communications </v>
      </c>
      <c r="M501" s="71">
        <f t="shared" si="119"/>
        <v>38899</v>
      </c>
      <c r="N501" s="55">
        <f t="shared" si="120"/>
        <v>5</v>
      </c>
      <c r="O501" s="55">
        <f t="shared" si="121"/>
        <v>1</v>
      </c>
      <c r="P501" s="55">
        <f t="shared" si="122"/>
        <v>6</v>
      </c>
      <c r="Q501" s="55">
        <f t="shared" si="123"/>
        <v>9</v>
      </c>
      <c r="R501" s="55">
        <f t="shared" si="124"/>
        <v>108</v>
      </c>
      <c r="S501" s="55">
        <f t="shared" si="128"/>
        <v>120</v>
      </c>
      <c r="T501" s="55">
        <f t="shared" si="125"/>
        <v>48</v>
      </c>
      <c r="U501" s="55">
        <f t="shared" si="129"/>
        <v>0</v>
      </c>
      <c r="W501" s="73" t="str">
        <f t="shared" si="126"/>
        <v>Yes</v>
      </c>
      <c r="X501" s="55">
        <f t="shared" si="130"/>
        <v>120</v>
      </c>
      <c r="Y501" s="55">
        <f t="shared" si="131"/>
        <v>0</v>
      </c>
      <c r="Z501" s="62">
        <f t="shared" si="132"/>
        <v>0</v>
      </c>
      <c r="AA501" s="62">
        <f t="shared" si="127"/>
        <v>289145</v>
      </c>
      <c r="AB501" s="67">
        <f t="shared" si="133"/>
        <v>0</v>
      </c>
      <c r="AD501" s="57">
        <f>INDEX(Input_Raw_Data!$E$739:$E$744,MATCH(D501,Input_Raw_Data!$D$739:$D$744,0))</f>
        <v>0.48700000182628767</v>
      </c>
      <c r="AE501" s="62">
        <f t="shared" si="134"/>
        <v>0</v>
      </c>
      <c r="AF501" s="62">
        <f t="shared" si="135"/>
        <v>0</v>
      </c>
    </row>
    <row r="502" spans="4:32" s="4" customFormat="1" ht="11.25" customHeight="1" x14ac:dyDescent="0.3">
      <c r="D502" s="12" t="str">
        <f>Input_Raw_Data!E503</f>
        <v>FAC</v>
      </c>
      <c r="E502" s="71">
        <f>Input_Raw_Data!F503</f>
        <v>38899</v>
      </c>
      <c r="F502" s="55">
        <f>Input_Raw_Data!G503</f>
        <v>48</v>
      </c>
      <c r="G502" s="62">
        <f>Input_Raw_Data!H503</f>
        <v>41623</v>
      </c>
      <c r="H502" s="62">
        <f>Input_Raw_Data!I503</f>
        <v>41623</v>
      </c>
      <c r="I502" s="62">
        <f>Input_Raw_Data!J503</f>
        <v>0</v>
      </c>
      <c r="J502" s="73" t="str">
        <f>Input_Raw_Data!K503</f>
        <v>IT and Communications</v>
      </c>
      <c r="K502" s="73" t="str">
        <f>Input_Raw_Data!L503</f>
        <v xml:space="preserve">Non-network — IT and communications </v>
      </c>
      <c r="M502" s="71">
        <f t="shared" si="119"/>
        <v>38899</v>
      </c>
      <c r="N502" s="55">
        <f t="shared" si="120"/>
        <v>5</v>
      </c>
      <c r="O502" s="55">
        <f t="shared" si="121"/>
        <v>1</v>
      </c>
      <c r="P502" s="55">
        <f t="shared" si="122"/>
        <v>6</v>
      </c>
      <c r="Q502" s="55">
        <f t="shared" si="123"/>
        <v>9</v>
      </c>
      <c r="R502" s="55">
        <f t="shared" si="124"/>
        <v>108</v>
      </c>
      <c r="S502" s="55">
        <f t="shared" si="128"/>
        <v>120</v>
      </c>
      <c r="T502" s="55">
        <f t="shared" si="125"/>
        <v>48</v>
      </c>
      <c r="U502" s="55">
        <f t="shared" si="129"/>
        <v>0</v>
      </c>
      <c r="W502" s="73" t="str">
        <f t="shared" si="126"/>
        <v>Yes</v>
      </c>
      <c r="X502" s="55">
        <f t="shared" si="130"/>
        <v>120</v>
      </c>
      <c r="Y502" s="55">
        <f t="shared" si="131"/>
        <v>0</v>
      </c>
      <c r="Z502" s="62">
        <f t="shared" si="132"/>
        <v>0</v>
      </c>
      <c r="AA502" s="62">
        <f t="shared" si="127"/>
        <v>41623</v>
      </c>
      <c r="AB502" s="67">
        <f t="shared" si="133"/>
        <v>0</v>
      </c>
      <c r="AD502" s="57">
        <f>INDEX(Input_Raw_Data!$E$739:$E$744,MATCH(D502,Input_Raw_Data!$D$739:$D$744,0))</f>
        <v>0.48700000182628767</v>
      </c>
      <c r="AE502" s="62">
        <f t="shared" si="134"/>
        <v>0</v>
      </c>
      <c r="AF502" s="62">
        <f t="shared" si="135"/>
        <v>0</v>
      </c>
    </row>
    <row r="503" spans="4:32" s="4" customFormat="1" ht="11.25" customHeight="1" x14ac:dyDescent="0.3">
      <c r="D503" s="12" t="str">
        <f>Input_Raw_Data!E504</f>
        <v>FAC</v>
      </c>
      <c r="E503" s="71">
        <f>Input_Raw_Data!F504</f>
        <v>39233</v>
      </c>
      <c r="F503" s="55">
        <f>Input_Raw_Data!G504</f>
        <v>96</v>
      </c>
      <c r="G503" s="62">
        <f>Input_Raw_Data!H504</f>
        <v>1523503</v>
      </c>
      <c r="H503" s="62">
        <f>Input_Raw_Data!I504</f>
        <v>1523503</v>
      </c>
      <c r="I503" s="62">
        <f>Input_Raw_Data!J504</f>
        <v>0</v>
      </c>
      <c r="J503" s="73" t="str">
        <f>Input_Raw_Data!K504</f>
        <v>Property</v>
      </c>
      <c r="K503" s="73" t="str">
        <f>Input_Raw_Data!L504</f>
        <v xml:space="preserve">Non-network — property </v>
      </c>
      <c r="M503" s="71">
        <f t="shared" si="119"/>
        <v>39233</v>
      </c>
      <c r="N503" s="55">
        <f t="shared" si="120"/>
        <v>7</v>
      </c>
      <c r="O503" s="55">
        <f t="shared" si="121"/>
        <v>0</v>
      </c>
      <c r="P503" s="55">
        <f t="shared" si="122"/>
        <v>6</v>
      </c>
      <c r="Q503" s="55">
        <f t="shared" si="123"/>
        <v>8</v>
      </c>
      <c r="R503" s="55">
        <f t="shared" si="124"/>
        <v>96</v>
      </c>
      <c r="S503" s="55">
        <f t="shared" si="128"/>
        <v>109</v>
      </c>
      <c r="T503" s="55">
        <f t="shared" si="125"/>
        <v>96</v>
      </c>
      <c r="U503" s="55">
        <f t="shared" si="129"/>
        <v>0</v>
      </c>
      <c r="W503" s="73" t="str">
        <f t="shared" si="126"/>
        <v>Yes</v>
      </c>
      <c r="X503" s="55">
        <f t="shared" si="130"/>
        <v>109</v>
      </c>
      <c r="Y503" s="55">
        <f t="shared" si="131"/>
        <v>0</v>
      </c>
      <c r="Z503" s="62">
        <f t="shared" si="132"/>
        <v>0</v>
      </c>
      <c r="AA503" s="62">
        <f t="shared" si="127"/>
        <v>1523503</v>
      </c>
      <c r="AB503" s="67">
        <f t="shared" si="133"/>
        <v>0</v>
      </c>
      <c r="AD503" s="57">
        <f>INDEX(Input_Raw_Data!$E$739:$E$744,MATCH(D503,Input_Raw_Data!$D$739:$D$744,0))</f>
        <v>0.48700000182628767</v>
      </c>
      <c r="AE503" s="62">
        <f t="shared" si="134"/>
        <v>0</v>
      </c>
      <c r="AF503" s="62">
        <f t="shared" si="135"/>
        <v>0</v>
      </c>
    </row>
    <row r="504" spans="4:32" s="4" customFormat="1" ht="11.25" customHeight="1" x14ac:dyDescent="0.3">
      <c r="D504" s="12" t="str">
        <f>Input_Raw_Data!E505</f>
        <v>FAC</v>
      </c>
      <c r="E504" s="71">
        <f>Input_Raw_Data!F505</f>
        <v>39233</v>
      </c>
      <c r="F504" s="55">
        <f>Input_Raw_Data!G505</f>
        <v>240</v>
      </c>
      <c r="G504" s="62">
        <f>Input_Raw_Data!H505</f>
        <v>522914</v>
      </c>
      <c r="H504" s="62">
        <f>Input_Raw_Data!I505</f>
        <v>239668.45</v>
      </c>
      <c r="I504" s="62">
        <f>Input_Raw_Data!J505</f>
        <v>283245.55</v>
      </c>
      <c r="J504" s="73" t="str">
        <f>Input_Raw_Data!K505</f>
        <v>Property</v>
      </c>
      <c r="K504" s="73" t="str">
        <f>Input_Raw_Data!L505</f>
        <v xml:space="preserve">Non-network — property </v>
      </c>
      <c r="M504" s="71">
        <f t="shared" si="119"/>
        <v>39233</v>
      </c>
      <c r="N504" s="55">
        <f t="shared" si="120"/>
        <v>7</v>
      </c>
      <c r="O504" s="55">
        <f t="shared" si="121"/>
        <v>0</v>
      </c>
      <c r="P504" s="55">
        <f t="shared" si="122"/>
        <v>6</v>
      </c>
      <c r="Q504" s="55">
        <f t="shared" si="123"/>
        <v>8</v>
      </c>
      <c r="R504" s="55">
        <f t="shared" si="124"/>
        <v>96</v>
      </c>
      <c r="S504" s="55">
        <f t="shared" si="128"/>
        <v>109</v>
      </c>
      <c r="T504" s="55">
        <f t="shared" si="125"/>
        <v>240</v>
      </c>
      <c r="U504" s="55">
        <f t="shared" si="129"/>
        <v>131</v>
      </c>
      <c r="W504" s="73" t="str">
        <f t="shared" si="126"/>
        <v>Yes</v>
      </c>
      <c r="X504" s="55">
        <f t="shared" si="130"/>
        <v>109</v>
      </c>
      <c r="Y504" s="55">
        <f t="shared" si="131"/>
        <v>131</v>
      </c>
      <c r="Z504" s="62">
        <f t="shared" si="132"/>
        <v>2162.1797709923662</v>
      </c>
      <c r="AA504" s="62">
        <f t="shared" si="127"/>
        <v>319669.10152671754</v>
      </c>
      <c r="AB504" s="67">
        <f t="shared" si="133"/>
        <v>203244.89847328246</v>
      </c>
      <c r="AD504" s="57">
        <f>INDEX(Input_Raw_Data!$E$739:$E$744,MATCH(D504,Input_Raw_Data!$D$739:$D$744,0))</f>
        <v>0.48700000182628767</v>
      </c>
      <c r="AE504" s="62">
        <f t="shared" si="134"/>
        <v>137940.58336728785</v>
      </c>
      <c r="AF504" s="62">
        <f t="shared" si="135"/>
        <v>98980.265927672212</v>
      </c>
    </row>
    <row r="505" spans="4:32" s="4" customFormat="1" ht="11.25" customHeight="1" x14ac:dyDescent="0.3">
      <c r="D505" s="12" t="str">
        <f>Input_Raw_Data!E506</f>
        <v>FAC</v>
      </c>
      <c r="E505" s="71">
        <f>Input_Raw_Data!F506</f>
        <v>39233</v>
      </c>
      <c r="F505" s="55">
        <f>Input_Raw_Data!G506</f>
        <v>180</v>
      </c>
      <c r="G505" s="62">
        <f>Input_Raw_Data!H506</f>
        <v>69204</v>
      </c>
      <c r="H505" s="62">
        <f>Input_Raw_Data!I506</f>
        <v>42291.25</v>
      </c>
      <c r="I505" s="62">
        <f>Input_Raw_Data!J506</f>
        <v>26912.75</v>
      </c>
      <c r="J505" s="73" t="str">
        <f>Input_Raw_Data!K506</f>
        <v>Property</v>
      </c>
      <c r="K505" s="73" t="str">
        <f>Input_Raw_Data!L506</f>
        <v xml:space="preserve">Non-network — property </v>
      </c>
      <c r="M505" s="71">
        <f t="shared" si="119"/>
        <v>39233</v>
      </c>
      <c r="N505" s="55">
        <f t="shared" si="120"/>
        <v>7</v>
      </c>
      <c r="O505" s="55">
        <f t="shared" si="121"/>
        <v>0</v>
      </c>
      <c r="P505" s="55">
        <f t="shared" si="122"/>
        <v>6</v>
      </c>
      <c r="Q505" s="55">
        <f t="shared" si="123"/>
        <v>8</v>
      </c>
      <c r="R505" s="55">
        <f t="shared" si="124"/>
        <v>96</v>
      </c>
      <c r="S505" s="55">
        <f t="shared" si="128"/>
        <v>109</v>
      </c>
      <c r="T505" s="55">
        <f t="shared" si="125"/>
        <v>180</v>
      </c>
      <c r="U505" s="55">
        <f t="shared" si="129"/>
        <v>71</v>
      </c>
      <c r="W505" s="73" t="str">
        <f t="shared" si="126"/>
        <v>Yes</v>
      </c>
      <c r="X505" s="55">
        <f t="shared" si="130"/>
        <v>109</v>
      </c>
      <c r="Y505" s="55">
        <f t="shared" si="131"/>
        <v>71</v>
      </c>
      <c r="Z505" s="62">
        <f t="shared" si="132"/>
        <v>379.05281690140845</v>
      </c>
      <c r="AA505" s="62">
        <f t="shared" si="127"/>
        <v>56316.204225352114</v>
      </c>
      <c r="AB505" s="67">
        <f t="shared" si="133"/>
        <v>12887.795774647886</v>
      </c>
      <c r="AD505" s="57">
        <f>INDEX(Input_Raw_Data!$E$739:$E$744,MATCH(D505,Input_Raw_Data!$D$739:$D$744,0))</f>
        <v>0.48700000182628767</v>
      </c>
      <c r="AE505" s="62">
        <f t="shared" si="134"/>
        <v>13106.509299150423</v>
      </c>
      <c r="AF505" s="62">
        <f t="shared" si="135"/>
        <v>6276.3565657903428</v>
      </c>
    </row>
    <row r="506" spans="4:32" s="4" customFormat="1" ht="11.25" customHeight="1" x14ac:dyDescent="0.3">
      <c r="D506" s="12" t="str">
        <f>Input_Raw_Data!E507</f>
        <v>FAC</v>
      </c>
      <c r="E506" s="71">
        <f>Input_Raw_Data!F507</f>
        <v>39233</v>
      </c>
      <c r="F506" s="55">
        <f>Input_Raw_Data!G507</f>
        <v>240</v>
      </c>
      <c r="G506" s="62">
        <f>Input_Raw_Data!H507</f>
        <v>399986</v>
      </c>
      <c r="H506" s="62">
        <f>Input_Raw_Data!I507</f>
        <v>183326.64</v>
      </c>
      <c r="I506" s="62">
        <f>Input_Raw_Data!J507</f>
        <v>216659.36</v>
      </c>
      <c r="J506" s="73" t="str">
        <f>Input_Raw_Data!K507</f>
        <v>Property</v>
      </c>
      <c r="K506" s="73" t="str">
        <f>Input_Raw_Data!L507</f>
        <v xml:space="preserve">Non-network — property </v>
      </c>
      <c r="M506" s="71">
        <f t="shared" si="119"/>
        <v>39233</v>
      </c>
      <c r="N506" s="55">
        <f t="shared" si="120"/>
        <v>7</v>
      </c>
      <c r="O506" s="55">
        <f t="shared" si="121"/>
        <v>0</v>
      </c>
      <c r="P506" s="55">
        <f t="shared" si="122"/>
        <v>6</v>
      </c>
      <c r="Q506" s="55">
        <f t="shared" si="123"/>
        <v>8</v>
      </c>
      <c r="R506" s="55">
        <f t="shared" si="124"/>
        <v>96</v>
      </c>
      <c r="S506" s="55">
        <f t="shared" si="128"/>
        <v>109</v>
      </c>
      <c r="T506" s="55">
        <f t="shared" si="125"/>
        <v>240</v>
      </c>
      <c r="U506" s="55">
        <f t="shared" si="129"/>
        <v>131</v>
      </c>
      <c r="W506" s="73" t="str">
        <f t="shared" si="126"/>
        <v>Yes</v>
      </c>
      <c r="X506" s="55">
        <f t="shared" si="130"/>
        <v>109</v>
      </c>
      <c r="Y506" s="55">
        <f t="shared" si="131"/>
        <v>131</v>
      </c>
      <c r="Z506" s="62">
        <f t="shared" si="132"/>
        <v>1653.888244274809</v>
      </c>
      <c r="AA506" s="62">
        <f t="shared" si="127"/>
        <v>244520.50503816793</v>
      </c>
      <c r="AB506" s="67">
        <f t="shared" si="133"/>
        <v>155465.49496183207</v>
      </c>
      <c r="AD506" s="57">
        <f>INDEX(Input_Raw_Data!$E$739:$E$744,MATCH(D506,Input_Raw_Data!$D$739:$D$744,0))</f>
        <v>0.48700000182628767</v>
      </c>
      <c r="AE506" s="62">
        <f t="shared" si="134"/>
        <v>105513.10871568231</v>
      </c>
      <c r="AF506" s="62">
        <f t="shared" si="135"/>
        <v>75711.696330336927</v>
      </c>
    </row>
    <row r="507" spans="4:32" s="4" customFormat="1" ht="11.25" customHeight="1" x14ac:dyDescent="0.3">
      <c r="D507" s="12" t="str">
        <f>Input_Raw_Data!E508</f>
        <v>FAC</v>
      </c>
      <c r="E507" s="71">
        <f>Input_Raw_Data!F508</f>
        <v>39233</v>
      </c>
      <c r="F507" s="55">
        <f>Input_Raw_Data!G508</f>
        <v>120</v>
      </c>
      <c r="G507" s="62">
        <f>Input_Raw_Data!H508</f>
        <v>95179</v>
      </c>
      <c r="H507" s="62">
        <f>Input_Raw_Data!I508</f>
        <v>87247.56</v>
      </c>
      <c r="I507" s="62">
        <f>Input_Raw_Data!J508</f>
        <v>7931.4400000000023</v>
      </c>
      <c r="J507" s="73" t="str">
        <f>Input_Raw_Data!K508</f>
        <v>Property</v>
      </c>
      <c r="K507" s="73" t="str">
        <f>Input_Raw_Data!L508</f>
        <v xml:space="preserve">Non-network — property </v>
      </c>
      <c r="M507" s="71">
        <f t="shared" si="119"/>
        <v>39233</v>
      </c>
      <c r="N507" s="55">
        <f t="shared" si="120"/>
        <v>7</v>
      </c>
      <c r="O507" s="55">
        <f t="shared" si="121"/>
        <v>0</v>
      </c>
      <c r="P507" s="55">
        <f t="shared" si="122"/>
        <v>6</v>
      </c>
      <c r="Q507" s="55">
        <f t="shared" si="123"/>
        <v>8</v>
      </c>
      <c r="R507" s="55">
        <f t="shared" si="124"/>
        <v>96</v>
      </c>
      <c r="S507" s="55">
        <f t="shared" si="128"/>
        <v>109</v>
      </c>
      <c r="T507" s="55">
        <f t="shared" si="125"/>
        <v>120</v>
      </c>
      <c r="U507" s="55">
        <f t="shared" si="129"/>
        <v>11</v>
      </c>
      <c r="W507" s="73" t="str">
        <f t="shared" si="126"/>
        <v>Yes</v>
      </c>
      <c r="X507" s="55">
        <f t="shared" si="130"/>
        <v>109</v>
      </c>
      <c r="Y507" s="55">
        <f t="shared" si="131"/>
        <v>11</v>
      </c>
      <c r="Z507" s="62">
        <f t="shared" si="132"/>
        <v>721.04000000000019</v>
      </c>
      <c r="AA507" s="62">
        <f t="shared" si="127"/>
        <v>95179</v>
      </c>
      <c r="AB507" s="67">
        <f t="shared" si="133"/>
        <v>0</v>
      </c>
      <c r="AD507" s="57">
        <f>INDEX(Input_Raw_Data!$E$739:$E$744,MATCH(D507,Input_Raw_Data!$D$739:$D$744,0))</f>
        <v>0.48700000182628767</v>
      </c>
      <c r="AE507" s="62">
        <f t="shared" si="134"/>
        <v>3862.611294485092</v>
      </c>
      <c r="AF507" s="62">
        <f t="shared" si="135"/>
        <v>0</v>
      </c>
    </row>
    <row r="508" spans="4:32" s="4" customFormat="1" ht="11.25" customHeight="1" x14ac:dyDescent="0.3">
      <c r="D508" s="12" t="str">
        <f>Input_Raw_Data!E509</f>
        <v>FAC</v>
      </c>
      <c r="E508" s="71">
        <f>Input_Raw_Data!F509</f>
        <v>39233</v>
      </c>
      <c r="F508" s="55">
        <f>Input_Raw_Data!G509</f>
        <v>60</v>
      </c>
      <c r="G508" s="62">
        <f>Input_Raw_Data!H509</f>
        <v>81964</v>
      </c>
      <c r="H508" s="62">
        <f>Input_Raw_Data!I509</f>
        <v>81964</v>
      </c>
      <c r="I508" s="62">
        <f>Input_Raw_Data!J509</f>
        <v>0</v>
      </c>
      <c r="J508" s="73" t="str">
        <f>Input_Raw_Data!K509</f>
        <v>Property</v>
      </c>
      <c r="K508" s="73" t="str">
        <f>Input_Raw_Data!L509</f>
        <v xml:space="preserve">Non-network — property </v>
      </c>
      <c r="M508" s="71">
        <f t="shared" si="119"/>
        <v>39233</v>
      </c>
      <c r="N508" s="55">
        <f t="shared" si="120"/>
        <v>7</v>
      </c>
      <c r="O508" s="55">
        <f t="shared" si="121"/>
        <v>0</v>
      </c>
      <c r="P508" s="55">
        <f t="shared" si="122"/>
        <v>6</v>
      </c>
      <c r="Q508" s="55">
        <f t="shared" si="123"/>
        <v>8</v>
      </c>
      <c r="R508" s="55">
        <f t="shared" si="124"/>
        <v>96</v>
      </c>
      <c r="S508" s="55">
        <f t="shared" si="128"/>
        <v>109</v>
      </c>
      <c r="T508" s="55">
        <f t="shared" si="125"/>
        <v>60</v>
      </c>
      <c r="U508" s="55">
        <f t="shared" si="129"/>
        <v>0</v>
      </c>
      <c r="W508" s="73" t="str">
        <f t="shared" si="126"/>
        <v>Yes</v>
      </c>
      <c r="X508" s="55">
        <f t="shared" si="130"/>
        <v>109</v>
      </c>
      <c r="Y508" s="55">
        <f t="shared" si="131"/>
        <v>0</v>
      </c>
      <c r="Z508" s="62">
        <f t="shared" si="132"/>
        <v>0</v>
      </c>
      <c r="AA508" s="62">
        <f t="shared" si="127"/>
        <v>81964</v>
      </c>
      <c r="AB508" s="67">
        <f t="shared" si="133"/>
        <v>0</v>
      </c>
      <c r="AD508" s="57">
        <f>INDEX(Input_Raw_Data!$E$739:$E$744,MATCH(D508,Input_Raw_Data!$D$739:$D$744,0))</f>
        <v>0.48700000182628767</v>
      </c>
      <c r="AE508" s="62">
        <f t="shared" si="134"/>
        <v>0</v>
      </c>
      <c r="AF508" s="62">
        <f t="shared" si="135"/>
        <v>0</v>
      </c>
    </row>
    <row r="509" spans="4:32" s="4" customFormat="1" ht="11.25" customHeight="1" x14ac:dyDescent="0.3">
      <c r="D509" s="12" t="str">
        <f>Input_Raw_Data!E510</f>
        <v>FAC</v>
      </c>
      <c r="E509" s="71">
        <f>Input_Raw_Data!F510</f>
        <v>39233</v>
      </c>
      <c r="F509" s="55">
        <f>Input_Raw_Data!G510</f>
        <v>240</v>
      </c>
      <c r="G509" s="62">
        <f>Input_Raw_Data!H510</f>
        <v>70944</v>
      </c>
      <c r="H509" s="62">
        <f>Input_Raw_Data!I510</f>
        <v>32516.36</v>
      </c>
      <c r="I509" s="62">
        <f>Input_Raw_Data!J510</f>
        <v>38427.64</v>
      </c>
      <c r="J509" s="73" t="str">
        <f>Input_Raw_Data!K510</f>
        <v>Property</v>
      </c>
      <c r="K509" s="73" t="str">
        <f>Input_Raw_Data!L510</f>
        <v xml:space="preserve">Non-network — property </v>
      </c>
      <c r="M509" s="71">
        <f t="shared" si="119"/>
        <v>39233</v>
      </c>
      <c r="N509" s="55">
        <f t="shared" si="120"/>
        <v>7</v>
      </c>
      <c r="O509" s="55">
        <f t="shared" si="121"/>
        <v>0</v>
      </c>
      <c r="P509" s="55">
        <f t="shared" si="122"/>
        <v>6</v>
      </c>
      <c r="Q509" s="55">
        <f t="shared" si="123"/>
        <v>8</v>
      </c>
      <c r="R509" s="55">
        <f t="shared" si="124"/>
        <v>96</v>
      </c>
      <c r="S509" s="55">
        <f t="shared" si="128"/>
        <v>109</v>
      </c>
      <c r="T509" s="55">
        <f t="shared" si="125"/>
        <v>240</v>
      </c>
      <c r="U509" s="55">
        <f t="shared" si="129"/>
        <v>131</v>
      </c>
      <c r="W509" s="73" t="str">
        <f t="shared" si="126"/>
        <v>Yes</v>
      </c>
      <c r="X509" s="55">
        <f t="shared" si="130"/>
        <v>109</v>
      </c>
      <c r="Y509" s="55">
        <f t="shared" si="131"/>
        <v>131</v>
      </c>
      <c r="Z509" s="62">
        <f t="shared" si="132"/>
        <v>293.34076335877864</v>
      </c>
      <c r="AA509" s="62">
        <f t="shared" si="127"/>
        <v>43369.968244274809</v>
      </c>
      <c r="AB509" s="67">
        <f t="shared" si="133"/>
        <v>27574.031755725191</v>
      </c>
      <c r="AD509" s="57">
        <f>INDEX(Input_Raw_Data!$E$739:$E$744,MATCH(D509,Input_Raw_Data!$D$739:$D$744,0))</f>
        <v>0.48700000182628767</v>
      </c>
      <c r="AE509" s="62">
        <f t="shared" si="134"/>
        <v>18714.260750179925</v>
      </c>
      <c r="AF509" s="62">
        <f t="shared" si="135"/>
        <v>13428.553515396283</v>
      </c>
    </row>
    <row r="510" spans="4:32" s="4" customFormat="1" ht="11.25" customHeight="1" x14ac:dyDescent="0.3">
      <c r="D510" s="12" t="str">
        <f>Input_Raw_Data!E511</f>
        <v>FAC</v>
      </c>
      <c r="E510" s="71">
        <f>Input_Raw_Data!F511</f>
        <v>39225</v>
      </c>
      <c r="F510" s="55">
        <f>Input_Raw_Data!G511</f>
        <v>48</v>
      </c>
      <c r="G510" s="62">
        <f>Input_Raw_Data!H511</f>
        <v>20942</v>
      </c>
      <c r="H510" s="62">
        <f>Input_Raw_Data!I511</f>
        <v>20942</v>
      </c>
      <c r="I510" s="62">
        <f>Input_Raw_Data!J511</f>
        <v>0</v>
      </c>
      <c r="J510" s="73" t="str">
        <f>Input_Raw_Data!K511</f>
        <v>IT and Communications</v>
      </c>
      <c r="K510" s="73" t="str">
        <f>Input_Raw_Data!L511</f>
        <v xml:space="preserve">Non-network — IT and communications </v>
      </c>
      <c r="M510" s="71">
        <f t="shared" si="119"/>
        <v>39225</v>
      </c>
      <c r="N510" s="55">
        <f t="shared" si="120"/>
        <v>7</v>
      </c>
      <c r="O510" s="55">
        <f t="shared" si="121"/>
        <v>0</v>
      </c>
      <c r="P510" s="55">
        <f t="shared" si="122"/>
        <v>6</v>
      </c>
      <c r="Q510" s="55">
        <f t="shared" si="123"/>
        <v>8</v>
      </c>
      <c r="R510" s="55">
        <f t="shared" si="124"/>
        <v>96</v>
      </c>
      <c r="S510" s="55">
        <f t="shared" si="128"/>
        <v>109</v>
      </c>
      <c r="T510" s="55">
        <f t="shared" si="125"/>
        <v>48</v>
      </c>
      <c r="U510" s="55">
        <f t="shared" si="129"/>
        <v>0</v>
      </c>
      <c r="W510" s="73" t="str">
        <f t="shared" si="126"/>
        <v>Yes</v>
      </c>
      <c r="X510" s="55">
        <f t="shared" si="130"/>
        <v>109</v>
      </c>
      <c r="Y510" s="55">
        <f t="shared" si="131"/>
        <v>0</v>
      </c>
      <c r="Z510" s="62">
        <f t="shared" si="132"/>
        <v>0</v>
      </c>
      <c r="AA510" s="62">
        <f t="shared" si="127"/>
        <v>20942</v>
      </c>
      <c r="AB510" s="67">
        <f t="shared" si="133"/>
        <v>0</v>
      </c>
      <c r="AD510" s="57">
        <f>INDEX(Input_Raw_Data!$E$739:$E$744,MATCH(D510,Input_Raw_Data!$D$739:$D$744,0))</f>
        <v>0.48700000182628767</v>
      </c>
      <c r="AE510" s="62">
        <f t="shared" si="134"/>
        <v>0</v>
      </c>
      <c r="AF510" s="62">
        <f t="shared" si="135"/>
        <v>0</v>
      </c>
    </row>
    <row r="511" spans="4:32" s="4" customFormat="1" ht="11.25" customHeight="1" x14ac:dyDescent="0.3">
      <c r="D511" s="12" t="str">
        <f>Input_Raw_Data!E512</f>
        <v>FAC</v>
      </c>
      <c r="E511" s="71">
        <f>Input_Raw_Data!F512</f>
        <v>39217</v>
      </c>
      <c r="F511" s="55">
        <f>Input_Raw_Data!G512</f>
        <v>48</v>
      </c>
      <c r="G511" s="62">
        <f>Input_Raw_Data!H512</f>
        <v>12830</v>
      </c>
      <c r="H511" s="62">
        <f>Input_Raw_Data!I512</f>
        <v>12830</v>
      </c>
      <c r="I511" s="62">
        <f>Input_Raw_Data!J512</f>
        <v>0</v>
      </c>
      <c r="J511" s="73" t="str">
        <f>Input_Raw_Data!K512</f>
        <v>IT and Communications</v>
      </c>
      <c r="K511" s="73" t="str">
        <f>Input_Raw_Data!L512</f>
        <v xml:space="preserve">Non-network — IT and communications </v>
      </c>
      <c r="M511" s="71">
        <f t="shared" si="119"/>
        <v>39217</v>
      </c>
      <c r="N511" s="55">
        <f t="shared" si="120"/>
        <v>7</v>
      </c>
      <c r="O511" s="55">
        <f t="shared" si="121"/>
        <v>1</v>
      </c>
      <c r="P511" s="55">
        <f t="shared" si="122"/>
        <v>6</v>
      </c>
      <c r="Q511" s="55">
        <f t="shared" si="123"/>
        <v>8</v>
      </c>
      <c r="R511" s="55">
        <f t="shared" si="124"/>
        <v>96</v>
      </c>
      <c r="S511" s="55">
        <f t="shared" si="128"/>
        <v>110</v>
      </c>
      <c r="T511" s="55">
        <f t="shared" si="125"/>
        <v>48</v>
      </c>
      <c r="U511" s="55">
        <f t="shared" si="129"/>
        <v>0</v>
      </c>
      <c r="W511" s="73" t="str">
        <f t="shared" si="126"/>
        <v>Yes</v>
      </c>
      <c r="X511" s="55">
        <f t="shared" si="130"/>
        <v>110</v>
      </c>
      <c r="Y511" s="55">
        <f t="shared" si="131"/>
        <v>0</v>
      </c>
      <c r="Z511" s="62">
        <f t="shared" si="132"/>
        <v>0</v>
      </c>
      <c r="AA511" s="62">
        <f t="shared" si="127"/>
        <v>12830</v>
      </c>
      <c r="AB511" s="67">
        <f t="shared" si="133"/>
        <v>0</v>
      </c>
      <c r="AD511" s="57">
        <f>INDEX(Input_Raw_Data!$E$739:$E$744,MATCH(D511,Input_Raw_Data!$D$739:$D$744,0))</f>
        <v>0.48700000182628767</v>
      </c>
      <c r="AE511" s="62">
        <f t="shared" si="134"/>
        <v>0</v>
      </c>
      <c r="AF511" s="62">
        <f t="shared" si="135"/>
        <v>0</v>
      </c>
    </row>
    <row r="512" spans="4:32" s="4" customFormat="1" ht="11.25" customHeight="1" x14ac:dyDescent="0.3">
      <c r="D512" s="12" t="str">
        <f>Input_Raw_Data!E513</f>
        <v>FAC</v>
      </c>
      <c r="E512" s="71">
        <f>Input_Raw_Data!F513</f>
        <v>39105</v>
      </c>
      <c r="F512" s="55">
        <f>Input_Raw_Data!G513</f>
        <v>96</v>
      </c>
      <c r="G512" s="62">
        <f>Input_Raw_Data!H513</f>
        <v>8160</v>
      </c>
      <c r="H512" s="62">
        <f>Input_Raw_Data!I513</f>
        <v>8160</v>
      </c>
      <c r="I512" s="62">
        <f>Input_Raw_Data!J513</f>
        <v>0</v>
      </c>
      <c r="J512" s="73" t="str">
        <f>Input_Raw_Data!K513</f>
        <v>Property</v>
      </c>
      <c r="K512" s="73" t="str">
        <f>Input_Raw_Data!L513</f>
        <v xml:space="preserve">Non-network — property </v>
      </c>
      <c r="M512" s="71">
        <f t="shared" si="119"/>
        <v>39105</v>
      </c>
      <c r="N512" s="55">
        <f t="shared" si="120"/>
        <v>11</v>
      </c>
      <c r="O512" s="55">
        <f t="shared" si="121"/>
        <v>0</v>
      </c>
      <c r="P512" s="55">
        <f t="shared" si="122"/>
        <v>6</v>
      </c>
      <c r="Q512" s="55">
        <f t="shared" si="123"/>
        <v>8</v>
      </c>
      <c r="R512" s="55">
        <f t="shared" si="124"/>
        <v>96</v>
      </c>
      <c r="S512" s="55">
        <f t="shared" si="128"/>
        <v>113</v>
      </c>
      <c r="T512" s="55">
        <f t="shared" si="125"/>
        <v>96</v>
      </c>
      <c r="U512" s="55">
        <f t="shared" si="129"/>
        <v>0</v>
      </c>
      <c r="W512" s="73" t="str">
        <f t="shared" si="126"/>
        <v>Yes</v>
      </c>
      <c r="X512" s="55">
        <f t="shared" si="130"/>
        <v>113</v>
      </c>
      <c r="Y512" s="55">
        <f t="shared" si="131"/>
        <v>0</v>
      </c>
      <c r="Z512" s="62">
        <f t="shared" si="132"/>
        <v>0</v>
      </c>
      <c r="AA512" s="62">
        <f t="shared" si="127"/>
        <v>8160</v>
      </c>
      <c r="AB512" s="67">
        <f t="shared" si="133"/>
        <v>0</v>
      </c>
      <c r="AD512" s="57">
        <f>INDEX(Input_Raw_Data!$E$739:$E$744,MATCH(D512,Input_Raw_Data!$D$739:$D$744,0))</f>
        <v>0.48700000182628767</v>
      </c>
      <c r="AE512" s="62">
        <f t="shared" si="134"/>
        <v>0</v>
      </c>
      <c r="AF512" s="62">
        <f t="shared" si="135"/>
        <v>0</v>
      </c>
    </row>
    <row r="513" spans="4:32" s="4" customFormat="1" ht="11.25" customHeight="1" x14ac:dyDescent="0.3">
      <c r="D513" s="12" t="str">
        <f>Input_Raw_Data!E514</f>
        <v>FAC</v>
      </c>
      <c r="E513" s="71">
        <f>Input_Raw_Data!F514</f>
        <v>39258</v>
      </c>
      <c r="F513" s="55">
        <f>Input_Raw_Data!G514</f>
        <v>48</v>
      </c>
      <c r="G513" s="62">
        <f>Input_Raw_Data!H514</f>
        <v>12076</v>
      </c>
      <c r="H513" s="62">
        <f>Input_Raw_Data!I514</f>
        <v>12076</v>
      </c>
      <c r="I513" s="62">
        <f>Input_Raw_Data!J514</f>
        <v>0</v>
      </c>
      <c r="J513" s="73" t="str">
        <f>Input_Raw_Data!K514</f>
        <v>IT and Communications</v>
      </c>
      <c r="K513" s="73" t="str">
        <f>Input_Raw_Data!L514</f>
        <v xml:space="preserve">Non-network — IT and communications </v>
      </c>
      <c r="M513" s="71">
        <f t="shared" si="119"/>
        <v>39258</v>
      </c>
      <c r="N513" s="55">
        <f t="shared" si="120"/>
        <v>6</v>
      </c>
      <c r="O513" s="55">
        <f t="shared" si="121"/>
        <v>0</v>
      </c>
      <c r="P513" s="55">
        <f t="shared" si="122"/>
        <v>6</v>
      </c>
      <c r="Q513" s="55">
        <f t="shared" si="123"/>
        <v>8</v>
      </c>
      <c r="R513" s="55">
        <f t="shared" si="124"/>
        <v>96</v>
      </c>
      <c r="S513" s="55">
        <f t="shared" si="128"/>
        <v>108</v>
      </c>
      <c r="T513" s="55">
        <f t="shared" si="125"/>
        <v>48</v>
      </c>
      <c r="U513" s="55">
        <f t="shared" si="129"/>
        <v>0</v>
      </c>
      <c r="W513" s="73" t="str">
        <f t="shared" si="126"/>
        <v>Yes</v>
      </c>
      <c r="X513" s="55">
        <f t="shared" si="130"/>
        <v>108</v>
      </c>
      <c r="Y513" s="55">
        <f t="shared" si="131"/>
        <v>0</v>
      </c>
      <c r="Z513" s="62">
        <f t="shared" si="132"/>
        <v>0</v>
      </c>
      <c r="AA513" s="62">
        <f t="shared" si="127"/>
        <v>12076</v>
      </c>
      <c r="AB513" s="67">
        <f t="shared" si="133"/>
        <v>0</v>
      </c>
      <c r="AD513" s="57">
        <f>INDEX(Input_Raw_Data!$E$739:$E$744,MATCH(D513,Input_Raw_Data!$D$739:$D$744,0))</f>
        <v>0.48700000182628767</v>
      </c>
      <c r="AE513" s="62">
        <f t="shared" si="134"/>
        <v>0</v>
      </c>
      <c r="AF513" s="62">
        <f t="shared" si="135"/>
        <v>0</v>
      </c>
    </row>
    <row r="514" spans="4:32" s="4" customFormat="1" ht="11.25" customHeight="1" x14ac:dyDescent="0.3">
      <c r="D514" s="12" t="str">
        <f>Input_Raw_Data!E515</f>
        <v>FAC</v>
      </c>
      <c r="E514" s="71">
        <f>Input_Raw_Data!F515</f>
        <v>39105</v>
      </c>
      <c r="F514" s="55">
        <f>Input_Raw_Data!G515</f>
        <v>96</v>
      </c>
      <c r="G514" s="62">
        <f>Input_Raw_Data!H515</f>
        <v>1560</v>
      </c>
      <c r="H514" s="62">
        <f>Input_Raw_Data!I515</f>
        <v>1560</v>
      </c>
      <c r="I514" s="62">
        <f>Input_Raw_Data!J515</f>
        <v>0</v>
      </c>
      <c r="J514" s="73" t="str">
        <f>Input_Raw_Data!K515</f>
        <v>Property</v>
      </c>
      <c r="K514" s="73" t="str">
        <f>Input_Raw_Data!L515</f>
        <v xml:space="preserve">Non-network — property </v>
      </c>
      <c r="M514" s="71">
        <f t="shared" si="119"/>
        <v>39105</v>
      </c>
      <c r="N514" s="55">
        <f t="shared" si="120"/>
        <v>11</v>
      </c>
      <c r="O514" s="55">
        <f t="shared" si="121"/>
        <v>0</v>
      </c>
      <c r="P514" s="55">
        <f t="shared" si="122"/>
        <v>6</v>
      </c>
      <c r="Q514" s="55">
        <f t="shared" si="123"/>
        <v>8</v>
      </c>
      <c r="R514" s="55">
        <f t="shared" si="124"/>
        <v>96</v>
      </c>
      <c r="S514" s="55">
        <f t="shared" si="128"/>
        <v>113</v>
      </c>
      <c r="T514" s="55">
        <f t="shared" si="125"/>
        <v>96</v>
      </c>
      <c r="U514" s="55">
        <f t="shared" si="129"/>
        <v>0</v>
      </c>
      <c r="W514" s="73" t="str">
        <f t="shared" si="126"/>
        <v>Yes</v>
      </c>
      <c r="X514" s="55">
        <f t="shared" si="130"/>
        <v>113</v>
      </c>
      <c r="Y514" s="55">
        <f t="shared" si="131"/>
        <v>0</v>
      </c>
      <c r="Z514" s="62">
        <f t="shared" si="132"/>
        <v>0</v>
      </c>
      <c r="AA514" s="62">
        <f t="shared" si="127"/>
        <v>1560</v>
      </c>
      <c r="AB514" s="67">
        <f t="shared" si="133"/>
        <v>0</v>
      </c>
      <c r="AD514" s="57">
        <f>INDEX(Input_Raw_Data!$E$739:$E$744,MATCH(D514,Input_Raw_Data!$D$739:$D$744,0))</f>
        <v>0.48700000182628767</v>
      </c>
      <c r="AE514" s="62">
        <f t="shared" si="134"/>
        <v>0</v>
      </c>
      <c r="AF514" s="62">
        <f t="shared" si="135"/>
        <v>0</v>
      </c>
    </row>
    <row r="515" spans="4:32" s="4" customFormat="1" ht="11.25" customHeight="1" x14ac:dyDescent="0.3">
      <c r="D515" s="12" t="str">
        <f>Input_Raw_Data!E516</f>
        <v>FAC</v>
      </c>
      <c r="E515" s="71">
        <f>Input_Raw_Data!F516</f>
        <v>39258</v>
      </c>
      <c r="F515" s="55">
        <f>Input_Raw_Data!G516</f>
        <v>48</v>
      </c>
      <c r="G515" s="62">
        <f>Input_Raw_Data!H516</f>
        <v>3382</v>
      </c>
      <c r="H515" s="62">
        <f>Input_Raw_Data!I516</f>
        <v>3382</v>
      </c>
      <c r="I515" s="62">
        <f>Input_Raw_Data!J516</f>
        <v>0</v>
      </c>
      <c r="J515" s="73" t="str">
        <f>Input_Raw_Data!K516</f>
        <v>IT and Communications</v>
      </c>
      <c r="K515" s="73" t="str">
        <f>Input_Raw_Data!L516</f>
        <v xml:space="preserve">Non-network — IT and communications </v>
      </c>
      <c r="M515" s="71">
        <f t="shared" si="119"/>
        <v>39258</v>
      </c>
      <c r="N515" s="55">
        <f t="shared" si="120"/>
        <v>6</v>
      </c>
      <c r="O515" s="55">
        <f t="shared" si="121"/>
        <v>0</v>
      </c>
      <c r="P515" s="55">
        <f t="shared" si="122"/>
        <v>6</v>
      </c>
      <c r="Q515" s="55">
        <f t="shared" si="123"/>
        <v>8</v>
      </c>
      <c r="R515" s="55">
        <f t="shared" si="124"/>
        <v>96</v>
      </c>
      <c r="S515" s="55">
        <f t="shared" si="128"/>
        <v>108</v>
      </c>
      <c r="T515" s="55">
        <f t="shared" si="125"/>
        <v>48</v>
      </c>
      <c r="U515" s="55">
        <f t="shared" si="129"/>
        <v>0</v>
      </c>
      <c r="W515" s="73" t="str">
        <f t="shared" si="126"/>
        <v>Yes</v>
      </c>
      <c r="X515" s="55">
        <f t="shared" si="130"/>
        <v>108</v>
      </c>
      <c r="Y515" s="55">
        <f t="shared" si="131"/>
        <v>0</v>
      </c>
      <c r="Z515" s="62">
        <f t="shared" si="132"/>
        <v>0</v>
      </c>
      <c r="AA515" s="62">
        <f t="shared" si="127"/>
        <v>3382</v>
      </c>
      <c r="AB515" s="67">
        <f t="shared" si="133"/>
        <v>0</v>
      </c>
      <c r="AD515" s="57">
        <f>INDEX(Input_Raw_Data!$E$739:$E$744,MATCH(D515,Input_Raw_Data!$D$739:$D$744,0))</f>
        <v>0.48700000182628767</v>
      </c>
      <c r="AE515" s="62">
        <f t="shared" si="134"/>
        <v>0</v>
      </c>
      <c r="AF515" s="62">
        <f t="shared" si="135"/>
        <v>0</v>
      </c>
    </row>
    <row r="516" spans="4:32" s="4" customFormat="1" ht="11.25" customHeight="1" x14ac:dyDescent="0.3">
      <c r="D516" s="12" t="str">
        <f>Input_Raw_Data!E517</f>
        <v>FAC</v>
      </c>
      <c r="E516" s="71">
        <f>Input_Raw_Data!F517</f>
        <v>39105</v>
      </c>
      <c r="F516" s="55">
        <f>Input_Raw_Data!G517</f>
        <v>96</v>
      </c>
      <c r="G516" s="62">
        <f>Input_Raw_Data!H517</f>
        <v>2880</v>
      </c>
      <c r="H516" s="62">
        <f>Input_Raw_Data!I517</f>
        <v>2880</v>
      </c>
      <c r="I516" s="62">
        <f>Input_Raw_Data!J517</f>
        <v>0</v>
      </c>
      <c r="J516" s="73" t="str">
        <f>Input_Raw_Data!K517</f>
        <v>Property</v>
      </c>
      <c r="K516" s="73" t="str">
        <f>Input_Raw_Data!L517</f>
        <v xml:space="preserve">Non-network — property </v>
      </c>
      <c r="M516" s="71">
        <f t="shared" si="119"/>
        <v>39105</v>
      </c>
      <c r="N516" s="55">
        <f t="shared" si="120"/>
        <v>11</v>
      </c>
      <c r="O516" s="55">
        <f t="shared" si="121"/>
        <v>0</v>
      </c>
      <c r="P516" s="55">
        <f t="shared" si="122"/>
        <v>6</v>
      </c>
      <c r="Q516" s="55">
        <f t="shared" si="123"/>
        <v>8</v>
      </c>
      <c r="R516" s="55">
        <f t="shared" si="124"/>
        <v>96</v>
      </c>
      <c r="S516" s="55">
        <f t="shared" si="128"/>
        <v>113</v>
      </c>
      <c r="T516" s="55">
        <f t="shared" si="125"/>
        <v>96</v>
      </c>
      <c r="U516" s="55">
        <f t="shared" si="129"/>
        <v>0</v>
      </c>
      <c r="W516" s="73" t="str">
        <f t="shared" si="126"/>
        <v>Yes</v>
      </c>
      <c r="X516" s="55">
        <f t="shared" si="130"/>
        <v>113</v>
      </c>
      <c r="Y516" s="55">
        <f t="shared" si="131"/>
        <v>0</v>
      </c>
      <c r="Z516" s="62">
        <f t="shared" si="132"/>
        <v>0</v>
      </c>
      <c r="AA516" s="62">
        <f t="shared" si="127"/>
        <v>2880</v>
      </c>
      <c r="AB516" s="67">
        <f t="shared" si="133"/>
        <v>0</v>
      </c>
      <c r="AD516" s="57">
        <f>INDEX(Input_Raw_Data!$E$739:$E$744,MATCH(D516,Input_Raw_Data!$D$739:$D$744,0))</f>
        <v>0.48700000182628767</v>
      </c>
      <c r="AE516" s="62">
        <f t="shared" si="134"/>
        <v>0</v>
      </c>
      <c r="AF516" s="62">
        <f t="shared" si="135"/>
        <v>0</v>
      </c>
    </row>
    <row r="517" spans="4:32" s="4" customFormat="1" ht="11.25" customHeight="1" x14ac:dyDescent="0.3">
      <c r="D517" s="12" t="str">
        <f>Input_Raw_Data!E518</f>
        <v>FAC</v>
      </c>
      <c r="E517" s="71">
        <f>Input_Raw_Data!F518</f>
        <v>39105</v>
      </c>
      <c r="F517" s="55">
        <f>Input_Raw_Data!G518</f>
        <v>96</v>
      </c>
      <c r="G517" s="62">
        <f>Input_Raw_Data!H518</f>
        <v>2727</v>
      </c>
      <c r="H517" s="62">
        <f>Input_Raw_Data!I518</f>
        <v>2727</v>
      </c>
      <c r="I517" s="62">
        <f>Input_Raw_Data!J518</f>
        <v>0</v>
      </c>
      <c r="J517" s="73" t="str">
        <f>Input_Raw_Data!K518</f>
        <v>Property</v>
      </c>
      <c r="K517" s="73" t="str">
        <f>Input_Raw_Data!L518</f>
        <v xml:space="preserve">Non-network — property </v>
      </c>
      <c r="M517" s="71">
        <f t="shared" si="119"/>
        <v>39105</v>
      </c>
      <c r="N517" s="55">
        <f t="shared" si="120"/>
        <v>11</v>
      </c>
      <c r="O517" s="55">
        <f t="shared" si="121"/>
        <v>0</v>
      </c>
      <c r="P517" s="55">
        <f t="shared" si="122"/>
        <v>6</v>
      </c>
      <c r="Q517" s="55">
        <f t="shared" si="123"/>
        <v>8</v>
      </c>
      <c r="R517" s="55">
        <f t="shared" si="124"/>
        <v>96</v>
      </c>
      <c r="S517" s="55">
        <f t="shared" si="128"/>
        <v>113</v>
      </c>
      <c r="T517" s="55">
        <f t="shared" si="125"/>
        <v>96</v>
      </c>
      <c r="U517" s="55">
        <f t="shared" si="129"/>
        <v>0</v>
      </c>
      <c r="W517" s="73" t="str">
        <f t="shared" si="126"/>
        <v>Yes</v>
      </c>
      <c r="X517" s="55">
        <f t="shared" si="130"/>
        <v>113</v>
      </c>
      <c r="Y517" s="55">
        <f t="shared" si="131"/>
        <v>0</v>
      </c>
      <c r="Z517" s="62">
        <f t="shared" si="132"/>
        <v>0</v>
      </c>
      <c r="AA517" s="62">
        <f t="shared" si="127"/>
        <v>2727</v>
      </c>
      <c r="AB517" s="67">
        <f t="shared" si="133"/>
        <v>0</v>
      </c>
      <c r="AD517" s="57">
        <f>INDEX(Input_Raw_Data!$E$739:$E$744,MATCH(D517,Input_Raw_Data!$D$739:$D$744,0))</f>
        <v>0.48700000182628767</v>
      </c>
      <c r="AE517" s="62">
        <f t="shared" si="134"/>
        <v>0</v>
      </c>
      <c r="AF517" s="62">
        <f t="shared" si="135"/>
        <v>0</v>
      </c>
    </row>
    <row r="518" spans="4:32" s="4" customFormat="1" ht="11.25" customHeight="1" x14ac:dyDescent="0.3">
      <c r="D518" s="12" t="str">
        <f>Input_Raw_Data!E519</f>
        <v>FAC</v>
      </c>
      <c r="E518" s="71">
        <f>Input_Raw_Data!F519</f>
        <v>39225</v>
      </c>
      <c r="F518" s="55">
        <f>Input_Raw_Data!G519</f>
        <v>120</v>
      </c>
      <c r="G518" s="62">
        <f>Input_Raw_Data!H519</f>
        <v>3590</v>
      </c>
      <c r="H518" s="62">
        <f>Input_Raw_Data!I519</f>
        <v>3290.86</v>
      </c>
      <c r="I518" s="62">
        <f>Input_Raw_Data!J519</f>
        <v>299.13999999999987</v>
      </c>
      <c r="J518" s="73" t="str">
        <f>Input_Raw_Data!K519</f>
        <v>Property</v>
      </c>
      <c r="K518" s="73" t="str">
        <f>Input_Raw_Data!L519</f>
        <v xml:space="preserve">Non-network — property </v>
      </c>
      <c r="M518" s="71">
        <f t="shared" si="119"/>
        <v>39225</v>
      </c>
      <c r="N518" s="55">
        <f t="shared" si="120"/>
        <v>7</v>
      </c>
      <c r="O518" s="55">
        <f t="shared" si="121"/>
        <v>0</v>
      </c>
      <c r="P518" s="55">
        <f t="shared" si="122"/>
        <v>6</v>
      </c>
      <c r="Q518" s="55">
        <f t="shared" si="123"/>
        <v>8</v>
      </c>
      <c r="R518" s="55">
        <f t="shared" si="124"/>
        <v>96</v>
      </c>
      <c r="S518" s="55">
        <f t="shared" si="128"/>
        <v>109</v>
      </c>
      <c r="T518" s="55">
        <f t="shared" si="125"/>
        <v>120</v>
      </c>
      <c r="U518" s="55">
        <f t="shared" si="129"/>
        <v>11</v>
      </c>
      <c r="W518" s="73" t="str">
        <f t="shared" si="126"/>
        <v>Yes</v>
      </c>
      <c r="X518" s="55">
        <f t="shared" si="130"/>
        <v>109</v>
      </c>
      <c r="Y518" s="55">
        <f t="shared" si="131"/>
        <v>11</v>
      </c>
      <c r="Z518" s="62">
        <f t="shared" si="132"/>
        <v>27.194545454545445</v>
      </c>
      <c r="AA518" s="62">
        <f t="shared" si="127"/>
        <v>3590</v>
      </c>
      <c r="AB518" s="67">
        <f t="shared" si="133"/>
        <v>0</v>
      </c>
      <c r="AD518" s="57">
        <f>INDEX(Input_Raw_Data!$E$739:$E$744,MATCH(D518,Input_Raw_Data!$D$739:$D$744,0))</f>
        <v>0.48700000182628767</v>
      </c>
      <c r="AE518" s="62">
        <f t="shared" si="134"/>
        <v>145.68118054631563</v>
      </c>
      <c r="AF518" s="62">
        <f t="shared" si="135"/>
        <v>0</v>
      </c>
    </row>
    <row r="519" spans="4:32" s="4" customFormat="1" ht="11.25" customHeight="1" x14ac:dyDescent="0.3">
      <c r="D519" s="12" t="str">
        <f>Input_Raw_Data!E520</f>
        <v>FAC</v>
      </c>
      <c r="E519" s="71">
        <f>Input_Raw_Data!F520</f>
        <v>39105</v>
      </c>
      <c r="F519" s="55">
        <f>Input_Raw_Data!G520</f>
        <v>96</v>
      </c>
      <c r="G519" s="62">
        <f>Input_Raw_Data!H520</f>
        <v>7500</v>
      </c>
      <c r="H519" s="62">
        <f>Input_Raw_Data!I520</f>
        <v>7500</v>
      </c>
      <c r="I519" s="62">
        <f>Input_Raw_Data!J520</f>
        <v>0</v>
      </c>
      <c r="J519" s="73" t="str">
        <f>Input_Raw_Data!K520</f>
        <v>Property</v>
      </c>
      <c r="K519" s="73" t="str">
        <f>Input_Raw_Data!L520</f>
        <v xml:space="preserve">Non-network — property </v>
      </c>
      <c r="M519" s="71">
        <f t="shared" si="119"/>
        <v>39105</v>
      </c>
      <c r="N519" s="55">
        <f t="shared" si="120"/>
        <v>11</v>
      </c>
      <c r="O519" s="55">
        <f t="shared" si="121"/>
        <v>0</v>
      </c>
      <c r="P519" s="55">
        <f t="shared" si="122"/>
        <v>6</v>
      </c>
      <c r="Q519" s="55">
        <f t="shared" si="123"/>
        <v>8</v>
      </c>
      <c r="R519" s="55">
        <f t="shared" si="124"/>
        <v>96</v>
      </c>
      <c r="S519" s="55">
        <f t="shared" si="128"/>
        <v>113</v>
      </c>
      <c r="T519" s="55">
        <f t="shared" si="125"/>
        <v>96</v>
      </c>
      <c r="U519" s="55">
        <f t="shared" si="129"/>
        <v>0</v>
      </c>
      <c r="W519" s="73" t="str">
        <f t="shared" si="126"/>
        <v>Yes</v>
      </c>
      <c r="X519" s="55">
        <f t="shared" si="130"/>
        <v>113</v>
      </c>
      <c r="Y519" s="55">
        <f t="shared" si="131"/>
        <v>0</v>
      </c>
      <c r="Z519" s="62">
        <f t="shared" si="132"/>
        <v>0</v>
      </c>
      <c r="AA519" s="62">
        <f t="shared" si="127"/>
        <v>7500</v>
      </c>
      <c r="AB519" s="67">
        <f t="shared" si="133"/>
        <v>0</v>
      </c>
      <c r="AD519" s="57">
        <f>INDEX(Input_Raw_Data!$E$739:$E$744,MATCH(D519,Input_Raw_Data!$D$739:$D$744,0))</f>
        <v>0.48700000182628767</v>
      </c>
      <c r="AE519" s="62">
        <f t="shared" si="134"/>
        <v>0</v>
      </c>
      <c r="AF519" s="62">
        <f t="shared" si="135"/>
        <v>0</v>
      </c>
    </row>
    <row r="520" spans="4:32" s="4" customFormat="1" ht="11.25" customHeight="1" x14ac:dyDescent="0.3">
      <c r="D520" s="12" t="str">
        <f>Input_Raw_Data!E521</f>
        <v>FAC</v>
      </c>
      <c r="E520" s="71">
        <f>Input_Raw_Data!F521</f>
        <v>39105</v>
      </c>
      <c r="F520" s="55">
        <f>Input_Raw_Data!G521</f>
        <v>96</v>
      </c>
      <c r="G520" s="62">
        <f>Input_Raw_Data!H521</f>
        <v>1140</v>
      </c>
      <c r="H520" s="62">
        <f>Input_Raw_Data!I521</f>
        <v>1140</v>
      </c>
      <c r="I520" s="62">
        <f>Input_Raw_Data!J521</f>
        <v>0</v>
      </c>
      <c r="J520" s="73" t="str">
        <f>Input_Raw_Data!K521</f>
        <v>Property</v>
      </c>
      <c r="K520" s="73" t="str">
        <f>Input_Raw_Data!L521</f>
        <v xml:space="preserve">Non-network — property </v>
      </c>
      <c r="M520" s="71">
        <f t="shared" si="119"/>
        <v>39105</v>
      </c>
      <c r="N520" s="55">
        <f t="shared" si="120"/>
        <v>11</v>
      </c>
      <c r="O520" s="55">
        <f t="shared" si="121"/>
        <v>0</v>
      </c>
      <c r="P520" s="55">
        <f t="shared" si="122"/>
        <v>6</v>
      </c>
      <c r="Q520" s="55">
        <f t="shared" si="123"/>
        <v>8</v>
      </c>
      <c r="R520" s="55">
        <f t="shared" si="124"/>
        <v>96</v>
      </c>
      <c r="S520" s="55">
        <f t="shared" si="128"/>
        <v>113</v>
      </c>
      <c r="T520" s="55">
        <f t="shared" si="125"/>
        <v>96</v>
      </c>
      <c r="U520" s="55">
        <f t="shared" si="129"/>
        <v>0</v>
      </c>
      <c r="W520" s="73" t="str">
        <f t="shared" si="126"/>
        <v>Yes</v>
      </c>
      <c r="X520" s="55">
        <f t="shared" si="130"/>
        <v>113</v>
      </c>
      <c r="Y520" s="55">
        <f t="shared" si="131"/>
        <v>0</v>
      </c>
      <c r="Z520" s="62">
        <f t="shared" si="132"/>
        <v>0</v>
      </c>
      <c r="AA520" s="62">
        <f t="shared" si="127"/>
        <v>1140</v>
      </c>
      <c r="AB520" s="67">
        <f t="shared" si="133"/>
        <v>0</v>
      </c>
      <c r="AD520" s="57">
        <f>INDEX(Input_Raw_Data!$E$739:$E$744,MATCH(D520,Input_Raw_Data!$D$739:$D$744,0))</f>
        <v>0.48700000182628767</v>
      </c>
      <c r="AE520" s="62">
        <f t="shared" si="134"/>
        <v>0</v>
      </c>
      <c r="AF520" s="62">
        <f t="shared" si="135"/>
        <v>0</v>
      </c>
    </row>
    <row r="521" spans="4:32" s="4" customFormat="1" ht="11.25" customHeight="1" x14ac:dyDescent="0.3">
      <c r="D521" s="12" t="str">
        <f>Input_Raw_Data!E522</f>
        <v>FAC</v>
      </c>
      <c r="E521" s="71">
        <f>Input_Raw_Data!F522</f>
        <v>39105</v>
      </c>
      <c r="F521" s="55">
        <f>Input_Raw_Data!G522</f>
        <v>96</v>
      </c>
      <c r="G521" s="62">
        <f>Input_Raw_Data!H522</f>
        <v>520</v>
      </c>
      <c r="H521" s="62">
        <f>Input_Raw_Data!I522</f>
        <v>520</v>
      </c>
      <c r="I521" s="62">
        <f>Input_Raw_Data!J522</f>
        <v>0</v>
      </c>
      <c r="J521" s="73" t="str">
        <f>Input_Raw_Data!K522</f>
        <v>Property</v>
      </c>
      <c r="K521" s="73" t="str">
        <f>Input_Raw_Data!L522</f>
        <v xml:space="preserve">Non-network — property </v>
      </c>
      <c r="M521" s="71">
        <f t="shared" si="119"/>
        <v>39105</v>
      </c>
      <c r="N521" s="55">
        <f t="shared" si="120"/>
        <v>11</v>
      </c>
      <c r="O521" s="55">
        <f t="shared" si="121"/>
        <v>0</v>
      </c>
      <c r="P521" s="55">
        <f t="shared" si="122"/>
        <v>6</v>
      </c>
      <c r="Q521" s="55">
        <f t="shared" si="123"/>
        <v>8</v>
      </c>
      <c r="R521" s="55">
        <f t="shared" si="124"/>
        <v>96</v>
      </c>
      <c r="S521" s="55">
        <f t="shared" si="128"/>
        <v>113</v>
      </c>
      <c r="T521" s="55">
        <f t="shared" si="125"/>
        <v>96</v>
      </c>
      <c r="U521" s="55">
        <f t="shared" si="129"/>
        <v>0</v>
      </c>
      <c r="W521" s="73" t="str">
        <f t="shared" si="126"/>
        <v>Yes</v>
      </c>
      <c r="X521" s="55">
        <f t="shared" si="130"/>
        <v>113</v>
      </c>
      <c r="Y521" s="55">
        <f t="shared" si="131"/>
        <v>0</v>
      </c>
      <c r="Z521" s="62">
        <f t="shared" si="132"/>
        <v>0</v>
      </c>
      <c r="AA521" s="62">
        <f t="shared" si="127"/>
        <v>520</v>
      </c>
      <c r="AB521" s="67">
        <f t="shared" si="133"/>
        <v>0</v>
      </c>
      <c r="AD521" s="57">
        <f>INDEX(Input_Raw_Data!$E$739:$E$744,MATCH(D521,Input_Raw_Data!$D$739:$D$744,0))</f>
        <v>0.48700000182628767</v>
      </c>
      <c r="AE521" s="62">
        <f t="shared" si="134"/>
        <v>0</v>
      </c>
      <c r="AF521" s="62">
        <f t="shared" si="135"/>
        <v>0</v>
      </c>
    </row>
    <row r="522" spans="4:32" s="4" customFormat="1" ht="11.25" customHeight="1" x14ac:dyDescent="0.3">
      <c r="D522" s="12" t="str">
        <f>Input_Raw_Data!E523</f>
        <v>FAC</v>
      </c>
      <c r="E522" s="71">
        <f>Input_Raw_Data!F523</f>
        <v>39105</v>
      </c>
      <c r="F522" s="55">
        <f>Input_Raw_Data!G523</f>
        <v>96</v>
      </c>
      <c r="G522" s="62">
        <f>Input_Raw_Data!H523</f>
        <v>3000</v>
      </c>
      <c r="H522" s="62">
        <f>Input_Raw_Data!I523</f>
        <v>3000</v>
      </c>
      <c r="I522" s="62">
        <f>Input_Raw_Data!J523</f>
        <v>0</v>
      </c>
      <c r="J522" s="73" t="str">
        <f>Input_Raw_Data!K523</f>
        <v>Property</v>
      </c>
      <c r="K522" s="73" t="str">
        <f>Input_Raw_Data!L523</f>
        <v xml:space="preserve">Non-network — property </v>
      </c>
      <c r="M522" s="71">
        <f t="shared" ref="M522:M585" si="136">E522</f>
        <v>39105</v>
      </c>
      <c r="N522" s="55">
        <f t="shared" ref="N522:N585" si="137">IF(YEAR(M522)=YEAR(Current_Value_Date),0,Mths_In_Yr-(MONTH(M522)))</f>
        <v>11</v>
      </c>
      <c r="O522" s="55">
        <f t="shared" ref="O522:O585" si="138">IF(YEAR(M522)=YEAR(Current_Value_Date),0,
ROUND((EOMONTH(M522,0)-M522)/(Days_In_Yr/Mths_In_Yr),0))</f>
        <v>0</v>
      </c>
      <c r="P522" s="55">
        <f t="shared" ref="P522:P585" si="139">IF(YEAR(M522)=YEAR(Current_Value_Date),ROUND((Current_Value_Date-M522)/(365/12),0),MONTH(Current_Value_Date))</f>
        <v>6</v>
      </c>
      <c r="Q522" s="55">
        <f t="shared" ref="Q522:Q585" si="140">MAX((YEAR(Current_Value_Date)-1)-(YEAR(M522)),0)</f>
        <v>8</v>
      </c>
      <c r="R522" s="55">
        <f t="shared" ref="R522:R585" si="141">Q522*Mths_In_Yr</f>
        <v>96</v>
      </c>
      <c r="S522" s="55">
        <f t="shared" si="128"/>
        <v>113</v>
      </c>
      <c r="T522" s="55">
        <f t="shared" ref="T522:T585" si="142">F522</f>
        <v>96</v>
      </c>
      <c r="U522" s="55">
        <f t="shared" si="129"/>
        <v>0</v>
      </c>
      <c r="W522" s="73" t="str">
        <f t="shared" ref="W522:W585" si="143">IF(F522=1,No,Yes)</f>
        <v>Yes</v>
      </c>
      <c r="X522" s="55">
        <f t="shared" si="130"/>
        <v>113</v>
      </c>
      <c r="Y522" s="55">
        <f t="shared" si="131"/>
        <v>0</v>
      </c>
      <c r="Z522" s="62">
        <f t="shared" si="132"/>
        <v>0</v>
      </c>
      <c r="AA522" s="62">
        <f t="shared" ref="AA522:AA585" si="144">MIN(H522+Z522*Applicable_Months,G522)</f>
        <v>3000</v>
      </c>
      <c r="AB522" s="67">
        <f t="shared" si="133"/>
        <v>0</v>
      </c>
      <c r="AD522" s="57">
        <f>INDEX(Input_Raw_Data!$E$739:$E$744,MATCH(D522,Input_Raw_Data!$D$739:$D$744,0))</f>
        <v>0.48700000182628767</v>
      </c>
      <c r="AE522" s="62">
        <f t="shared" si="134"/>
        <v>0</v>
      </c>
      <c r="AF522" s="62">
        <f t="shared" si="135"/>
        <v>0</v>
      </c>
    </row>
    <row r="523" spans="4:32" s="4" customFormat="1" ht="11.25" customHeight="1" x14ac:dyDescent="0.3">
      <c r="D523" s="12" t="str">
        <f>Input_Raw_Data!E524</f>
        <v>FAC</v>
      </c>
      <c r="E523" s="71">
        <f>Input_Raw_Data!F524</f>
        <v>39105</v>
      </c>
      <c r="F523" s="55">
        <f>Input_Raw_Data!G524</f>
        <v>96</v>
      </c>
      <c r="G523" s="62">
        <f>Input_Raw_Data!H524</f>
        <v>260</v>
      </c>
      <c r="H523" s="62">
        <f>Input_Raw_Data!I524</f>
        <v>260</v>
      </c>
      <c r="I523" s="62">
        <f>Input_Raw_Data!J524</f>
        <v>0</v>
      </c>
      <c r="J523" s="73" t="str">
        <f>Input_Raw_Data!K524</f>
        <v>Property</v>
      </c>
      <c r="K523" s="73" t="str">
        <f>Input_Raw_Data!L524</f>
        <v xml:space="preserve">Non-network — property </v>
      </c>
      <c r="M523" s="71">
        <f t="shared" si="136"/>
        <v>39105</v>
      </c>
      <c r="N523" s="55">
        <f t="shared" si="137"/>
        <v>11</v>
      </c>
      <c r="O523" s="55">
        <f t="shared" si="138"/>
        <v>0</v>
      </c>
      <c r="P523" s="55">
        <f t="shared" si="139"/>
        <v>6</v>
      </c>
      <c r="Q523" s="55">
        <f t="shared" si="140"/>
        <v>8</v>
      </c>
      <c r="R523" s="55">
        <f t="shared" si="141"/>
        <v>96</v>
      </c>
      <c r="S523" s="55">
        <f t="shared" ref="S523:S586" si="145">N523+O523+P523+R523</f>
        <v>113</v>
      </c>
      <c r="T523" s="55">
        <f t="shared" si="142"/>
        <v>96</v>
      </c>
      <c r="U523" s="55">
        <f t="shared" ref="U523:U586" si="146">IF(T523=1,0,MAX(T523-S523,0))</f>
        <v>0</v>
      </c>
      <c r="W523" s="73" t="str">
        <f t="shared" si="143"/>
        <v>Yes</v>
      </c>
      <c r="X523" s="55">
        <f t="shared" ref="X523:X586" si="147">S523</f>
        <v>113</v>
      </c>
      <c r="Y523" s="55">
        <f t="shared" ref="Y523:Y586" si="148">U523</f>
        <v>0</v>
      </c>
      <c r="Z523" s="62">
        <f t="shared" ref="Z523:Z586" si="149">IFERROR(I523/Y523,0)</f>
        <v>0</v>
      </c>
      <c r="AA523" s="62">
        <f t="shared" si="144"/>
        <v>260</v>
      </c>
      <c r="AB523" s="67">
        <f t="shared" ref="AB523:AB586" si="150">G523-AA523</f>
        <v>0</v>
      </c>
      <c r="AD523" s="57">
        <f>INDEX(Input_Raw_Data!$E$739:$E$744,MATCH(D523,Input_Raw_Data!$D$739:$D$744,0))</f>
        <v>0.48700000182628767</v>
      </c>
      <c r="AE523" s="62">
        <f t="shared" ref="AE523:AE586" si="151">AD523*I523</f>
        <v>0</v>
      </c>
      <c r="AF523" s="62">
        <f t="shared" ref="AF523:AF586" si="152">AB523*AD523</f>
        <v>0</v>
      </c>
    </row>
    <row r="524" spans="4:32" s="4" customFormat="1" ht="11.25" customHeight="1" x14ac:dyDescent="0.3">
      <c r="D524" s="12" t="str">
        <f>Input_Raw_Data!E525</f>
        <v>FAC</v>
      </c>
      <c r="E524" s="71">
        <f>Input_Raw_Data!F525</f>
        <v>38984</v>
      </c>
      <c r="F524" s="55">
        <f>Input_Raw_Data!G525</f>
        <v>96</v>
      </c>
      <c r="G524" s="62">
        <f>Input_Raw_Data!H525</f>
        <v>2651</v>
      </c>
      <c r="H524" s="62">
        <f>Input_Raw_Data!I525</f>
        <v>2651</v>
      </c>
      <c r="I524" s="62">
        <f>Input_Raw_Data!J525</f>
        <v>0</v>
      </c>
      <c r="J524" s="73" t="str">
        <f>Input_Raw_Data!K525</f>
        <v>Property</v>
      </c>
      <c r="K524" s="73" t="str">
        <f>Input_Raw_Data!L525</f>
        <v xml:space="preserve">Non-network — property </v>
      </c>
      <c r="M524" s="71">
        <f t="shared" si="136"/>
        <v>38984</v>
      </c>
      <c r="N524" s="55">
        <f t="shared" si="137"/>
        <v>3</v>
      </c>
      <c r="O524" s="55">
        <f t="shared" si="138"/>
        <v>0</v>
      </c>
      <c r="P524" s="55">
        <f t="shared" si="139"/>
        <v>6</v>
      </c>
      <c r="Q524" s="55">
        <f t="shared" si="140"/>
        <v>9</v>
      </c>
      <c r="R524" s="55">
        <f t="shared" si="141"/>
        <v>108</v>
      </c>
      <c r="S524" s="55">
        <f t="shared" si="145"/>
        <v>117</v>
      </c>
      <c r="T524" s="55">
        <f t="shared" si="142"/>
        <v>96</v>
      </c>
      <c r="U524" s="55">
        <f t="shared" si="146"/>
        <v>0</v>
      </c>
      <c r="W524" s="73" t="str">
        <f t="shared" si="143"/>
        <v>Yes</v>
      </c>
      <c r="X524" s="55">
        <f t="shared" si="147"/>
        <v>117</v>
      </c>
      <c r="Y524" s="55">
        <f t="shared" si="148"/>
        <v>0</v>
      </c>
      <c r="Z524" s="62">
        <f t="shared" si="149"/>
        <v>0</v>
      </c>
      <c r="AA524" s="62">
        <f t="shared" si="144"/>
        <v>2651</v>
      </c>
      <c r="AB524" s="67">
        <f t="shared" si="150"/>
        <v>0</v>
      </c>
      <c r="AD524" s="57">
        <f>INDEX(Input_Raw_Data!$E$739:$E$744,MATCH(D524,Input_Raw_Data!$D$739:$D$744,0))</f>
        <v>0.48700000182628767</v>
      </c>
      <c r="AE524" s="62">
        <f t="shared" si="151"/>
        <v>0</v>
      </c>
      <c r="AF524" s="62">
        <f t="shared" si="152"/>
        <v>0</v>
      </c>
    </row>
    <row r="525" spans="4:32" s="4" customFormat="1" ht="11.25" customHeight="1" x14ac:dyDescent="0.3">
      <c r="D525" s="12" t="str">
        <f>Input_Raw_Data!E526</f>
        <v>FAC</v>
      </c>
      <c r="E525" s="71">
        <f>Input_Raw_Data!F526</f>
        <v>38984</v>
      </c>
      <c r="F525" s="55">
        <f>Input_Raw_Data!G526</f>
        <v>96</v>
      </c>
      <c r="G525" s="62">
        <f>Input_Raw_Data!H526</f>
        <v>1850</v>
      </c>
      <c r="H525" s="62">
        <f>Input_Raw_Data!I526</f>
        <v>1850</v>
      </c>
      <c r="I525" s="62">
        <f>Input_Raw_Data!J526</f>
        <v>0</v>
      </c>
      <c r="J525" s="73" t="str">
        <f>Input_Raw_Data!K526</f>
        <v>Property</v>
      </c>
      <c r="K525" s="73" t="str">
        <f>Input_Raw_Data!L526</f>
        <v xml:space="preserve">Non-network — property </v>
      </c>
      <c r="M525" s="71">
        <f t="shared" si="136"/>
        <v>38984</v>
      </c>
      <c r="N525" s="55">
        <f t="shared" si="137"/>
        <v>3</v>
      </c>
      <c r="O525" s="55">
        <f t="shared" si="138"/>
        <v>0</v>
      </c>
      <c r="P525" s="55">
        <f t="shared" si="139"/>
        <v>6</v>
      </c>
      <c r="Q525" s="55">
        <f t="shared" si="140"/>
        <v>9</v>
      </c>
      <c r="R525" s="55">
        <f t="shared" si="141"/>
        <v>108</v>
      </c>
      <c r="S525" s="55">
        <f t="shared" si="145"/>
        <v>117</v>
      </c>
      <c r="T525" s="55">
        <f t="shared" si="142"/>
        <v>96</v>
      </c>
      <c r="U525" s="55">
        <f t="shared" si="146"/>
        <v>0</v>
      </c>
      <c r="W525" s="73" t="str">
        <f t="shared" si="143"/>
        <v>Yes</v>
      </c>
      <c r="X525" s="55">
        <f t="shared" si="147"/>
        <v>117</v>
      </c>
      <c r="Y525" s="55">
        <f t="shared" si="148"/>
        <v>0</v>
      </c>
      <c r="Z525" s="62">
        <f t="shared" si="149"/>
        <v>0</v>
      </c>
      <c r="AA525" s="62">
        <f t="shared" si="144"/>
        <v>1850</v>
      </c>
      <c r="AB525" s="67">
        <f t="shared" si="150"/>
        <v>0</v>
      </c>
      <c r="AD525" s="57">
        <f>INDEX(Input_Raw_Data!$E$739:$E$744,MATCH(D525,Input_Raw_Data!$D$739:$D$744,0))</f>
        <v>0.48700000182628767</v>
      </c>
      <c r="AE525" s="62">
        <f t="shared" si="151"/>
        <v>0</v>
      </c>
      <c r="AF525" s="62">
        <f t="shared" si="152"/>
        <v>0</v>
      </c>
    </row>
    <row r="526" spans="4:32" s="4" customFormat="1" ht="11.25" customHeight="1" x14ac:dyDescent="0.3">
      <c r="D526" s="12" t="str">
        <f>Input_Raw_Data!E527</f>
        <v>FAC</v>
      </c>
      <c r="E526" s="71">
        <f>Input_Raw_Data!F527</f>
        <v>38984</v>
      </c>
      <c r="F526" s="55">
        <f>Input_Raw_Data!G527</f>
        <v>96</v>
      </c>
      <c r="G526" s="62">
        <f>Input_Raw_Data!H527</f>
        <v>1440</v>
      </c>
      <c r="H526" s="62">
        <f>Input_Raw_Data!I527</f>
        <v>1440</v>
      </c>
      <c r="I526" s="62">
        <f>Input_Raw_Data!J527</f>
        <v>0</v>
      </c>
      <c r="J526" s="73" t="str">
        <f>Input_Raw_Data!K527</f>
        <v>Property</v>
      </c>
      <c r="K526" s="73" t="str">
        <f>Input_Raw_Data!L527</f>
        <v xml:space="preserve">Non-network — property </v>
      </c>
      <c r="M526" s="71">
        <f t="shared" si="136"/>
        <v>38984</v>
      </c>
      <c r="N526" s="55">
        <f t="shared" si="137"/>
        <v>3</v>
      </c>
      <c r="O526" s="55">
        <f t="shared" si="138"/>
        <v>0</v>
      </c>
      <c r="P526" s="55">
        <f t="shared" si="139"/>
        <v>6</v>
      </c>
      <c r="Q526" s="55">
        <f t="shared" si="140"/>
        <v>9</v>
      </c>
      <c r="R526" s="55">
        <f t="shared" si="141"/>
        <v>108</v>
      </c>
      <c r="S526" s="55">
        <f t="shared" si="145"/>
        <v>117</v>
      </c>
      <c r="T526" s="55">
        <f t="shared" si="142"/>
        <v>96</v>
      </c>
      <c r="U526" s="55">
        <f t="shared" si="146"/>
        <v>0</v>
      </c>
      <c r="W526" s="73" t="str">
        <f t="shared" si="143"/>
        <v>Yes</v>
      </c>
      <c r="X526" s="55">
        <f t="shared" si="147"/>
        <v>117</v>
      </c>
      <c r="Y526" s="55">
        <f t="shared" si="148"/>
        <v>0</v>
      </c>
      <c r="Z526" s="62">
        <f t="shared" si="149"/>
        <v>0</v>
      </c>
      <c r="AA526" s="62">
        <f t="shared" si="144"/>
        <v>1440</v>
      </c>
      <c r="AB526" s="67">
        <f t="shared" si="150"/>
        <v>0</v>
      </c>
      <c r="AD526" s="57">
        <f>INDEX(Input_Raw_Data!$E$739:$E$744,MATCH(D526,Input_Raw_Data!$D$739:$D$744,0))</f>
        <v>0.48700000182628767</v>
      </c>
      <c r="AE526" s="62">
        <f t="shared" si="151"/>
        <v>0</v>
      </c>
      <c r="AF526" s="62">
        <f t="shared" si="152"/>
        <v>0</v>
      </c>
    </row>
    <row r="527" spans="4:32" s="4" customFormat="1" ht="11.25" customHeight="1" x14ac:dyDescent="0.3">
      <c r="D527" s="12" t="str">
        <f>Input_Raw_Data!E528</f>
        <v>FAC</v>
      </c>
      <c r="E527" s="71">
        <f>Input_Raw_Data!F528</f>
        <v>38984</v>
      </c>
      <c r="F527" s="55">
        <f>Input_Raw_Data!G528</f>
        <v>96</v>
      </c>
      <c r="G527" s="62">
        <f>Input_Raw_Data!H528</f>
        <v>1304</v>
      </c>
      <c r="H527" s="62">
        <f>Input_Raw_Data!I528</f>
        <v>1304</v>
      </c>
      <c r="I527" s="62">
        <f>Input_Raw_Data!J528</f>
        <v>0</v>
      </c>
      <c r="J527" s="73" t="str">
        <f>Input_Raw_Data!K528</f>
        <v>Property</v>
      </c>
      <c r="K527" s="73" t="str">
        <f>Input_Raw_Data!L528</f>
        <v xml:space="preserve">Non-network — property </v>
      </c>
      <c r="M527" s="71">
        <f t="shared" si="136"/>
        <v>38984</v>
      </c>
      <c r="N527" s="55">
        <f t="shared" si="137"/>
        <v>3</v>
      </c>
      <c r="O527" s="55">
        <f t="shared" si="138"/>
        <v>0</v>
      </c>
      <c r="P527" s="55">
        <f t="shared" si="139"/>
        <v>6</v>
      </c>
      <c r="Q527" s="55">
        <f t="shared" si="140"/>
        <v>9</v>
      </c>
      <c r="R527" s="55">
        <f t="shared" si="141"/>
        <v>108</v>
      </c>
      <c r="S527" s="55">
        <f t="shared" si="145"/>
        <v>117</v>
      </c>
      <c r="T527" s="55">
        <f t="shared" si="142"/>
        <v>96</v>
      </c>
      <c r="U527" s="55">
        <f t="shared" si="146"/>
        <v>0</v>
      </c>
      <c r="W527" s="73" t="str">
        <f t="shared" si="143"/>
        <v>Yes</v>
      </c>
      <c r="X527" s="55">
        <f t="shared" si="147"/>
        <v>117</v>
      </c>
      <c r="Y527" s="55">
        <f t="shared" si="148"/>
        <v>0</v>
      </c>
      <c r="Z527" s="62">
        <f t="shared" si="149"/>
        <v>0</v>
      </c>
      <c r="AA527" s="62">
        <f t="shared" si="144"/>
        <v>1304</v>
      </c>
      <c r="AB527" s="67">
        <f t="shared" si="150"/>
        <v>0</v>
      </c>
      <c r="AD527" s="57">
        <f>INDEX(Input_Raw_Data!$E$739:$E$744,MATCH(D527,Input_Raw_Data!$D$739:$D$744,0))</f>
        <v>0.48700000182628767</v>
      </c>
      <c r="AE527" s="62">
        <f t="shared" si="151"/>
        <v>0</v>
      </c>
      <c r="AF527" s="62">
        <f t="shared" si="152"/>
        <v>0</v>
      </c>
    </row>
    <row r="528" spans="4:32" s="4" customFormat="1" ht="11.25" customHeight="1" x14ac:dyDescent="0.3">
      <c r="D528" s="12" t="str">
        <f>Input_Raw_Data!E529</f>
        <v>FAC</v>
      </c>
      <c r="E528" s="71">
        <f>Input_Raw_Data!F529</f>
        <v>38984</v>
      </c>
      <c r="F528" s="55">
        <f>Input_Raw_Data!G529</f>
        <v>96</v>
      </c>
      <c r="G528" s="62">
        <f>Input_Raw_Data!H529</f>
        <v>3371</v>
      </c>
      <c r="H528" s="62">
        <f>Input_Raw_Data!I529</f>
        <v>3371</v>
      </c>
      <c r="I528" s="62">
        <f>Input_Raw_Data!J529</f>
        <v>0</v>
      </c>
      <c r="J528" s="73" t="str">
        <f>Input_Raw_Data!K529</f>
        <v>Property</v>
      </c>
      <c r="K528" s="73" t="str">
        <f>Input_Raw_Data!L529</f>
        <v xml:space="preserve">Non-network — property </v>
      </c>
      <c r="M528" s="71">
        <f t="shared" si="136"/>
        <v>38984</v>
      </c>
      <c r="N528" s="55">
        <f t="shared" si="137"/>
        <v>3</v>
      </c>
      <c r="O528" s="55">
        <f t="shared" si="138"/>
        <v>0</v>
      </c>
      <c r="P528" s="55">
        <f t="shared" si="139"/>
        <v>6</v>
      </c>
      <c r="Q528" s="55">
        <f t="shared" si="140"/>
        <v>9</v>
      </c>
      <c r="R528" s="55">
        <f t="shared" si="141"/>
        <v>108</v>
      </c>
      <c r="S528" s="55">
        <f t="shared" si="145"/>
        <v>117</v>
      </c>
      <c r="T528" s="55">
        <f t="shared" si="142"/>
        <v>96</v>
      </c>
      <c r="U528" s="55">
        <f t="shared" si="146"/>
        <v>0</v>
      </c>
      <c r="W528" s="73" t="str">
        <f t="shared" si="143"/>
        <v>Yes</v>
      </c>
      <c r="X528" s="55">
        <f t="shared" si="147"/>
        <v>117</v>
      </c>
      <c r="Y528" s="55">
        <f t="shared" si="148"/>
        <v>0</v>
      </c>
      <c r="Z528" s="62">
        <f t="shared" si="149"/>
        <v>0</v>
      </c>
      <c r="AA528" s="62">
        <f t="shared" si="144"/>
        <v>3371</v>
      </c>
      <c r="AB528" s="67">
        <f t="shared" si="150"/>
        <v>0</v>
      </c>
      <c r="AD528" s="57">
        <f>INDEX(Input_Raw_Data!$E$739:$E$744,MATCH(D528,Input_Raw_Data!$D$739:$D$744,0))</f>
        <v>0.48700000182628767</v>
      </c>
      <c r="AE528" s="62">
        <f t="shared" si="151"/>
        <v>0</v>
      </c>
      <c r="AF528" s="62">
        <f t="shared" si="152"/>
        <v>0</v>
      </c>
    </row>
    <row r="529" spans="4:32" s="4" customFormat="1" ht="11.25" customHeight="1" x14ac:dyDescent="0.3">
      <c r="D529" s="12" t="str">
        <f>Input_Raw_Data!E530</f>
        <v>FAC</v>
      </c>
      <c r="E529" s="71">
        <f>Input_Raw_Data!F530</f>
        <v>38984</v>
      </c>
      <c r="F529" s="55">
        <f>Input_Raw_Data!G530</f>
        <v>96</v>
      </c>
      <c r="G529" s="62">
        <f>Input_Raw_Data!H530</f>
        <v>2200</v>
      </c>
      <c r="H529" s="62">
        <f>Input_Raw_Data!I530</f>
        <v>2200</v>
      </c>
      <c r="I529" s="62">
        <f>Input_Raw_Data!J530</f>
        <v>0</v>
      </c>
      <c r="J529" s="73" t="str">
        <f>Input_Raw_Data!K530</f>
        <v>Property</v>
      </c>
      <c r="K529" s="73" t="str">
        <f>Input_Raw_Data!L530</f>
        <v xml:space="preserve">Non-network — property </v>
      </c>
      <c r="M529" s="71">
        <f t="shared" si="136"/>
        <v>38984</v>
      </c>
      <c r="N529" s="55">
        <f t="shared" si="137"/>
        <v>3</v>
      </c>
      <c r="O529" s="55">
        <f t="shared" si="138"/>
        <v>0</v>
      </c>
      <c r="P529" s="55">
        <f t="shared" si="139"/>
        <v>6</v>
      </c>
      <c r="Q529" s="55">
        <f t="shared" si="140"/>
        <v>9</v>
      </c>
      <c r="R529" s="55">
        <f t="shared" si="141"/>
        <v>108</v>
      </c>
      <c r="S529" s="55">
        <f t="shared" si="145"/>
        <v>117</v>
      </c>
      <c r="T529" s="55">
        <f t="shared" si="142"/>
        <v>96</v>
      </c>
      <c r="U529" s="55">
        <f t="shared" si="146"/>
        <v>0</v>
      </c>
      <c r="W529" s="73" t="str">
        <f t="shared" si="143"/>
        <v>Yes</v>
      </c>
      <c r="X529" s="55">
        <f t="shared" si="147"/>
        <v>117</v>
      </c>
      <c r="Y529" s="55">
        <f t="shared" si="148"/>
        <v>0</v>
      </c>
      <c r="Z529" s="62">
        <f t="shared" si="149"/>
        <v>0</v>
      </c>
      <c r="AA529" s="62">
        <f t="shared" si="144"/>
        <v>2200</v>
      </c>
      <c r="AB529" s="67">
        <f t="shared" si="150"/>
        <v>0</v>
      </c>
      <c r="AD529" s="57">
        <f>INDEX(Input_Raw_Data!$E$739:$E$744,MATCH(D529,Input_Raw_Data!$D$739:$D$744,0))</f>
        <v>0.48700000182628767</v>
      </c>
      <c r="AE529" s="62">
        <f t="shared" si="151"/>
        <v>0</v>
      </c>
      <c r="AF529" s="62">
        <f t="shared" si="152"/>
        <v>0</v>
      </c>
    </row>
    <row r="530" spans="4:32" s="4" customFormat="1" ht="11.25" customHeight="1" x14ac:dyDescent="0.3">
      <c r="D530" s="12" t="str">
        <f>Input_Raw_Data!E531</f>
        <v>FAC</v>
      </c>
      <c r="E530" s="71">
        <f>Input_Raw_Data!F531</f>
        <v>38984</v>
      </c>
      <c r="F530" s="55">
        <f>Input_Raw_Data!G531</f>
        <v>96</v>
      </c>
      <c r="G530" s="62">
        <f>Input_Raw_Data!H531</f>
        <v>2117</v>
      </c>
      <c r="H530" s="62">
        <f>Input_Raw_Data!I531</f>
        <v>2117</v>
      </c>
      <c r="I530" s="62">
        <f>Input_Raw_Data!J531</f>
        <v>0</v>
      </c>
      <c r="J530" s="73" t="str">
        <f>Input_Raw_Data!K531</f>
        <v>Property</v>
      </c>
      <c r="K530" s="73" t="str">
        <f>Input_Raw_Data!L531</f>
        <v xml:space="preserve">Non-network — property </v>
      </c>
      <c r="M530" s="71">
        <f t="shared" si="136"/>
        <v>38984</v>
      </c>
      <c r="N530" s="55">
        <f t="shared" si="137"/>
        <v>3</v>
      </c>
      <c r="O530" s="55">
        <f t="shared" si="138"/>
        <v>0</v>
      </c>
      <c r="P530" s="55">
        <f t="shared" si="139"/>
        <v>6</v>
      </c>
      <c r="Q530" s="55">
        <f t="shared" si="140"/>
        <v>9</v>
      </c>
      <c r="R530" s="55">
        <f t="shared" si="141"/>
        <v>108</v>
      </c>
      <c r="S530" s="55">
        <f t="shared" si="145"/>
        <v>117</v>
      </c>
      <c r="T530" s="55">
        <f t="shared" si="142"/>
        <v>96</v>
      </c>
      <c r="U530" s="55">
        <f t="shared" si="146"/>
        <v>0</v>
      </c>
      <c r="W530" s="73" t="str">
        <f t="shared" si="143"/>
        <v>Yes</v>
      </c>
      <c r="X530" s="55">
        <f t="shared" si="147"/>
        <v>117</v>
      </c>
      <c r="Y530" s="55">
        <f t="shared" si="148"/>
        <v>0</v>
      </c>
      <c r="Z530" s="62">
        <f t="shared" si="149"/>
        <v>0</v>
      </c>
      <c r="AA530" s="62">
        <f t="shared" si="144"/>
        <v>2117</v>
      </c>
      <c r="AB530" s="67">
        <f t="shared" si="150"/>
        <v>0</v>
      </c>
      <c r="AD530" s="57">
        <f>INDEX(Input_Raw_Data!$E$739:$E$744,MATCH(D530,Input_Raw_Data!$D$739:$D$744,0))</f>
        <v>0.48700000182628767</v>
      </c>
      <c r="AE530" s="62">
        <f t="shared" si="151"/>
        <v>0</v>
      </c>
      <c r="AF530" s="62">
        <f t="shared" si="152"/>
        <v>0</v>
      </c>
    </row>
    <row r="531" spans="4:32" s="4" customFormat="1" ht="11.25" customHeight="1" x14ac:dyDescent="0.3">
      <c r="D531" s="12" t="str">
        <f>Input_Raw_Data!E532</f>
        <v>FAC</v>
      </c>
      <c r="E531" s="71">
        <f>Input_Raw_Data!F532</f>
        <v>38984</v>
      </c>
      <c r="F531" s="55">
        <f>Input_Raw_Data!G532</f>
        <v>48</v>
      </c>
      <c r="G531" s="62">
        <f>Input_Raw_Data!H532</f>
        <v>2495</v>
      </c>
      <c r="H531" s="62">
        <f>Input_Raw_Data!I532</f>
        <v>2495</v>
      </c>
      <c r="I531" s="62">
        <f>Input_Raw_Data!J532</f>
        <v>0</v>
      </c>
      <c r="J531" s="73" t="str">
        <f>Input_Raw_Data!K532</f>
        <v>Property</v>
      </c>
      <c r="K531" s="73" t="str">
        <f>Input_Raw_Data!L532</f>
        <v xml:space="preserve">Non-network — property </v>
      </c>
      <c r="M531" s="71">
        <f t="shared" si="136"/>
        <v>38984</v>
      </c>
      <c r="N531" s="55">
        <f t="shared" si="137"/>
        <v>3</v>
      </c>
      <c r="O531" s="55">
        <f t="shared" si="138"/>
        <v>0</v>
      </c>
      <c r="P531" s="55">
        <f t="shared" si="139"/>
        <v>6</v>
      </c>
      <c r="Q531" s="55">
        <f t="shared" si="140"/>
        <v>9</v>
      </c>
      <c r="R531" s="55">
        <f t="shared" si="141"/>
        <v>108</v>
      </c>
      <c r="S531" s="55">
        <f t="shared" si="145"/>
        <v>117</v>
      </c>
      <c r="T531" s="55">
        <f t="shared" si="142"/>
        <v>48</v>
      </c>
      <c r="U531" s="55">
        <f t="shared" si="146"/>
        <v>0</v>
      </c>
      <c r="W531" s="73" t="str">
        <f t="shared" si="143"/>
        <v>Yes</v>
      </c>
      <c r="X531" s="55">
        <f t="shared" si="147"/>
        <v>117</v>
      </c>
      <c r="Y531" s="55">
        <f t="shared" si="148"/>
        <v>0</v>
      </c>
      <c r="Z531" s="62">
        <f t="shared" si="149"/>
        <v>0</v>
      </c>
      <c r="AA531" s="62">
        <f t="shared" si="144"/>
        <v>2495</v>
      </c>
      <c r="AB531" s="67">
        <f t="shared" si="150"/>
        <v>0</v>
      </c>
      <c r="AD531" s="57">
        <f>INDEX(Input_Raw_Data!$E$739:$E$744,MATCH(D531,Input_Raw_Data!$D$739:$D$744,0))</f>
        <v>0.48700000182628767</v>
      </c>
      <c r="AE531" s="62">
        <f t="shared" si="151"/>
        <v>0</v>
      </c>
      <c r="AF531" s="62">
        <f t="shared" si="152"/>
        <v>0</v>
      </c>
    </row>
    <row r="532" spans="4:32" s="4" customFormat="1" ht="11.25" customHeight="1" x14ac:dyDescent="0.3">
      <c r="D532" s="12" t="str">
        <f>Input_Raw_Data!E533</f>
        <v>FAC</v>
      </c>
      <c r="E532" s="71">
        <f>Input_Raw_Data!F533</f>
        <v>38984</v>
      </c>
      <c r="F532" s="55">
        <f>Input_Raw_Data!G533</f>
        <v>48</v>
      </c>
      <c r="G532" s="62">
        <f>Input_Raw_Data!H533</f>
        <v>2340</v>
      </c>
      <c r="H532" s="62">
        <f>Input_Raw_Data!I533</f>
        <v>2340</v>
      </c>
      <c r="I532" s="62">
        <f>Input_Raw_Data!J533</f>
        <v>0</v>
      </c>
      <c r="J532" s="73" t="str">
        <f>Input_Raw_Data!K533</f>
        <v>Property</v>
      </c>
      <c r="K532" s="73" t="str">
        <f>Input_Raw_Data!L533</f>
        <v xml:space="preserve">Non-network — property </v>
      </c>
      <c r="M532" s="71">
        <f t="shared" si="136"/>
        <v>38984</v>
      </c>
      <c r="N532" s="55">
        <f t="shared" si="137"/>
        <v>3</v>
      </c>
      <c r="O532" s="55">
        <f t="shared" si="138"/>
        <v>0</v>
      </c>
      <c r="P532" s="55">
        <f t="shared" si="139"/>
        <v>6</v>
      </c>
      <c r="Q532" s="55">
        <f t="shared" si="140"/>
        <v>9</v>
      </c>
      <c r="R532" s="55">
        <f t="shared" si="141"/>
        <v>108</v>
      </c>
      <c r="S532" s="55">
        <f t="shared" si="145"/>
        <v>117</v>
      </c>
      <c r="T532" s="55">
        <f t="shared" si="142"/>
        <v>48</v>
      </c>
      <c r="U532" s="55">
        <f t="shared" si="146"/>
        <v>0</v>
      </c>
      <c r="W532" s="73" t="str">
        <f t="shared" si="143"/>
        <v>Yes</v>
      </c>
      <c r="X532" s="55">
        <f t="shared" si="147"/>
        <v>117</v>
      </c>
      <c r="Y532" s="55">
        <f t="shared" si="148"/>
        <v>0</v>
      </c>
      <c r="Z532" s="62">
        <f t="shared" si="149"/>
        <v>0</v>
      </c>
      <c r="AA532" s="62">
        <f t="shared" si="144"/>
        <v>2340</v>
      </c>
      <c r="AB532" s="67">
        <f t="shared" si="150"/>
        <v>0</v>
      </c>
      <c r="AD532" s="57">
        <f>INDEX(Input_Raw_Data!$E$739:$E$744,MATCH(D532,Input_Raw_Data!$D$739:$D$744,0))</f>
        <v>0.48700000182628767</v>
      </c>
      <c r="AE532" s="62">
        <f t="shared" si="151"/>
        <v>0</v>
      </c>
      <c r="AF532" s="62">
        <f t="shared" si="152"/>
        <v>0</v>
      </c>
    </row>
    <row r="533" spans="4:32" s="4" customFormat="1" ht="11.25" customHeight="1" x14ac:dyDescent="0.3">
      <c r="D533" s="12" t="str">
        <f>Input_Raw_Data!E534</f>
        <v>FAC</v>
      </c>
      <c r="E533" s="71">
        <f>Input_Raw_Data!F534</f>
        <v>38984</v>
      </c>
      <c r="F533" s="55">
        <f>Input_Raw_Data!G534</f>
        <v>60</v>
      </c>
      <c r="G533" s="62">
        <f>Input_Raw_Data!H534</f>
        <v>3420</v>
      </c>
      <c r="H533" s="62">
        <f>Input_Raw_Data!I534</f>
        <v>3420</v>
      </c>
      <c r="I533" s="62">
        <f>Input_Raw_Data!J534</f>
        <v>0</v>
      </c>
      <c r="J533" s="73" t="str">
        <f>Input_Raw_Data!K534</f>
        <v>Property</v>
      </c>
      <c r="K533" s="73" t="str">
        <f>Input_Raw_Data!L534</f>
        <v xml:space="preserve">Non-network — property </v>
      </c>
      <c r="M533" s="71">
        <f t="shared" si="136"/>
        <v>38984</v>
      </c>
      <c r="N533" s="55">
        <f t="shared" si="137"/>
        <v>3</v>
      </c>
      <c r="O533" s="55">
        <f t="shared" si="138"/>
        <v>0</v>
      </c>
      <c r="P533" s="55">
        <f t="shared" si="139"/>
        <v>6</v>
      </c>
      <c r="Q533" s="55">
        <f t="shared" si="140"/>
        <v>9</v>
      </c>
      <c r="R533" s="55">
        <f t="shared" si="141"/>
        <v>108</v>
      </c>
      <c r="S533" s="55">
        <f t="shared" si="145"/>
        <v>117</v>
      </c>
      <c r="T533" s="55">
        <f t="shared" si="142"/>
        <v>60</v>
      </c>
      <c r="U533" s="55">
        <f t="shared" si="146"/>
        <v>0</v>
      </c>
      <c r="W533" s="73" t="str">
        <f t="shared" si="143"/>
        <v>Yes</v>
      </c>
      <c r="X533" s="55">
        <f t="shared" si="147"/>
        <v>117</v>
      </c>
      <c r="Y533" s="55">
        <f t="shared" si="148"/>
        <v>0</v>
      </c>
      <c r="Z533" s="62">
        <f t="shared" si="149"/>
        <v>0</v>
      </c>
      <c r="AA533" s="62">
        <f t="shared" si="144"/>
        <v>3420</v>
      </c>
      <c r="AB533" s="67">
        <f t="shared" si="150"/>
        <v>0</v>
      </c>
      <c r="AD533" s="57">
        <f>INDEX(Input_Raw_Data!$E$739:$E$744,MATCH(D533,Input_Raw_Data!$D$739:$D$744,0))</f>
        <v>0.48700000182628767</v>
      </c>
      <c r="AE533" s="62">
        <f t="shared" si="151"/>
        <v>0</v>
      </c>
      <c r="AF533" s="62">
        <f t="shared" si="152"/>
        <v>0</v>
      </c>
    </row>
    <row r="534" spans="4:32" s="4" customFormat="1" ht="11.25" customHeight="1" x14ac:dyDescent="0.3">
      <c r="D534" s="12" t="str">
        <f>Input_Raw_Data!E535</f>
        <v>FAC</v>
      </c>
      <c r="E534" s="71">
        <f>Input_Raw_Data!F535</f>
        <v>39233</v>
      </c>
      <c r="F534" s="55">
        <f>Input_Raw_Data!G535</f>
        <v>240</v>
      </c>
      <c r="G534" s="62">
        <f>Input_Raw_Data!H535</f>
        <v>428892</v>
      </c>
      <c r="H534" s="62">
        <f>Input_Raw_Data!I535</f>
        <v>196575.22</v>
      </c>
      <c r="I534" s="62">
        <f>Input_Raw_Data!J535</f>
        <v>232316.78</v>
      </c>
      <c r="J534" s="73" t="str">
        <f>Input_Raw_Data!K535</f>
        <v>Property</v>
      </c>
      <c r="K534" s="73" t="str">
        <f>Input_Raw_Data!L535</f>
        <v xml:space="preserve">Non-network — property </v>
      </c>
      <c r="M534" s="71">
        <f t="shared" si="136"/>
        <v>39233</v>
      </c>
      <c r="N534" s="55">
        <f t="shared" si="137"/>
        <v>7</v>
      </c>
      <c r="O534" s="55">
        <f t="shared" si="138"/>
        <v>0</v>
      </c>
      <c r="P534" s="55">
        <f t="shared" si="139"/>
        <v>6</v>
      </c>
      <c r="Q534" s="55">
        <f t="shared" si="140"/>
        <v>8</v>
      </c>
      <c r="R534" s="55">
        <f t="shared" si="141"/>
        <v>96</v>
      </c>
      <c r="S534" s="55">
        <f t="shared" si="145"/>
        <v>109</v>
      </c>
      <c r="T534" s="55">
        <f t="shared" si="142"/>
        <v>240</v>
      </c>
      <c r="U534" s="55">
        <f t="shared" si="146"/>
        <v>131</v>
      </c>
      <c r="W534" s="73" t="str">
        <f t="shared" si="143"/>
        <v>Yes</v>
      </c>
      <c r="X534" s="55">
        <f t="shared" si="147"/>
        <v>109</v>
      </c>
      <c r="Y534" s="55">
        <f t="shared" si="148"/>
        <v>131</v>
      </c>
      <c r="Z534" s="62">
        <f t="shared" si="149"/>
        <v>1773.4105343511451</v>
      </c>
      <c r="AA534" s="62">
        <f t="shared" si="144"/>
        <v>262191.40977099235</v>
      </c>
      <c r="AB534" s="67">
        <f t="shared" si="150"/>
        <v>166700.59022900765</v>
      </c>
      <c r="AD534" s="57">
        <f>INDEX(Input_Raw_Data!$E$739:$E$744,MATCH(D534,Input_Raw_Data!$D$739:$D$744,0))</f>
        <v>0.48700000182628767</v>
      </c>
      <c r="AE534" s="62">
        <f t="shared" si="151"/>
        <v>113138.27228427726</v>
      </c>
      <c r="AF534" s="62">
        <f t="shared" si="152"/>
        <v>81183.187745969961</v>
      </c>
    </row>
    <row r="535" spans="4:32" s="4" customFormat="1" ht="11.25" customHeight="1" x14ac:dyDescent="0.3">
      <c r="D535" s="12" t="str">
        <f>Input_Raw_Data!E536</f>
        <v>FAC</v>
      </c>
      <c r="E535" s="71">
        <f>Input_Raw_Data!F536</f>
        <v>39233</v>
      </c>
      <c r="F535" s="55">
        <f>Input_Raw_Data!G536</f>
        <v>48</v>
      </c>
      <c r="G535" s="62">
        <f>Input_Raw_Data!H536</f>
        <v>92128</v>
      </c>
      <c r="H535" s="62">
        <f>Input_Raw_Data!I536</f>
        <v>92128</v>
      </c>
      <c r="I535" s="62">
        <f>Input_Raw_Data!J536</f>
        <v>0</v>
      </c>
      <c r="J535" s="73" t="str">
        <f>Input_Raw_Data!K536</f>
        <v>IT and Communications</v>
      </c>
      <c r="K535" s="73" t="str">
        <f>Input_Raw_Data!L536</f>
        <v xml:space="preserve">Non-network — IT and communications </v>
      </c>
      <c r="M535" s="71">
        <f t="shared" si="136"/>
        <v>39233</v>
      </c>
      <c r="N535" s="55">
        <f t="shared" si="137"/>
        <v>7</v>
      </c>
      <c r="O535" s="55">
        <f t="shared" si="138"/>
        <v>0</v>
      </c>
      <c r="P535" s="55">
        <f t="shared" si="139"/>
        <v>6</v>
      </c>
      <c r="Q535" s="55">
        <f t="shared" si="140"/>
        <v>8</v>
      </c>
      <c r="R535" s="55">
        <f t="shared" si="141"/>
        <v>96</v>
      </c>
      <c r="S535" s="55">
        <f t="shared" si="145"/>
        <v>109</v>
      </c>
      <c r="T535" s="55">
        <f t="shared" si="142"/>
        <v>48</v>
      </c>
      <c r="U535" s="55">
        <f t="shared" si="146"/>
        <v>0</v>
      </c>
      <c r="W535" s="73" t="str">
        <f t="shared" si="143"/>
        <v>Yes</v>
      </c>
      <c r="X535" s="55">
        <f t="shared" si="147"/>
        <v>109</v>
      </c>
      <c r="Y535" s="55">
        <f t="shared" si="148"/>
        <v>0</v>
      </c>
      <c r="Z535" s="62">
        <f t="shared" si="149"/>
        <v>0</v>
      </c>
      <c r="AA535" s="62">
        <f t="shared" si="144"/>
        <v>92128</v>
      </c>
      <c r="AB535" s="67">
        <f t="shared" si="150"/>
        <v>0</v>
      </c>
      <c r="AD535" s="57">
        <f>INDEX(Input_Raw_Data!$E$739:$E$744,MATCH(D535,Input_Raw_Data!$D$739:$D$744,0))</f>
        <v>0.48700000182628767</v>
      </c>
      <c r="AE535" s="62">
        <f t="shared" si="151"/>
        <v>0</v>
      </c>
      <c r="AF535" s="62">
        <f t="shared" si="152"/>
        <v>0</v>
      </c>
    </row>
    <row r="536" spans="4:32" s="4" customFormat="1" ht="11.25" customHeight="1" x14ac:dyDescent="0.3">
      <c r="D536" s="12" t="str">
        <f>Input_Raw_Data!E537</f>
        <v>FAC</v>
      </c>
      <c r="E536" s="71">
        <f>Input_Raw_Data!F537</f>
        <v>39253</v>
      </c>
      <c r="F536" s="55">
        <f>Input_Raw_Data!G537</f>
        <v>48</v>
      </c>
      <c r="G536" s="62">
        <f>Input_Raw_Data!H537</f>
        <v>23443</v>
      </c>
      <c r="H536" s="62">
        <f>Input_Raw_Data!I537</f>
        <v>23443</v>
      </c>
      <c r="I536" s="62">
        <f>Input_Raw_Data!J537</f>
        <v>0</v>
      </c>
      <c r="J536" s="73" t="str">
        <f>Input_Raw_Data!K537</f>
        <v>IT and Communications</v>
      </c>
      <c r="K536" s="73" t="str">
        <f>Input_Raw_Data!L537</f>
        <v xml:space="preserve">Non-network — IT and communications </v>
      </c>
      <c r="M536" s="71">
        <f t="shared" si="136"/>
        <v>39253</v>
      </c>
      <c r="N536" s="55">
        <f t="shared" si="137"/>
        <v>6</v>
      </c>
      <c r="O536" s="55">
        <f t="shared" si="138"/>
        <v>0</v>
      </c>
      <c r="P536" s="55">
        <f t="shared" si="139"/>
        <v>6</v>
      </c>
      <c r="Q536" s="55">
        <f t="shared" si="140"/>
        <v>8</v>
      </c>
      <c r="R536" s="55">
        <f t="shared" si="141"/>
        <v>96</v>
      </c>
      <c r="S536" s="55">
        <f t="shared" si="145"/>
        <v>108</v>
      </c>
      <c r="T536" s="55">
        <f t="shared" si="142"/>
        <v>48</v>
      </c>
      <c r="U536" s="55">
        <f t="shared" si="146"/>
        <v>0</v>
      </c>
      <c r="W536" s="73" t="str">
        <f t="shared" si="143"/>
        <v>Yes</v>
      </c>
      <c r="X536" s="55">
        <f t="shared" si="147"/>
        <v>108</v>
      </c>
      <c r="Y536" s="55">
        <f t="shared" si="148"/>
        <v>0</v>
      </c>
      <c r="Z536" s="62">
        <f t="shared" si="149"/>
        <v>0</v>
      </c>
      <c r="AA536" s="62">
        <f t="shared" si="144"/>
        <v>23443</v>
      </c>
      <c r="AB536" s="67">
        <f t="shared" si="150"/>
        <v>0</v>
      </c>
      <c r="AD536" s="57">
        <f>INDEX(Input_Raw_Data!$E$739:$E$744,MATCH(D536,Input_Raw_Data!$D$739:$D$744,0))</f>
        <v>0.48700000182628767</v>
      </c>
      <c r="AE536" s="62">
        <f t="shared" si="151"/>
        <v>0</v>
      </c>
      <c r="AF536" s="62">
        <f t="shared" si="152"/>
        <v>0</v>
      </c>
    </row>
    <row r="537" spans="4:32" s="4" customFormat="1" ht="11.25" customHeight="1" x14ac:dyDescent="0.3">
      <c r="D537" s="12" t="str">
        <f>Input_Raw_Data!E538</f>
        <v>FAC</v>
      </c>
      <c r="E537" s="71">
        <f>Input_Raw_Data!F538</f>
        <v>39225</v>
      </c>
      <c r="F537" s="55">
        <f>Input_Raw_Data!G538</f>
        <v>48</v>
      </c>
      <c r="G537" s="62">
        <f>Input_Raw_Data!H538</f>
        <v>20942</v>
      </c>
      <c r="H537" s="62">
        <f>Input_Raw_Data!I538</f>
        <v>20942</v>
      </c>
      <c r="I537" s="62">
        <f>Input_Raw_Data!J538</f>
        <v>0</v>
      </c>
      <c r="J537" s="73" t="str">
        <f>Input_Raw_Data!K538</f>
        <v>IT and Communications</v>
      </c>
      <c r="K537" s="73" t="str">
        <f>Input_Raw_Data!L538</f>
        <v xml:space="preserve">Non-network — IT and communications </v>
      </c>
      <c r="M537" s="71">
        <f t="shared" si="136"/>
        <v>39225</v>
      </c>
      <c r="N537" s="55">
        <f t="shared" si="137"/>
        <v>7</v>
      </c>
      <c r="O537" s="55">
        <f t="shared" si="138"/>
        <v>0</v>
      </c>
      <c r="P537" s="55">
        <f t="shared" si="139"/>
        <v>6</v>
      </c>
      <c r="Q537" s="55">
        <f t="shared" si="140"/>
        <v>8</v>
      </c>
      <c r="R537" s="55">
        <f t="shared" si="141"/>
        <v>96</v>
      </c>
      <c r="S537" s="55">
        <f t="shared" si="145"/>
        <v>109</v>
      </c>
      <c r="T537" s="55">
        <f t="shared" si="142"/>
        <v>48</v>
      </c>
      <c r="U537" s="55">
        <f t="shared" si="146"/>
        <v>0</v>
      </c>
      <c r="W537" s="73" t="str">
        <f t="shared" si="143"/>
        <v>Yes</v>
      </c>
      <c r="X537" s="55">
        <f t="shared" si="147"/>
        <v>109</v>
      </c>
      <c r="Y537" s="55">
        <f t="shared" si="148"/>
        <v>0</v>
      </c>
      <c r="Z537" s="62">
        <f t="shared" si="149"/>
        <v>0</v>
      </c>
      <c r="AA537" s="62">
        <f t="shared" si="144"/>
        <v>20942</v>
      </c>
      <c r="AB537" s="67">
        <f t="shared" si="150"/>
        <v>0</v>
      </c>
      <c r="AD537" s="57">
        <f>INDEX(Input_Raw_Data!$E$739:$E$744,MATCH(D537,Input_Raw_Data!$D$739:$D$744,0))</f>
        <v>0.48700000182628767</v>
      </c>
      <c r="AE537" s="62">
        <f t="shared" si="151"/>
        <v>0</v>
      </c>
      <c r="AF537" s="62">
        <f t="shared" si="152"/>
        <v>0</v>
      </c>
    </row>
    <row r="538" spans="4:32" s="4" customFormat="1" ht="11.25" customHeight="1" x14ac:dyDescent="0.3">
      <c r="D538" s="12" t="str">
        <f>Input_Raw_Data!E539</f>
        <v>FAC</v>
      </c>
      <c r="E538" s="71">
        <f>Input_Raw_Data!F539</f>
        <v>39233</v>
      </c>
      <c r="F538" s="55">
        <f>Input_Raw_Data!G539</f>
        <v>48</v>
      </c>
      <c r="G538" s="62">
        <f>Input_Raw_Data!H539</f>
        <v>35717</v>
      </c>
      <c r="H538" s="62">
        <f>Input_Raw_Data!I539</f>
        <v>35717</v>
      </c>
      <c r="I538" s="62">
        <f>Input_Raw_Data!J539</f>
        <v>0</v>
      </c>
      <c r="J538" s="73" t="str">
        <f>Input_Raw_Data!K539</f>
        <v>IT and Communications</v>
      </c>
      <c r="K538" s="73" t="str">
        <f>Input_Raw_Data!L539</f>
        <v xml:space="preserve">Non-network — IT and communications </v>
      </c>
      <c r="M538" s="71">
        <f t="shared" si="136"/>
        <v>39233</v>
      </c>
      <c r="N538" s="55">
        <f t="shared" si="137"/>
        <v>7</v>
      </c>
      <c r="O538" s="55">
        <f t="shared" si="138"/>
        <v>0</v>
      </c>
      <c r="P538" s="55">
        <f t="shared" si="139"/>
        <v>6</v>
      </c>
      <c r="Q538" s="55">
        <f t="shared" si="140"/>
        <v>8</v>
      </c>
      <c r="R538" s="55">
        <f t="shared" si="141"/>
        <v>96</v>
      </c>
      <c r="S538" s="55">
        <f t="shared" si="145"/>
        <v>109</v>
      </c>
      <c r="T538" s="55">
        <f t="shared" si="142"/>
        <v>48</v>
      </c>
      <c r="U538" s="55">
        <f t="shared" si="146"/>
        <v>0</v>
      </c>
      <c r="W538" s="73" t="str">
        <f t="shared" si="143"/>
        <v>Yes</v>
      </c>
      <c r="X538" s="55">
        <f t="shared" si="147"/>
        <v>109</v>
      </c>
      <c r="Y538" s="55">
        <f t="shared" si="148"/>
        <v>0</v>
      </c>
      <c r="Z538" s="62">
        <f t="shared" si="149"/>
        <v>0</v>
      </c>
      <c r="AA538" s="62">
        <f t="shared" si="144"/>
        <v>35717</v>
      </c>
      <c r="AB538" s="67">
        <f t="shared" si="150"/>
        <v>0</v>
      </c>
      <c r="AD538" s="57">
        <f>INDEX(Input_Raw_Data!$E$739:$E$744,MATCH(D538,Input_Raw_Data!$D$739:$D$744,0))</f>
        <v>0.48700000182628767</v>
      </c>
      <c r="AE538" s="62">
        <f t="shared" si="151"/>
        <v>0</v>
      </c>
      <c r="AF538" s="62">
        <f t="shared" si="152"/>
        <v>0</v>
      </c>
    </row>
    <row r="539" spans="4:32" s="4" customFormat="1" ht="11.25" customHeight="1" x14ac:dyDescent="0.3">
      <c r="D539" s="12" t="str">
        <f>Input_Raw_Data!E540</f>
        <v>FAC</v>
      </c>
      <c r="E539" s="71">
        <f>Input_Raw_Data!F540</f>
        <v>39202</v>
      </c>
      <c r="F539" s="55">
        <f>Input_Raw_Data!G540</f>
        <v>96</v>
      </c>
      <c r="G539" s="62">
        <f>Input_Raw_Data!H540</f>
        <v>15650</v>
      </c>
      <c r="H539" s="62">
        <f>Input_Raw_Data!I540</f>
        <v>15650</v>
      </c>
      <c r="I539" s="62">
        <f>Input_Raw_Data!J540</f>
        <v>0</v>
      </c>
      <c r="J539" s="73" t="str">
        <f>Input_Raw_Data!K540</f>
        <v>IT and Communications</v>
      </c>
      <c r="K539" s="73" t="str">
        <f>Input_Raw_Data!L540</f>
        <v xml:space="preserve">Non-network — IT and communications </v>
      </c>
      <c r="M539" s="71">
        <f t="shared" si="136"/>
        <v>39202</v>
      </c>
      <c r="N539" s="55">
        <f t="shared" si="137"/>
        <v>8</v>
      </c>
      <c r="O539" s="55">
        <f t="shared" si="138"/>
        <v>0</v>
      </c>
      <c r="P539" s="55">
        <f t="shared" si="139"/>
        <v>6</v>
      </c>
      <c r="Q539" s="55">
        <f t="shared" si="140"/>
        <v>8</v>
      </c>
      <c r="R539" s="55">
        <f t="shared" si="141"/>
        <v>96</v>
      </c>
      <c r="S539" s="55">
        <f t="shared" si="145"/>
        <v>110</v>
      </c>
      <c r="T539" s="55">
        <f t="shared" si="142"/>
        <v>96</v>
      </c>
      <c r="U539" s="55">
        <f t="shared" si="146"/>
        <v>0</v>
      </c>
      <c r="W539" s="73" t="str">
        <f t="shared" si="143"/>
        <v>Yes</v>
      </c>
      <c r="X539" s="55">
        <f t="shared" si="147"/>
        <v>110</v>
      </c>
      <c r="Y539" s="55">
        <f t="shared" si="148"/>
        <v>0</v>
      </c>
      <c r="Z539" s="62">
        <f t="shared" si="149"/>
        <v>0</v>
      </c>
      <c r="AA539" s="62">
        <f t="shared" si="144"/>
        <v>15650</v>
      </c>
      <c r="AB539" s="67">
        <f t="shared" si="150"/>
        <v>0</v>
      </c>
      <c r="AD539" s="57">
        <f>INDEX(Input_Raw_Data!$E$739:$E$744,MATCH(D539,Input_Raw_Data!$D$739:$D$744,0))</f>
        <v>0.48700000182628767</v>
      </c>
      <c r="AE539" s="62">
        <f t="shared" si="151"/>
        <v>0</v>
      </c>
      <c r="AF539" s="62">
        <f t="shared" si="152"/>
        <v>0</v>
      </c>
    </row>
    <row r="540" spans="4:32" s="4" customFormat="1" ht="11.25" customHeight="1" x14ac:dyDescent="0.3">
      <c r="D540" s="12" t="str">
        <f>Input_Raw_Data!E541</f>
        <v>FAC</v>
      </c>
      <c r="E540" s="71">
        <f>Input_Raw_Data!F541</f>
        <v>39230</v>
      </c>
      <c r="F540" s="55">
        <f>Input_Raw_Data!G541</f>
        <v>48</v>
      </c>
      <c r="G540" s="62">
        <f>Input_Raw_Data!H541</f>
        <v>26369</v>
      </c>
      <c r="H540" s="62">
        <f>Input_Raw_Data!I541</f>
        <v>26369</v>
      </c>
      <c r="I540" s="62">
        <f>Input_Raw_Data!J541</f>
        <v>0</v>
      </c>
      <c r="J540" s="73" t="str">
        <f>Input_Raw_Data!K541</f>
        <v>IT and Communications</v>
      </c>
      <c r="K540" s="73" t="str">
        <f>Input_Raw_Data!L541</f>
        <v xml:space="preserve">Non-network — IT and communications </v>
      </c>
      <c r="M540" s="71">
        <f t="shared" si="136"/>
        <v>39230</v>
      </c>
      <c r="N540" s="55">
        <f t="shared" si="137"/>
        <v>7</v>
      </c>
      <c r="O540" s="55">
        <f t="shared" si="138"/>
        <v>0</v>
      </c>
      <c r="P540" s="55">
        <f t="shared" si="139"/>
        <v>6</v>
      </c>
      <c r="Q540" s="55">
        <f t="shared" si="140"/>
        <v>8</v>
      </c>
      <c r="R540" s="55">
        <f t="shared" si="141"/>
        <v>96</v>
      </c>
      <c r="S540" s="55">
        <f t="shared" si="145"/>
        <v>109</v>
      </c>
      <c r="T540" s="55">
        <f t="shared" si="142"/>
        <v>48</v>
      </c>
      <c r="U540" s="55">
        <f t="shared" si="146"/>
        <v>0</v>
      </c>
      <c r="W540" s="73" t="str">
        <f t="shared" si="143"/>
        <v>Yes</v>
      </c>
      <c r="X540" s="55">
        <f t="shared" si="147"/>
        <v>109</v>
      </c>
      <c r="Y540" s="55">
        <f t="shared" si="148"/>
        <v>0</v>
      </c>
      <c r="Z540" s="62">
        <f t="shared" si="149"/>
        <v>0</v>
      </c>
      <c r="AA540" s="62">
        <f t="shared" si="144"/>
        <v>26369</v>
      </c>
      <c r="AB540" s="67">
        <f t="shared" si="150"/>
        <v>0</v>
      </c>
      <c r="AD540" s="57">
        <f>INDEX(Input_Raw_Data!$E$739:$E$744,MATCH(D540,Input_Raw_Data!$D$739:$D$744,0))</f>
        <v>0.48700000182628767</v>
      </c>
      <c r="AE540" s="62">
        <f t="shared" si="151"/>
        <v>0</v>
      </c>
      <c r="AF540" s="62">
        <f t="shared" si="152"/>
        <v>0</v>
      </c>
    </row>
    <row r="541" spans="4:32" s="4" customFormat="1" ht="11.25" customHeight="1" x14ac:dyDescent="0.3">
      <c r="D541" s="12" t="str">
        <f>Input_Raw_Data!E542</f>
        <v>FAC</v>
      </c>
      <c r="E541" s="71">
        <f>Input_Raw_Data!F542</f>
        <v>39230</v>
      </c>
      <c r="F541" s="55">
        <f>Input_Raw_Data!G542</f>
        <v>48</v>
      </c>
      <c r="G541" s="62">
        <f>Input_Raw_Data!H542</f>
        <v>16536</v>
      </c>
      <c r="H541" s="62">
        <f>Input_Raw_Data!I542</f>
        <v>16536</v>
      </c>
      <c r="I541" s="62">
        <f>Input_Raw_Data!J542</f>
        <v>0</v>
      </c>
      <c r="J541" s="73" t="str">
        <f>Input_Raw_Data!K542</f>
        <v>IT and Communications</v>
      </c>
      <c r="K541" s="73" t="str">
        <f>Input_Raw_Data!L542</f>
        <v xml:space="preserve">Non-network — IT and communications </v>
      </c>
      <c r="M541" s="71">
        <f t="shared" si="136"/>
        <v>39230</v>
      </c>
      <c r="N541" s="55">
        <f t="shared" si="137"/>
        <v>7</v>
      </c>
      <c r="O541" s="55">
        <f t="shared" si="138"/>
        <v>0</v>
      </c>
      <c r="P541" s="55">
        <f t="shared" si="139"/>
        <v>6</v>
      </c>
      <c r="Q541" s="55">
        <f t="shared" si="140"/>
        <v>8</v>
      </c>
      <c r="R541" s="55">
        <f t="shared" si="141"/>
        <v>96</v>
      </c>
      <c r="S541" s="55">
        <f t="shared" si="145"/>
        <v>109</v>
      </c>
      <c r="T541" s="55">
        <f t="shared" si="142"/>
        <v>48</v>
      </c>
      <c r="U541" s="55">
        <f t="shared" si="146"/>
        <v>0</v>
      </c>
      <c r="W541" s="73" t="str">
        <f t="shared" si="143"/>
        <v>Yes</v>
      </c>
      <c r="X541" s="55">
        <f t="shared" si="147"/>
        <v>109</v>
      </c>
      <c r="Y541" s="55">
        <f t="shared" si="148"/>
        <v>0</v>
      </c>
      <c r="Z541" s="62">
        <f t="shared" si="149"/>
        <v>0</v>
      </c>
      <c r="AA541" s="62">
        <f t="shared" si="144"/>
        <v>16536</v>
      </c>
      <c r="AB541" s="67">
        <f t="shared" si="150"/>
        <v>0</v>
      </c>
      <c r="AD541" s="57">
        <f>INDEX(Input_Raw_Data!$E$739:$E$744,MATCH(D541,Input_Raw_Data!$D$739:$D$744,0))</f>
        <v>0.48700000182628767</v>
      </c>
      <c r="AE541" s="62">
        <f t="shared" si="151"/>
        <v>0</v>
      </c>
      <c r="AF541" s="62">
        <f t="shared" si="152"/>
        <v>0</v>
      </c>
    </row>
    <row r="542" spans="4:32" s="4" customFormat="1" ht="11.25" customHeight="1" x14ac:dyDescent="0.3">
      <c r="D542" s="12" t="str">
        <f>Input_Raw_Data!E543</f>
        <v>FAC</v>
      </c>
      <c r="E542" s="71">
        <f>Input_Raw_Data!F543</f>
        <v>39351</v>
      </c>
      <c r="F542" s="55">
        <f>Input_Raw_Data!G543</f>
        <v>48</v>
      </c>
      <c r="G542" s="62">
        <f>Input_Raw_Data!H543</f>
        <v>5252</v>
      </c>
      <c r="H542" s="62">
        <f>Input_Raw_Data!I543</f>
        <v>5252</v>
      </c>
      <c r="I542" s="62">
        <f>Input_Raw_Data!J543</f>
        <v>0</v>
      </c>
      <c r="J542" s="73" t="str">
        <f>Input_Raw_Data!K543</f>
        <v>IT and Communications</v>
      </c>
      <c r="K542" s="73" t="str">
        <f>Input_Raw_Data!L543</f>
        <v xml:space="preserve">Non-network — IT and communications </v>
      </c>
      <c r="M542" s="71">
        <f t="shared" si="136"/>
        <v>39351</v>
      </c>
      <c r="N542" s="55">
        <f t="shared" si="137"/>
        <v>3</v>
      </c>
      <c r="O542" s="55">
        <f t="shared" si="138"/>
        <v>0</v>
      </c>
      <c r="P542" s="55">
        <f t="shared" si="139"/>
        <v>6</v>
      </c>
      <c r="Q542" s="55">
        <f t="shared" si="140"/>
        <v>8</v>
      </c>
      <c r="R542" s="55">
        <f t="shared" si="141"/>
        <v>96</v>
      </c>
      <c r="S542" s="55">
        <f t="shared" si="145"/>
        <v>105</v>
      </c>
      <c r="T542" s="55">
        <f t="shared" si="142"/>
        <v>48</v>
      </c>
      <c r="U542" s="55">
        <f t="shared" si="146"/>
        <v>0</v>
      </c>
      <c r="W542" s="73" t="str">
        <f t="shared" si="143"/>
        <v>Yes</v>
      </c>
      <c r="X542" s="55">
        <f t="shared" si="147"/>
        <v>105</v>
      </c>
      <c r="Y542" s="55">
        <f t="shared" si="148"/>
        <v>0</v>
      </c>
      <c r="Z542" s="62">
        <f t="shared" si="149"/>
        <v>0</v>
      </c>
      <c r="AA542" s="62">
        <f t="shared" si="144"/>
        <v>5252</v>
      </c>
      <c r="AB542" s="67">
        <f t="shared" si="150"/>
        <v>0</v>
      </c>
      <c r="AD542" s="57">
        <f>INDEX(Input_Raw_Data!$E$739:$E$744,MATCH(D542,Input_Raw_Data!$D$739:$D$744,0))</f>
        <v>0.48700000182628767</v>
      </c>
      <c r="AE542" s="62">
        <f t="shared" si="151"/>
        <v>0</v>
      </c>
      <c r="AF542" s="62">
        <f t="shared" si="152"/>
        <v>0</v>
      </c>
    </row>
    <row r="543" spans="4:32" s="4" customFormat="1" ht="11.25" customHeight="1" x14ac:dyDescent="0.3">
      <c r="D543" s="12" t="str">
        <f>Input_Raw_Data!E544</f>
        <v>FAC</v>
      </c>
      <c r="E543" s="71">
        <f>Input_Raw_Data!F544</f>
        <v>39317</v>
      </c>
      <c r="F543" s="55">
        <f>Input_Raw_Data!G544</f>
        <v>48</v>
      </c>
      <c r="G543" s="62">
        <f>Input_Raw_Data!H544</f>
        <v>18745</v>
      </c>
      <c r="H543" s="62">
        <f>Input_Raw_Data!I544</f>
        <v>18745</v>
      </c>
      <c r="I543" s="62">
        <f>Input_Raw_Data!J544</f>
        <v>0</v>
      </c>
      <c r="J543" s="73" t="str">
        <f>Input_Raw_Data!K544</f>
        <v>IT and Communications</v>
      </c>
      <c r="K543" s="73" t="str">
        <f>Input_Raw_Data!L544</f>
        <v xml:space="preserve">Non-network — IT and communications </v>
      </c>
      <c r="M543" s="71">
        <f t="shared" si="136"/>
        <v>39317</v>
      </c>
      <c r="N543" s="55">
        <f t="shared" si="137"/>
        <v>4</v>
      </c>
      <c r="O543" s="55">
        <f t="shared" si="138"/>
        <v>0</v>
      </c>
      <c r="P543" s="55">
        <f t="shared" si="139"/>
        <v>6</v>
      </c>
      <c r="Q543" s="55">
        <f t="shared" si="140"/>
        <v>8</v>
      </c>
      <c r="R543" s="55">
        <f t="shared" si="141"/>
        <v>96</v>
      </c>
      <c r="S543" s="55">
        <f t="shared" si="145"/>
        <v>106</v>
      </c>
      <c r="T543" s="55">
        <f t="shared" si="142"/>
        <v>48</v>
      </c>
      <c r="U543" s="55">
        <f t="shared" si="146"/>
        <v>0</v>
      </c>
      <c r="W543" s="73" t="str">
        <f t="shared" si="143"/>
        <v>Yes</v>
      </c>
      <c r="X543" s="55">
        <f t="shared" si="147"/>
        <v>106</v>
      </c>
      <c r="Y543" s="55">
        <f t="shared" si="148"/>
        <v>0</v>
      </c>
      <c r="Z543" s="62">
        <f t="shared" si="149"/>
        <v>0</v>
      </c>
      <c r="AA543" s="62">
        <f t="shared" si="144"/>
        <v>18745</v>
      </c>
      <c r="AB543" s="67">
        <f t="shared" si="150"/>
        <v>0</v>
      </c>
      <c r="AD543" s="57">
        <f>INDEX(Input_Raw_Data!$E$739:$E$744,MATCH(D543,Input_Raw_Data!$D$739:$D$744,0))</f>
        <v>0.48700000182628767</v>
      </c>
      <c r="AE543" s="62">
        <f t="shared" si="151"/>
        <v>0</v>
      </c>
      <c r="AF543" s="62">
        <f t="shared" si="152"/>
        <v>0</v>
      </c>
    </row>
    <row r="544" spans="4:32" s="4" customFormat="1" ht="11.25" customHeight="1" x14ac:dyDescent="0.3">
      <c r="D544" s="12" t="str">
        <f>Input_Raw_Data!E545</f>
        <v>FAC</v>
      </c>
      <c r="E544" s="71">
        <f>Input_Raw_Data!F545</f>
        <v>39325</v>
      </c>
      <c r="F544" s="55">
        <f>Input_Raw_Data!G545</f>
        <v>48</v>
      </c>
      <c r="G544" s="62">
        <f>Input_Raw_Data!H545</f>
        <v>38099</v>
      </c>
      <c r="H544" s="62">
        <f>Input_Raw_Data!I545</f>
        <v>38099</v>
      </c>
      <c r="I544" s="62">
        <f>Input_Raw_Data!J545</f>
        <v>0</v>
      </c>
      <c r="J544" s="73" t="str">
        <f>Input_Raw_Data!K545</f>
        <v>IT and Communications</v>
      </c>
      <c r="K544" s="73" t="str">
        <f>Input_Raw_Data!L545</f>
        <v xml:space="preserve">Non-network — IT and communications </v>
      </c>
      <c r="M544" s="71">
        <f t="shared" si="136"/>
        <v>39325</v>
      </c>
      <c r="N544" s="55">
        <f t="shared" si="137"/>
        <v>4</v>
      </c>
      <c r="O544" s="55">
        <f t="shared" si="138"/>
        <v>0</v>
      </c>
      <c r="P544" s="55">
        <f t="shared" si="139"/>
        <v>6</v>
      </c>
      <c r="Q544" s="55">
        <f t="shared" si="140"/>
        <v>8</v>
      </c>
      <c r="R544" s="55">
        <f t="shared" si="141"/>
        <v>96</v>
      </c>
      <c r="S544" s="55">
        <f t="shared" si="145"/>
        <v>106</v>
      </c>
      <c r="T544" s="55">
        <f t="shared" si="142"/>
        <v>48</v>
      </c>
      <c r="U544" s="55">
        <f t="shared" si="146"/>
        <v>0</v>
      </c>
      <c r="W544" s="73" t="str">
        <f t="shared" si="143"/>
        <v>Yes</v>
      </c>
      <c r="X544" s="55">
        <f t="shared" si="147"/>
        <v>106</v>
      </c>
      <c r="Y544" s="55">
        <f t="shared" si="148"/>
        <v>0</v>
      </c>
      <c r="Z544" s="62">
        <f t="shared" si="149"/>
        <v>0</v>
      </c>
      <c r="AA544" s="62">
        <f t="shared" si="144"/>
        <v>38099</v>
      </c>
      <c r="AB544" s="67">
        <f t="shared" si="150"/>
        <v>0</v>
      </c>
      <c r="AD544" s="57">
        <f>INDEX(Input_Raw_Data!$E$739:$E$744,MATCH(D544,Input_Raw_Data!$D$739:$D$744,0))</f>
        <v>0.48700000182628767</v>
      </c>
      <c r="AE544" s="62">
        <f t="shared" si="151"/>
        <v>0</v>
      </c>
      <c r="AF544" s="62">
        <f t="shared" si="152"/>
        <v>0</v>
      </c>
    </row>
    <row r="545" spans="4:32" s="4" customFormat="1" ht="11.25" customHeight="1" x14ac:dyDescent="0.3">
      <c r="D545" s="12" t="str">
        <f>Input_Raw_Data!E546</f>
        <v>FAC</v>
      </c>
      <c r="E545" s="71">
        <f>Input_Raw_Data!F546</f>
        <v>39259</v>
      </c>
      <c r="F545" s="55">
        <f>Input_Raw_Data!G546</f>
        <v>48</v>
      </c>
      <c r="G545" s="62">
        <f>Input_Raw_Data!H546</f>
        <v>11780</v>
      </c>
      <c r="H545" s="62">
        <f>Input_Raw_Data!I546</f>
        <v>11780</v>
      </c>
      <c r="I545" s="62">
        <f>Input_Raw_Data!J546</f>
        <v>0</v>
      </c>
      <c r="J545" s="73" t="str">
        <f>Input_Raw_Data!K546</f>
        <v>IT and Communications</v>
      </c>
      <c r="K545" s="73" t="str">
        <f>Input_Raw_Data!L546</f>
        <v xml:space="preserve">Non-network — IT and communications </v>
      </c>
      <c r="M545" s="71">
        <f t="shared" si="136"/>
        <v>39259</v>
      </c>
      <c r="N545" s="55">
        <f t="shared" si="137"/>
        <v>6</v>
      </c>
      <c r="O545" s="55">
        <f t="shared" si="138"/>
        <v>0</v>
      </c>
      <c r="P545" s="55">
        <f t="shared" si="139"/>
        <v>6</v>
      </c>
      <c r="Q545" s="55">
        <f t="shared" si="140"/>
        <v>8</v>
      </c>
      <c r="R545" s="55">
        <f t="shared" si="141"/>
        <v>96</v>
      </c>
      <c r="S545" s="55">
        <f t="shared" si="145"/>
        <v>108</v>
      </c>
      <c r="T545" s="55">
        <f t="shared" si="142"/>
        <v>48</v>
      </c>
      <c r="U545" s="55">
        <f t="shared" si="146"/>
        <v>0</v>
      </c>
      <c r="W545" s="73" t="str">
        <f t="shared" si="143"/>
        <v>Yes</v>
      </c>
      <c r="X545" s="55">
        <f t="shared" si="147"/>
        <v>108</v>
      </c>
      <c r="Y545" s="55">
        <f t="shared" si="148"/>
        <v>0</v>
      </c>
      <c r="Z545" s="62">
        <f t="shared" si="149"/>
        <v>0</v>
      </c>
      <c r="AA545" s="62">
        <f t="shared" si="144"/>
        <v>11780</v>
      </c>
      <c r="AB545" s="67">
        <f t="shared" si="150"/>
        <v>0</v>
      </c>
      <c r="AD545" s="57">
        <f>INDEX(Input_Raw_Data!$E$739:$E$744,MATCH(D545,Input_Raw_Data!$D$739:$D$744,0))</f>
        <v>0.48700000182628767</v>
      </c>
      <c r="AE545" s="62">
        <f t="shared" si="151"/>
        <v>0</v>
      </c>
      <c r="AF545" s="62">
        <f t="shared" si="152"/>
        <v>0</v>
      </c>
    </row>
    <row r="546" spans="4:32" s="4" customFormat="1" ht="11.25" customHeight="1" x14ac:dyDescent="0.3">
      <c r="D546" s="12" t="str">
        <f>Input_Raw_Data!E547</f>
        <v>FAC</v>
      </c>
      <c r="E546" s="71">
        <f>Input_Raw_Data!F547</f>
        <v>39332</v>
      </c>
      <c r="F546" s="55">
        <f>Input_Raw_Data!G547</f>
        <v>240</v>
      </c>
      <c r="G546" s="62">
        <f>Input_Raw_Data!H547</f>
        <v>3767</v>
      </c>
      <c r="H546" s="62">
        <f>Input_Raw_Data!I547</f>
        <v>1663.75</v>
      </c>
      <c r="I546" s="62">
        <f>Input_Raw_Data!J547</f>
        <v>2103.25</v>
      </c>
      <c r="J546" s="73" t="str">
        <f>Input_Raw_Data!K547</f>
        <v>Property</v>
      </c>
      <c r="K546" s="73" t="str">
        <f>Input_Raw_Data!L547</f>
        <v xml:space="preserve">Non-network — property </v>
      </c>
      <c r="M546" s="71">
        <f t="shared" si="136"/>
        <v>39332</v>
      </c>
      <c r="N546" s="55">
        <f t="shared" si="137"/>
        <v>3</v>
      </c>
      <c r="O546" s="55">
        <f t="shared" si="138"/>
        <v>1</v>
      </c>
      <c r="P546" s="55">
        <f t="shared" si="139"/>
        <v>6</v>
      </c>
      <c r="Q546" s="55">
        <f t="shared" si="140"/>
        <v>8</v>
      </c>
      <c r="R546" s="55">
        <f t="shared" si="141"/>
        <v>96</v>
      </c>
      <c r="S546" s="55">
        <f t="shared" si="145"/>
        <v>106</v>
      </c>
      <c r="T546" s="55">
        <f t="shared" si="142"/>
        <v>240</v>
      </c>
      <c r="U546" s="55">
        <f t="shared" si="146"/>
        <v>134</v>
      </c>
      <c r="W546" s="73" t="str">
        <f t="shared" si="143"/>
        <v>Yes</v>
      </c>
      <c r="X546" s="55">
        <f t="shared" si="147"/>
        <v>106</v>
      </c>
      <c r="Y546" s="55">
        <f t="shared" si="148"/>
        <v>134</v>
      </c>
      <c r="Z546" s="62">
        <f t="shared" si="149"/>
        <v>15.69589552238806</v>
      </c>
      <c r="AA546" s="62">
        <f t="shared" si="144"/>
        <v>2244.498134328358</v>
      </c>
      <c r="AB546" s="67">
        <f t="shared" si="150"/>
        <v>1522.501865671642</v>
      </c>
      <c r="AD546" s="57">
        <f>INDEX(Input_Raw_Data!$E$739:$E$744,MATCH(D546,Input_Raw_Data!$D$739:$D$744,0))</f>
        <v>0.48700000182628767</v>
      </c>
      <c r="AE546" s="62">
        <f t="shared" si="151"/>
        <v>1024.2827538411395</v>
      </c>
      <c r="AF546" s="62">
        <f t="shared" si="152"/>
        <v>741.45841136261606</v>
      </c>
    </row>
    <row r="547" spans="4:32" s="4" customFormat="1" ht="11.25" customHeight="1" x14ac:dyDescent="0.3">
      <c r="D547" s="12" t="str">
        <f>Input_Raw_Data!E548</f>
        <v>FAC</v>
      </c>
      <c r="E547" s="71">
        <f>Input_Raw_Data!F548</f>
        <v>39500</v>
      </c>
      <c r="F547" s="55">
        <f>Input_Raw_Data!G548</f>
        <v>48</v>
      </c>
      <c r="G547" s="62">
        <f>Input_Raw_Data!H548</f>
        <v>9750</v>
      </c>
      <c r="H547" s="62">
        <f>Input_Raw_Data!I548</f>
        <v>9750</v>
      </c>
      <c r="I547" s="62">
        <f>Input_Raw_Data!J548</f>
        <v>0</v>
      </c>
      <c r="J547" s="73" t="str">
        <f>Input_Raw_Data!K548</f>
        <v>IT and Communications</v>
      </c>
      <c r="K547" s="73" t="str">
        <f>Input_Raw_Data!L548</f>
        <v xml:space="preserve">Non-network — IT and communications </v>
      </c>
      <c r="M547" s="71">
        <f t="shared" si="136"/>
        <v>39500</v>
      </c>
      <c r="N547" s="55">
        <f t="shared" si="137"/>
        <v>10</v>
      </c>
      <c r="O547" s="55">
        <f t="shared" si="138"/>
        <v>0</v>
      </c>
      <c r="P547" s="55">
        <f t="shared" si="139"/>
        <v>6</v>
      </c>
      <c r="Q547" s="55">
        <f t="shared" si="140"/>
        <v>7</v>
      </c>
      <c r="R547" s="55">
        <f t="shared" si="141"/>
        <v>84</v>
      </c>
      <c r="S547" s="55">
        <f t="shared" si="145"/>
        <v>100</v>
      </c>
      <c r="T547" s="55">
        <f t="shared" si="142"/>
        <v>48</v>
      </c>
      <c r="U547" s="55">
        <f t="shared" si="146"/>
        <v>0</v>
      </c>
      <c r="W547" s="73" t="str">
        <f t="shared" si="143"/>
        <v>Yes</v>
      </c>
      <c r="X547" s="55">
        <f t="shared" si="147"/>
        <v>100</v>
      </c>
      <c r="Y547" s="55">
        <f t="shared" si="148"/>
        <v>0</v>
      </c>
      <c r="Z547" s="62">
        <f t="shared" si="149"/>
        <v>0</v>
      </c>
      <c r="AA547" s="62">
        <f t="shared" si="144"/>
        <v>9750</v>
      </c>
      <c r="AB547" s="67">
        <f t="shared" si="150"/>
        <v>0</v>
      </c>
      <c r="AD547" s="57">
        <f>INDEX(Input_Raw_Data!$E$739:$E$744,MATCH(D547,Input_Raw_Data!$D$739:$D$744,0))</f>
        <v>0.48700000182628767</v>
      </c>
      <c r="AE547" s="62">
        <f t="shared" si="151"/>
        <v>0</v>
      </c>
      <c r="AF547" s="62">
        <f t="shared" si="152"/>
        <v>0</v>
      </c>
    </row>
    <row r="548" spans="4:32" s="4" customFormat="1" ht="11.25" customHeight="1" x14ac:dyDescent="0.3">
      <c r="D548" s="12" t="str">
        <f>Input_Raw_Data!E549</f>
        <v>FAC</v>
      </c>
      <c r="E548" s="71">
        <f>Input_Raw_Data!F549</f>
        <v>39259</v>
      </c>
      <c r="F548" s="55">
        <f>Input_Raw_Data!G549</f>
        <v>60</v>
      </c>
      <c r="G548" s="62">
        <f>Input_Raw_Data!H549</f>
        <v>54868</v>
      </c>
      <c r="H548" s="62">
        <f>Input_Raw_Data!I549</f>
        <v>54868</v>
      </c>
      <c r="I548" s="62">
        <f>Input_Raw_Data!J549</f>
        <v>0</v>
      </c>
      <c r="J548" s="73" t="str">
        <f>Input_Raw_Data!K549</f>
        <v>IT and Communications</v>
      </c>
      <c r="K548" s="73" t="str">
        <f>Input_Raw_Data!L549</f>
        <v xml:space="preserve">Non-network — IT and communications </v>
      </c>
      <c r="M548" s="71">
        <f t="shared" si="136"/>
        <v>39259</v>
      </c>
      <c r="N548" s="55">
        <f t="shared" si="137"/>
        <v>6</v>
      </c>
      <c r="O548" s="55">
        <f t="shared" si="138"/>
        <v>0</v>
      </c>
      <c r="P548" s="55">
        <f t="shared" si="139"/>
        <v>6</v>
      </c>
      <c r="Q548" s="55">
        <f t="shared" si="140"/>
        <v>8</v>
      </c>
      <c r="R548" s="55">
        <f t="shared" si="141"/>
        <v>96</v>
      </c>
      <c r="S548" s="55">
        <f t="shared" si="145"/>
        <v>108</v>
      </c>
      <c r="T548" s="55">
        <f t="shared" si="142"/>
        <v>60</v>
      </c>
      <c r="U548" s="55">
        <f t="shared" si="146"/>
        <v>0</v>
      </c>
      <c r="W548" s="73" t="str">
        <f t="shared" si="143"/>
        <v>Yes</v>
      </c>
      <c r="X548" s="55">
        <f t="shared" si="147"/>
        <v>108</v>
      </c>
      <c r="Y548" s="55">
        <f t="shared" si="148"/>
        <v>0</v>
      </c>
      <c r="Z548" s="62">
        <f t="shared" si="149"/>
        <v>0</v>
      </c>
      <c r="AA548" s="62">
        <f t="shared" si="144"/>
        <v>54868</v>
      </c>
      <c r="AB548" s="67">
        <f t="shared" si="150"/>
        <v>0</v>
      </c>
      <c r="AD548" s="57">
        <f>INDEX(Input_Raw_Data!$E$739:$E$744,MATCH(D548,Input_Raw_Data!$D$739:$D$744,0))</f>
        <v>0.48700000182628767</v>
      </c>
      <c r="AE548" s="62">
        <f t="shared" si="151"/>
        <v>0</v>
      </c>
      <c r="AF548" s="62">
        <f t="shared" si="152"/>
        <v>0</v>
      </c>
    </row>
    <row r="549" spans="4:32" s="4" customFormat="1" ht="11.25" customHeight="1" x14ac:dyDescent="0.3">
      <c r="D549" s="12" t="str">
        <f>Input_Raw_Data!E550</f>
        <v>FAC</v>
      </c>
      <c r="E549" s="71">
        <f>Input_Raw_Data!F550</f>
        <v>39259</v>
      </c>
      <c r="F549" s="55">
        <f>Input_Raw_Data!G550</f>
        <v>48</v>
      </c>
      <c r="G549" s="62">
        <f>Input_Raw_Data!H550</f>
        <v>109833</v>
      </c>
      <c r="H549" s="62">
        <f>Input_Raw_Data!I550</f>
        <v>109833</v>
      </c>
      <c r="I549" s="62">
        <f>Input_Raw_Data!J550</f>
        <v>0</v>
      </c>
      <c r="J549" s="73" t="str">
        <f>Input_Raw_Data!K550</f>
        <v>IT and Communications</v>
      </c>
      <c r="K549" s="73" t="str">
        <f>Input_Raw_Data!L550</f>
        <v xml:space="preserve">Non-network — IT and communications </v>
      </c>
      <c r="M549" s="71">
        <f t="shared" si="136"/>
        <v>39259</v>
      </c>
      <c r="N549" s="55">
        <f t="shared" si="137"/>
        <v>6</v>
      </c>
      <c r="O549" s="55">
        <f t="shared" si="138"/>
        <v>0</v>
      </c>
      <c r="P549" s="55">
        <f t="shared" si="139"/>
        <v>6</v>
      </c>
      <c r="Q549" s="55">
        <f t="shared" si="140"/>
        <v>8</v>
      </c>
      <c r="R549" s="55">
        <f t="shared" si="141"/>
        <v>96</v>
      </c>
      <c r="S549" s="55">
        <f t="shared" si="145"/>
        <v>108</v>
      </c>
      <c r="T549" s="55">
        <f t="shared" si="142"/>
        <v>48</v>
      </c>
      <c r="U549" s="55">
        <f t="shared" si="146"/>
        <v>0</v>
      </c>
      <c r="W549" s="73" t="str">
        <f t="shared" si="143"/>
        <v>Yes</v>
      </c>
      <c r="X549" s="55">
        <f t="shared" si="147"/>
        <v>108</v>
      </c>
      <c r="Y549" s="55">
        <f t="shared" si="148"/>
        <v>0</v>
      </c>
      <c r="Z549" s="62">
        <f t="shared" si="149"/>
        <v>0</v>
      </c>
      <c r="AA549" s="62">
        <f t="shared" si="144"/>
        <v>109833</v>
      </c>
      <c r="AB549" s="67">
        <f t="shared" si="150"/>
        <v>0</v>
      </c>
      <c r="AD549" s="57">
        <f>INDEX(Input_Raw_Data!$E$739:$E$744,MATCH(D549,Input_Raw_Data!$D$739:$D$744,0))</f>
        <v>0.48700000182628767</v>
      </c>
      <c r="AE549" s="62">
        <f t="shared" si="151"/>
        <v>0</v>
      </c>
      <c r="AF549" s="62">
        <f t="shared" si="152"/>
        <v>0</v>
      </c>
    </row>
    <row r="550" spans="4:32" s="4" customFormat="1" ht="11.25" customHeight="1" x14ac:dyDescent="0.3">
      <c r="D550" s="12" t="str">
        <f>Input_Raw_Data!E551</f>
        <v>FAC</v>
      </c>
      <c r="E550" s="71">
        <f>Input_Raw_Data!F551</f>
        <v>39259</v>
      </c>
      <c r="F550" s="55">
        <f>Input_Raw_Data!G551</f>
        <v>180</v>
      </c>
      <c r="G550" s="62">
        <f>Input_Raw_Data!H551</f>
        <v>17663</v>
      </c>
      <c r="H550" s="62">
        <f>Input_Raw_Data!I551</f>
        <v>10696.07</v>
      </c>
      <c r="I550" s="62">
        <f>Input_Raw_Data!J551</f>
        <v>6966.93</v>
      </c>
      <c r="J550" s="73" t="str">
        <f>Input_Raw_Data!K551</f>
        <v>IT and Communications</v>
      </c>
      <c r="K550" s="73" t="str">
        <f>Input_Raw_Data!L551</f>
        <v xml:space="preserve">Non-network — IT and communications </v>
      </c>
      <c r="M550" s="71">
        <f t="shared" si="136"/>
        <v>39259</v>
      </c>
      <c r="N550" s="55">
        <f t="shared" si="137"/>
        <v>6</v>
      </c>
      <c r="O550" s="55">
        <f t="shared" si="138"/>
        <v>0</v>
      </c>
      <c r="P550" s="55">
        <f t="shared" si="139"/>
        <v>6</v>
      </c>
      <c r="Q550" s="55">
        <f t="shared" si="140"/>
        <v>8</v>
      </c>
      <c r="R550" s="55">
        <f t="shared" si="141"/>
        <v>96</v>
      </c>
      <c r="S550" s="55">
        <f t="shared" si="145"/>
        <v>108</v>
      </c>
      <c r="T550" s="55">
        <f t="shared" si="142"/>
        <v>180</v>
      </c>
      <c r="U550" s="55">
        <f t="shared" si="146"/>
        <v>72</v>
      </c>
      <c r="W550" s="73" t="str">
        <f t="shared" si="143"/>
        <v>Yes</v>
      </c>
      <c r="X550" s="55">
        <f t="shared" si="147"/>
        <v>108</v>
      </c>
      <c r="Y550" s="55">
        <f t="shared" si="148"/>
        <v>72</v>
      </c>
      <c r="Z550" s="62">
        <f t="shared" si="149"/>
        <v>96.762916666666669</v>
      </c>
      <c r="AA550" s="62">
        <f t="shared" si="144"/>
        <v>14276.297916666666</v>
      </c>
      <c r="AB550" s="67">
        <f t="shared" si="150"/>
        <v>3386.7020833333336</v>
      </c>
      <c r="AD550" s="57">
        <f>INDEX(Input_Raw_Data!$E$739:$E$744,MATCH(D550,Input_Raw_Data!$D$739:$D$744,0))</f>
        <v>0.48700000182628767</v>
      </c>
      <c r="AE550" s="62">
        <f t="shared" si="151"/>
        <v>3392.8949227236185</v>
      </c>
      <c r="AF550" s="62">
        <f t="shared" si="152"/>
        <v>1649.3239207684258</v>
      </c>
    </row>
    <row r="551" spans="4:32" s="4" customFormat="1" ht="11.25" customHeight="1" x14ac:dyDescent="0.3">
      <c r="D551" s="12" t="str">
        <f>Input_Raw_Data!E552</f>
        <v>FAC</v>
      </c>
      <c r="E551" s="71">
        <f>Input_Raw_Data!F552</f>
        <v>39259</v>
      </c>
      <c r="F551" s="55">
        <f>Input_Raw_Data!G552</f>
        <v>180</v>
      </c>
      <c r="G551" s="62">
        <f>Input_Raw_Data!H552</f>
        <v>19864</v>
      </c>
      <c r="H551" s="62">
        <f>Input_Raw_Data!I552</f>
        <v>12028.6</v>
      </c>
      <c r="I551" s="62">
        <f>Input_Raw_Data!J552</f>
        <v>7835.4</v>
      </c>
      <c r="J551" s="73" t="str">
        <f>Input_Raw_Data!K552</f>
        <v>IT and Communications</v>
      </c>
      <c r="K551" s="73" t="str">
        <f>Input_Raw_Data!L552</f>
        <v xml:space="preserve">Non-network — IT and communications </v>
      </c>
      <c r="M551" s="71">
        <f t="shared" si="136"/>
        <v>39259</v>
      </c>
      <c r="N551" s="55">
        <f t="shared" si="137"/>
        <v>6</v>
      </c>
      <c r="O551" s="55">
        <f t="shared" si="138"/>
        <v>0</v>
      </c>
      <c r="P551" s="55">
        <f t="shared" si="139"/>
        <v>6</v>
      </c>
      <c r="Q551" s="55">
        <f t="shared" si="140"/>
        <v>8</v>
      </c>
      <c r="R551" s="55">
        <f t="shared" si="141"/>
        <v>96</v>
      </c>
      <c r="S551" s="55">
        <f t="shared" si="145"/>
        <v>108</v>
      </c>
      <c r="T551" s="55">
        <f t="shared" si="142"/>
        <v>180</v>
      </c>
      <c r="U551" s="55">
        <f t="shared" si="146"/>
        <v>72</v>
      </c>
      <c r="W551" s="73" t="str">
        <f t="shared" si="143"/>
        <v>Yes</v>
      </c>
      <c r="X551" s="55">
        <f t="shared" si="147"/>
        <v>108</v>
      </c>
      <c r="Y551" s="55">
        <f t="shared" si="148"/>
        <v>72</v>
      </c>
      <c r="Z551" s="62">
        <f t="shared" si="149"/>
        <v>108.82499999999999</v>
      </c>
      <c r="AA551" s="62">
        <f t="shared" si="144"/>
        <v>16055.125</v>
      </c>
      <c r="AB551" s="67">
        <f t="shared" si="150"/>
        <v>3808.875</v>
      </c>
      <c r="AD551" s="57">
        <f>INDEX(Input_Raw_Data!$E$739:$E$744,MATCH(D551,Input_Raw_Data!$D$739:$D$744,0))</f>
        <v>0.48700000182628767</v>
      </c>
      <c r="AE551" s="62">
        <f t="shared" si="151"/>
        <v>3815.8398143096942</v>
      </c>
      <c r="AF551" s="62">
        <f t="shared" si="152"/>
        <v>1854.9221319561013</v>
      </c>
    </row>
    <row r="552" spans="4:32" s="4" customFormat="1" ht="11.25" customHeight="1" x14ac:dyDescent="0.3">
      <c r="D552" s="12" t="str">
        <f>Input_Raw_Data!E553</f>
        <v>FAC</v>
      </c>
      <c r="E552" s="71">
        <f>Input_Raw_Data!F553</f>
        <v>39259</v>
      </c>
      <c r="F552" s="55">
        <f>Input_Raw_Data!G553</f>
        <v>48</v>
      </c>
      <c r="G552" s="62">
        <f>Input_Raw_Data!H553</f>
        <v>27217</v>
      </c>
      <c r="H552" s="62">
        <f>Input_Raw_Data!I553</f>
        <v>27217</v>
      </c>
      <c r="I552" s="62">
        <f>Input_Raw_Data!J553</f>
        <v>0</v>
      </c>
      <c r="J552" s="73" t="str">
        <f>Input_Raw_Data!K553</f>
        <v>IT and Communications</v>
      </c>
      <c r="K552" s="73" t="str">
        <f>Input_Raw_Data!L553</f>
        <v xml:space="preserve">Non-network — IT and communications </v>
      </c>
      <c r="M552" s="71">
        <f t="shared" si="136"/>
        <v>39259</v>
      </c>
      <c r="N552" s="55">
        <f t="shared" si="137"/>
        <v>6</v>
      </c>
      <c r="O552" s="55">
        <f t="shared" si="138"/>
        <v>0</v>
      </c>
      <c r="P552" s="55">
        <f t="shared" si="139"/>
        <v>6</v>
      </c>
      <c r="Q552" s="55">
        <f t="shared" si="140"/>
        <v>8</v>
      </c>
      <c r="R552" s="55">
        <f t="shared" si="141"/>
        <v>96</v>
      </c>
      <c r="S552" s="55">
        <f t="shared" si="145"/>
        <v>108</v>
      </c>
      <c r="T552" s="55">
        <f t="shared" si="142"/>
        <v>48</v>
      </c>
      <c r="U552" s="55">
        <f t="shared" si="146"/>
        <v>0</v>
      </c>
      <c r="W552" s="73" t="str">
        <f t="shared" si="143"/>
        <v>Yes</v>
      </c>
      <c r="X552" s="55">
        <f t="shared" si="147"/>
        <v>108</v>
      </c>
      <c r="Y552" s="55">
        <f t="shared" si="148"/>
        <v>0</v>
      </c>
      <c r="Z552" s="62">
        <f t="shared" si="149"/>
        <v>0</v>
      </c>
      <c r="AA552" s="62">
        <f t="shared" si="144"/>
        <v>27217</v>
      </c>
      <c r="AB552" s="67">
        <f t="shared" si="150"/>
        <v>0</v>
      </c>
      <c r="AD552" s="57">
        <f>INDEX(Input_Raw_Data!$E$739:$E$744,MATCH(D552,Input_Raw_Data!$D$739:$D$744,0))</f>
        <v>0.48700000182628767</v>
      </c>
      <c r="AE552" s="62">
        <f t="shared" si="151"/>
        <v>0</v>
      </c>
      <c r="AF552" s="62">
        <f t="shared" si="152"/>
        <v>0</v>
      </c>
    </row>
    <row r="553" spans="4:32" s="4" customFormat="1" ht="11.25" customHeight="1" x14ac:dyDescent="0.3">
      <c r="D553" s="12" t="str">
        <f>Input_Raw_Data!E554</f>
        <v>FAC</v>
      </c>
      <c r="E553" s="71">
        <f>Input_Raw_Data!F554</f>
        <v>39259</v>
      </c>
      <c r="F553" s="55">
        <f>Input_Raw_Data!G554</f>
        <v>60</v>
      </c>
      <c r="G553" s="62">
        <f>Input_Raw_Data!H554</f>
        <v>101588</v>
      </c>
      <c r="H553" s="62">
        <f>Input_Raw_Data!I554</f>
        <v>101588</v>
      </c>
      <c r="I553" s="62">
        <f>Input_Raw_Data!J554</f>
        <v>0</v>
      </c>
      <c r="J553" s="73" t="str">
        <f>Input_Raw_Data!K554</f>
        <v>IT and Communications</v>
      </c>
      <c r="K553" s="73" t="str">
        <f>Input_Raw_Data!L554</f>
        <v xml:space="preserve">Non-network — IT and communications </v>
      </c>
      <c r="M553" s="71">
        <f t="shared" si="136"/>
        <v>39259</v>
      </c>
      <c r="N553" s="55">
        <f t="shared" si="137"/>
        <v>6</v>
      </c>
      <c r="O553" s="55">
        <f t="shared" si="138"/>
        <v>0</v>
      </c>
      <c r="P553" s="55">
        <f t="shared" si="139"/>
        <v>6</v>
      </c>
      <c r="Q553" s="55">
        <f t="shared" si="140"/>
        <v>8</v>
      </c>
      <c r="R553" s="55">
        <f t="shared" si="141"/>
        <v>96</v>
      </c>
      <c r="S553" s="55">
        <f t="shared" si="145"/>
        <v>108</v>
      </c>
      <c r="T553" s="55">
        <f t="shared" si="142"/>
        <v>60</v>
      </c>
      <c r="U553" s="55">
        <f t="shared" si="146"/>
        <v>0</v>
      </c>
      <c r="W553" s="73" t="str">
        <f t="shared" si="143"/>
        <v>Yes</v>
      </c>
      <c r="X553" s="55">
        <f t="shared" si="147"/>
        <v>108</v>
      </c>
      <c r="Y553" s="55">
        <f t="shared" si="148"/>
        <v>0</v>
      </c>
      <c r="Z553" s="62">
        <f t="shared" si="149"/>
        <v>0</v>
      </c>
      <c r="AA553" s="62">
        <f t="shared" si="144"/>
        <v>101588</v>
      </c>
      <c r="AB553" s="67">
        <f t="shared" si="150"/>
        <v>0</v>
      </c>
      <c r="AD553" s="57">
        <f>INDEX(Input_Raw_Data!$E$739:$E$744,MATCH(D553,Input_Raw_Data!$D$739:$D$744,0))</f>
        <v>0.48700000182628767</v>
      </c>
      <c r="AE553" s="62">
        <f t="shared" si="151"/>
        <v>0</v>
      </c>
      <c r="AF553" s="62">
        <f t="shared" si="152"/>
        <v>0</v>
      </c>
    </row>
    <row r="554" spans="4:32" s="4" customFormat="1" ht="11.25" customHeight="1" x14ac:dyDescent="0.3">
      <c r="D554" s="12" t="str">
        <f>Input_Raw_Data!E555</f>
        <v>FAC</v>
      </c>
      <c r="E554" s="71">
        <f>Input_Raw_Data!F555</f>
        <v>39259</v>
      </c>
      <c r="F554" s="55">
        <f>Input_Raw_Data!G555</f>
        <v>60</v>
      </c>
      <c r="G554" s="62">
        <f>Input_Raw_Data!H555</f>
        <v>41616</v>
      </c>
      <c r="H554" s="62">
        <f>Input_Raw_Data!I555</f>
        <v>41616</v>
      </c>
      <c r="I554" s="62">
        <f>Input_Raw_Data!J555</f>
        <v>0</v>
      </c>
      <c r="J554" s="73" t="str">
        <f>Input_Raw_Data!K555</f>
        <v>IT and Communications</v>
      </c>
      <c r="K554" s="73" t="str">
        <f>Input_Raw_Data!L555</f>
        <v xml:space="preserve">Non-network — IT and communications </v>
      </c>
      <c r="M554" s="71">
        <f t="shared" si="136"/>
        <v>39259</v>
      </c>
      <c r="N554" s="55">
        <f t="shared" si="137"/>
        <v>6</v>
      </c>
      <c r="O554" s="55">
        <f t="shared" si="138"/>
        <v>0</v>
      </c>
      <c r="P554" s="55">
        <f t="shared" si="139"/>
        <v>6</v>
      </c>
      <c r="Q554" s="55">
        <f t="shared" si="140"/>
        <v>8</v>
      </c>
      <c r="R554" s="55">
        <f t="shared" si="141"/>
        <v>96</v>
      </c>
      <c r="S554" s="55">
        <f t="shared" si="145"/>
        <v>108</v>
      </c>
      <c r="T554" s="55">
        <f t="shared" si="142"/>
        <v>60</v>
      </c>
      <c r="U554" s="55">
        <f t="shared" si="146"/>
        <v>0</v>
      </c>
      <c r="W554" s="73" t="str">
        <f t="shared" si="143"/>
        <v>Yes</v>
      </c>
      <c r="X554" s="55">
        <f t="shared" si="147"/>
        <v>108</v>
      </c>
      <c r="Y554" s="55">
        <f t="shared" si="148"/>
        <v>0</v>
      </c>
      <c r="Z554" s="62">
        <f t="shared" si="149"/>
        <v>0</v>
      </c>
      <c r="AA554" s="62">
        <f t="shared" si="144"/>
        <v>41616</v>
      </c>
      <c r="AB554" s="67">
        <f t="shared" si="150"/>
        <v>0</v>
      </c>
      <c r="AD554" s="57">
        <f>INDEX(Input_Raw_Data!$E$739:$E$744,MATCH(D554,Input_Raw_Data!$D$739:$D$744,0))</f>
        <v>0.48700000182628767</v>
      </c>
      <c r="AE554" s="62">
        <f t="shared" si="151"/>
        <v>0</v>
      </c>
      <c r="AF554" s="62">
        <f t="shared" si="152"/>
        <v>0</v>
      </c>
    </row>
    <row r="555" spans="4:32" s="4" customFormat="1" ht="11.25" customHeight="1" x14ac:dyDescent="0.3">
      <c r="D555" s="12" t="str">
        <f>Input_Raw_Data!E556</f>
        <v>FAC</v>
      </c>
      <c r="E555" s="71">
        <f>Input_Raw_Data!F556</f>
        <v>39259</v>
      </c>
      <c r="F555" s="55">
        <f>Input_Raw_Data!G556</f>
        <v>240</v>
      </c>
      <c r="G555" s="62">
        <f>Input_Raw_Data!H556</f>
        <v>54492</v>
      </c>
      <c r="H555" s="62">
        <f>Input_Raw_Data!I556</f>
        <v>54492</v>
      </c>
      <c r="I555" s="62">
        <f>Input_Raw_Data!J556</f>
        <v>0</v>
      </c>
      <c r="J555" s="73" t="str">
        <f>Input_Raw_Data!K556</f>
        <v>Property</v>
      </c>
      <c r="K555" s="73" t="str">
        <f>Input_Raw_Data!L556</f>
        <v xml:space="preserve">Non-network — property </v>
      </c>
      <c r="M555" s="71">
        <f t="shared" si="136"/>
        <v>39259</v>
      </c>
      <c r="N555" s="55">
        <f t="shared" si="137"/>
        <v>6</v>
      </c>
      <c r="O555" s="55">
        <f t="shared" si="138"/>
        <v>0</v>
      </c>
      <c r="P555" s="55">
        <f t="shared" si="139"/>
        <v>6</v>
      </c>
      <c r="Q555" s="55">
        <f t="shared" si="140"/>
        <v>8</v>
      </c>
      <c r="R555" s="55">
        <f t="shared" si="141"/>
        <v>96</v>
      </c>
      <c r="S555" s="55">
        <f t="shared" si="145"/>
        <v>108</v>
      </c>
      <c r="T555" s="55">
        <f t="shared" si="142"/>
        <v>240</v>
      </c>
      <c r="U555" s="55">
        <f t="shared" si="146"/>
        <v>132</v>
      </c>
      <c r="W555" s="73" t="str">
        <f t="shared" si="143"/>
        <v>Yes</v>
      </c>
      <c r="X555" s="55">
        <f t="shared" si="147"/>
        <v>108</v>
      </c>
      <c r="Y555" s="55">
        <f t="shared" si="148"/>
        <v>132</v>
      </c>
      <c r="Z555" s="62">
        <f t="shared" si="149"/>
        <v>0</v>
      </c>
      <c r="AA555" s="62">
        <f t="shared" si="144"/>
        <v>54492</v>
      </c>
      <c r="AB555" s="67">
        <f t="shared" si="150"/>
        <v>0</v>
      </c>
      <c r="AD555" s="57">
        <f>INDEX(Input_Raw_Data!$E$739:$E$744,MATCH(D555,Input_Raw_Data!$D$739:$D$744,0))</f>
        <v>0.48700000182628767</v>
      </c>
      <c r="AE555" s="62">
        <f t="shared" si="151"/>
        <v>0</v>
      </c>
      <c r="AF555" s="62">
        <f t="shared" si="152"/>
        <v>0</v>
      </c>
    </row>
    <row r="556" spans="4:32" s="4" customFormat="1" ht="11.25" customHeight="1" x14ac:dyDescent="0.3">
      <c r="D556" s="12" t="str">
        <f>Input_Raw_Data!E557</f>
        <v>FAC</v>
      </c>
      <c r="E556" s="71">
        <f>Input_Raw_Data!F557</f>
        <v>36987</v>
      </c>
      <c r="F556" s="55">
        <f>Input_Raw_Data!G557</f>
        <v>48</v>
      </c>
      <c r="G556" s="62">
        <f>Input_Raw_Data!H557</f>
        <v>15866</v>
      </c>
      <c r="H556" s="62">
        <f>Input_Raw_Data!I557</f>
        <v>15866</v>
      </c>
      <c r="I556" s="62">
        <f>Input_Raw_Data!J557</f>
        <v>0</v>
      </c>
      <c r="J556" s="73" t="str">
        <f>Input_Raw_Data!K557</f>
        <v>IT and Communications</v>
      </c>
      <c r="K556" s="73" t="str">
        <f>Input_Raw_Data!L557</f>
        <v xml:space="preserve">Non-network — IT and communications </v>
      </c>
      <c r="M556" s="71">
        <f t="shared" si="136"/>
        <v>36987</v>
      </c>
      <c r="N556" s="55">
        <f t="shared" si="137"/>
        <v>8</v>
      </c>
      <c r="O556" s="55">
        <f t="shared" si="138"/>
        <v>1</v>
      </c>
      <c r="P556" s="55">
        <f t="shared" si="139"/>
        <v>6</v>
      </c>
      <c r="Q556" s="55">
        <f t="shared" si="140"/>
        <v>14</v>
      </c>
      <c r="R556" s="55">
        <f t="shared" si="141"/>
        <v>168</v>
      </c>
      <c r="S556" s="55">
        <f t="shared" si="145"/>
        <v>183</v>
      </c>
      <c r="T556" s="55">
        <f t="shared" si="142"/>
        <v>48</v>
      </c>
      <c r="U556" s="55">
        <f t="shared" si="146"/>
        <v>0</v>
      </c>
      <c r="W556" s="73" t="str">
        <f t="shared" si="143"/>
        <v>Yes</v>
      </c>
      <c r="X556" s="55">
        <f t="shared" si="147"/>
        <v>183</v>
      </c>
      <c r="Y556" s="55">
        <f t="shared" si="148"/>
        <v>0</v>
      </c>
      <c r="Z556" s="62">
        <f t="shared" si="149"/>
        <v>0</v>
      </c>
      <c r="AA556" s="62">
        <f t="shared" si="144"/>
        <v>15866</v>
      </c>
      <c r="AB556" s="67">
        <f t="shared" si="150"/>
        <v>0</v>
      </c>
      <c r="AD556" s="57">
        <f>INDEX(Input_Raw_Data!$E$739:$E$744,MATCH(D556,Input_Raw_Data!$D$739:$D$744,0))</f>
        <v>0.48700000182628767</v>
      </c>
      <c r="AE556" s="62">
        <f t="shared" si="151"/>
        <v>0</v>
      </c>
      <c r="AF556" s="62">
        <f t="shared" si="152"/>
        <v>0</v>
      </c>
    </row>
    <row r="557" spans="4:32" s="4" customFormat="1" ht="11.25" customHeight="1" x14ac:dyDescent="0.3">
      <c r="D557" s="12" t="str">
        <f>Input_Raw_Data!E558</f>
        <v>FAC</v>
      </c>
      <c r="E557" s="71">
        <f>Input_Raw_Data!F558</f>
        <v>36985</v>
      </c>
      <c r="F557" s="55">
        <f>Input_Raw_Data!G558</f>
        <v>36</v>
      </c>
      <c r="G557" s="62">
        <f>Input_Raw_Data!H558</f>
        <v>3383</v>
      </c>
      <c r="H557" s="62">
        <f>Input_Raw_Data!I558</f>
        <v>3383</v>
      </c>
      <c r="I557" s="62">
        <f>Input_Raw_Data!J558</f>
        <v>0</v>
      </c>
      <c r="J557" s="73" t="str">
        <f>Input_Raw_Data!K558</f>
        <v>IT and Communications</v>
      </c>
      <c r="K557" s="73" t="str">
        <f>Input_Raw_Data!L558</f>
        <v xml:space="preserve">Non-network — IT and communications </v>
      </c>
      <c r="M557" s="71">
        <f t="shared" si="136"/>
        <v>36985</v>
      </c>
      <c r="N557" s="55">
        <f t="shared" si="137"/>
        <v>8</v>
      </c>
      <c r="O557" s="55">
        <f t="shared" si="138"/>
        <v>1</v>
      </c>
      <c r="P557" s="55">
        <f t="shared" si="139"/>
        <v>6</v>
      </c>
      <c r="Q557" s="55">
        <f t="shared" si="140"/>
        <v>14</v>
      </c>
      <c r="R557" s="55">
        <f t="shared" si="141"/>
        <v>168</v>
      </c>
      <c r="S557" s="55">
        <f t="shared" si="145"/>
        <v>183</v>
      </c>
      <c r="T557" s="55">
        <f t="shared" si="142"/>
        <v>36</v>
      </c>
      <c r="U557" s="55">
        <f t="shared" si="146"/>
        <v>0</v>
      </c>
      <c r="W557" s="73" t="str">
        <f t="shared" si="143"/>
        <v>Yes</v>
      </c>
      <c r="X557" s="55">
        <f t="shared" si="147"/>
        <v>183</v>
      </c>
      <c r="Y557" s="55">
        <f t="shared" si="148"/>
        <v>0</v>
      </c>
      <c r="Z557" s="62">
        <f t="shared" si="149"/>
        <v>0</v>
      </c>
      <c r="AA557" s="62">
        <f t="shared" si="144"/>
        <v>3383</v>
      </c>
      <c r="AB557" s="67">
        <f t="shared" si="150"/>
        <v>0</v>
      </c>
      <c r="AD557" s="57">
        <f>INDEX(Input_Raw_Data!$E$739:$E$744,MATCH(D557,Input_Raw_Data!$D$739:$D$744,0))</f>
        <v>0.48700000182628767</v>
      </c>
      <c r="AE557" s="62">
        <f t="shared" si="151"/>
        <v>0</v>
      </c>
      <c r="AF557" s="62">
        <f t="shared" si="152"/>
        <v>0</v>
      </c>
    </row>
    <row r="558" spans="4:32" s="4" customFormat="1" ht="11.25" customHeight="1" x14ac:dyDescent="0.3">
      <c r="D558" s="12" t="str">
        <f>Input_Raw_Data!E559</f>
        <v>FAC</v>
      </c>
      <c r="E558" s="71">
        <f>Input_Raw_Data!F559</f>
        <v>36708</v>
      </c>
      <c r="F558" s="55">
        <f>Input_Raw_Data!G559</f>
        <v>96</v>
      </c>
      <c r="G558" s="62">
        <f>Input_Raw_Data!H559</f>
        <v>6456</v>
      </c>
      <c r="H558" s="62">
        <f>Input_Raw_Data!I559</f>
        <v>6456</v>
      </c>
      <c r="I558" s="62">
        <f>Input_Raw_Data!J559</f>
        <v>0</v>
      </c>
      <c r="J558" s="73" t="str">
        <f>Input_Raw_Data!K559</f>
        <v>IT and Communications</v>
      </c>
      <c r="K558" s="73" t="str">
        <f>Input_Raw_Data!L559</f>
        <v xml:space="preserve">Non-network — IT and communications </v>
      </c>
      <c r="M558" s="71">
        <f t="shared" si="136"/>
        <v>36708</v>
      </c>
      <c r="N558" s="55">
        <f t="shared" si="137"/>
        <v>5</v>
      </c>
      <c r="O558" s="55">
        <f t="shared" si="138"/>
        <v>1</v>
      </c>
      <c r="P558" s="55">
        <f t="shared" si="139"/>
        <v>6</v>
      </c>
      <c r="Q558" s="55">
        <f t="shared" si="140"/>
        <v>15</v>
      </c>
      <c r="R558" s="55">
        <f t="shared" si="141"/>
        <v>180</v>
      </c>
      <c r="S558" s="55">
        <f t="shared" si="145"/>
        <v>192</v>
      </c>
      <c r="T558" s="55">
        <f t="shared" si="142"/>
        <v>96</v>
      </c>
      <c r="U558" s="55">
        <f t="shared" si="146"/>
        <v>0</v>
      </c>
      <c r="W558" s="73" t="str">
        <f t="shared" si="143"/>
        <v>Yes</v>
      </c>
      <c r="X558" s="55">
        <f t="shared" si="147"/>
        <v>192</v>
      </c>
      <c r="Y558" s="55">
        <f t="shared" si="148"/>
        <v>0</v>
      </c>
      <c r="Z558" s="62">
        <f t="shared" si="149"/>
        <v>0</v>
      </c>
      <c r="AA558" s="62">
        <f t="shared" si="144"/>
        <v>6456</v>
      </c>
      <c r="AB558" s="67">
        <f t="shared" si="150"/>
        <v>0</v>
      </c>
      <c r="AD558" s="57">
        <f>INDEX(Input_Raw_Data!$E$739:$E$744,MATCH(D558,Input_Raw_Data!$D$739:$D$744,0))</f>
        <v>0.48700000182628767</v>
      </c>
      <c r="AE558" s="62">
        <f t="shared" si="151"/>
        <v>0</v>
      </c>
      <c r="AF558" s="62">
        <f t="shared" si="152"/>
        <v>0</v>
      </c>
    </row>
    <row r="559" spans="4:32" s="4" customFormat="1" ht="11.25" customHeight="1" x14ac:dyDescent="0.3">
      <c r="D559" s="12" t="str">
        <f>Input_Raw_Data!E560</f>
        <v>FAC</v>
      </c>
      <c r="E559" s="71">
        <f>Input_Raw_Data!F560</f>
        <v>36708</v>
      </c>
      <c r="F559" s="55">
        <f>Input_Raw_Data!G560</f>
        <v>36</v>
      </c>
      <c r="G559" s="62">
        <f>Input_Raw_Data!H560</f>
        <v>9950</v>
      </c>
      <c r="H559" s="62">
        <f>Input_Raw_Data!I560</f>
        <v>9950</v>
      </c>
      <c r="I559" s="62">
        <f>Input_Raw_Data!J560</f>
        <v>0</v>
      </c>
      <c r="J559" s="73" t="str">
        <f>Input_Raw_Data!K560</f>
        <v>IT and Communications</v>
      </c>
      <c r="K559" s="73" t="str">
        <f>Input_Raw_Data!L560</f>
        <v xml:space="preserve">Non-network — IT and communications </v>
      </c>
      <c r="M559" s="71">
        <f t="shared" si="136"/>
        <v>36708</v>
      </c>
      <c r="N559" s="55">
        <f t="shared" si="137"/>
        <v>5</v>
      </c>
      <c r="O559" s="55">
        <f t="shared" si="138"/>
        <v>1</v>
      </c>
      <c r="P559" s="55">
        <f t="shared" si="139"/>
        <v>6</v>
      </c>
      <c r="Q559" s="55">
        <f t="shared" si="140"/>
        <v>15</v>
      </c>
      <c r="R559" s="55">
        <f t="shared" si="141"/>
        <v>180</v>
      </c>
      <c r="S559" s="55">
        <f t="shared" si="145"/>
        <v>192</v>
      </c>
      <c r="T559" s="55">
        <f t="shared" si="142"/>
        <v>36</v>
      </c>
      <c r="U559" s="55">
        <f t="shared" si="146"/>
        <v>0</v>
      </c>
      <c r="W559" s="73" t="str">
        <f t="shared" si="143"/>
        <v>Yes</v>
      </c>
      <c r="X559" s="55">
        <f t="shared" si="147"/>
        <v>192</v>
      </c>
      <c r="Y559" s="55">
        <f t="shared" si="148"/>
        <v>0</v>
      </c>
      <c r="Z559" s="62">
        <f t="shared" si="149"/>
        <v>0</v>
      </c>
      <c r="AA559" s="62">
        <f t="shared" si="144"/>
        <v>9950</v>
      </c>
      <c r="AB559" s="67">
        <f t="shared" si="150"/>
        <v>0</v>
      </c>
      <c r="AD559" s="57">
        <f>INDEX(Input_Raw_Data!$E$739:$E$744,MATCH(D559,Input_Raw_Data!$D$739:$D$744,0))</f>
        <v>0.48700000182628767</v>
      </c>
      <c r="AE559" s="62">
        <f t="shared" si="151"/>
        <v>0</v>
      </c>
      <c r="AF559" s="62">
        <f t="shared" si="152"/>
        <v>0</v>
      </c>
    </row>
    <row r="560" spans="4:32" s="4" customFormat="1" ht="11.25" customHeight="1" x14ac:dyDescent="0.3">
      <c r="D560" s="12" t="str">
        <f>Input_Raw_Data!E561</f>
        <v>FAC</v>
      </c>
      <c r="E560" s="71">
        <f>Input_Raw_Data!F561</f>
        <v>36708</v>
      </c>
      <c r="F560" s="55">
        <f>Input_Raw_Data!G561</f>
        <v>48</v>
      </c>
      <c r="G560" s="62">
        <f>Input_Raw_Data!H561</f>
        <v>9585</v>
      </c>
      <c r="H560" s="62">
        <f>Input_Raw_Data!I561</f>
        <v>9585</v>
      </c>
      <c r="I560" s="62">
        <f>Input_Raw_Data!J561</f>
        <v>0</v>
      </c>
      <c r="J560" s="73" t="str">
        <f>Input_Raw_Data!K561</f>
        <v>IT and Communications</v>
      </c>
      <c r="K560" s="73" t="str">
        <f>Input_Raw_Data!L561</f>
        <v xml:space="preserve">Non-network — IT and communications </v>
      </c>
      <c r="M560" s="71">
        <f t="shared" si="136"/>
        <v>36708</v>
      </c>
      <c r="N560" s="55">
        <f t="shared" si="137"/>
        <v>5</v>
      </c>
      <c r="O560" s="55">
        <f t="shared" si="138"/>
        <v>1</v>
      </c>
      <c r="P560" s="55">
        <f t="shared" si="139"/>
        <v>6</v>
      </c>
      <c r="Q560" s="55">
        <f t="shared" si="140"/>
        <v>15</v>
      </c>
      <c r="R560" s="55">
        <f t="shared" si="141"/>
        <v>180</v>
      </c>
      <c r="S560" s="55">
        <f t="shared" si="145"/>
        <v>192</v>
      </c>
      <c r="T560" s="55">
        <f t="shared" si="142"/>
        <v>48</v>
      </c>
      <c r="U560" s="55">
        <f t="shared" si="146"/>
        <v>0</v>
      </c>
      <c r="W560" s="73" t="str">
        <f t="shared" si="143"/>
        <v>Yes</v>
      </c>
      <c r="X560" s="55">
        <f t="shared" si="147"/>
        <v>192</v>
      </c>
      <c r="Y560" s="55">
        <f t="shared" si="148"/>
        <v>0</v>
      </c>
      <c r="Z560" s="62">
        <f t="shared" si="149"/>
        <v>0</v>
      </c>
      <c r="AA560" s="62">
        <f t="shared" si="144"/>
        <v>9585</v>
      </c>
      <c r="AB560" s="67">
        <f t="shared" si="150"/>
        <v>0</v>
      </c>
      <c r="AD560" s="57">
        <f>INDEX(Input_Raw_Data!$E$739:$E$744,MATCH(D560,Input_Raw_Data!$D$739:$D$744,0))</f>
        <v>0.48700000182628767</v>
      </c>
      <c r="AE560" s="62">
        <f t="shared" si="151"/>
        <v>0</v>
      </c>
      <c r="AF560" s="62">
        <f t="shared" si="152"/>
        <v>0</v>
      </c>
    </row>
    <row r="561" spans="4:32" s="4" customFormat="1" ht="11.25" customHeight="1" x14ac:dyDescent="0.3">
      <c r="D561" s="12" t="str">
        <f>Input_Raw_Data!E562</f>
        <v>FAC</v>
      </c>
      <c r="E561" s="71">
        <f>Input_Raw_Data!F562</f>
        <v>37064</v>
      </c>
      <c r="F561" s="55">
        <f>Input_Raw_Data!G562</f>
        <v>96</v>
      </c>
      <c r="G561" s="62">
        <f>Input_Raw_Data!H562</f>
        <v>80326</v>
      </c>
      <c r="H561" s="62">
        <f>Input_Raw_Data!I562</f>
        <v>80326</v>
      </c>
      <c r="I561" s="62">
        <f>Input_Raw_Data!J562</f>
        <v>0</v>
      </c>
      <c r="J561" s="73" t="str">
        <f>Input_Raw_Data!K562</f>
        <v>Property</v>
      </c>
      <c r="K561" s="73" t="str">
        <f>Input_Raw_Data!L562</f>
        <v xml:space="preserve">Non-network — property </v>
      </c>
      <c r="M561" s="71">
        <f t="shared" si="136"/>
        <v>37064</v>
      </c>
      <c r="N561" s="55">
        <f t="shared" si="137"/>
        <v>6</v>
      </c>
      <c r="O561" s="55">
        <f t="shared" si="138"/>
        <v>0</v>
      </c>
      <c r="P561" s="55">
        <f t="shared" si="139"/>
        <v>6</v>
      </c>
      <c r="Q561" s="55">
        <f t="shared" si="140"/>
        <v>14</v>
      </c>
      <c r="R561" s="55">
        <f t="shared" si="141"/>
        <v>168</v>
      </c>
      <c r="S561" s="55">
        <f t="shared" si="145"/>
        <v>180</v>
      </c>
      <c r="T561" s="55">
        <f t="shared" si="142"/>
        <v>96</v>
      </c>
      <c r="U561" s="55">
        <f t="shared" si="146"/>
        <v>0</v>
      </c>
      <c r="W561" s="73" t="str">
        <f t="shared" si="143"/>
        <v>Yes</v>
      </c>
      <c r="X561" s="55">
        <f t="shared" si="147"/>
        <v>180</v>
      </c>
      <c r="Y561" s="55">
        <f t="shared" si="148"/>
        <v>0</v>
      </c>
      <c r="Z561" s="62">
        <f t="shared" si="149"/>
        <v>0</v>
      </c>
      <c r="AA561" s="62">
        <f t="shared" si="144"/>
        <v>80326</v>
      </c>
      <c r="AB561" s="67">
        <f t="shared" si="150"/>
        <v>0</v>
      </c>
      <c r="AD561" s="57">
        <f>INDEX(Input_Raw_Data!$E$739:$E$744,MATCH(D561,Input_Raw_Data!$D$739:$D$744,0))</f>
        <v>0.48700000182628767</v>
      </c>
      <c r="AE561" s="62">
        <f t="shared" si="151"/>
        <v>0</v>
      </c>
      <c r="AF561" s="62">
        <f t="shared" si="152"/>
        <v>0</v>
      </c>
    </row>
    <row r="562" spans="4:32" s="4" customFormat="1" ht="11.25" customHeight="1" x14ac:dyDescent="0.3">
      <c r="D562" s="12" t="str">
        <f>Input_Raw_Data!E563</f>
        <v>FAC</v>
      </c>
      <c r="E562" s="71">
        <f>Input_Raw_Data!F563</f>
        <v>36708</v>
      </c>
      <c r="F562" s="55">
        <f>Input_Raw_Data!G563</f>
        <v>96</v>
      </c>
      <c r="G562" s="62">
        <f>Input_Raw_Data!H563</f>
        <v>38486</v>
      </c>
      <c r="H562" s="62">
        <f>Input_Raw_Data!I563</f>
        <v>38486</v>
      </c>
      <c r="I562" s="62">
        <f>Input_Raw_Data!J563</f>
        <v>0</v>
      </c>
      <c r="J562" s="73" t="str">
        <f>Input_Raw_Data!K563</f>
        <v>Property</v>
      </c>
      <c r="K562" s="73" t="str">
        <f>Input_Raw_Data!L563</f>
        <v xml:space="preserve">Non-network — property </v>
      </c>
      <c r="M562" s="71">
        <f t="shared" si="136"/>
        <v>36708</v>
      </c>
      <c r="N562" s="55">
        <f t="shared" si="137"/>
        <v>5</v>
      </c>
      <c r="O562" s="55">
        <f t="shared" si="138"/>
        <v>1</v>
      </c>
      <c r="P562" s="55">
        <f t="shared" si="139"/>
        <v>6</v>
      </c>
      <c r="Q562" s="55">
        <f t="shared" si="140"/>
        <v>15</v>
      </c>
      <c r="R562" s="55">
        <f t="shared" si="141"/>
        <v>180</v>
      </c>
      <c r="S562" s="55">
        <f t="shared" si="145"/>
        <v>192</v>
      </c>
      <c r="T562" s="55">
        <f t="shared" si="142"/>
        <v>96</v>
      </c>
      <c r="U562" s="55">
        <f t="shared" si="146"/>
        <v>0</v>
      </c>
      <c r="W562" s="73" t="str">
        <f t="shared" si="143"/>
        <v>Yes</v>
      </c>
      <c r="X562" s="55">
        <f t="shared" si="147"/>
        <v>192</v>
      </c>
      <c r="Y562" s="55">
        <f t="shared" si="148"/>
        <v>0</v>
      </c>
      <c r="Z562" s="62">
        <f t="shared" si="149"/>
        <v>0</v>
      </c>
      <c r="AA562" s="62">
        <f t="shared" si="144"/>
        <v>38486</v>
      </c>
      <c r="AB562" s="67">
        <f t="shared" si="150"/>
        <v>0</v>
      </c>
      <c r="AD562" s="57">
        <f>INDEX(Input_Raw_Data!$E$739:$E$744,MATCH(D562,Input_Raw_Data!$D$739:$D$744,0))</f>
        <v>0.48700000182628767</v>
      </c>
      <c r="AE562" s="62">
        <f t="shared" si="151"/>
        <v>0</v>
      </c>
      <c r="AF562" s="62">
        <f t="shared" si="152"/>
        <v>0</v>
      </c>
    </row>
    <row r="563" spans="4:32" s="4" customFormat="1" ht="11.25" customHeight="1" x14ac:dyDescent="0.3">
      <c r="D563" s="12" t="str">
        <f>Input_Raw_Data!E564</f>
        <v>FAC</v>
      </c>
      <c r="E563" s="71">
        <f>Input_Raw_Data!F564</f>
        <v>36708</v>
      </c>
      <c r="F563" s="55">
        <f>Input_Raw_Data!G564</f>
        <v>96</v>
      </c>
      <c r="G563" s="62">
        <f>Input_Raw_Data!H564</f>
        <v>555596</v>
      </c>
      <c r="H563" s="62">
        <f>Input_Raw_Data!I564</f>
        <v>555596</v>
      </c>
      <c r="I563" s="62">
        <f>Input_Raw_Data!J564</f>
        <v>0</v>
      </c>
      <c r="J563" s="73" t="str">
        <f>Input_Raw_Data!K564</f>
        <v>Property</v>
      </c>
      <c r="K563" s="73" t="str">
        <f>Input_Raw_Data!L564</f>
        <v xml:space="preserve">Non-network — property </v>
      </c>
      <c r="M563" s="71">
        <f t="shared" si="136"/>
        <v>36708</v>
      </c>
      <c r="N563" s="55">
        <f t="shared" si="137"/>
        <v>5</v>
      </c>
      <c r="O563" s="55">
        <f t="shared" si="138"/>
        <v>1</v>
      </c>
      <c r="P563" s="55">
        <f t="shared" si="139"/>
        <v>6</v>
      </c>
      <c r="Q563" s="55">
        <f t="shared" si="140"/>
        <v>15</v>
      </c>
      <c r="R563" s="55">
        <f t="shared" si="141"/>
        <v>180</v>
      </c>
      <c r="S563" s="55">
        <f t="shared" si="145"/>
        <v>192</v>
      </c>
      <c r="T563" s="55">
        <f t="shared" si="142"/>
        <v>96</v>
      </c>
      <c r="U563" s="55">
        <f t="shared" si="146"/>
        <v>0</v>
      </c>
      <c r="W563" s="73" t="str">
        <f t="shared" si="143"/>
        <v>Yes</v>
      </c>
      <c r="X563" s="55">
        <f t="shared" si="147"/>
        <v>192</v>
      </c>
      <c r="Y563" s="55">
        <f t="shared" si="148"/>
        <v>0</v>
      </c>
      <c r="Z563" s="62">
        <f t="shared" si="149"/>
        <v>0</v>
      </c>
      <c r="AA563" s="62">
        <f t="shared" si="144"/>
        <v>555596</v>
      </c>
      <c r="AB563" s="67">
        <f t="shared" si="150"/>
        <v>0</v>
      </c>
      <c r="AD563" s="57">
        <f>INDEX(Input_Raw_Data!$E$739:$E$744,MATCH(D563,Input_Raw_Data!$D$739:$D$744,0))</f>
        <v>0.48700000182628767</v>
      </c>
      <c r="AE563" s="62">
        <f t="shared" si="151"/>
        <v>0</v>
      </c>
      <c r="AF563" s="62">
        <f t="shared" si="152"/>
        <v>0</v>
      </c>
    </row>
    <row r="564" spans="4:32" s="4" customFormat="1" ht="11.25" customHeight="1" x14ac:dyDescent="0.3">
      <c r="D564" s="12" t="str">
        <f>Input_Raw_Data!E565</f>
        <v>FAC</v>
      </c>
      <c r="E564" s="71">
        <f>Input_Raw_Data!F565</f>
        <v>36708</v>
      </c>
      <c r="F564" s="55">
        <f>Input_Raw_Data!G565</f>
        <v>48</v>
      </c>
      <c r="G564" s="62">
        <f>Input_Raw_Data!H565</f>
        <v>25078</v>
      </c>
      <c r="H564" s="62">
        <f>Input_Raw_Data!I565</f>
        <v>25078</v>
      </c>
      <c r="I564" s="62">
        <f>Input_Raw_Data!J565</f>
        <v>0</v>
      </c>
      <c r="J564" s="73" t="str">
        <f>Input_Raw_Data!K565</f>
        <v>IT and Communications</v>
      </c>
      <c r="K564" s="73" t="str">
        <f>Input_Raw_Data!L565</f>
        <v xml:space="preserve">Non-network — IT and communications </v>
      </c>
      <c r="M564" s="71">
        <f t="shared" si="136"/>
        <v>36708</v>
      </c>
      <c r="N564" s="55">
        <f t="shared" si="137"/>
        <v>5</v>
      </c>
      <c r="O564" s="55">
        <f t="shared" si="138"/>
        <v>1</v>
      </c>
      <c r="P564" s="55">
        <f t="shared" si="139"/>
        <v>6</v>
      </c>
      <c r="Q564" s="55">
        <f t="shared" si="140"/>
        <v>15</v>
      </c>
      <c r="R564" s="55">
        <f t="shared" si="141"/>
        <v>180</v>
      </c>
      <c r="S564" s="55">
        <f t="shared" si="145"/>
        <v>192</v>
      </c>
      <c r="T564" s="55">
        <f t="shared" si="142"/>
        <v>48</v>
      </c>
      <c r="U564" s="55">
        <f t="shared" si="146"/>
        <v>0</v>
      </c>
      <c r="W564" s="73" t="str">
        <f t="shared" si="143"/>
        <v>Yes</v>
      </c>
      <c r="X564" s="55">
        <f t="shared" si="147"/>
        <v>192</v>
      </c>
      <c r="Y564" s="55">
        <f t="shared" si="148"/>
        <v>0</v>
      </c>
      <c r="Z564" s="62">
        <f t="shared" si="149"/>
        <v>0</v>
      </c>
      <c r="AA564" s="62">
        <f t="shared" si="144"/>
        <v>25078</v>
      </c>
      <c r="AB564" s="67">
        <f t="shared" si="150"/>
        <v>0</v>
      </c>
      <c r="AD564" s="57">
        <f>INDEX(Input_Raw_Data!$E$739:$E$744,MATCH(D564,Input_Raw_Data!$D$739:$D$744,0))</f>
        <v>0.48700000182628767</v>
      </c>
      <c r="AE564" s="62">
        <f t="shared" si="151"/>
        <v>0</v>
      </c>
      <c r="AF564" s="62">
        <f t="shared" si="152"/>
        <v>0</v>
      </c>
    </row>
    <row r="565" spans="4:32" s="4" customFormat="1" ht="11.25" customHeight="1" x14ac:dyDescent="0.3">
      <c r="D565" s="12" t="str">
        <f>Input_Raw_Data!E566</f>
        <v>FAC</v>
      </c>
      <c r="E565" s="71">
        <f>Input_Raw_Data!F566</f>
        <v>36708</v>
      </c>
      <c r="F565" s="55">
        <f>Input_Raw_Data!G566</f>
        <v>48</v>
      </c>
      <c r="G565" s="62">
        <f>Input_Raw_Data!H566</f>
        <v>25078</v>
      </c>
      <c r="H565" s="62">
        <f>Input_Raw_Data!I566</f>
        <v>25078</v>
      </c>
      <c r="I565" s="62">
        <f>Input_Raw_Data!J566</f>
        <v>0</v>
      </c>
      <c r="J565" s="73" t="str">
        <f>Input_Raw_Data!K566</f>
        <v>IT and Communications</v>
      </c>
      <c r="K565" s="73" t="str">
        <f>Input_Raw_Data!L566</f>
        <v xml:space="preserve">Non-network — IT and communications </v>
      </c>
      <c r="M565" s="71">
        <f t="shared" si="136"/>
        <v>36708</v>
      </c>
      <c r="N565" s="55">
        <f t="shared" si="137"/>
        <v>5</v>
      </c>
      <c r="O565" s="55">
        <f t="shared" si="138"/>
        <v>1</v>
      </c>
      <c r="P565" s="55">
        <f t="shared" si="139"/>
        <v>6</v>
      </c>
      <c r="Q565" s="55">
        <f t="shared" si="140"/>
        <v>15</v>
      </c>
      <c r="R565" s="55">
        <f t="shared" si="141"/>
        <v>180</v>
      </c>
      <c r="S565" s="55">
        <f t="shared" si="145"/>
        <v>192</v>
      </c>
      <c r="T565" s="55">
        <f t="shared" si="142"/>
        <v>48</v>
      </c>
      <c r="U565" s="55">
        <f t="shared" si="146"/>
        <v>0</v>
      </c>
      <c r="W565" s="73" t="str">
        <f t="shared" si="143"/>
        <v>Yes</v>
      </c>
      <c r="X565" s="55">
        <f t="shared" si="147"/>
        <v>192</v>
      </c>
      <c r="Y565" s="55">
        <f t="shared" si="148"/>
        <v>0</v>
      </c>
      <c r="Z565" s="62">
        <f t="shared" si="149"/>
        <v>0</v>
      </c>
      <c r="AA565" s="62">
        <f t="shared" si="144"/>
        <v>25078</v>
      </c>
      <c r="AB565" s="67">
        <f t="shared" si="150"/>
        <v>0</v>
      </c>
      <c r="AD565" s="57">
        <f>INDEX(Input_Raw_Data!$E$739:$E$744,MATCH(D565,Input_Raw_Data!$D$739:$D$744,0))</f>
        <v>0.48700000182628767</v>
      </c>
      <c r="AE565" s="62">
        <f t="shared" si="151"/>
        <v>0</v>
      </c>
      <c r="AF565" s="62">
        <f t="shared" si="152"/>
        <v>0</v>
      </c>
    </row>
    <row r="566" spans="4:32" s="4" customFormat="1" ht="11.25" customHeight="1" x14ac:dyDescent="0.3">
      <c r="D566" s="12" t="str">
        <f>Input_Raw_Data!E567</f>
        <v>FAC</v>
      </c>
      <c r="E566" s="71">
        <f>Input_Raw_Data!F567</f>
        <v>37955</v>
      </c>
      <c r="F566" s="55">
        <f>Input_Raw_Data!G567</f>
        <v>48</v>
      </c>
      <c r="G566" s="62">
        <f>Input_Raw_Data!H567</f>
        <v>36260</v>
      </c>
      <c r="H566" s="62">
        <f>Input_Raw_Data!I567</f>
        <v>36260</v>
      </c>
      <c r="I566" s="62">
        <f>Input_Raw_Data!J567</f>
        <v>0</v>
      </c>
      <c r="J566" s="73" t="str">
        <f>Input_Raw_Data!K567</f>
        <v>IT and Communications</v>
      </c>
      <c r="K566" s="73" t="str">
        <f>Input_Raw_Data!L567</f>
        <v xml:space="preserve">Non-network — IT and communications </v>
      </c>
      <c r="M566" s="71">
        <f t="shared" si="136"/>
        <v>37955</v>
      </c>
      <c r="N566" s="55">
        <f t="shared" si="137"/>
        <v>1</v>
      </c>
      <c r="O566" s="55">
        <f t="shared" si="138"/>
        <v>0</v>
      </c>
      <c r="P566" s="55">
        <f t="shared" si="139"/>
        <v>6</v>
      </c>
      <c r="Q566" s="55">
        <f t="shared" si="140"/>
        <v>12</v>
      </c>
      <c r="R566" s="55">
        <f t="shared" si="141"/>
        <v>144</v>
      </c>
      <c r="S566" s="55">
        <f t="shared" si="145"/>
        <v>151</v>
      </c>
      <c r="T566" s="55">
        <f t="shared" si="142"/>
        <v>48</v>
      </c>
      <c r="U566" s="55">
        <f t="shared" si="146"/>
        <v>0</v>
      </c>
      <c r="W566" s="73" t="str">
        <f t="shared" si="143"/>
        <v>Yes</v>
      </c>
      <c r="X566" s="55">
        <f t="shared" si="147"/>
        <v>151</v>
      </c>
      <c r="Y566" s="55">
        <f t="shared" si="148"/>
        <v>0</v>
      </c>
      <c r="Z566" s="62">
        <f t="shared" si="149"/>
        <v>0</v>
      </c>
      <c r="AA566" s="62">
        <f t="shared" si="144"/>
        <v>36260</v>
      </c>
      <c r="AB566" s="67">
        <f t="shared" si="150"/>
        <v>0</v>
      </c>
      <c r="AD566" s="57">
        <f>INDEX(Input_Raw_Data!$E$739:$E$744,MATCH(D566,Input_Raw_Data!$D$739:$D$744,0))</f>
        <v>0.48700000182628767</v>
      </c>
      <c r="AE566" s="62">
        <f t="shared" si="151"/>
        <v>0</v>
      </c>
      <c r="AF566" s="62">
        <f t="shared" si="152"/>
        <v>0</v>
      </c>
    </row>
    <row r="567" spans="4:32" s="4" customFormat="1" ht="11.25" customHeight="1" x14ac:dyDescent="0.3">
      <c r="D567" s="12" t="str">
        <f>Input_Raw_Data!E568</f>
        <v>FAC</v>
      </c>
      <c r="E567" s="71">
        <f>Input_Raw_Data!F568</f>
        <v>37955</v>
      </c>
      <c r="F567" s="55">
        <f>Input_Raw_Data!G568</f>
        <v>48</v>
      </c>
      <c r="G567" s="62">
        <f>Input_Raw_Data!H568</f>
        <v>36260</v>
      </c>
      <c r="H567" s="62">
        <f>Input_Raw_Data!I568</f>
        <v>36260</v>
      </c>
      <c r="I567" s="62">
        <f>Input_Raw_Data!J568</f>
        <v>0</v>
      </c>
      <c r="J567" s="73" t="str">
        <f>Input_Raw_Data!K568</f>
        <v>IT and Communications</v>
      </c>
      <c r="K567" s="73" t="str">
        <f>Input_Raw_Data!L568</f>
        <v xml:space="preserve">Non-network — IT and communications </v>
      </c>
      <c r="M567" s="71">
        <f t="shared" si="136"/>
        <v>37955</v>
      </c>
      <c r="N567" s="55">
        <f t="shared" si="137"/>
        <v>1</v>
      </c>
      <c r="O567" s="55">
        <f t="shared" si="138"/>
        <v>0</v>
      </c>
      <c r="P567" s="55">
        <f t="shared" si="139"/>
        <v>6</v>
      </c>
      <c r="Q567" s="55">
        <f t="shared" si="140"/>
        <v>12</v>
      </c>
      <c r="R567" s="55">
        <f t="shared" si="141"/>
        <v>144</v>
      </c>
      <c r="S567" s="55">
        <f t="shared" si="145"/>
        <v>151</v>
      </c>
      <c r="T567" s="55">
        <f t="shared" si="142"/>
        <v>48</v>
      </c>
      <c r="U567" s="55">
        <f t="shared" si="146"/>
        <v>0</v>
      </c>
      <c r="W567" s="73" t="str">
        <f t="shared" si="143"/>
        <v>Yes</v>
      </c>
      <c r="X567" s="55">
        <f t="shared" si="147"/>
        <v>151</v>
      </c>
      <c r="Y567" s="55">
        <f t="shared" si="148"/>
        <v>0</v>
      </c>
      <c r="Z567" s="62">
        <f t="shared" si="149"/>
        <v>0</v>
      </c>
      <c r="AA567" s="62">
        <f t="shared" si="144"/>
        <v>36260</v>
      </c>
      <c r="AB567" s="67">
        <f t="shared" si="150"/>
        <v>0</v>
      </c>
      <c r="AD567" s="57">
        <f>INDEX(Input_Raw_Data!$E$739:$E$744,MATCH(D567,Input_Raw_Data!$D$739:$D$744,0))</f>
        <v>0.48700000182628767</v>
      </c>
      <c r="AE567" s="62">
        <f t="shared" si="151"/>
        <v>0</v>
      </c>
      <c r="AF567" s="62">
        <f t="shared" si="152"/>
        <v>0</v>
      </c>
    </row>
    <row r="568" spans="4:32" s="4" customFormat="1" ht="11.25" customHeight="1" x14ac:dyDescent="0.3">
      <c r="D568" s="12" t="str">
        <f>Input_Raw_Data!E569</f>
        <v>SYS</v>
      </c>
      <c r="E568" s="71">
        <f>Input_Raw_Data!F569</f>
        <v>41900</v>
      </c>
      <c r="F568" s="55">
        <f>Input_Raw_Data!G569</f>
        <v>120</v>
      </c>
      <c r="G568" s="62">
        <f>Input_Raw_Data!H569</f>
        <v>1053686.03</v>
      </c>
      <c r="H568" s="62">
        <f>Input_Raw_Data!I569</f>
        <v>193175.78</v>
      </c>
      <c r="I568" s="62">
        <f>Input_Raw_Data!J569</f>
        <v>860510.25</v>
      </c>
      <c r="J568" s="73" t="str">
        <f>Input_Raw_Data!K569</f>
        <v>IT and Communications</v>
      </c>
      <c r="K568" s="73" t="str">
        <f>Input_Raw_Data!L569</f>
        <v xml:space="preserve">Non-network — IT and communications </v>
      </c>
      <c r="M568" s="71">
        <f t="shared" si="136"/>
        <v>41900</v>
      </c>
      <c r="N568" s="55">
        <f t="shared" si="137"/>
        <v>3</v>
      </c>
      <c r="O568" s="55">
        <f t="shared" si="138"/>
        <v>0</v>
      </c>
      <c r="P568" s="55">
        <f t="shared" si="139"/>
        <v>6</v>
      </c>
      <c r="Q568" s="55">
        <f t="shared" si="140"/>
        <v>1</v>
      </c>
      <c r="R568" s="55">
        <f t="shared" si="141"/>
        <v>12</v>
      </c>
      <c r="S568" s="55">
        <f t="shared" si="145"/>
        <v>21</v>
      </c>
      <c r="T568" s="55">
        <f t="shared" si="142"/>
        <v>120</v>
      </c>
      <c r="U568" s="55">
        <f t="shared" si="146"/>
        <v>99</v>
      </c>
      <c r="W568" s="73" t="str">
        <f t="shared" si="143"/>
        <v>Yes</v>
      </c>
      <c r="X568" s="55">
        <f t="shared" si="147"/>
        <v>21</v>
      </c>
      <c r="Y568" s="55">
        <f t="shared" si="148"/>
        <v>99</v>
      </c>
      <c r="Z568" s="62">
        <f t="shared" si="149"/>
        <v>8692.0227272727279</v>
      </c>
      <c r="AA568" s="62">
        <f t="shared" si="144"/>
        <v>514780.62090909097</v>
      </c>
      <c r="AB568" s="67">
        <f t="shared" si="150"/>
        <v>538905.40909090906</v>
      </c>
      <c r="AD568" s="57">
        <f>INDEX(Input_Raw_Data!$E$739:$E$744,MATCH(D568,Input_Raw_Data!$D$739:$D$744,0))</f>
        <v>0.16899999950892305</v>
      </c>
      <c r="AE568" s="62">
        <f t="shared" si="151"/>
        <v>145426.23182742327</v>
      </c>
      <c r="AF568" s="62">
        <f t="shared" si="152"/>
        <v>91075.01387171961</v>
      </c>
    </row>
    <row r="569" spans="4:32" s="4" customFormat="1" ht="11.25" customHeight="1" x14ac:dyDescent="0.3">
      <c r="D569" s="12" t="str">
        <f>Input_Raw_Data!E570</f>
        <v>SYS</v>
      </c>
      <c r="E569" s="71">
        <f>Input_Raw_Data!F570</f>
        <v>41455</v>
      </c>
      <c r="F569" s="55">
        <f>Input_Raw_Data!G570</f>
        <v>60</v>
      </c>
      <c r="G569" s="62">
        <f>Input_Raw_Data!H570</f>
        <v>26438.25</v>
      </c>
      <c r="H569" s="62">
        <f>Input_Raw_Data!I570</f>
        <v>16303.62</v>
      </c>
      <c r="I569" s="62">
        <f>Input_Raw_Data!J570</f>
        <v>10134.629999999999</v>
      </c>
      <c r="J569" s="73" t="str">
        <f>Input_Raw_Data!K570</f>
        <v>IT and Communications</v>
      </c>
      <c r="K569" s="73" t="str">
        <f>Input_Raw_Data!L570</f>
        <v xml:space="preserve">Non-network — IT and communications </v>
      </c>
      <c r="M569" s="71">
        <f t="shared" si="136"/>
        <v>41455</v>
      </c>
      <c r="N569" s="55">
        <f t="shared" si="137"/>
        <v>6</v>
      </c>
      <c r="O569" s="55">
        <f t="shared" si="138"/>
        <v>0</v>
      </c>
      <c r="P569" s="55">
        <f t="shared" si="139"/>
        <v>6</v>
      </c>
      <c r="Q569" s="55">
        <f t="shared" si="140"/>
        <v>2</v>
      </c>
      <c r="R569" s="55">
        <f t="shared" si="141"/>
        <v>24</v>
      </c>
      <c r="S569" s="55">
        <f t="shared" si="145"/>
        <v>36</v>
      </c>
      <c r="T569" s="55">
        <f t="shared" si="142"/>
        <v>60</v>
      </c>
      <c r="U569" s="55">
        <f t="shared" si="146"/>
        <v>24</v>
      </c>
      <c r="W569" s="73" t="str">
        <f t="shared" si="143"/>
        <v>Yes</v>
      </c>
      <c r="X569" s="55">
        <f t="shared" si="147"/>
        <v>36</v>
      </c>
      <c r="Y569" s="55">
        <f t="shared" si="148"/>
        <v>24</v>
      </c>
      <c r="Z569" s="62">
        <f t="shared" si="149"/>
        <v>422.27624999999995</v>
      </c>
      <c r="AA569" s="62">
        <f t="shared" si="144"/>
        <v>26438.25</v>
      </c>
      <c r="AB569" s="67">
        <f t="shared" si="150"/>
        <v>0</v>
      </c>
      <c r="AD569" s="57">
        <f>INDEX(Input_Raw_Data!$E$739:$E$744,MATCH(D569,Input_Raw_Data!$D$739:$D$744,0))</f>
        <v>0.16899999950892305</v>
      </c>
      <c r="AE569" s="62">
        <f t="shared" si="151"/>
        <v>1712.7524650231167</v>
      </c>
      <c r="AF569" s="62">
        <f t="shared" si="152"/>
        <v>0</v>
      </c>
    </row>
    <row r="570" spans="4:32" s="4" customFormat="1" ht="11.25" customHeight="1" x14ac:dyDescent="0.3">
      <c r="D570" s="12" t="str">
        <f>Input_Raw_Data!E571</f>
        <v>SYS</v>
      </c>
      <c r="E570" s="71">
        <f>Input_Raw_Data!F571</f>
        <v>41455</v>
      </c>
      <c r="F570" s="55">
        <f>Input_Raw_Data!G571</f>
        <v>60</v>
      </c>
      <c r="G570" s="62">
        <f>Input_Raw_Data!H571</f>
        <v>36637.31</v>
      </c>
      <c r="H570" s="62">
        <f>Input_Raw_Data!I571</f>
        <v>22592.98</v>
      </c>
      <c r="I570" s="62">
        <f>Input_Raw_Data!J571</f>
        <v>14044.329999999998</v>
      </c>
      <c r="J570" s="73" t="str">
        <f>Input_Raw_Data!K571</f>
        <v>IT and Communications</v>
      </c>
      <c r="K570" s="73" t="str">
        <f>Input_Raw_Data!L571</f>
        <v xml:space="preserve">Non-network — IT and communications </v>
      </c>
      <c r="M570" s="71">
        <f t="shared" si="136"/>
        <v>41455</v>
      </c>
      <c r="N570" s="55">
        <f t="shared" si="137"/>
        <v>6</v>
      </c>
      <c r="O570" s="55">
        <f t="shared" si="138"/>
        <v>0</v>
      </c>
      <c r="P570" s="55">
        <f t="shared" si="139"/>
        <v>6</v>
      </c>
      <c r="Q570" s="55">
        <f t="shared" si="140"/>
        <v>2</v>
      </c>
      <c r="R570" s="55">
        <f t="shared" si="141"/>
        <v>24</v>
      </c>
      <c r="S570" s="55">
        <f t="shared" si="145"/>
        <v>36</v>
      </c>
      <c r="T570" s="55">
        <f t="shared" si="142"/>
        <v>60</v>
      </c>
      <c r="U570" s="55">
        <f t="shared" si="146"/>
        <v>24</v>
      </c>
      <c r="W570" s="73" t="str">
        <f t="shared" si="143"/>
        <v>Yes</v>
      </c>
      <c r="X570" s="55">
        <f t="shared" si="147"/>
        <v>36</v>
      </c>
      <c r="Y570" s="55">
        <f t="shared" si="148"/>
        <v>24</v>
      </c>
      <c r="Z570" s="62">
        <f t="shared" si="149"/>
        <v>585.18041666666659</v>
      </c>
      <c r="AA570" s="62">
        <f t="shared" si="144"/>
        <v>36637.31</v>
      </c>
      <c r="AB570" s="67">
        <f t="shared" si="150"/>
        <v>0</v>
      </c>
      <c r="AD570" s="57">
        <f>INDEX(Input_Raw_Data!$E$739:$E$744,MATCH(D570,Input_Raw_Data!$D$739:$D$744,0))</f>
        <v>0.16899999950892305</v>
      </c>
      <c r="AE570" s="62">
        <f t="shared" si="151"/>
        <v>2373.4917631031531</v>
      </c>
      <c r="AF570" s="62">
        <f t="shared" si="152"/>
        <v>0</v>
      </c>
    </row>
    <row r="571" spans="4:32" s="4" customFormat="1" ht="11.25" customHeight="1" x14ac:dyDescent="0.3">
      <c r="D571" s="12" t="str">
        <f>Input_Raw_Data!E572</f>
        <v>SYS</v>
      </c>
      <c r="E571" s="71">
        <f>Input_Raw_Data!F572</f>
        <v>41455</v>
      </c>
      <c r="F571" s="55">
        <f>Input_Raw_Data!G572</f>
        <v>60</v>
      </c>
      <c r="G571" s="62">
        <f>Input_Raw_Data!H572</f>
        <v>12047.03</v>
      </c>
      <c r="H571" s="62">
        <f>Input_Raw_Data!I572</f>
        <v>7428.94</v>
      </c>
      <c r="I571" s="62">
        <f>Input_Raw_Data!J572</f>
        <v>4618.0900000000011</v>
      </c>
      <c r="J571" s="73" t="str">
        <f>Input_Raw_Data!K572</f>
        <v>IT and Communications</v>
      </c>
      <c r="K571" s="73" t="str">
        <f>Input_Raw_Data!L572</f>
        <v xml:space="preserve">Non-network — IT and communications </v>
      </c>
      <c r="M571" s="71">
        <f t="shared" si="136"/>
        <v>41455</v>
      </c>
      <c r="N571" s="55">
        <f t="shared" si="137"/>
        <v>6</v>
      </c>
      <c r="O571" s="55">
        <f t="shared" si="138"/>
        <v>0</v>
      </c>
      <c r="P571" s="55">
        <f t="shared" si="139"/>
        <v>6</v>
      </c>
      <c r="Q571" s="55">
        <f t="shared" si="140"/>
        <v>2</v>
      </c>
      <c r="R571" s="55">
        <f t="shared" si="141"/>
        <v>24</v>
      </c>
      <c r="S571" s="55">
        <f t="shared" si="145"/>
        <v>36</v>
      </c>
      <c r="T571" s="55">
        <f t="shared" si="142"/>
        <v>60</v>
      </c>
      <c r="U571" s="55">
        <f t="shared" si="146"/>
        <v>24</v>
      </c>
      <c r="W571" s="73" t="str">
        <f t="shared" si="143"/>
        <v>Yes</v>
      </c>
      <c r="X571" s="55">
        <f t="shared" si="147"/>
        <v>36</v>
      </c>
      <c r="Y571" s="55">
        <f t="shared" si="148"/>
        <v>24</v>
      </c>
      <c r="Z571" s="62">
        <f t="shared" si="149"/>
        <v>192.42041666666671</v>
      </c>
      <c r="AA571" s="62">
        <f t="shared" si="144"/>
        <v>12047.03</v>
      </c>
      <c r="AB571" s="67">
        <f t="shared" si="150"/>
        <v>0</v>
      </c>
      <c r="AD571" s="57">
        <f>INDEX(Input_Raw_Data!$E$739:$E$744,MATCH(D571,Input_Raw_Data!$D$739:$D$744,0))</f>
        <v>0.16899999950892305</v>
      </c>
      <c r="AE571" s="62">
        <f t="shared" si="151"/>
        <v>780.4572077321626</v>
      </c>
      <c r="AF571" s="62">
        <f t="shared" si="152"/>
        <v>0</v>
      </c>
    </row>
    <row r="572" spans="4:32" s="4" customFormat="1" ht="11.25" customHeight="1" x14ac:dyDescent="0.3">
      <c r="D572" s="12" t="str">
        <f>Input_Raw_Data!E573</f>
        <v>SYS</v>
      </c>
      <c r="E572" s="71">
        <f>Input_Raw_Data!F573</f>
        <v>41455</v>
      </c>
      <c r="F572" s="55">
        <f>Input_Raw_Data!G573</f>
        <v>60</v>
      </c>
      <c r="G572" s="62">
        <f>Input_Raw_Data!H573</f>
        <v>79818.429999999993</v>
      </c>
      <c r="H572" s="62">
        <f>Input_Raw_Data!I573</f>
        <v>49221.39</v>
      </c>
      <c r="I572" s="62">
        <f>Input_Raw_Data!J573</f>
        <v>30597.039999999994</v>
      </c>
      <c r="J572" s="73" t="str">
        <f>Input_Raw_Data!K573</f>
        <v>IT and Communications</v>
      </c>
      <c r="K572" s="73" t="str">
        <f>Input_Raw_Data!L573</f>
        <v xml:space="preserve">Non-network — IT and communications </v>
      </c>
      <c r="M572" s="71">
        <f t="shared" si="136"/>
        <v>41455</v>
      </c>
      <c r="N572" s="55">
        <f t="shared" si="137"/>
        <v>6</v>
      </c>
      <c r="O572" s="55">
        <f t="shared" si="138"/>
        <v>0</v>
      </c>
      <c r="P572" s="55">
        <f t="shared" si="139"/>
        <v>6</v>
      </c>
      <c r="Q572" s="55">
        <f t="shared" si="140"/>
        <v>2</v>
      </c>
      <c r="R572" s="55">
        <f t="shared" si="141"/>
        <v>24</v>
      </c>
      <c r="S572" s="55">
        <f t="shared" si="145"/>
        <v>36</v>
      </c>
      <c r="T572" s="55">
        <f t="shared" si="142"/>
        <v>60</v>
      </c>
      <c r="U572" s="55">
        <f t="shared" si="146"/>
        <v>24</v>
      </c>
      <c r="W572" s="73" t="str">
        <f t="shared" si="143"/>
        <v>Yes</v>
      </c>
      <c r="X572" s="55">
        <f t="shared" si="147"/>
        <v>36</v>
      </c>
      <c r="Y572" s="55">
        <f t="shared" si="148"/>
        <v>24</v>
      </c>
      <c r="Z572" s="62">
        <f t="shared" si="149"/>
        <v>1274.8766666666663</v>
      </c>
      <c r="AA572" s="62">
        <f t="shared" si="144"/>
        <v>79818.429999999993</v>
      </c>
      <c r="AB572" s="67">
        <f t="shared" si="150"/>
        <v>0</v>
      </c>
      <c r="AD572" s="57">
        <f>INDEX(Input_Raw_Data!$E$739:$E$744,MATCH(D572,Input_Raw_Data!$D$739:$D$744,0))</f>
        <v>0.16899999950892305</v>
      </c>
      <c r="AE572" s="62">
        <f t="shared" si="151"/>
        <v>5170.8997449744984</v>
      </c>
      <c r="AF572" s="62">
        <f t="shared" si="152"/>
        <v>0</v>
      </c>
    </row>
    <row r="573" spans="4:32" s="4" customFormat="1" ht="11.25" customHeight="1" x14ac:dyDescent="0.3">
      <c r="D573" s="12" t="str">
        <f>Input_Raw_Data!E574</f>
        <v>SYS</v>
      </c>
      <c r="E573" s="71">
        <f>Input_Raw_Data!F574</f>
        <v>41455</v>
      </c>
      <c r="F573" s="55">
        <f>Input_Raw_Data!G574</f>
        <v>60</v>
      </c>
      <c r="G573" s="62">
        <f>Input_Raw_Data!H574</f>
        <v>10353.83</v>
      </c>
      <c r="H573" s="62">
        <f>Input_Raw_Data!I574</f>
        <v>6384.8</v>
      </c>
      <c r="I573" s="62">
        <f>Input_Raw_Data!J574</f>
        <v>3969.0299999999997</v>
      </c>
      <c r="J573" s="73" t="str">
        <f>Input_Raw_Data!K574</f>
        <v>IT and Communications</v>
      </c>
      <c r="K573" s="73" t="str">
        <f>Input_Raw_Data!L574</f>
        <v xml:space="preserve">Non-network — IT and communications </v>
      </c>
      <c r="M573" s="71">
        <f t="shared" si="136"/>
        <v>41455</v>
      </c>
      <c r="N573" s="55">
        <f t="shared" si="137"/>
        <v>6</v>
      </c>
      <c r="O573" s="55">
        <f t="shared" si="138"/>
        <v>0</v>
      </c>
      <c r="P573" s="55">
        <f t="shared" si="139"/>
        <v>6</v>
      </c>
      <c r="Q573" s="55">
        <f t="shared" si="140"/>
        <v>2</v>
      </c>
      <c r="R573" s="55">
        <f t="shared" si="141"/>
        <v>24</v>
      </c>
      <c r="S573" s="55">
        <f t="shared" si="145"/>
        <v>36</v>
      </c>
      <c r="T573" s="55">
        <f t="shared" si="142"/>
        <v>60</v>
      </c>
      <c r="U573" s="55">
        <f t="shared" si="146"/>
        <v>24</v>
      </c>
      <c r="W573" s="73" t="str">
        <f t="shared" si="143"/>
        <v>Yes</v>
      </c>
      <c r="X573" s="55">
        <f t="shared" si="147"/>
        <v>36</v>
      </c>
      <c r="Y573" s="55">
        <f t="shared" si="148"/>
        <v>24</v>
      </c>
      <c r="Z573" s="62">
        <f t="shared" si="149"/>
        <v>165.37625</v>
      </c>
      <c r="AA573" s="62">
        <f t="shared" si="144"/>
        <v>10353.83</v>
      </c>
      <c r="AB573" s="67">
        <f t="shared" si="150"/>
        <v>0</v>
      </c>
      <c r="AD573" s="57">
        <f>INDEX(Input_Raw_Data!$E$739:$E$744,MATCH(D573,Input_Raw_Data!$D$739:$D$744,0))</f>
        <v>0.16899999950892305</v>
      </c>
      <c r="AE573" s="62">
        <f t="shared" si="151"/>
        <v>670.7660680509008</v>
      </c>
      <c r="AF573" s="62">
        <f t="shared" si="152"/>
        <v>0</v>
      </c>
    </row>
    <row r="574" spans="4:32" s="4" customFormat="1" ht="11.25" customHeight="1" x14ac:dyDescent="0.3">
      <c r="D574" s="12" t="str">
        <f>Input_Raw_Data!E575</f>
        <v>SYS</v>
      </c>
      <c r="E574" s="71">
        <f>Input_Raw_Data!F575</f>
        <v>41455</v>
      </c>
      <c r="F574" s="55">
        <f>Input_Raw_Data!G575</f>
        <v>60</v>
      </c>
      <c r="G574" s="62">
        <f>Input_Raw_Data!H575</f>
        <v>63021.1</v>
      </c>
      <c r="H574" s="62">
        <f>Input_Raw_Data!I575</f>
        <v>38862.99</v>
      </c>
      <c r="I574" s="62">
        <f>Input_Raw_Data!J575</f>
        <v>24158.11</v>
      </c>
      <c r="J574" s="73" t="str">
        <f>Input_Raw_Data!K575</f>
        <v>IT and Communications</v>
      </c>
      <c r="K574" s="73" t="str">
        <f>Input_Raw_Data!L575</f>
        <v xml:space="preserve">Non-network — IT and communications </v>
      </c>
      <c r="M574" s="71">
        <f t="shared" si="136"/>
        <v>41455</v>
      </c>
      <c r="N574" s="55">
        <f t="shared" si="137"/>
        <v>6</v>
      </c>
      <c r="O574" s="55">
        <f t="shared" si="138"/>
        <v>0</v>
      </c>
      <c r="P574" s="55">
        <f t="shared" si="139"/>
        <v>6</v>
      </c>
      <c r="Q574" s="55">
        <f t="shared" si="140"/>
        <v>2</v>
      </c>
      <c r="R574" s="55">
        <f t="shared" si="141"/>
        <v>24</v>
      </c>
      <c r="S574" s="55">
        <f t="shared" si="145"/>
        <v>36</v>
      </c>
      <c r="T574" s="55">
        <f t="shared" si="142"/>
        <v>60</v>
      </c>
      <c r="U574" s="55">
        <f t="shared" si="146"/>
        <v>24</v>
      </c>
      <c r="W574" s="73" t="str">
        <f t="shared" si="143"/>
        <v>Yes</v>
      </c>
      <c r="X574" s="55">
        <f t="shared" si="147"/>
        <v>36</v>
      </c>
      <c r="Y574" s="55">
        <f t="shared" si="148"/>
        <v>24</v>
      </c>
      <c r="Z574" s="62">
        <f t="shared" si="149"/>
        <v>1006.5879166666667</v>
      </c>
      <c r="AA574" s="62">
        <f t="shared" si="144"/>
        <v>63021.1</v>
      </c>
      <c r="AB574" s="67">
        <f t="shared" si="150"/>
        <v>0</v>
      </c>
      <c r="AD574" s="57">
        <f>INDEX(Input_Raw_Data!$E$739:$E$744,MATCH(D574,Input_Raw_Data!$D$739:$D$744,0))</f>
        <v>0.16899999950892305</v>
      </c>
      <c r="AE574" s="62">
        <f t="shared" si="151"/>
        <v>4082.7205781365092</v>
      </c>
      <c r="AF574" s="62">
        <f t="shared" si="152"/>
        <v>0</v>
      </c>
    </row>
    <row r="575" spans="4:32" s="4" customFormat="1" ht="11.25" customHeight="1" x14ac:dyDescent="0.3">
      <c r="D575" s="12" t="str">
        <f>Input_Raw_Data!E576</f>
        <v>SYS</v>
      </c>
      <c r="E575" s="71">
        <f>Input_Raw_Data!F576</f>
        <v>41455</v>
      </c>
      <c r="F575" s="55">
        <f>Input_Raw_Data!G576</f>
        <v>60</v>
      </c>
      <c r="G575" s="62">
        <f>Input_Raw_Data!H576</f>
        <v>13068</v>
      </c>
      <c r="H575" s="62">
        <f>Input_Raw_Data!I576</f>
        <v>8058.6</v>
      </c>
      <c r="I575" s="62">
        <f>Input_Raw_Data!J576</f>
        <v>5009.3999999999996</v>
      </c>
      <c r="J575" s="73" t="str">
        <f>Input_Raw_Data!K576</f>
        <v>IT and Communications</v>
      </c>
      <c r="K575" s="73" t="str">
        <f>Input_Raw_Data!L576</f>
        <v xml:space="preserve">Non-network — IT and communications </v>
      </c>
      <c r="M575" s="71">
        <f t="shared" si="136"/>
        <v>41455</v>
      </c>
      <c r="N575" s="55">
        <f t="shared" si="137"/>
        <v>6</v>
      </c>
      <c r="O575" s="55">
        <f t="shared" si="138"/>
        <v>0</v>
      </c>
      <c r="P575" s="55">
        <f t="shared" si="139"/>
        <v>6</v>
      </c>
      <c r="Q575" s="55">
        <f t="shared" si="140"/>
        <v>2</v>
      </c>
      <c r="R575" s="55">
        <f t="shared" si="141"/>
        <v>24</v>
      </c>
      <c r="S575" s="55">
        <f t="shared" si="145"/>
        <v>36</v>
      </c>
      <c r="T575" s="55">
        <f t="shared" si="142"/>
        <v>60</v>
      </c>
      <c r="U575" s="55">
        <f t="shared" si="146"/>
        <v>24</v>
      </c>
      <c r="W575" s="73" t="str">
        <f t="shared" si="143"/>
        <v>Yes</v>
      </c>
      <c r="X575" s="55">
        <f t="shared" si="147"/>
        <v>36</v>
      </c>
      <c r="Y575" s="55">
        <f t="shared" si="148"/>
        <v>24</v>
      </c>
      <c r="Z575" s="62">
        <f t="shared" si="149"/>
        <v>208.72499999999999</v>
      </c>
      <c r="AA575" s="62">
        <f t="shared" si="144"/>
        <v>13068</v>
      </c>
      <c r="AB575" s="67">
        <f t="shared" si="150"/>
        <v>0</v>
      </c>
      <c r="AD575" s="57">
        <f>INDEX(Input_Raw_Data!$E$739:$E$744,MATCH(D575,Input_Raw_Data!$D$739:$D$744,0))</f>
        <v>0.16899999950892305</v>
      </c>
      <c r="AE575" s="62">
        <f t="shared" si="151"/>
        <v>846.58859753999911</v>
      </c>
      <c r="AF575" s="62">
        <f t="shared" si="152"/>
        <v>0</v>
      </c>
    </row>
    <row r="576" spans="4:32" s="4" customFormat="1" ht="11.25" customHeight="1" x14ac:dyDescent="0.3">
      <c r="D576" s="12" t="str">
        <f>Input_Raw_Data!E577</f>
        <v>SYS</v>
      </c>
      <c r="E576" s="71">
        <f>Input_Raw_Data!F577</f>
        <v>41455</v>
      </c>
      <c r="F576" s="55">
        <f>Input_Raw_Data!G577</f>
        <v>60</v>
      </c>
      <c r="G576" s="62">
        <f>Input_Raw_Data!H577</f>
        <v>80231.7</v>
      </c>
      <c r="H576" s="62">
        <f>Input_Raw_Data!I577</f>
        <v>49476.17</v>
      </c>
      <c r="I576" s="62">
        <f>Input_Raw_Data!J577</f>
        <v>30755.53</v>
      </c>
      <c r="J576" s="73" t="str">
        <f>Input_Raw_Data!K577</f>
        <v>IT and Communications</v>
      </c>
      <c r="K576" s="73" t="str">
        <f>Input_Raw_Data!L577</f>
        <v xml:space="preserve">Non-network — IT and communications </v>
      </c>
      <c r="M576" s="71">
        <f t="shared" si="136"/>
        <v>41455</v>
      </c>
      <c r="N576" s="55">
        <f t="shared" si="137"/>
        <v>6</v>
      </c>
      <c r="O576" s="55">
        <f t="shared" si="138"/>
        <v>0</v>
      </c>
      <c r="P576" s="55">
        <f t="shared" si="139"/>
        <v>6</v>
      </c>
      <c r="Q576" s="55">
        <f t="shared" si="140"/>
        <v>2</v>
      </c>
      <c r="R576" s="55">
        <f t="shared" si="141"/>
        <v>24</v>
      </c>
      <c r="S576" s="55">
        <f t="shared" si="145"/>
        <v>36</v>
      </c>
      <c r="T576" s="55">
        <f t="shared" si="142"/>
        <v>60</v>
      </c>
      <c r="U576" s="55">
        <f t="shared" si="146"/>
        <v>24</v>
      </c>
      <c r="W576" s="73" t="str">
        <f t="shared" si="143"/>
        <v>Yes</v>
      </c>
      <c r="X576" s="55">
        <f t="shared" si="147"/>
        <v>36</v>
      </c>
      <c r="Y576" s="55">
        <f t="shared" si="148"/>
        <v>24</v>
      </c>
      <c r="Z576" s="62">
        <f t="shared" si="149"/>
        <v>1281.4804166666665</v>
      </c>
      <c r="AA576" s="62">
        <f t="shared" si="144"/>
        <v>80231.7</v>
      </c>
      <c r="AB576" s="67">
        <f t="shared" si="150"/>
        <v>0</v>
      </c>
      <c r="AD576" s="57">
        <f>INDEX(Input_Raw_Data!$E$739:$E$744,MATCH(D576,Input_Raw_Data!$D$739:$D$744,0))</f>
        <v>0.16899999950892305</v>
      </c>
      <c r="AE576" s="62">
        <f t="shared" si="151"/>
        <v>5197.6845548966685</v>
      </c>
      <c r="AF576" s="62">
        <f t="shared" si="152"/>
        <v>0</v>
      </c>
    </row>
    <row r="577" spans="4:32" s="4" customFormat="1" ht="11.25" customHeight="1" x14ac:dyDescent="0.3">
      <c r="D577" s="12" t="str">
        <f>Input_Raw_Data!E578</f>
        <v>SYS</v>
      </c>
      <c r="E577" s="71">
        <f>Input_Raw_Data!F578</f>
        <v>41455</v>
      </c>
      <c r="F577" s="55">
        <f>Input_Raw_Data!G578</f>
        <v>60</v>
      </c>
      <c r="G577" s="62">
        <f>Input_Raw_Data!H578</f>
        <v>109323.44</v>
      </c>
      <c r="H577" s="62">
        <f>Input_Raw_Data!I578</f>
        <v>67416.14</v>
      </c>
      <c r="I577" s="62">
        <f>Input_Raw_Data!J578</f>
        <v>41907.300000000003</v>
      </c>
      <c r="J577" s="73" t="str">
        <f>Input_Raw_Data!K578</f>
        <v>IT and Communications</v>
      </c>
      <c r="K577" s="73" t="str">
        <f>Input_Raw_Data!L578</f>
        <v xml:space="preserve">Non-network — IT and communications </v>
      </c>
      <c r="M577" s="71">
        <f t="shared" si="136"/>
        <v>41455</v>
      </c>
      <c r="N577" s="55">
        <f t="shared" si="137"/>
        <v>6</v>
      </c>
      <c r="O577" s="55">
        <f t="shared" si="138"/>
        <v>0</v>
      </c>
      <c r="P577" s="55">
        <f t="shared" si="139"/>
        <v>6</v>
      </c>
      <c r="Q577" s="55">
        <f t="shared" si="140"/>
        <v>2</v>
      </c>
      <c r="R577" s="55">
        <f t="shared" si="141"/>
        <v>24</v>
      </c>
      <c r="S577" s="55">
        <f t="shared" si="145"/>
        <v>36</v>
      </c>
      <c r="T577" s="55">
        <f t="shared" si="142"/>
        <v>60</v>
      </c>
      <c r="U577" s="55">
        <f t="shared" si="146"/>
        <v>24</v>
      </c>
      <c r="W577" s="73" t="str">
        <f t="shared" si="143"/>
        <v>Yes</v>
      </c>
      <c r="X577" s="55">
        <f t="shared" si="147"/>
        <v>36</v>
      </c>
      <c r="Y577" s="55">
        <f t="shared" si="148"/>
        <v>24</v>
      </c>
      <c r="Z577" s="62">
        <f t="shared" si="149"/>
        <v>1746.1375</v>
      </c>
      <c r="AA577" s="62">
        <f t="shared" si="144"/>
        <v>109323.44</v>
      </c>
      <c r="AB577" s="67">
        <f t="shared" si="150"/>
        <v>0</v>
      </c>
      <c r="AD577" s="57">
        <f>INDEX(Input_Raw_Data!$E$739:$E$744,MATCH(D577,Input_Raw_Data!$D$739:$D$744,0))</f>
        <v>0.16899999950892305</v>
      </c>
      <c r="AE577" s="62">
        <f t="shared" si="151"/>
        <v>7082.3336794202914</v>
      </c>
      <c r="AF577" s="62">
        <f t="shared" si="152"/>
        <v>0</v>
      </c>
    </row>
    <row r="578" spans="4:32" s="4" customFormat="1" ht="11.25" customHeight="1" x14ac:dyDescent="0.3">
      <c r="D578" s="12" t="str">
        <f>Input_Raw_Data!E579</f>
        <v>SYS</v>
      </c>
      <c r="E578" s="71">
        <f>Input_Raw_Data!F579</f>
        <v>41455</v>
      </c>
      <c r="F578" s="55">
        <f>Input_Raw_Data!G579</f>
        <v>60</v>
      </c>
      <c r="G578" s="62">
        <f>Input_Raw_Data!H579</f>
        <v>184429.29</v>
      </c>
      <c r="H578" s="62">
        <f>Input_Raw_Data!I579</f>
        <v>113731.36</v>
      </c>
      <c r="I578" s="62">
        <f>Input_Raw_Data!J579</f>
        <v>70697.930000000008</v>
      </c>
      <c r="J578" s="73" t="str">
        <f>Input_Raw_Data!K579</f>
        <v>IT and Communications</v>
      </c>
      <c r="K578" s="73" t="str">
        <f>Input_Raw_Data!L579</f>
        <v xml:space="preserve">Non-network — IT and communications </v>
      </c>
      <c r="M578" s="71">
        <f t="shared" si="136"/>
        <v>41455</v>
      </c>
      <c r="N578" s="55">
        <f t="shared" si="137"/>
        <v>6</v>
      </c>
      <c r="O578" s="55">
        <f t="shared" si="138"/>
        <v>0</v>
      </c>
      <c r="P578" s="55">
        <f t="shared" si="139"/>
        <v>6</v>
      </c>
      <c r="Q578" s="55">
        <f t="shared" si="140"/>
        <v>2</v>
      </c>
      <c r="R578" s="55">
        <f t="shared" si="141"/>
        <v>24</v>
      </c>
      <c r="S578" s="55">
        <f t="shared" si="145"/>
        <v>36</v>
      </c>
      <c r="T578" s="55">
        <f t="shared" si="142"/>
        <v>60</v>
      </c>
      <c r="U578" s="55">
        <f t="shared" si="146"/>
        <v>24</v>
      </c>
      <c r="W578" s="73" t="str">
        <f t="shared" si="143"/>
        <v>Yes</v>
      </c>
      <c r="X578" s="55">
        <f t="shared" si="147"/>
        <v>36</v>
      </c>
      <c r="Y578" s="55">
        <f t="shared" si="148"/>
        <v>24</v>
      </c>
      <c r="Z578" s="62">
        <f t="shared" si="149"/>
        <v>2945.7470833333336</v>
      </c>
      <c r="AA578" s="62">
        <f t="shared" si="144"/>
        <v>184429.29</v>
      </c>
      <c r="AB578" s="67">
        <f t="shared" si="150"/>
        <v>0</v>
      </c>
      <c r="AD578" s="57">
        <f>INDEX(Input_Raw_Data!$E$739:$E$744,MATCH(D578,Input_Raw_Data!$D$739:$D$744,0))</f>
        <v>0.16899999950892305</v>
      </c>
      <c r="AE578" s="62">
        <f t="shared" si="151"/>
        <v>11947.950135281877</v>
      </c>
      <c r="AF578" s="62">
        <f t="shared" si="152"/>
        <v>0</v>
      </c>
    </row>
    <row r="579" spans="4:32" s="4" customFormat="1" ht="11.25" customHeight="1" x14ac:dyDescent="0.3">
      <c r="D579" s="12" t="str">
        <f>Input_Raw_Data!E580</f>
        <v>PMO</v>
      </c>
      <c r="E579" s="71">
        <f>Input_Raw_Data!F580</f>
        <v>41608</v>
      </c>
      <c r="F579" s="55">
        <f>Input_Raw_Data!G580</f>
        <v>60</v>
      </c>
      <c r="G579" s="62">
        <f>Input_Raw_Data!H580</f>
        <v>8397.65</v>
      </c>
      <c r="H579" s="62">
        <f>Input_Raw_Data!I580</f>
        <v>4478.7299999999996</v>
      </c>
      <c r="I579" s="62">
        <f>Input_Raw_Data!J580</f>
        <v>3918.92</v>
      </c>
      <c r="J579" s="73" t="str">
        <f>Input_Raw_Data!K580</f>
        <v>IT and Communications</v>
      </c>
      <c r="K579" s="73" t="str">
        <f>Input_Raw_Data!L580</f>
        <v xml:space="preserve">Non-network — IT and communications </v>
      </c>
      <c r="M579" s="71">
        <f t="shared" si="136"/>
        <v>41608</v>
      </c>
      <c r="N579" s="55">
        <f t="shared" si="137"/>
        <v>1</v>
      </c>
      <c r="O579" s="55">
        <f t="shared" si="138"/>
        <v>0</v>
      </c>
      <c r="P579" s="55">
        <f t="shared" si="139"/>
        <v>6</v>
      </c>
      <c r="Q579" s="55">
        <f t="shared" si="140"/>
        <v>2</v>
      </c>
      <c r="R579" s="55">
        <f t="shared" si="141"/>
        <v>24</v>
      </c>
      <c r="S579" s="55">
        <f t="shared" si="145"/>
        <v>31</v>
      </c>
      <c r="T579" s="55">
        <f t="shared" si="142"/>
        <v>60</v>
      </c>
      <c r="U579" s="55">
        <f t="shared" si="146"/>
        <v>29</v>
      </c>
      <c r="W579" s="73" t="str">
        <f t="shared" si="143"/>
        <v>Yes</v>
      </c>
      <c r="X579" s="55">
        <f t="shared" si="147"/>
        <v>31</v>
      </c>
      <c r="Y579" s="55">
        <f t="shared" si="148"/>
        <v>29</v>
      </c>
      <c r="Z579" s="62">
        <f t="shared" si="149"/>
        <v>135.1351724137931</v>
      </c>
      <c r="AA579" s="62">
        <f t="shared" si="144"/>
        <v>8397.65</v>
      </c>
      <c r="AB579" s="67">
        <f t="shared" si="150"/>
        <v>0</v>
      </c>
      <c r="AD579" s="57">
        <f>INDEX(Input_Raw_Data!$E$739:$E$744,MATCH(D579,Input_Raw_Data!$D$739:$D$744,0))</f>
        <v>0.53339999296323626</v>
      </c>
      <c r="AE579" s="62">
        <f t="shared" si="151"/>
        <v>2090.3519004234859</v>
      </c>
      <c r="AF579" s="62">
        <f t="shared" si="152"/>
        <v>0</v>
      </c>
    </row>
    <row r="580" spans="4:32" s="4" customFormat="1" ht="11.25" customHeight="1" x14ac:dyDescent="0.3">
      <c r="D580" s="12" t="str">
        <f>Input_Raw_Data!E581</f>
        <v>FAC</v>
      </c>
      <c r="E580" s="71">
        <f>Input_Raw_Data!F581</f>
        <v>41639</v>
      </c>
      <c r="F580" s="55">
        <f>Input_Raw_Data!G581</f>
        <v>60</v>
      </c>
      <c r="G580" s="62">
        <f>Input_Raw_Data!H581</f>
        <v>15686.6</v>
      </c>
      <c r="H580" s="62">
        <f>Input_Raw_Data!I581</f>
        <v>8104.68</v>
      </c>
      <c r="I580" s="62">
        <f>Input_Raw_Data!J581</f>
        <v>7581.92</v>
      </c>
      <c r="J580" s="73" t="str">
        <f>Input_Raw_Data!K581</f>
        <v>IT and Communications</v>
      </c>
      <c r="K580" s="73" t="str">
        <f>Input_Raw_Data!L581</f>
        <v xml:space="preserve">Non-network — IT and communications </v>
      </c>
      <c r="M580" s="71">
        <f t="shared" si="136"/>
        <v>41639</v>
      </c>
      <c r="N580" s="55">
        <f t="shared" si="137"/>
        <v>0</v>
      </c>
      <c r="O580" s="55">
        <f t="shared" si="138"/>
        <v>0</v>
      </c>
      <c r="P580" s="55">
        <f t="shared" si="139"/>
        <v>6</v>
      </c>
      <c r="Q580" s="55">
        <f t="shared" si="140"/>
        <v>2</v>
      </c>
      <c r="R580" s="55">
        <f t="shared" si="141"/>
        <v>24</v>
      </c>
      <c r="S580" s="55">
        <f t="shared" si="145"/>
        <v>30</v>
      </c>
      <c r="T580" s="55">
        <f t="shared" si="142"/>
        <v>60</v>
      </c>
      <c r="U580" s="55">
        <f t="shared" si="146"/>
        <v>30</v>
      </c>
      <c r="W580" s="73" t="str">
        <f t="shared" si="143"/>
        <v>Yes</v>
      </c>
      <c r="X580" s="55">
        <f t="shared" si="147"/>
        <v>30</v>
      </c>
      <c r="Y580" s="55">
        <f t="shared" si="148"/>
        <v>30</v>
      </c>
      <c r="Z580" s="62">
        <f t="shared" si="149"/>
        <v>252.73066666666668</v>
      </c>
      <c r="AA580" s="62">
        <f t="shared" si="144"/>
        <v>15686.6</v>
      </c>
      <c r="AB580" s="67">
        <f t="shared" si="150"/>
        <v>0</v>
      </c>
      <c r="AD580" s="57">
        <f>INDEX(Input_Raw_Data!$E$739:$E$744,MATCH(D580,Input_Raw_Data!$D$739:$D$744,0))</f>
        <v>0.48700000182628767</v>
      </c>
      <c r="AE580" s="62">
        <f t="shared" si="151"/>
        <v>3692.395053846767</v>
      </c>
      <c r="AF580" s="62">
        <f t="shared" si="152"/>
        <v>0</v>
      </c>
    </row>
    <row r="581" spans="4:32" s="4" customFormat="1" ht="11.25" customHeight="1" x14ac:dyDescent="0.3">
      <c r="D581" s="12" t="str">
        <f>Input_Raw_Data!E582</f>
        <v>SYS</v>
      </c>
      <c r="E581" s="71">
        <f>Input_Raw_Data!F582</f>
        <v>41627</v>
      </c>
      <c r="F581" s="55">
        <f>Input_Raw_Data!G582</f>
        <v>60</v>
      </c>
      <c r="G581" s="62">
        <f>Input_Raw_Data!H582</f>
        <v>75731.39</v>
      </c>
      <c r="H581" s="62">
        <f>Input_Raw_Data!I582</f>
        <v>39127.879999999997</v>
      </c>
      <c r="I581" s="62">
        <f>Input_Raw_Data!J582</f>
        <v>36603.51</v>
      </c>
      <c r="J581" s="73" t="str">
        <f>Input_Raw_Data!K582</f>
        <v>IT and Communications</v>
      </c>
      <c r="K581" s="73" t="str">
        <f>Input_Raw_Data!L582</f>
        <v xml:space="preserve">Non-network — IT and communications </v>
      </c>
      <c r="M581" s="71">
        <f t="shared" si="136"/>
        <v>41627</v>
      </c>
      <c r="N581" s="55">
        <f t="shared" si="137"/>
        <v>0</v>
      </c>
      <c r="O581" s="55">
        <f t="shared" si="138"/>
        <v>0</v>
      </c>
      <c r="P581" s="55">
        <f t="shared" si="139"/>
        <v>6</v>
      </c>
      <c r="Q581" s="55">
        <f t="shared" si="140"/>
        <v>2</v>
      </c>
      <c r="R581" s="55">
        <f t="shared" si="141"/>
        <v>24</v>
      </c>
      <c r="S581" s="55">
        <f t="shared" si="145"/>
        <v>30</v>
      </c>
      <c r="T581" s="55">
        <f t="shared" si="142"/>
        <v>60</v>
      </c>
      <c r="U581" s="55">
        <f t="shared" si="146"/>
        <v>30</v>
      </c>
      <c r="W581" s="73" t="str">
        <f t="shared" si="143"/>
        <v>Yes</v>
      </c>
      <c r="X581" s="55">
        <f t="shared" si="147"/>
        <v>30</v>
      </c>
      <c r="Y581" s="55">
        <f t="shared" si="148"/>
        <v>30</v>
      </c>
      <c r="Z581" s="62">
        <f t="shared" si="149"/>
        <v>1220.117</v>
      </c>
      <c r="AA581" s="62">
        <f t="shared" si="144"/>
        <v>75731.39</v>
      </c>
      <c r="AB581" s="67">
        <f t="shared" si="150"/>
        <v>0</v>
      </c>
      <c r="AD581" s="57">
        <f>INDEX(Input_Raw_Data!$E$739:$E$744,MATCH(D581,Input_Raw_Data!$D$739:$D$744,0))</f>
        <v>0.16899999950892305</v>
      </c>
      <c r="AE581" s="62">
        <f t="shared" si="151"/>
        <v>6185.9931720248605</v>
      </c>
      <c r="AF581" s="62">
        <f t="shared" si="152"/>
        <v>0</v>
      </c>
    </row>
    <row r="582" spans="4:32" s="4" customFormat="1" ht="11.25" customHeight="1" x14ac:dyDescent="0.3">
      <c r="D582" s="12" t="str">
        <f>Input_Raw_Data!E583</f>
        <v>PMO</v>
      </c>
      <c r="E582" s="71">
        <f>Input_Raw_Data!F583</f>
        <v>41627</v>
      </c>
      <c r="F582" s="55">
        <f>Input_Raw_Data!G583</f>
        <v>60</v>
      </c>
      <c r="G582" s="62">
        <f>Input_Raw_Data!H583</f>
        <v>8397.65</v>
      </c>
      <c r="H582" s="62">
        <f>Input_Raw_Data!I583</f>
        <v>4338.7700000000004</v>
      </c>
      <c r="I582" s="62">
        <f>Input_Raw_Data!J583</f>
        <v>4058.8799999999992</v>
      </c>
      <c r="J582" s="73" t="str">
        <f>Input_Raw_Data!K583</f>
        <v>IT and Communications</v>
      </c>
      <c r="K582" s="73" t="str">
        <f>Input_Raw_Data!L583</f>
        <v xml:space="preserve">Non-network — IT and communications </v>
      </c>
      <c r="M582" s="71">
        <f t="shared" si="136"/>
        <v>41627</v>
      </c>
      <c r="N582" s="55">
        <f t="shared" si="137"/>
        <v>0</v>
      </c>
      <c r="O582" s="55">
        <f t="shared" si="138"/>
        <v>0</v>
      </c>
      <c r="P582" s="55">
        <f t="shared" si="139"/>
        <v>6</v>
      </c>
      <c r="Q582" s="55">
        <f t="shared" si="140"/>
        <v>2</v>
      </c>
      <c r="R582" s="55">
        <f t="shared" si="141"/>
        <v>24</v>
      </c>
      <c r="S582" s="55">
        <f t="shared" si="145"/>
        <v>30</v>
      </c>
      <c r="T582" s="55">
        <f t="shared" si="142"/>
        <v>60</v>
      </c>
      <c r="U582" s="55">
        <f t="shared" si="146"/>
        <v>30</v>
      </c>
      <c r="W582" s="73" t="str">
        <f t="shared" si="143"/>
        <v>Yes</v>
      </c>
      <c r="X582" s="55">
        <f t="shared" si="147"/>
        <v>30</v>
      </c>
      <c r="Y582" s="55">
        <f t="shared" si="148"/>
        <v>30</v>
      </c>
      <c r="Z582" s="62">
        <f t="shared" si="149"/>
        <v>135.29599999999996</v>
      </c>
      <c r="AA582" s="62">
        <f t="shared" si="144"/>
        <v>8397.65</v>
      </c>
      <c r="AB582" s="67">
        <f t="shared" si="150"/>
        <v>0</v>
      </c>
      <c r="AD582" s="57">
        <f>INDEX(Input_Raw_Data!$E$739:$E$744,MATCH(D582,Input_Raw_Data!$D$739:$D$744,0))</f>
        <v>0.53339999296323626</v>
      </c>
      <c r="AE582" s="62">
        <f t="shared" si="151"/>
        <v>2165.0065634386201</v>
      </c>
      <c r="AF582" s="62">
        <f t="shared" si="152"/>
        <v>0</v>
      </c>
    </row>
    <row r="583" spans="4:32" s="4" customFormat="1" ht="11.25" customHeight="1" x14ac:dyDescent="0.3">
      <c r="D583" s="12" t="str">
        <f>Input_Raw_Data!E584</f>
        <v>DMT</v>
      </c>
      <c r="E583" s="71">
        <f>Input_Raw_Data!F584</f>
        <v>41816</v>
      </c>
      <c r="F583" s="55">
        <f>Input_Raw_Data!G584</f>
        <v>60</v>
      </c>
      <c r="G583" s="62">
        <f>Input_Raw_Data!H584</f>
        <v>594541.16</v>
      </c>
      <c r="H583" s="62">
        <f>Input_Raw_Data!I584</f>
        <v>247725.49</v>
      </c>
      <c r="I583" s="62">
        <f>Input_Raw_Data!J584</f>
        <v>346815.67000000004</v>
      </c>
      <c r="J583" s="73" t="str">
        <f>Input_Raw_Data!K584</f>
        <v>IT and Communications</v>
      </c>
      <c r="K583" s="73" t="str">
        <f>Input_Raw_Data!L584</f>
        <v xml:space="preserve">Non-network — IT and communications </v>
      </c>
      <c r="M583" s="71">
        <f t="shared" si="136"/>
        <v>41816</v>
      </c>
      <c r="N583" s="55">
        <f t="shared" si="137"/>
        <v>6</v>
      </c>
      <c r="O583" s="55">
        <f t="shared" si="138"/>
        <v>0</v>
      </c>
      <c r="P583" s="55">
        <f t="shared" si="139"/>
        <v>6</v>
      </c>
      <c r="Q583" s="55">
        <f t="shared" si="140"/>
        <v>1</v>
      </c>
      <c r="R583" s="55">
        <f t="shared" si="141"/>
        <v>12</v>
      </c>
      <c r="S583" s="55">
        <f t="shared" si="145"/>
        <v>24</v>
      </c>
      <c r="T583" s="55">
        <f t="shared" si="142"/>
        <v>60</v>
      </c>
      <c r="U583" s="55">
        <f t="shared" si="146"/>
        <v>36</v>
      </c>
      <c r="W583" s="73" t="str">
        <f t="shared" si="143"/>
        <v>Yes</v>
      </c>
      <c r="X583" s="55">
        <f t="shared" si="147"/>
        <v>24</v>
      </c>
      <c r="Y583" s="55">
        <f t="shared" si="148"/>
        <v>36</v>
      </c>
      <c r="Z583" s="62">
        <f t="shared" si="149"/>
        <v>9633.7686111111125</v>
      </c>
      <c r="AA583" s="62">
        <f t="shared" si="144"/>
        <v>594541.16</v>
      </c>
      <c r="AB583" s="67">
        <f t="shared" si="150"/>
        <v>0</v>
      </c>
      <c r="AD583" s="57">
        <f>INDEX(Input_Raw_Data!$E$739:$E$744,MATCH(D583,Input_Raw_Data!$D$739:$D$744,0))</f>
        <v>0.53339999027210816</v>
      </c>
      <c r="AE583" s="62">
        <f t="shared" si="151"/>
        <v>184991.47500421471</v>
      </c>
      <c r="AF583" s="62">
        <f t="shared" si="152"/>
        <v>0</v>
      </c>
    </row>
    <row r="584" spans="4:32" s="4" customFormat="1" ht="11.25" customHeight="1" x14ac:dyDescent="0.3">
      <c r="D584" s="12" t="str">
        <f>Input_Raw_Data!E585</f>
        <v>DMT</v>
      </c>
      <c r="E584" s="71">
        <f>Input_Raw_Data!F585</f>
        <v>41816</v>
      </c>
      <c r="F584" s="55">
        <f>Input_Raw_Data!G585</f>
        <v>60</v>
      </c>
      <c r="G584" s="62">
        <f>Input_Raw_Data!H585</f>
        <v>234049.37</v>
      </c>
      <c r="H584" s="62">
        <f>Input_Raw_Data!I585</f>
        <v>97520.53</v>
      </c>
      <c r="I584" s="62">
        <f>Input_Raw_Data!J585</f>
        <v>136528.84</v>
      </c>
      <c r="J584" s="73" t="str">
        <f>Input_Raw_Data!K585</f>
        <v>IT and Communications</v>
      </c>
      <c r="K584" s="73" t="str">
        <f>Input_Raw_Data!L585</f>
        <v xml:space="preserve">Non-network — IT and communications </v>
      </c>
      <c r="M584" s="71">
        <f t="shared" si="136"/>
        <v>41816</v>
      </c>
      <c r="N584" s="55">
        <f t="shared" si="137"/>
        <v>6</v>
      </c>
      <c r="O584" s="55">
        <f t="shared" si="138"/>
        <v>0</v>
      </c>
      <c r="P584" s="55">
        <f t="shared" si="139"/>
        <v>6</v>
      </c>
      <c r="Q584" s="55">
        <f t="shared" si="140"/>
        <v>1</v>
      </c>
      <c r="R584" s="55">
        <f t="shared" si="141"/>
        <v>12</v>
      </c>
      <c r="S584" s="55">
        <f t="shared" si="145"/>
        <v>24</v>
      </c>
      <c r="T584" s="55">
        <f t="shared" si="142"/>
        <v>60</v>
      </c>
      <c r="U584" s="55">
        <f t="shared" si="146"/>
        <v>36</v>
      </c>
      <c r="W584" s="73" t="str">
        <f t="shared" si="143"/>
        <v>Yes</v>
      </c>
      <c r="X584" s="55">
        <f t="shared" si="147"/>
        <v>24</v>
      </c>
      <c r="Y584" s="55">
        <f t="shared" si="148"/>
        <v>36</v>
      </c>
      <c r="Z584" s="62">
        <f t="shared" si="149"/>
        <v>3792.4677777777779</v>
      </c>
      <c r="AA584" s="62">
        <f t="shared" si="144"/>
        <v>234049.37</v>
      </c>
      <c r="AB584" s="67">
        <f t="shared" si="150"/>
        <v>0</v>
      </c>
      <c r="AD584" s="57">
        <f>INDEX(Input_Raw_Data!$E$739:$E$744,MATCH(D584,Input_Raw_Data!$D$739:$D$744,0))</f>
        <v>0.53339999027210816</v>
      </c>
      <c r="AE584" s="62">
        <f t="shared" si="151"/>
        <v>72824.481927862216</v>
      </c>
      <c r="AF584" s="62">
        <f t="shared" si="152"/>
        <v>0</v>
      </c>
    </row>
    <row r="585" spans="4:32" s="4" customFormat="1" ht="11.25" customHeight="1" x14ac:dyDescent="0.3">
      <c r="D585" s="12" t="str">
        <f>Input_Raw_Data!E586</f>
        <v>DMT</v>
      </c>
      <c r="E585" s="71">
        <f>Input_Raw_Data!F586</f>
        <v>41816</v>
      </c>
      <c r="F585" s="55">
        <f>Input_Raw_Data!G586</f>
        <v>60</v>
      </c>
      <c r="G585" s="62">
        <f>Input_Raw_Data!H586</f>
        <v>234049.37</v>
      </c>
      <c r="H585" s="62">
        <f>Input_Raw_Data!I586</f>
        <v>97520.53</v>
      </c>
      <c r="I585" s="62">
        <f>Input_Raw_Data!J586</f>
        <v>136528.84</v>
      </c>
      <c r="J585" s="73" t="str">
        <f>Input_Raw_Data!K586</f>
        <v>IT and Communications</v>
      </c>
      <c r="K585" s="73" t="str">
        <f>Input_Raw_Data!L586</f>
        <v xml:space="preserve">Non-network — IT and communications </v>
      </c>
      <c r="M585" s="71">
        <f t="shared" si="136"/>
        <v>41816</v>
      </c>
      <c r="N585" s="55">
        <f t="shared" si="137"/>
        <v>6</v>
      </c>
      <c r="O585" s="55">
        <f t="shared" si="138"/>
        <v>0</v>
      </c>
      <c r="P585" s="55">
        <f t="shared" si="139"/>
        <v>6</v>
      </c>
      <c r="Q585" s="55">
        <f t="shared" si="140"/>
        <v>1</v>
      </c>
      <c r="R585" s="55">
        <f t="shared" si="141"/>
        <v>12</v>
      </c>
      <c r="S585" s="55">
        <f t="shared" si="145"/>
        <v>24</v>
      </c>
      <c r="T585" s="55">
        <f t="shared" si="142"/>
        <v>60</v>
      </c>
      <c r="U585" s="55">
        <f t="shared" si="146"/>
        <v>36</v>
      </c>
      <c r="W585" s="73" t="str">
        <f t="shared" si="143"/>
        <v>Yes</v>
      </c>
      <c r="X585" s="55">
        <f t="shared" si="147"/>
        <v>24</v>
      </c>
      <c r="Y585" s="55">
        <f t="shared" si="148"/>
        <v>36</v>
      </c>
      <c r="Z585" s="62">
        <f t="shared" si="149"/>
        <v>3792.4677777777779</v>
      </c>
      <c r="AA585" s="62">
        <f t="shared" si="144"/>
        <v>234049.37</v>
      </c>
      <c r="AB585" s="67">
        <f t="shared" si="150"/>
        <v>0</v>
      </c>
      <c r="AD585" s="57">
        <f>INDEX(Input_Raw_Data!$E$739:$E$744,MATCH(D585,Input_Raw_Data!$D$739:$D$744,0))</f>
        <v>0.53339999027210816</v>
      </c>
      <c r="AE585" s="62">
        <f t="shared" si="151"/>
        <v>72824.481927862216</v>
      </c>
      <c r="AF585" s="62">
        <f t="shared" si="152"/>
        <v>0</v>
      </c>
    </row>
    <row r="586" spans="4:32" s="4" customFormat="1" ht="11.25" customHeight="1" x14ac:dyDescent="0.3">
      <c r="D586" s="12" t="str">
        <f>Input_Raw_Data!E587</f>
        <v>DMT</v>
      </c>
      <c r="E586" s="71">
        <f>Input_Raw_Data!F587</f>
        <v>41816</v>
      </c>
      <c r="F586" s="55">
        <f>Input_Raw_Data!G587</f>
        <v>60</v>
      </c>
      <c r="G586" s="62">
        <f>Input_Raw_Data!H587</f>
        <v>234049.37</v>
      </c>
      <c r="H586" s="62">
        <f>Input_Raw_Data!I587</f>
        <v>97520.53</v>
      </c>
      <c r="I586" s="62">
        <f>Input_Raw_Data!J587</f>
        <v>136528.84</v>
      </c>
      <c r="J586" s="73" t="str">
        <f>Input_Raw_Data!K587</f>
        <v>IT and Communications</v>
      </c>
      <c r="K586" s="73" t="str">
        <f>Input_Raw_Data!L587</f>
        <v xml:space="preserve">Non-network — IT and communications </v>
      </c>
      <c r="M586" s="71">
        <f t="shared" ref="M586:M649" si="153">E586</f>
        <v>41816</v>
      </c>
      <c r="N586" s="55">
        <f t="shared" ref="N586:N649" si="154">IF(YEAR(M586)=YEAR(Current_Value_Date),0,Mths_In_Yr-(MONTH(M586)))</f>
        <v>6</v>
      </c>
      <c r="O586" s="55">
        <f t="shared" ref="O586:O649" si="155">IF(YEAR(M586)=YEAR(Current_Value_Date),0,
ROUND((EOMONTH(M586,0)-M586)/(Days_In_Yr/Mths_In_Yr),0))</f>
        <v>0</v>
      </c>
      <c r="P586" s="55">
        <f t="shared" ref="P586:P649" si="156">IF(YEAR(M586)=YEAR(Current_Value_Date),ROUND((Current_Value_Date-M586)/(365/12),0),MONTH(Current_Value_Date))</f>
        <v>6</v>
      </c>
      <c r="Q586" s="55">
        <f t="shared" ref="Q586:Q649" si="157">MAX((YEAR(Current_Value_Date)-1)-(YEAR(M586)),0)</f>
        <v>1</v>
      </c>
      <c r="R586" s="55">
        <f t="shared" ref="R586:R649" si="158">Q586*Mths_In_Yr</f>
        <v>12</v>
      </c>
      <c r="S586" s="55">
        <f t="shared" si="145"/>
        <v>24</v>
      </c>
      <c r="T586" s="55">
        <f t="shared" ref="T586:T649" si="159">F586</f>
        <v>60</v>
      </c>
      <c r="U586" s="55">
        <f t="shared" si="146"/>
        <v>36</v>
      </c>
      <c r="W586" s="73" t="str">
        <f t="shared" ref="W586:W649" si="160">IF(F586=1,No,Yes)</f>
        <v>Yes</v>
      </c>
      <c r="X586" s="55">
        <f t="shared" si="147"/>
        <v>24</v>
      </c>
      <c r="Y586" s="55">
        <f t="shared" si="148"/>
        <v>36</v>
      </c>
      <c r="Z586" s="62">
        <f t="shared" si="149"/>
        <v>3792.4677777777779</v>
      </c>
      <c r="AA586" s="62">
        <f t="shared" ref="AA586:AA649" si="161">MIN(H586+Z586*Applicable_Months,G586)</f>
        <v>234049.37</v>
      </c>
      <c r="AB586" s="67">
        <f t="shared" si="150"/>
        <v>0</v>
      </c>
      <c r="AD586" s="57">
        <f>INDEX(Input_Raw_Data!$E$739:$E$744,MATCH(D586,Input_Raw_Data!$D$739:$D$744,0))</f>
        <v>0.53339999027210816</v>
      </c>
      <c r="AE586" s="62">
        <f t="shared" si="151"/>
        <v>72824.481927862216</v>
      </c>
      <c r="AF586" s="62">
        <f t="shared" si="152"/>
        <v>0</v>
      </c>
    </row>
    <row r="587" spans="4:32" s="4" customFormat="1" ht="11.25" customHeight="1" x14ac:dyDescent="0.3">
      <c r="D587" s="12" t="str">
        <f>Input_Raw_Data!E588</f>
        <v>DMT</v>
      </c>
      <c r="E587" s="71">
        <f>Input_Raw_Data!F588</f>
        <v>41816</v>
      </c>
      <c r="F587" s="55">
        <f>Input_Raw_Data!G588</f>
        <v>60</v>
      </c>
      <c r="G587" s="62">
        <f>Input_Raw_Data!H588</f>
        <v>234049.37</v>
      </c>
      <c r="H587" s="62">
        <f>Input_Raw_Data!I588</f>
        <v>97520.53</v>
      </c>
      <c r="I587" s="62">
        <f>Input_Raw_Data!J588</f>
        <v>136528.84</v>
      </c>
      <c r="J587" s="73" t="str">
        <f>Input_Raw_Data!K588</f>
        <v>IT and Communications</v>
      </c>
      <c r="K587" s="73" t="str">
        <f>Input_Raw_Data!L588</f>
        <v xml:space="preserve">Non-network — IT and communications </v>
      </c>
      <c r="M587" s="71">
        <f t="shared" si="153"/>
        <v>41816</v>
      </c>
      <c r="N587" s="55">
        <f t="shared" si="154"/>
        <v>6</v>
      </c>
      <c r="O587" s="55">
        <f t="shared" si="155"/>
        <v>0</v>
      </c>
      <c r="P587" s="55">
        <f t="shared" si="156"/>
        <v>6</v>
      </c>
      <c r="Q587" s="55">
        <f t="shared" si="157"/>
        <v>1</v>
      </c>
      <c r="R587" s="55">
        <f t="shared" si="158"/>
        <v>12</v>
      </c>
      <c r="S587" s="55">
        <f t="shared" ref="S587:S650" si="162">N587+O587+P587+R587</f>
        <v>24</v>
      </c>
      <c r="T587" s="55">
        <f t="shared" si="159"/>
        <v>60</v>
      </c>
      <c r="U587" s="55">
        <f t="shared" ref="U587:U650" si="163">IF(T587=1,0,MAX(T587-S587,0))</f>
        <v>36</v>
      </c>
      <c r="W587" s="73" t="str">
        <f t="shared" si="160"/>
        <v>Yes</v>
      </c>
      <c r="X587" s="55">
        <f t="shared" ref="X587:X650" si="164">S587</f>
        <v>24</v>
      </c>
      <c r="Y587" s="55">
        <f t="shared" ref="Y587:Y650" si="165">U587</f>
        <v>36</v>
      </c>
      <c r="Z587" s="62">
        <f t="shared" ref="Z587:Z650" si="166">IFERROR(I587/Y587,0)</f>
        <v>3792.4677777777779</v>
      </c>
      <c r="AA587" s="62">
        <f t="shared" si="161"/>
        <v>234049.37</v>
      </c>
      <c r="AB587" s="67">
        <f t="shared" ref="AB587:AB650" si="167">G587-AA587</f>
        <v>0</v>
      </c>
      <c r="AD587" s="57">
        <f>INDEX(Input_Raw_Data!$E$739:$E$744,MATCH(D587,Input_Raw_Data!$D$739:$D$744,0))</f>
        <v>0.53339999027210816</v>
      </c>
      <c r="AE587" s="62">
        <f t="shared" ref="AE587:AE650" si="168">AD587*I587</f>
        <v>72824.481927862216</v>
      </c>
      <c r="AF587" s="62">
        <f t="shared" ref="AF587:AF650" si="169">AB587*AD587</f>
        <v>0</v>
      </c>
    </row>
    <row r="588" spans="4:32" s="4" customFormat="1" ht="11.25" customHeight="1" x14ac:dyDescent="0.3">
      <c r="D588" s="12" t="str">
        <f>Input_Raw_Data!E589</f>
        <v>DMT</v>
      </c>
      <c r="E588" s="71">
        <f>Input_Raw_Data!F589</f>
        <v>41816</v>
      </c>
      <c r="F588" s="55">
        <f>Input_Raw_Data!G589</f>
        <v>60</v>
      </c>
      <c r="G588" s="62">
        <f>Input_Raw_Data!H589</f>
        <v>234049.37</v>
      </c>
      <c r="H588" s="62">
        <f>Input_Raw_Data!I589</f>
        <v>97520.53</v>
      </c>
      <c r="I588" s="62">
        <f>Input_Raw_Data!J589</f>
        <v>136528.84</v>
      </c>
      <c r="J588" s="73" t="str">
        <f>Input_Raw_Data!K589</f>
        <v>IT and Communications</v>
      </c>
      <c r="K588" s="73" t="str">
        <f>Input_Raw_Data!L589</f>
        <v xml:space="preserve">Non-network — IT and communications </v>
      </c>
      <c r="M588" s="71">
        <f t="shared" si="153"/>
        <v>41816</v>
      </c>
      <c r="N588" s="55">
        <f t="shared" si="154"/>
        <v>6</v>
      </c>
      <c r="O588" s="55">
        <f t="shared" si="155"/>
        <v>0</v>
      </c>
      <c r="P588" s="55">
        <f t="shared" si="156"/>
        <v>6</v>
      </c>
      <c r="Q588" s="55">
        <f t="shared" si="157"/>
        <v>1</v>
      </c>
      <c r="R588" s="55">
        <f t="shared" si="158"/>
        <v>12</v>
      </c>
      <c r="S588" s="55">
        <f t="shared" si="162"/>
        <v>24</v>
      </c>
      <c r="T588" s="55">
        <f t="shared" si="159"/>
        <v>60</v>
      </c>
      <c r="U588" s="55">
        <f t="shared" si="163"/>
        <v>36</v>
      </c>
      <c r="W588" s="73" t="str">
        <f t="shared" si="160"/>
        <v>Yes</v>
      </c>
      <c r="X588" s="55">
        <f t="shared" si="164"/>
        <v>24</v>
      </c>
      <c r="Y588" s="55">
        <f t="shared" si="165"/>
        <v>36</v>
      </c>
      <c r="Z588" s="62">
        <f t="shared" si="166"/>
        <v>3792.4677777777779</v>
      </c>
      <c r="AA588" s="62">
        <f t="shared" si="161"/>
        <v>234049.37</v>
      </c>
      <c r="AB588" s="67">
        <f t="shared" si="167"/>
        <v>0</v>
      </c>
      <c r="AD588" s="57">
        <f>INDEX(Input_Raw_Data!$E$739:$E$744,MATCH(D588,Input_Raw_Data!$D$739:$D$744,0))</f>
        <v>0.53339999027210816</v>
      </c>
      <c r="AE588" s="62">
        <f t="shared" si="168"/>
        <v>72824.481927862216</v>
      </c>
      <c r="AF588" s="62">
        <f t="shared" si="169"/>
        <v>0</v>
      </c>
    </row>
    <row r="589" spans="4:32" s="4" customFormat="1" ht="11.25" customHeight="1" x14ac:dyDescent="0.3">
      <c r="D589" s="12" t="str">
        <f>Input_Raw_Data!E590</f>
        <v>FAC</v>
      </c>
      <c r="E589" s="71">
        <f>Input_Raw_Data!F590</f>
        <v>41849</v>
      </c>
      <c r="F589" s="55">
        <f>Input_Raw_Data!G590</f>
        <v>60</v>
      </c>
      <c r="G589" s="62">
        <f>Input_Raw_Data!H590</f>
        <v>45825.52</v>
      </c>
      <c r="H589" s="62">
        <f>Input_Raw_Data!I590</f>
        <v>18330.22</v>
      </c>
      <c r="I589" s="62">
        <f>Input_Raw_Data!J590</f>
        <v>27495.299999999996</v>
      </c>
      <c r="J589" s="73" t="str">
        <f>Input_Raw_Data!K590</f>
        <v>IT and Communications</v>
      </c>
      <c r="K589" s="73" t="str">
        <f>Input_Raw_Data!L590</f>
        <v xml:space="preserve">Non-network — IT and communications </v>
      </c>
      <c r="M589" s="71">
        <f t="shared" si="153"/>
        <v>41849</v>
      </c>
      <c r="N589" s="55">
        <f t="shared" si="154"/>
        <v>5</v>
      </c>
      <c r="O589" s="55">
        <f t="shared" si="155"/>
        <v>0</v>
      </c>
      <c r="P589" s="55">
        <f t="shared" si="156"/>
        <v>6</v>
      </c>
      <c r="Q589" s="55">
        <f t="shared" si="157"/>
        <v>1</v>
      </c>
      <c r="R589" s="55">
        <f t="shared" si="158"/>
        <v>12</v>
      </c>
      <c r="S589" s="55">
        <f t="shared" si="162"/>
        <v>23</v>
      </c>
      <c r="T589" s="55">
        <f t="shared" si="159"/>
        <v>60</v>
      </c>
      <c r="U589" s="55">
        <f t="shared" si="163"/>
        <v>37</v>
      </c>
      <c r="W589" s="73" t="str">
        <f t="shared" si="160"/>
        <v>Yes</v>
      </c>
      <c r="X589" s="55">
        <f t="shared" si="164"/>
        <v>23</v>
      </c>
      <c r="Y589" s="55">
        <f t="shared" si="165"/>
        <v>37</v>
      </c>
      <c r="Z589" s="62">
        <f t="shared" si="166"/>
        <v>743.11621621621612</v>
      </c>
      <c r="AA589" s="62">
        <f t="shared" si="161"/>
        <v>45825.52</v>
      </c>
      <c r="AB589" s="67">
        <f t="shared" si="167"/>
        <v>0</v>
      </c>
      <c r="AD589" s="57">
        <f>INDEX(Input_Raw_Data!$E$739:$E$744,MATCH(D589,Input_Raw_Data!$D$739:$D$744,0))</f>
        <v>0.48700000182628767</v>
      </c>
      <c r="AE589" s="62">
        <f t="shared" si="168"/>
        <v>13390.211150214325</v>
      </c>
      <c r="AF589" s="62">
        <f t="shared" si="169"/>
        <v>0</v>
      </c>
    </row>
    <row r="590" spans="4:32" s="4" customFormat="1" ht="11.25" customHeight="1" x14ac:dyDescent="0.3">
      <c r="D590" s="12" t="str">
        <f>Input_Raw_Data!E591</f>
        <v>SYS</v>
      </c>
      <c r="E590" s="71">
        <f>Input_Raw_Data!F591</f>
        <v>41988</v>
      </c>
      <c r="F590" s="55">
        <f>Input_Raw_Data!G591</f>
        <v>60</v>
      </c>
      <c r="G590" s="62">
        <f>Input_Raw_Data!H591</f>
        <v>9527.7800000000007</v>
      </c>
      <c r="H590" s="62">
        <f>Input_Raw_Data!I591</f>
        <v>3017.2</v>
      </c>
      <c r="I590" s="62">
        <f>Input_Raw_Data!J591</f>
        <v>6510.5800000000008</v>
      </c>
      <c r="J590" s="73" t="str">
        <f>Input_Raw_Data!K591</f>
        <v>IT and Communications</v>
      </c>
      <c r="K590" s="73" t="str">
        <f>Input_Raw_Data!L591</f>
        <v xml:space="preserve">Non-network — IT and communications </v>
      </c>
      <c r="M590" s="71">
        <f t="shared" si="153"/>
        <v>41988</v>
      </c>
      <c r="N590" s="55">
        <f t="shared" si="154"/>
        <v>0</v>
      </c>
      <c r="O590" s="55">
        <f t="shared" si="155"/>
        <v>1</v>
      </c>
      <c r="P590" s="55">
        <f t="shared" si="156"/>
        <v>6</v>
      </c>
      <c r="Q590" s="55">
        <f t="shared" si="157"/>
        <v>1</v>
      </c>
      <c r="R590" s="55">
        <f t="shared" si="158"/>
        <v>12</v>
      </c>
      <c r="S590" s="55">
        <f t="shared" si="162"/>
        <v>19</v>
      </c>
      <c r="T590" s="55">
        <f t="shared" si="159"/>
        <v>60</v>
      </c>
      <c r="U590" s="55">
        <f t="shared" si="163"/>
        <v>41</v>
      </c>
      <c r="W590" s="73" t="str">
        <f t="shared" si="160"/>
        <v>Yes</v>
      </c>
      <c r="X590" s="55">
        <f t="shared" si="164"/>
        <v>19</v>
      </c>
      <c r="Y590" s="55">
        <f t="shared" si="165"/>
        <v>41</v>
      </c>
      <c r="Z590" s="62">
        <f t="shared" si="166"/>
        <v>158.79463414634148</v>
      </c>
      <c r="AA590" s="62">
        <f t="shared" si="161"/>
        <v>8892.6014634146341</v>
      </c>
      <c r="AB590" s="67">
        <f t="shared" si="167"/>
        <v>635.1785365853666</v>
      </c>
      <c r="AD590" s="57">
        <f>INDEX(Input_Raw_Data!$E$739:$E$744,MATCH(D590,Input_Raw_Data!$D$739:$D$744,0))</f>
        <v>0.16899999950892305</v>
      </c>
      <c r="AE590" s="62">
        <f t="shared" si="168"/>
        <v>1100.2880168028043</v>
      </c>
      <c r="AF590" s="62">
        <f t="shared" si="169"/>
        <v>107.34517237100542</v>
      </c>
    </row>
    <row r="591" spans="4:32" s="4" customFormat="1" ht="11.25" customHeight="1" x14ac:dyDescent="0.3">
      <c r="D591" s="12" t="str">
        <f>Input_Raw_Data!E592</f>
        <v>SYS</v>
      </c>
      <c r="E591" s="71">
        <f>Input_Raw_Data!F592</f>
        <v>41988</v>
      </c>
      <c r="F591" s="55">
        <f>Input_Raw_Data!G592</f>
        <v>60</v>
      </c>
      <c r="G591" s="62">
        <f>Input_Raw_Data!H592</f>
        <v>9527.7800000000007</v>
      </c>
      <c r="H591" s="62">
        <f>Input_Raw_Data!I592</f>
        <v>3017.2</v>
      </c>
      <c r="I591" s="62">
        <f>Input_Raw_Data!J592</f>
        <v>6510.5800000000008</v>
      </c>
      <c r="J591" s="73" t="str">
        <f>Input_Raw_Data!K592</f>
        <v>IT and Communications</v>
      </c>
      <c r="K591" s="73" t="str">
        <f>Input_Raw_Data!L592</f>
        <v xml:space="preserve">Non-network — IT and communications </v>
      </c>
      <c r="M591" s="71">
        <f t="shared" si="153"/>
        <v>41988</v>
      </c>
      <c r="N591" s="55">
        <f t="shared" si="154"/>
        <v>0</v>
      </c>
      <c r="O591" s="55">
        <f t="shared" si="155"/>
        <v>1</v>
      </c>
      <c r="P591" s="55">
        <f t="shared" si="156"/>
        <v>6</v>
      </c>
      <c r="Q591" s="55">
        <f t="shared" si="157"/>
        <v>1</v>
      </c>
      <c r="R591" s="55">
        <f t="shared" si="158"/>
        <v>12</v>
      </c>
      <c r="S591" s="55">
        <f t="shared" si="162"/>
        <v>19</v>
      </c>
      <c r="T591" s="55">
        <f t="shared" si="159"/>
        <v>60</v>
      </c>
      <c r="U591" s="55">
        <f t="shared" si="163"/>
        <v>41</v>
      </c>
      <c r="W591" s="73" t="str">
        <f t="shared" si="160"/>
        <v>Yes</v>
      </c>
      <c r="X591" s="55">
        <f t="shared" si="164"/>
        <v>19</v>
      </c>
      <c r="Y591" s="55">
        <f t="shared" si="165"/>
        <v>41</v>
      </c>
      <c r="Z591" s="62">
        <f t="shared" si="166"/>
        <v>158.79463414634148</v>
      </c>
      <c r="AA591" s="62">
        <f t="shared" si="161"/>
        <v>8892.6014634146341</v>
      </c>
      <c r="AB591" s="67">
        <f t="shared" si="167"/>
        <v>635.1785365853666</v>
      </c>
      <c r="AD591" s="57">
        <f>INDEX(Input_Raw_Data!$E$739:$E$744,MATCH(D591,Input_Raw_Data!$D$739:$D$744,0))</f>
        <v>0.16899999950892305</v>
      </c>
      <c r="AE591" s="62">
        <f t="shared" si="168"/>
        <v>1100.2880168028043</v>
      </c>
      <c r="AF591" s="62">
        <f t="shared" si="169"/>
        <v>107.34517237100542</v>
      </c>
    </row>
    <row r="592" spans="4:32" s="4" customFormat="1" ht="11.25" customHeight="1" x14ac:dyDescent="0.3">
      <c r="D592" s="12" t="str">
        <f>Input_Raw_Data!E593</f>
        <v>SYS</v>
      </c>
      <c r="E592" s="71">
        <f>Input_Raw_Data!F593</f>
        <v>42058</v>
      </c>
      <c r="F592" s="55">
        <f>Input_Raw_Data!G593</f>
        <v>60</v>
      </c>
      <c r="G592" s="62">
        <f>Input_Raw_Data!H593</f>
        <v>834270.85</v>
      </c>
      <c r="H592" s="62">
        <f>Input_Raw_Data!I593</f>
        <v>236376.67</v>
      </c>
      <c r="I592" s="62">
        <f>Input_Raw_Data!J593</f>
        <v>597894.17999999993</v>
      </c>
      <c r="J592" s="73" t="str">
        <f>Input_Raw_Data!K593</f>
        <v>IT and Communications</v>
      </c>
      <c r="K592" s="73" t="str">
        <f>Input_Raw_Data!L593</f>
        <v xml:space="preserve">Non-network — IT and communications </v>
      </c>
      <c r="M592" s="71">
        <f t="shared" si="153"/>
        <v>42058</v>
      </c>
      <c r="N592" s="55">
        <f t="shared" si="154"/>
        <v>10</v>
      </c>
      <c r="O592" s="55">
        <f t="shared" si="155"/>
        <v>0</v>
      </c>
      <c r="P592" s="55">
        <f t="shared" si="156"/>
        <v>6</v>
      </c>
      <c r="Q592" s="55">
        <f t="shared" si="157"/>
        <v>0</v>
      </c>
      <c r="R592" s="55">
        <f t="shared" si="158"/>
        <v>0</v>
      </c>
      <c r="S592" s="55">
        <f t="shared" si="162"/>
        <v>16</v>
      </c>
      <c r="T592" s="55">
        <f t="shared" si="159"/>
        <v>60</v>
      </c>
      <c r="U592" s="55">
        <f t="shared" si="163"/>
        <v>44</v>
      </c>
      <c r="W592" s="73" t="str">
        <f t="shared" si="160"/>
        <v>Yes</v>
      </c>
      <c r="X592" s="55">
        <f t="shared" si="164"/>
        <v>16</v>
      </c>
      <c r="Y592" s="55">
        <f t="shared" si="165"/>
        <v>44</v>
      </c>
      <c r="Z592" s="62">
        <f t="shared" si="166"/>
        <v>13588.504090909089</v>
      </c>
      <c r="AA592" s="62">
        <f t="shared" si="161"/>
        <v>739151.32136363629</v>
      </c>
      <c r="AB592" s="67">
        <f t="shared" si="167"/>
        <v>95119.528636363684</v>
      </c>
      <c r="AD592" s="57">
        <f>INDEX(Input_Raw_Data!$E$739:$E$744,MATCH(D592,Input_Raw_Data!$D$739:$D$744,0))</f>
        <v>0.16899999950892305</v>
      </c>
      <c r="AE592" s="62">
        <f t="shared" si="168"/>
        <v>101044.11612638795</v>
      </c>
      <c r="AF592" s="62">
        <f t="shared" si="169"/>
        <v>16075.200292834455</v>
      </c>
    </row>
    <row r="593" spans="4:32" s="4" customFormat="1" ht="11.25" customHeight="1" x14ac:dyDescent="0.3">
      <c r="D593" s="12" t="str">
        <f>Input_Raw_Data!E594</f>
        <v>OPS</v>
      </c>
      <c r="E593" s="71">
        <f>Input_Raw_Data!F594</f>
        <v>42308</v>
      </c>
      <c r="F593" s="55">
        <f>Input_Raw_Data!G594</f>
        <v>60</v>
      </c>
      <c r="G593" s="62">
        <f>Input_Raw_Data!H594</f>
        <v>140371.13</v>
      </c>
      <c r="H593" s="62">
        <f>Input_Raw_Data!I594</f>
        <v>21055.68</v>
      </c>
      <c r="I593" s="62">
        <f>Input_Raw_Data!J594</f>
        <v>119315.45000000001</v>
      </c>
      <c r="J593" s="73" t="str">
        <f>Input_Raw_Data!K594</f>
        <v>IT and Communications</v>
      </c>
      <c r="K593" s="73" t="str">
        <f>Input_Raw_Data!L594</f>
        <v xml:space="preserve">Non-network — IT and communications </v>
      </c>
      <c r="M593" s="71">
        <f t="shared" si="153"/>
        <v>42308</v>
      </c>
      <c r="N593" s="55">
        <f t="shared" si="154"/>
        <v>2</v>
      </c>
      <c r="O593" s="55">
        <f t="shared" si="155"/>
        <v>0</v>
      </c>
      <c r="P593" s="55">
        <f t="shared" si="156"/>
        <v>6</v>
      </c>
      <c r="Q593" s="55">
        <f t="shared" si="157"/>
        <v>0</v>
      </c>
      <c r="R593" s="55">
        <f t="shared" si="158"/>
        <v>0</v>
      </c>
      <c r="S593" s="55">
        <f t="shared" si="162"/>
        <v>8</v>
      </c>
      <c r="T593" s="55">
        <f t="shared" si="159"/>
        <v>60</v>
      </c>
      <c r="U593" s="55">
        <f t="shared" si="163"/>
        <v>52</v>
      </c>
      <c r="W593" s="73" t="str">
        <f t="shared" si="160"/>
        <v>Yes</v>
      </c>
      <c r="X593" s="55">
        <f t="shared" si="164"/>
        <v>8</v>
      </c>
      <c r="Y593" s="55">
        <f t="shared" si="165"/>
        <v>52</v>
      </c>
      <c r="Z593" s="62">
        <f t="shared" si="166"/>
        <v>2294.5278846153847</v>
      </c>
      <c r="AA593" s="62">
        <f t="shared" si="161"/>
        <v>105953.21173076922</v>
      </c>
      <c r="AB593" s="67">
        <f t="shared" si="167"/>
        <v>34417.91826923078</v>
      </c>
      <c r="AD593" s="57">
        <f>INDEX(Input_Raw_Data!$E$739:$E$744,MATCH(D593,Input_Raw_Data!$D$739:$D$744,0))</f>
        <v>0.16899999726869502</v>
      </c>
      <c r="AE593" s="62">
        <f t="shared" si="168"/>
        <v>20164.310724113118</v>
      </c>
      <c r="AF593" s="62">
        <f t="shared" si="169"/>
        <v>5816.6280934941706</v>
      </c>
    </row>
    <row r="594" spans="4:32" s="4" customFormat="1" ht="11.25" customHeight="1" x14ac:dyDescent="0.3">
      <c r="D594" s="12" t="str">
        <f>Input_Raw_Data!E595</f>
        <v>FAC</v>
      </c>
      <c r="E594" s="71">
        <f>Input_Raw_Data!F595</f>
        <v>41728</v>
      </c>
      <c r="F594" s="55">
        <f>Input_Raw_Data!G595</f>
        <v>180</v>
      </c>
      <c r="G594" s="62">
        <f>Input_Raw_Data!H595</f>
        <v>4400</v>
      </c>
      <c r="H594" s="62">
        <f>Input_Raw_Data!I595</f>
        <v>684.37</v>
      </c>
      <c r="I594" s="62">
        <f>Input_Raw_Data!J595</f>
        <v>3715.63</v>
      </c>
      <c r="J594" s="73" t="str">
        <f>Input_Raw_Data!K595</f>
        <v>IT and Communications</v>
      </c>
      <c r="K594" s="73" t="str">
        <f>Input_Raw_Data!L595</f>
        <v xml:space="preserve">Non-network — IT and communications </v>
      </c>
      <c r="M594" s="71">
        <f t="shared" si="153"/>
        <v>41728</v>
      </c>
      <c r="N594" s="55">
        <f t="shared" si="154"/>
        <v>9</v>
      </c>
      <c r="O594" s="55">
        <f t="shared" si="155"/>
        <v>0</v>
      </c>
      <c r="P594" s="55">
        <f t="shared" si="156"/>
        <v>6</v>
      </c>
      <c r="Q594" s="55">
        <f t="shared" si="157"/>
        <v>1</v>
      </c>
      <c r="R594" s="55">
        <f t="shared" si="158"/>
        <v>12</v>
      </c>
      <c r="S594" s="55">
        <f t="shared" si="162"/>
        <v>27</v>
      </c>
      <c r="T594" s="55">
        <f t="shared" si="159"/>
        <v>180</v>
      </c>
      <c r="U594" s="55">
        <f t="shared" si="163"/>
        <v>153</v>
      </c>
      <c r="W594" s="73" t="str">
        <f t="shared" si="160"/>
        <v>Yes</v>
      </c>
      <c r="X594" s="55">
        <f t="shared" si="164"/>
        <v>27</v>
      </c>
      <c r="Y594" s="55">
        <f t="shared" si="165"/>
        <v>153</v>
      </c>
      <c r="Z594" s="62">
        <f t="shared" si="166"/>
        <v>24.285163398692813</v>
      </c>
      <c r="AA594" s="62">
        <f t="shared" si="161"/>
        <v>1582.9210457516342</v>
      </c>
      <c r="AB594" s="67">
        <f t="shared" si="167"/>
        <v>2817.0789542483658</v>
      </c>
      <c r="AD594" s="57">
        <f>INDEX(Input_Raw_Data!$E$739:$E$744,MATCH(D594,Input_Raw_Data!$D$739:$D$744,0))</f>
        <v>0.48700000182628767</v>
      </c>
      <c r="AE594" s="62">
        <f t="shared" si="168"/>
        <v>1809.5118167858093</v>
      </c>
      <c r="AF594" s="62">
        <f t="shared" si="169"/>
        <v>1371.9174558637508</v>
      </c>
    </row>
    <row r="595" spans="4:32" s="4" customFormat="1" ht="11.25" customHeight="1" x14ac:dyDescent="0.3">
      <c r="D595" s="12" t="str">
        <f>Input_Raw_Data!E596</f>
        <v>FAC</v>
      </c>
      <c r="E595" s="71">
        <f>Input_Raw_Data!F596</f>
        <v>41180</v>
      </c>
      <c r="F595" s="55">
        <f>Input_Raw_Data!G596</f>
        <v>240</v>
      </c>
      <c r="G595" s="62">
        <f>Input_Raw_Data!H596</f>
        <v>3998</v>
      </c>
      <c r="H595" s="62">
        <f>Input_Raw_Data!I596</f>
        <v>766.32</v>
      </c>
      <c r="I595" s="62">
        <f>Input_Raw_Data!J596</f>
        <v>3231.68</v>
      </c>
      <c r="J595" s="73" t="str">
        <f>Input_Raw_Data!K596</f>
        <v>IT and Communications</v>
      </c>
      <c r="K595" s="73" t="str">
        <f>Input_Raw_Data!L596</f>
        <v xml:space="preserve">Non-network — IT and communications </v>
      </c>
      <c r="M595" s="71">
        <f t="shared" si="153"/>
        <v>41180</v>
      </c>
      <c r="N595" s="55">
        <f t="shared" si="154"/>
        <v>3</v>
      </c>
      <c r="O595" s="55">
        <f t="shared" si="155"/>
        <v>0</v>
      </c>
      <c r="P595" s="55">
        <f t="shared" si="156"/>
        <v>6</v>
      </c>
      <c r="Q595" s="55">
        <f t="shared" si="157"/>
        <v>3</v>
      </c>
      <c r="R595" s="55">
        <f t="shared" si="158"/>
        <v>36</v>
      </c>
      <c r="S595" s="55">
        <f t="shared" si="162"/>
        <v>45</v>
      </c>
      <c r="T595" s="55">
        <f t="shared" si="159"/>
        <v>240</v>
      </c>
      <c r="U595" s="55">
        <f t="shared" si="163"/>
        <v>195</v>
      </c>
      <c r="W595" s="73" t="str">
        <f t="shared" si="160"/>
        <v>Yes</v>
      </c>
      <c r="X595" s="55">
        <f t="shared" si="164"/>
        <v>45</v>
      </c>
      <c r="Y595" s="55">
        <f t="shared" si="165"/>
        <v>195</v>
      </c>
      <c r="Z595" s="62">
        <f t="shared" si="166"/>
        <v>16.572717948717948</v>
      </c>
      <c r="AA595" s="62">
        <f t="shared" si="161"/>
        <v>1379.5105641025641</v>
      </c>
      <c r="AB595" s="67">
        <f t="shared" si="167"/>
        <v>2618.4894358974361</v>
      </c>
      <c r="AD595" s="57">
        <f>INDEX(Input_Raw_Data!$E$739:$E$744,MATCH(D595,Input_Raw_Data!$D$739:$D$744,0))</f>
        <v>0.48700000182628767</v>
      </c>
      <c r="AE595" s="62">
        <f t="shared" si="168"/>
        <v>1573.8281659019772</v>
      </c>
      <c r="AF595" s="62">
        <f t="shared" si="169"/>
        <v>1275.2043600641664</v>
      </c>
    </row>
    <row r="596" spans="4:32" s="4" customFormat="1" ht="11.25" customHeight="1" x14ac:dyDescent="0.3">
      <c r="D596" s="12" t="str">
        <f>Input_Raw_Data!E597</f>
        <v>FAC</v>
      </c>
      <c r="E596" s="71">
        <f>Input_Raw_Data!F597</f>
        <v>42387</v>
      </c>
      <c r="F596" s="55">
        <f>Input_Raw_Data!G597</f>
        <v>240</v>
      </c>
      <c r="G596" s="62">
        <f>Input_Raw_Data!H597</f>
        <v>98848.83</v>
      </c>
      <c r="H596" s="62">
        <f>Input_Raw_Data!I597</f>
        <v>2471.2199999999998</v>
      </c>
      <c r="I596" s="62">
        <f>Input_Raw_Data!J597</f>
        <v>96377.61</v>
      </c>
      <c r="J596" s="73" t="str">
        <f>Input_Raw_Data!K597</f>
        <v>IT and Communications</v>
      </c>
      <c r="K596" s="73" t="str">
        <f>Input_Raw_Data!L597</f>
        <v xml:space="preserve">Non-network — IT and communications </v>
      </c>
      <c r="M596" s="71">
        <f t="shared" si="153"/>
        <v>42387</v>
      </c>
      <c r="N596" s="55">
        <f t="shared" si="154"/>
        <v>0</v>
      </c>
      <c r="O596" s="55">
        <f t="shared" si="155"/>
        <v>0</v>
      </c>
      <c r="P596" s="55">
        <f t="shared" si="156"/>
        <v>5</v>
      </c>
      <c r="Q596" s="55">
        <f t="shared" si="157"/>
        <v>0</v>
      </c>
      <c r="R596" s="55">
        <f t="shared" si="158"/>
        <v>0</v>
      </c>
      <c r="S596" s="55">
        <f t="shared" si="162"/>
        <v>5</v>
      </c>
      <c r="T596" s="55">
        <f t="shared" si="159"/>
        <v>240</v>
      </c>
      <c r="U596" s="55">
        <f t="shared" si="163"/>
        <v>235</v>
      </c>
      <c r="W596" s="73" t="str">
        <f t="shared" si="160"/>
        <v>Yes</v>
      </c>
      <c r="X596" s="55">
        <f t="shared" si="164"/>
        <v>5</v>
      </c>
      <c r="Y596" s="55">
        <f t="shared" si="165"/>
        <v>235</v>
      </c>
      <c r="Z596" s="62">
        <f t="shared" si="166"/>
        <v>410.11748936170216</v>
      </c>
      <c r="AA596" s="62">
        <f t="shared" si="161"/>
        <v>17645.56710638298</v>
      </c>
      <c r="AB596" s="67">
        <f t="shared" si="167"/>
        <v>81203.262893617022</v>
      </c>
      <c r="AD596" s="57">
        <f>INDEX(Input_Raw_Data!$E$739:$E$744,MATCH(D596,Input_Raw_Data!$D$739:$D$744,0))</f>
        <v>0.48700000182628767</v>
      </c>
      <c r="AE596" s="62">
        <f t="shared" si="168"/>
        <v>46935.896246013239</v>
      </c>
      <c r="AF596" s="62">
        <f t="shared" si="169"/>
        <v>39545.989177492011</v>
      </c>
    </row>
    <row r="597" spans="4:32" s="4" customFormat="1" ht="11.25" customHeight="1" x14ac:dyDescent="0.3">
      <c r="D597" s="12" t="str">
        <f>Input_Raw_Data!E598</f>
        <v>SYS</v>
      </c>
      <c r="E597" s="71">
        <f>Input_Raw_Data!F598</f>
        <v>39722</v>
      </c>
      <c r="F597" s="55">
        <f>Input_Raw_Data!G598</f>
        <v>48</v>
      </c>
      <c r="G597" s="62">
        <f>Input_Raw_Data!H598</f>
        <v>0</v>
      </c>
      <c r="H597" s="62">
        <f>Input_Raw_Data!I598</f>
        <v>0</v>
      </c>
      <c r="I597" s="62">
        <f>Input_Raw_Data!J598</f>
        <v>0</v>
      </c>
      <c r="J597" s="73" t="str">
        <f>Input_Raw_Data!K598</f>
        <v>IT and Communications</v>
      </c>
      <c r="K597" s="73" t="str">
        <f>Input_Raw_Data!L598</f>
        <v xml:space="preserve">Non-network — IT and communications </v>
      </c>
      <c r="M597" s="71">
        <f t="shared" si="153"/>
        <v>39722</v>
      </c>
      <c r="N597" s="55">
        <f t="shared" si="154"/>
        <v>2</v>
      </c>
      <c r="O597" s="55">
        <f t="shared" si="155"/>
        <v>1</v>
      </c>
      <c r="P597" s="55">
        <f t="shared" si="156"/>
        <v>6</v>
      </c>
      <c r="Q597" s="55">
        <f t="shared" si="157"/>
        <v>7</v>
      </c>
      <c r="R597" s="55">
        <f t="shared" si="158"/>
        <v>84</v>
      </c>
      <c r="S597" s="55">
        <f t="shared" si="162"/>
        <v>93</v>
      </c>
      <c r="T597" s="55">
        <f t="shared" si="159"/>
        <v>48</v>
      </c>
      <c r="U597" s="55">
        <f t="shared" si="163"/>
        <v>0</v>
      </c>
      <c r="W597" s="73" t="str">
        <f t="shared" si="160"/>
        <v>Yes</v>
      </c>
      <c r="X597" s="55">
        <f t="shared" si="164"/>
        <v>93</v>
      </c>
      <c r="Y597" s="55">
        <f t="shared" si="165"/>
        <v>0</v>
      </c>
      <c r="Z597" s="62">
        <f t="shared" si="166"/>
        <v>0</v>
      </c>
      <c r="AA597" s="62">
        <f t="shared" si="161"/>
        <v>0</v>
      </c>
      <c r="AB597" s="67">
        <f t="shared" si="167"/>
        <v>0</v>
      </c>
      <c r="AD597" s="57">
        <f>INDEX(Input_Raw_Data!$E$739:$E$744,MATCH(D597,Input_Raw_Data!$D$739:$D$744,0))</f>
        <v>0.16899999950892305</v>
      </c>
      <c r="AE597" s="62">
        <f t="shared" si="168"/>
        <v>0</v>
      </c>
      <c r="AF597" s="62">
        <f t="shared" si="169"/>
        <v>0</v>
      </c>
    </row>
    <row r="598" spans="4:32" s="4" customFormat="1" ht="11.25" customHeight="1" x14ac:dyDescent="0.3">
      <c r="D598" s="12" t="str">
        <f>Input_Raw_Data!E599</f>
        <v>SYS</v>
      </c>
      <c r="E598" s="71">
        <f>Input_Raw_Data!F599</f>
        <v>39722</v>
      </c>
      <c r="F598" s="55">
        <f>Input_Raw_Data!G599</f>
        <v>48</v>
      </c>
      <c r="G598" s="62">
        <f>Input_Raw_Data!H599</f>
        <v>0</v>
      </c>
      <c r="H598" s="62">
        <f>Input_Raw_Data!I599</f>
        <v>0</v>
      </c>
      <c r="I598" s="62">
        <f>Input_Raw_Data!J599</f>
        <v>0</v>
      </c>
      <c r="J598" s="73" t="str">
        <f>Input_Raw_Data!K599</f>
        <v>IT and Communications</v>
      </c>
      <c r="K598" s="73" t="str">
        <f>Input_Raw_Data!L599</f>
        <v xml:space="preserve">Non-network — IT and communications </v>
      </c>
      <c r="M598" s="71">
        <f t="shared" si="153"/>
        <v>39722</v>
      </c>
      <c r="N598" s="55">
        <f t="shared" si="154"/>
        <v>2</v>
      </c>
      <c r="O598" s="55">
        <f t="shared" si="155"/>
        <v>1</v>
      </c>
      <c r="P598" s="55">
        <f t="shared" si="156"/>
        <v>6</v>
      </c>
      <c r="Q598" s="55">
        <f t="shared" si="157"/>
        <v>7</v>
      </c>
      <c r="R598" s="55">
        <f t="shared" si="158"/>
        <v>84</v>
      </c>
      <c r="S598" s="55">
        <f t="shared" si="162"/>
        <v>93</v>
      </c>
      <c r="T598" s="55">
        <f t="shared" si="159"/>
        <v>48</v>
      </c>
      <c r="U598" s="55">
        <f t="shared" si="163"/>
        <v>0</v>
      </c>
      <c r="W598" s="73" t="str">
        <f t="shared" si="160"/>
        <v>Yes</v>
      </c>
      <c r="X598" s="55">
        <f t="shared" si="164"/>
        <v>93</v>
      </c>
      <c r="Y598" s="55">
        <f t="shared" si="165"/>
        <v>0</v>
      </c>
      <c r="Z598" s="62">
        <f t="shared" si="166"/>
        <v>0</v>
      </c>
      <c r="AA598" s="62">
        <f t="shared" si="161"/>
        <v>0</v>
      </c>
      <c r="AB598" s="67">
        <f t="shared" si="167"/>
        <v>0</v>
      </c>
      <c r="AD598" s="57">
        <f>INDEX(Input_Raw_Data!$E$739:$E$744,MATCH(D598,Input_Raw_Data!$D$739:$D$744,0))</f>
        <v>0.16899999950892305</v>
      </c>
      <c r="AE598" s="62">
        <f t="shared" si="168"/>
        <v>0</v>
      </c>
      <c r="AF598" s="62">
        <f t="shared" si="169"/>
        <v>0</v>
      </c>
    </row>
    <row r="599" spans="4:32" s="4" customFormat="1" ht="11.25" customHeight="1" x14ac:dyDescent="0.3">
      <c r="D599" s="12" t="str">
        <f>Input_Raw_Data!E600</f>
        <v>SYS</v>
      </c>
      <c r="E599" s="71">
        <f>Input_Raw_Data!F600</f>
        <v>39259</v>
      </c>
      <c r="F599" s="55">
        <f>Input_Raw_Data!G600</f>
        <v>24</v>
      </c>
      <c r="G599" s="62">
        <f>Input_Raw_Data!H600</f>
        <v>24141</v>
      </c>
      <c r="H599" s="62">
        <f>Input_Raw_Data!I600</f>
        <v>24141</v>
      </c>
      <c r="I599" s="62">
        <f>Input_Raw_Data!J600</f>
        <v>0</v>
      </c>
      <c r="J599" s="73" t="str">
        <f>Input_Raw_Data!K600</f>
        <v>IT and Communications</v>
      </c>
      <c r="K599" s="73" t="str">
        <f>Input_Raw_Data!L600</f>
        <v xml:space="preserve">Non-network — IT and communications </v>
      </c>
      <c r="M599" s="71">
        <f t="shared" si="153"/>
        <v>39259</v>
      </c>
      <c r="N599" s="55">
        <f t="shared" si="154"/>
        <v>6</v>
      </c>
      <c r="O599" s="55">
        <f t="shared" si="155"/>
        <v>0</v>
      </c>
      <c r="P599" s="55">
        <f t="shared" si="156"/>
        <v>6</v>
      </c>
      <c r="Q599" s="55">
        <f t="shared" si="157"/>
        <v>8</v>
      </c>
      <c r="R599" s="55">
        <f t="shared" si="158"/>
        <v>96</v>
      </c>
      <c r="S599" s="55">
        <f t="shared" si="162"/>
        <v>108</v>
      </c>
      <c r="T599" s="55">
        <f t="shared" si="159"/>
        <v>24</v>
      </c>
      <c r="U599" s="55">
        <f t="shared" si="163"/>
        <v>0</v>
      </c>
      <c r="W599" s="73" t="str">
        <f t="shared" si="160"/>
        <v>Yes</v>
      </c>
      <c r="X599" s="55">
        <f t="shared" si="164"/>
        <v>108</v>
      </c>
      <c r="Y599" s="55">
        <f t="shared" si="165"/>
        <v>0</v>
      </c>
      <c r="Z599" s="62">
        <f t="shared" si="166"/>
        <v>0</v>
      </c>
      <c r="AA599" s="62">
        <f t="shared" si="161"/>
        <v>24141</v>
      </c>
      <c r="AB599" s="67">
        <f t="shared" si="167"/>
        <v>0</v>
      </c>
      <c r="AD599" s="57">
        <f>INDEX(Input_Raw_Data!$E$739:$E$744,MATCH(D599,Input_Raw_Data!$D$739:$D$744,0))</f>
        <v>0.16899999950892305</v>
      </c>
      <c r="AE599" s="62">
        <f t="shared" si="168"/>
        <v>0</v>
      </c>
      <c r="AF599" s="62">
        <f t="shared" si="169"/>
        <v>0</v>
      </c>
    </row>
    <row r="600" spans="4:32" s="4" customFormat="1" ht="11.25" customHeight="1" x14ac:dyDescent="0.3">
      <c r="D600" s="12" t="str">
        <f>Input_Raw_Data!E601</f>
        <v>SYS</v>
      </c>
      <c r="E600" s="71">
        <f>Input_Raw_Data!F601</f>
        <v>39554</v>
      </c>
      <c r="F600" s="55">
        <f>Input_Raw_Data!G601</f>
        <v>24</v>
      </c>
      <c r="G600" s="62">
        <f>Input_Raw_Data!H601</f>
        <v>68725</v>
      </c>
      <c r="H600" s="62">
        <f>Input_Raw_Data!I601</f>
        <v>68725</v>
      </c>
      <c r="I600" s="62">
        <f>Input_Raw_Data!J601</f>
        <v>0</v>
      </c>
      <c r="J600" s="73" t="str">
        <f>Input_Raw_Data!K601</f>
        <v>IT and Communications</v>
      </c>
      <c r="K600" s="73" t="str">
        <f>Input_Raw_Data!L601</f>
        <v xml:space="preserve">Non-network — IT and communications </v>
      </c>
      <c r="M600" s="71">
        <f t="shared" si="153"/>
        <v>39554</v>
      </c>
      <c r="N600" s="55">
        <f t="shared" si="154"/>
        <v>8</v>
      </c>
      <c r="O600" s="55">
        <f t="shared" si="155"/>
        <v>0</v>
      </c>
      <c r="P600" s="55">
        <f t="shared" si="156"/>
        <v>6</v>
      </c>
      <c r="Q600" s="55">
        <f t="shared" si="157"/>
        <v>7</v>
      </c>
      <c r="R600" s="55">
        <f t="shared" si="158"/>
        <v>84</v>
      </c>
      <c r="S600" s="55">
        <f t="shared" si="162"/>
        <v>98</v>
      </c>
      <c r="T600" s="55">
        <f t="shared" si="159"/>
        <v>24</v>
      </c>
      <c r="U600" s="55">
        <f t="shared" si="163"/>
        <v>0</v>
      </c>
      <c r="W600" s="73" t="str">
        <f t="shared" si="160"/>
        <v>Yes</v>
      </c>
      <c r="X600" s="55">
        <f t="shared" si="164"/>
        <v>98</v>
      </c>
      <c r="Y600" s="55">
        <f t="shared" si="165"/>
        <v>0</v>
      </c>
      <c r="Z600" s="62">
        <f t="shared" si="166"/>
        <v>0</v>
      </c>
      <c r="AA600" s="62">
        <f t="shared" si="161"/>
        <v>68725</v>
      </c>
      <c r="AB600" s="67">
        <f t="shared" si="167"/>
        <v>0</v>
      </c>
      <c r="AD600" s="57">
        <f>INDEX(Input_Raw_Data!$E$739:$E$744,MATCH(D600,Input_Raw_Data!$D$739:$D$744,0))</f>
        <v>0.16899999950892305</v>
      </c>
      <c r="AE600" s="62">
        <f t="shared" si="168"/>
        <v>0</v>
      </c>
      <c r="AF600" s="62">
        <f t="shared" si="169"/>
        <v>0</v>
      </c>
    </row>
    <row r="601" spans="4:32" s="4" customFormat="1" ht="11.25" customHeight="1" x14ac:dyDescent="0.3">
      <c r="D601" s="12" t="str">
        <f>Input_Raw_Data!E602</f>
        <v>SYS</v>
      </c>
      <c r="E601" s="71">
        <f>Input_Raw_Data!F602</f>
        <v>39262</v>
      </c>
      <c r="F601" s="55">
        <f>Input_Raw_Data!G602</f>
        <v>24</v>
      </c>
      <c r="G601" s="62">
        <f>Input_Raw_Data!H602</f>
        <v>171187</v>
      </c>
      <c r="H601" s="62">
        <f>Input_Raw_Data!I602</f>
        <v>171187</v>
      </c>
      <c r="I601" s="62">
        <f>Input_Raw_Data!J602</f>
        <v>0</v>
      </c>
      <c r="J601" s="73" t="str">
        <f>Input_Raw_Data!K602</f>
        <v>IT and Communications</v>
      </c>
      <c r="K601" s="73" t="str">
        <f>Input_Raw_Data!L602</f>
        <v xml:space="preserve">Non-network — IT and communications </v>
      </c>
      <c r="M601" s="71">
        <f t="shared" si="153"/>
        <v>39262</v>
      </c>
      <c r="N601" s="55">
        <f t="shared" si="154"/>
        <v>6</v>
      </c>
      <c r="O601" s="55">
        <f t="shared" si="155"/>
        <v>0</v>
      </c>
      <c r="P601" s="55">
        <f t="shared" si="156"/>
        <v>6</v>
      </c>
      <c r="Q601" s="55">
        <f t="shared" si="157"/>
        <v>8</v>
      </c>
      <c r="R601" s="55">
        <f t="shared" si="158"/>
        <v>96</v>
      </c>
      <c r="S601" s="55">
        <f t="shared" si="162"/>
        <v>108</v>
      </c>
      <c r="T601" s="55">
        <f t="shared" si="159"/>
        <v>24</v>
      </c>
      <c r="U601" s="55">
        <f t="shared" si="163"/>
        <v>0</v>
      </c>
      <c r="W601" s="73" t="str">
        <f t="shared" si="160"/>
        <v>Yes</v>
      </c>
      <c r="X601" s="55">
        <f t="shared" si="164"/>
        <v>108</v>
      </c>
      <c r="Y601" s="55">
        <f t="shared" si="165"/>
        <v>0</v>
      </c>
      <c r="Z601" s="62">
        <f t="shared" si="166"/>
        <v>0</v>
      </c>
      <c r="AA601" s="62">
        <f t="shared" si="161"/>
        <v>171187</v>
      </c>
      <c r="AB601" s="67">
        <f t="shared" si="167"/>
        <v>0</v>
      </c>
      <c r="AD601" s="57">
        <f>INDEX(Input_Raw_Data!$E$739:$E$744,MATCH(D601,Input_Raw_Data!$D$739:$D$744,0))</f>
        <v>0.16899999950892305</v>
      </c>
      <c r="AE601" s="62">
        <f t="shared" si="168"/>
        <v>0</v>
      </c>
      <c r="AF601" s="62">
        <f t="shared" si="169"/>
        <v>0</v>
      </c>
    </row>
    <row r="602" spans="4:32" s="4" customFormat="1" ht="11.25" customHeight="1" x14ac:dyDescent="0.3">
      <c r="D602" s="12" t="str">
        <f>Input_Raw_Data!E603</f>
        <v>SYS</v>
      </c>
      <c r="E602" s="71">
        <f>Input_Raw_Data!F603</f>
        <v>40147</v>
      </c>
      <c r="F602" s="55">
        <f>Input_Raw_Data!G603</f>
        <v>48</v>
      </c>
      <c r="G602" s="62">
        <f>Input_Raw_Data!H603</f>
        <v>631136</v>
      </c>
      <c r="H602" s="62">
        <f>Input_Raw_Data!I603</f>
        <v>631136</v>
      </c>
      <c r="I602" s="62">
        <f>Input_Raw_Data!J603</f>
        <v>0</v>
      </c>
      <c r="J602" s="73" t="str">
        <f>Input_Raw_Data!K603</f>
        <v>IT and Communications</v>
      </c>
      <c r="K602" s="73" t="str">
        <f>Input_Raw_Data!L603</f>
        <v xml:space="preserve">Non-network — IT and communications </v>
      </c>
      <c r="M602" s="71">
        <f t="shared" si="153"/>
        <v>40147</v>
      </c>
      <c r="N602" s="55">
        <f t="shared" si="154"/>
        <v>1</v>
      </c>
      <c r="O602" s="55">
        <f t="shared" si="155"/>
        <v>0</v>
      </c>
      <c r="P602" s="55">
        <f t="shared" si="156"/>
        <v>6</v>
      </c>
      <c r="Q602" s="55">
        <f t="shared" si="157"/>
        <v>6</v>
      </c>
      <c r="R602" s="55">
        <f t="shared" si="158"/>
        <v>72</v>
      </c>
      <c r="S602" s="55">
        <f t="shared" si="162"/>
        <v>79</v>
      </c>
      <c r="T602" s="55">
        <f t="shared" si="159"/>
        <v>48</v>
      </c>
      <c r="U602" s="55">
        <f t="shared" si="163"/>
        <v>0</v>
      </c>
      <c r="W602" s="73" t="str">
        <f t="shared" si="160"/>
        <v>Yes</v>
      </c>
      <c r="X602" s="55">
        <f t="shared" si="164"/>
        <v>79</v>
      </c>
      <c r="Y602" s="55">
        <f t="shared" si="165"/>
        <v>0</v>
      </c>
      <c r="Z602" s="62">
        <f t="shared" si="166"/>
        <v>0</v>
      </c>
      <c r="AA602" s="62">
        <f t="shared" si="161"/>
        <v>631136</v>
      </c>
      <c r="AB602" s="67">
        <f t="shared" si="167"/>
        <v>0</v>
      </c>
      <c r="AD602" s="57">
        <f>INDEX(Input_Raw_Data!$E$739:$E$744,MATCH(D602,Input_Raw_Data!$D$739:$D$744,0))</f>
        <v>0.16899999950892305</v>
      </c>
      <c r="AE602" s="62">
        <f t="shared" si="168"/>
        <v>0</v>
      </c>
      <c r="AF602" s="62">
        <f t="shared" si="169"/>
        <v>0</v>
      </c>
    </row>
    <row r="603" spans="4:32" s="4" customFormat="1" ht="11.25" customHeight="1" x14ac:dyDescent="0.3">
      <c r="D603" s="12" t="str">
        <f>Input_Raw_Data!E604</f>
        <v>SYS</v>
      </c>
      <c r="E603" s="71">
        <f>Input_Raw_Data!F604</f>
        <v>39941</v>
      </c>
      <c r="F603" s="55">
        <f>Input_Raw_Data!G604</f>
        <v>48</v>
      </c>
      <c r="G603" s="62">
        <f>Input_Raw_Data!H604</f>
        <v>32266</v>
      </c>
      <c r="H603" s="62">
        <f>Input_Raw_Data!I604</f>
        <v>32266</v>
      </c>
      <c r="I603" s="62">
        <f>Input_Raw_Data!J604</f>
        <v>0</v>
      </c>
      <c r="J603" s="73" t="str">
        <f>Input_Raw_Data!K604</f>
        <v>IT and Communications</v>
      </c>
      <c r="K603" s="73" t="str">
        <f>Input_Raw_Data!L604</f>
        <v xml:space="preserve">Non-network — IT and communications </v>
      </c>
      <c r="M603" s="71">
        <f t="shared" si="153"/>
        <v>39941</v>
      </c>
      <c r="N603" s="55">
        <f t="shared" si="154"/>
        <v>7</v>
      </c>
      <c r="O603" s="55">
        <f t="shared" si="155"/>
        <v>1</v>
      </c>
      <c r="P603" s="55">
        <f t="shared" si="156"/>
        <v>6</v>
      </c>
      <c r="Q603" s="55">
        <f t="shared" si="157"/>
        <v>6</v>
      </c>
      <c r="R603" s="55">
        <f t="shared" si="158"/>
        <v>72</v>
      </c>
      <c r="S603" s="55">
        <f t="shared" si="162"/>
        <v>86</v>
      </c>
      <c r="T603" s="55">
        <f t="shared" si="159"/>
        <v>48</v>
      </c>
      <c r="U603" s="55">
        <f t="shared" si="163"/>
        <v>0</v>
      </c>
      <c r="W603" s="73" t="str">
        <f t="shared" si="160"/>
        <v>Yes</v>
      </c>
      <c r="X603" s="55">
        <f t="shared" si="164"/>
        <v>86</v>
      </c>
      <c r="Y603" s="55">
        <f t="shared" si="165"/>
        <v>0</v>
      </c>
      <c r="Z603" s="62">
        <f t="shared" si="166"/>
        <v>0</v>
      </c>
      <c r="AA603" s="62">
        <f t="shared" si="161"/>
        <v>32266</v>
      </c>
      <c r="AB603" s="67">
        <f t="shared" si="167"/>
        <v>0</v>
      </c>
      <c r="AD603" s="57">
        <f>INDEX(Input_Raw_Data!$E$739:$E$744,MATCH(D603,Input_Raw_Data!$D$739:$D$744,0))</f>
        <v>0.16899999950892305</v>
      </c>
      <c r="AE603" s="62">
        <f t="shared" si="168"/>
        <v>0</v>
      </c>
      <c r="AF603" s="62">
        <f t="shared" si="169"/>
        <v>0</v>
      </c>
    </row>
    <row r="604" spans="4:32" s="4" customFormat="1" ht="11.25" customHeight="1" x14ac:dyDescent="0.3">
      <c r="D604" s="12" t="str">
        <f>Input_Raw_Data!E605</f>
        <v>SYS</v>
      </c>
      <c r="E604" s="71">
        <f>Input_Raw_Data!F605</f>
        <v>40117</v>
      </c>
      <c r="F604" s="55">
        <f>Input_Raw_Data!G605</f>
        <v>48</v>
      </c>
      <c r="G604" s="62">
        <f>Input_Raw_Data!H605</f>
        <v>27358</v>
      </c>
      <c r="H604" s="62">
        <f>Input_Raw_Data!I605</f>
        <v>27358</v>
      </c>
      <c r="I604" s="62">
        <f>Input_Raw_Data!J605</f>
        <v>0</v>
      </c>
      <c r="J604" s="73" t="str">
        <f>Input_Raw_Data!K605</f>
        <v>IT and Communications</v>
      </c>
      <c r="K604" s="73" t="str">
        <f>Input_Raw_Data!L605</f>
        <v xml:space="preserve">Non-network — IT and communications </v>
      </c>
      <c r="M604" s="71">
        <f t="shared" si="153"/>
        <v>40117</v>
      </c>
      <c r="N604" s="55">
        <f t="shared" si="154"/>
        <v>2</v>
      </c>
      <c r="O604" s="55">
        <f t="shared" si="155"/>
        <v>0</v>
      </c>
      <c r="P604" s="55">
        <f t="shared" si="156"/>
        <v>6</v>
      </c>
      <c r="Q604" s="55">
        <f t="shared" si="157"/>
        <v>6</v>
      </c>
      <c r="R604" s="55">
        <f t="shared" si="158"/>
        <v>72</v>
      </c>
      <c r="S604" s="55">
        <f t="shared" si="162"/>
        <v>80</v>
      </c>
      <c r="T604" s="55">
        <f t="shared" si="159"/>
        <v>48</v>
      </c>
      <c r="U604" s="55">
        <f t="shared" si="163"/>
        <v>0</v>
      </c>
      <c r="W604" s="73" t="str">
        <f t="shared" si="160"/>
        <v>Yes</v>
      </c>
      <c r="X604" s="55">
        <f t="shared" si="164"/>
        <v>80</v>
      </c>
      <c r="Y604" s="55">
        <f t="shared" si="165"/>
        <v>0</v>
      </c>
      <c r="Z604" s="62">
        <f t="shared" si="166"/>
        <v>0</v>
      </c>
      <c r="AA604" s="62">
        <f t="shared" si="161"/>
        <v>27358</v>
      </c>
      <c r="AB604" s="67">
        <f t="shared" si="167"/>
        <v>0</v>
      </c>
      <c r="AD604" s="57">
        <f>INDEX(Input_Raw_Data!$E$739:$E$744,MATCH(D604,Input_Raw_Data!$D$739:$D$744,0))</f>
        <v>0.16899999950892305</v>
      </c>
      <c r="AE604" s="62">
        <f t="shared" si="168"/>
        <v>0</v>
      </c>
      <c r="AF604" s="62">
        <f t="shared" si="169"/>
        <v>0</v>
      </c>
    </row>
    <row r="605" spans="4:32" s="4" customFormat="1" ht="11.25" customHeight="1" x14ac:dyDescent="0.3">
      <c r="D605" s="12" t="str">
        <f>Input_Raw_Data!E606</f>
        <v>SYS</v>
      </c>
      <c r="E605" s="71">
        <f>Input_Raw_Data!F606</f>
        <v>39903</v>
      </c>
      <c r="F605" s="55">
        <f>Input_Raw_Data!G606</f>
        <v>48</v>
      </c>
      <c r="G605" s="62">
        <f>Input_Raw_Data!H606</f>
        <v>51259</v>
      </c>
      <c r="H605" s="62">
        <f>Input_Raw_Data!I606</f>
        <v>51259</v>
      </c>
      <c r="I605" s="62">
        <f>Input_Raw_Data!J606</f>
        <v>0</v>
      </c>
      <c r="J605" s="73" t="str">
        <f>Input_Raw_Data!K606</f>
        <v>IT and Communications</v>
      </c>
      <c r="K605" s="73" t="str">
        <f>Input_Raw_Data!L606</f>
        <v xml:space="preserve">Non-network — IT and communications </v>
      </c>
      <c r="M605" s="71">
        <f t="shared" si="153"/>
        <v>39903</v>
      </c>
      <c r="N605" s="55">
        <f t="shared" si="154"/>
        <v>9</v>
      </c>
      <c r="O605" s="55">
        <f t="shared" si="155"/>
        <v>0</v>
      </c>
      <c r="P605" s="55">
        <f t="shared" si="156"/>
        <v>6</v>
      </c>
      <c r="Q605" s="55">
        <f t="shared" si="157"/>
        <v>6</v>
      </c>
      <c r="R605" s="55">
        <f t="shared" si="158"/>
        <v>72</v>
      </c>
      <c r="S605" s="55">
        <f t="shared" si="162"/>
        <v>87</v>
      </c>
      <c r="T605" s="55">
        <f t="shared" si="159"/>
        <v>48</v>
      </c>
      <c r="U605" s="55">
        <f t="shared" si="163"/>
        <v>0</v>
      </c>
      <c r="W605" s="73" t="str">
        <f t="shared" si="160"/>
        <v>Yes</v>
      </c>
      <c r="X605" s="55">
        <f t="shared" si="164"/>
        <v>87</v>
      </c>
      <c r="Y605" s="55">
        <f t="shared" si="165"/>
        <v>0</v>
      </c>
      <c r="Z605" s="62">
        <f t="shared" si="166"/>
        <v>0</v>
      </c>
      <c r="AA605" s="62">
        <f t="shared" si="161"/>
        <v>51259</v>
      </c>
      <c r="AB605" s="67">
        <f t="shared" si="167"/>
        <v>0</v>
      </c>
      <c r="AD605" s="57">
        <f>INDEX(Input_Raw_Data!$E$739:$E$744,MATCH(D605,Input_Raw_Data!$D$739:$D$744,0))</f>
        <v>0.16899999950892305</v>
      </c>
      <c r="AE605" s="62">
        <f t="shared" si="168"/>
        <v>0</v>
      </c>
      <c r="AF605" s="62">
        <f t="shared" si="169"/>
        <v>0</v>
      </c>
    </row>
    <row r="606" spans="4:32" s="4" customFormat="1" ht="11.25" customHeight="1" x14ac:dyDescent="0.3">
      <c r="D606" s="12" t="str">
        <f>Input_Raw_Data!E607</f>
        <v>SYS</v>
      </c>
      <c r="E606" s="71">
        <f>Input_Raw_Data!F607</f>
        <v>39895</v>
      </c>
      <c r="F606" s="55">
        <f>Input_Raw_Data!G607</f>
        <v>48</v>
      </c>
      <c r="G606" s="62">
        <f>Input_Raw_Data!H607</f>
        <v>13969</v>
      </c>
      <c r="H606" s="62">
        <f>Input_Raw_Data!I607</f>
        <v>13969</v>
      </c>
      <c r="I606" s="62">
        <f>Input_Raw_Data!J607</f>
        <v>0</v>
      </c>
      <c r="J606" s="73" t="str">
        <f>Input_Raw_Data!K607</f>
        <v>IT and Communications</v>
      </c>
      <c r="K606" s="73" t="str">
        <f>Input_Raw_Data!L607</f>
        <v xml:space="preserve">Non-network — IT and communications </v>
      </c>
      <c r="M606" s="71">
        <f t="shared" si="153"/>
        <v>39895</v>
      </c>
      <c r="N606" s="55">
        <f t="shared" si="154"/>
        <v>9</v>
      </c>
      <c r="O606" s="55">
        <f t="shared" si="155"/>
        <v>0</v>
      </c>
      <c r="P606" s="55">
        <f t="shared" si="156"/>
        <v>6</v>
      </c>
      <c r="Q606" s="55">
        <f t="shared" si="157"/>
        <v>6</v>
      </c>
      <c r="R606" s="55">
        <f t="shared" si="158"/>
        <v>72</v>
      </c>
      <c r="S606" s="55">
        <f t="shared" si="162"/>
        <v>87</v>
      </c>
      <c r="T606" s="55">
        <f t="shared" si="159"/>
        <v>48</v>
      </c>
      <c r="U606" s="55">
        <f t="shared" si="163"/>
        <v>0</v>
      </c>
      <c r="W606" s="73" t="str">
        <f t="shared" si="160"/>
        <v>Yes</v>
      </c>
      <c r="X606" s="55">
        <f t="shared" si="164"/>
        <v>87</v>
      </c>
      <c r="Y606" s="55">
        <f t="shared" si="165"/>
        <v>0</v>
      </c>
      <c r="Z606" s="62">
        <f t="shared" si="166"/>
        <v>0</v>
      </c>
      <c r="AA606" s="62">
        <f t="shared" si="161"/>
        <v>13969</v>
      </c>
      <c r="AB606" s="67">
        <f t="shared" si="167"/>
        <v>0</v>
      </c>
      <c r="AD606" s="57">
        <f>INDEX(Input_Raw_Data!$E$739:$E$744,MATCH(D606,Input_Raw_Data!$D$739:$D$744,0))</f>
        <v>0.16899999950892305</v>
      </c>
      <c r="AE606" s="62">
        <f t="shared" si="168"/>
        <v>0</v>
      </c>
      <c r="AF606" s="62">
        <f t="shared" si="169"/>
        <v>0</v>
      </c>
    </row>
    <row r="607" spans="4:32" s="4" customFormat="1" ht="11.25" customHeight="1" x14ac:dyDescent="0.3">
      <c r="D607" s="12" t="str">
        <f>Input_Raw_Data!E608</f>
        <v>SYS</v>
      </c>
      <c r="E607" s="71">
        <f>Input_Raw_Data!F608</f>
        <v>40288</v>
      </c>
      <c r="F607" s="55">
        <f>Input_Raw_Data!G608</f>
        <v>24</v>
      </c>
      <c r="G607" s="62">
        <f>Input_Raw_Data!H608</f>
        <v>133604</v>
      </c>
      <c r="H607" s="62">
        <f>Input_Raw_Data!I608</f>
        <v>133604</v>
      </c>
      <c r="I607" s="62">
        <f>Input_Raw_Data!J608</f>
        <v>0</v>
      </c>
      <c r="J607" s="73" t="str">
        <f>Input_Raw_Data!K608</f>
        <v>IT and Communications</v>
      </c>
      <c r="K607" s="73" t="str">
        <f>Input_Raw_Data!L608</f>
        <v xml:space="preserve">Non-network — IT and communications </v>
      </c>
      <c r="M607" s="71">
        <f t="shared" si="153"/>
        <v>40288</v>
      </c>
      <c r="N607" s="55">
        <f t="shared" si="154"/>
        <v>8</v>
      </c>
      <c r="O607" s="55">
        <f t="shared" si="155"/>
        <v>0</v>
      </c>
      <c r="P607" s="55">
        <f t="shared" si="156"/>
        <v>6</v>
      </c>
      <c r="Q607" s="55">
        <f t="shared" si="157"/>
        <v>5</v>
      </c>
      <c r="R607" s="55">
        <f t="shared" si="158"/>
        <v>60</v>
      </c>
      <c r="S607" s="55">
        <f t="shared" si="162"/>
        <v>74</v>
      </c>
      <c r="T607" s="55">
        <f t="shared" si="159"/>
        <v>24</v>
      </c>
      <c r="U607" s="55">
        <f t="shared" si="163"/>
        <v>0</v>
      </c>
      <c r="W607" s="73" t="str">
        <f t="shared" si="160"/>
        <v>Yes</v>
      </c>
      <c r="X607" s="55">
        <f t="shared" si="164"/>
        <v>74</v>
      </c>
      <c r="Y607" s="55">
        <f t="shared" si="165"/>
        <v>0</v>
      </c>
      <c r="Z607" s="62">
        <f t="shared" si="166"/>
        <v>0</v>
      </c>
      <c r="AA607" s="62">
        <f t="shared" si="161"/>
        <v>133604</v>
      </c>
      <c r="AB607" s="67">
        <f t="shared" si="167"/>
        <v>0</v>
      </c>
      <c r="AD607" s="57">
        <f>INDEX(Input_Raw_Data!$E$739:$E$744,MATCH(D607,Input_Raw_Data!$D$739:$D$744,0))</f>
        <v>0.16899999950892305</v>
      </c>
      <c r="AE607" s="62">
        <f t="shared" si="168"/>
        <v>0</v>
      </c>
      <c r="AF607" s="62">
        <f t="shared" si="169"/>
        <v>0</v>
      </c>
    </row>
    <row r="608" spans="4:32" s="4" customFormat="1" ht="11.25" customHeight="1" x14ac:dyDescent="0.3">
      <c r="D608" s="12" t="str">
        <f>Input_Raw_Data!E609</f>
        <v>SYS</v>
      </c>
      <c r="E608" s="71">
        <f>Input_Raw_Data!F609</f>
        <v>40288</v>
      </c>
      <c r="F608" s="55">
        <f>Input_Raw_Data!G609</f>
        <v>24</v>
      </c>
      <c r="G608" s="62">
        <f>Input_Raw_Data!H609</f>
        <v>71255</v>
      </c>
      <c r="H608" s="62">
        <f>Input_Raw_Data!I609</f>
        <v>71255</v>
      </c>
      <c r="I608" s="62">
        <f>Input_Raw_Data!J609</f>
        <v>0</v>
      </c>
      <c r="J608" s="73" t="str">
        <f>Input_Raw_Data!K609</f>
        <v>IT and Communications</v>
      </c>
      <c r="K608" s="73" t="str">
        <f>Input_Raw_Data!L609</f>
        <v xml:space="preserve">Non-network — IT and communications </v>
      </c>
      <c r="M608" s="71">
        <f t="shared" si="153"/>
        <v>40288</v>
      </c>
      <c r="N608" s="55">
        <f t="shared" si="154"/>
        <v>8</v>
      </c>
      <c r="O608" s="55">
        <f t="shared" si="155"/>
        <v>0</v>
      </c>
      <c r="P608" s="55">
        <f t="shared" si="156"/>
        <v>6</v>
      </c>
      <c r="Q608" s="55">
        <f t="shared" si="157"/>
        <v>5</v>
      </c>
      <c r="R608" s="55">
        <f t="shared" si="158"/>
        <v>60</v>
      </c>
      <c r="S608" s="55">
        <f t="shared" si="162"/>
        <v>74</v>
      </c>
      <c r="T608" s="55">
        <f t="shared" si="159"/>
        <v>24</v>
      </c>
      <c r="U608" s="55">
        <f t="shared" si="163"/>
        <v>0</v>
      </c>
      <c r="W608" s="73" t="str">
        <f t="shared" si="160"/>
        <v>Yes</v>
      </c>
      <c r="X608" s="55">
        <f t="shared" si="164"/>
        <v>74</v>
      </c>
      <c r="Y608" s="55">
        <f t="shared" si="165"/>
        <v>0</v>
      </c>
      <c r="Z608" s="62">
        <f t="shared" si="166"/>
        <v>0</v>
      </c>
      <c r="AA608" s="62">
        <f t="shared" si="161"/>
        <v>71255</v>
      </c>
      <c r="AB608" s="67">
        <f t="shared" si="167"/>
        <v>0</v>
      </c>
      <c r="AD608" s="57">
        <f>INDEX(Input_Raw_Data!$E$739:$E$744,MATCH(D608,Input_Raw_Data!$D$739:$D$744,0))</f>
        <v>0.16899999950892305</v>
      </c>
      <c r="AE608" s="62">
        <f t="shared" si="168"/>
        <v>0</v>
      </c>
      <c r="AF608" s="62">
        <f t="shared" si="169"/>
        <v>0</v>
      </c>
    </row>
    <row r="609" spans="4:32" s="4" customFormat="1" ht="11.25" customHeight="1" x14ac:dyDescent="0.3">
      <c r="D609" s="12" t="str">
        <f>Input_Raw_Data!E610</f>
        <v>SYS</v>
      </c>
      <c r="E609" s="71">
        <f>Input_Raw_Data!F610</f>
        <v>40288</v>
      </c>
      <c r="F609" s="55">
        <f>Input_Raw_Data!G610</f>
        <v>24</v>
      </c>
      <c r="G609" s="62">
        <f>Input_Raw_Data!H610</f>
        <v>71255</v>
      </c>
      <c r="H609" s="62">
        <f>Input_Raw_Data!I610</f>
        <v>71255</v>
      </c>
      <c r="I609" s="62">
        <f>Input_Raw_Data!J610</f>
        <v>0</v>
      </c>
      <c r="J609" s="73" t="str">
        <f>Input_Raw_Data!K610</f>
        <v>IT and Communications</v>
      </c>
      <c r="K609" s="73" t="str">
        <f>Input_Raw_Data!L610</f>
        <v xml:space="preserve">Non-network — IT and communications </v>
      </c>
      <c r="M609" s="71">
        <f t="shared" si="153"/>
        <v>40288</v>
      </c>
      <c r="N609" s="55">
        <f t="shared" si="154"/>
        <v>8</v>
      </c>
      <c r="O609" s="55">
        <f t="shared" si="155"/>
        <v>0</v>
      </c>
      <c r="P609" s="55">
        <f t="shared" si="156"/>
        <v>6</v>
      </c>
      <c r="Q609" s="55">
        <f t="shared" si="157"/>
        <v>5</v>
      </c>
      <c r="R609" s="55">
        <f t="shared" si="158"/>
        <v>60</v>
      </c>
      <c r="S609" s="55">
        <f t="shared" si="162"/>
        <v>74</v>
      </c>
      <c r="T609" s="55">
        <f t="shared" si="159"/>
        <v>24</v>
      </c>
      <c r="U609" s="55">
        <f t="shared" si="163"/>
        <v>0</v>
      </c>
      <c r="W609" s="73" t="str">
        <f t="shared" si="160"/>
        <v>Yes</v>
      </c>
      <c r="X609" s="55">
        <f t="shared" si="164"/>
        <v>74</v>
      </c>
      <c r="Y609" s="55">
        <f t="shared" si="165"/>
        <v>0</v>
      </c>
      <c r="Z609" s="62">
        <f t="shared" si="166"/>
        <v>0</v>
      </c>
      <c r="AA609" s="62">
        <f t="shared" si="161"/>
        <v>71255</v>
      </c>
      <c r="AB609" s="67">
        <f t="shared" si="167"/>
        <v>0</v>
      </c>
      <c r="AD609" s="57">
        <f>INDEX(Input_Raw_Data!$E$739:$E$744,MATCH(D609,Input_Raw_Data!$D$739:$D$744,0))</f>
        <v>0.16899999950892305</v>
      </c>
      <c r="AE609" s="62">
        <f t="shared" si="168"/>
        <v>0</v>
      </c>
      <c r="AF609" s="62">
        <f t="shared" si="169"/>
        <v>0</v>
      </c>
    </row>
    <row r="610" spans="4:32" s="4" customFormat="1" ht="11.25" customHeight="1" x14ac:dyDescent="0.3">
      <c r="D610" s="12" t="str">
        <f>Input_Raw_Data!E611</f>
        <v>SYS</v>
      </c>
      <c r="E610" s="71">
        <f>Input_Raw_Data!F611</f>
        <v>40338</v>
      </c>
      <c r="F610" s="55">
        <f>Input_Raw_Data!G611</f>
        <v>24</v>
      </c>
      <c r="G610" s="62">
        <f>Input_Raw_Data!H611</f>
        <v>448274</v>
      </c>
      <c r="H610" s="62">
        <f>Input_Raw_Data!I611</f>
        <v>448274</v>
      </c>
      <c r="I610" s="62">
        <f>Input_Raw_Data!J611</f>
        <v>0</v>
      </c>
      <c r="J610" s="73" t="str">
        <f>Input_Raw_Data!K611</f>
        <v>IT and Communications</v>
      </c>
      <c r="K610" s="73" t="str">
        <f>Input_Raw_Data!L611</f>
        <v xml:space="preserve">Non-network — IT and communications </v>
      </c>
      <c r="M610" s="71">
        <f t="shared" si="153"/>
        <v>40338</v>
      </c>
      <c r="N610" s="55">
        <f t="shared" si="154"/>
        <v>6</v>
      </c>
      <c r="O610" s="55">
        <f t="shared" si="155"/>
        <v>1</v>
      </c>
      <c r="P610" s="55">
        <f t="shared" si="156"/>
        <v>6</v>
      </c>
      <c r="Q610" s="55">
        <f t="shared" si="157"/>
        <v>5</v>
      </c>
      <c r="R610" s="55">
        <f t="shared" si="158"/>
        <v>60</v>
      </c>
      <c r="S610" s="55">
        <f t="shared" si="162"/>
        <v>73</v>
      </c>
      <c r="T610" s="55">
        <f t="shared" si="159"/>
        <v>24</v>
      </c>
      <c r="U610" s="55">
        <f t="shared" si="163"/>
        <v>0</v>
      </c>
      <c r="W610" s="73" t="str">
        <f t="shared" si="160"/>
        <v>Yes</v>
      </c>
      <c r="X610" s="55">
        <f t="shared" si="164"/>
        <v>73</v>
      </c>
      <c r="Y610" s="55">
        <f t="shared" si="165"/>
        <v>0</v>
      </c>
      <c r="Z610" s="62">
        <f t="shared" si="166"/>
        <v>0</v>
      </c>
      <c r="AA610" s="62">
        <f t="shared" si="161"/>
        <v>448274</v>
      </c>
      <c r="AB610" s="67">
        <f t="shared" si="167"/>
        <v>0</v>
      </c>
      <c r="AD610" s="57">
        <f>INDEX(Input_Raw_Data!$E$739:$E$744,MATCH(D610,Input_Raw_Data!$D$739:$D$744,0))</f>
        <v>0.16899999950892305</v>
      </c>
      <c r="AE610" s="62">
        <f t="shared" si="168"/>
        <v>0</v>
      </c>
      <c r="AF610" s="62">
        <f t="shared" si="169"/>
        <v>0</v>
      </c>
    </row>
    <row r="611" spans="4:32" s="4" customFormat="1" ht="11.25" customHeight="1" x14ac:dyDescent="0.3">
      <c r="D611" s="12" t="str">
        <f>Input_Raw_Data!E612</f>
        <v>SYS</v>
      </c>
      <c r="E611" s="71">
        <f>Input_Raw_Data!F612</f>
        <v>40338</v>
      </c>
      <c r="F611" s="55">
        <f>Input_Raw_Data!G612</f>
        <v>24</v>
      </c>
      <c r="G611" s="62">
        <f>Input_Raw_Data!H612</f>
        <v>183643</v>
      </c>
      <c r="H611" s="62">
        <f>Input_Raw_Data!I612</f>
        <v>183643</v>
      </c>
      <c r="I611" s="62">
        <f>Input_Raw_Data!J612</f>
        <v>0</v>
      </c>
      <c r="J611" s="73" t="str">
        <f>Input_Raw_Data!K612</f>
        <v>IT and Communications</v>
      </c>
      <c r="K611" s="73" t="str">
        <f>Input_Raw_Data!L612</f>
        <v xml:space="preserve">Non-network — IT and communications </v>
      </c>
      <c r="M611" s="71">
        <f t="shared" si="153"/>
        <v>40338</v>
      </c>
      <c r="N611" s="55">
        <f t="shared" si="154"/>
        <v>6</v>
      </c>
      <c r="O611" s="55">
        <f t="shared" si="155"/>
        <v>1</v>
      </c>
      <c r="P611" s="55">
        <f t="shared" si="156"/>
        <v>6</v>
      </c>
      <c r="Q611" s="55">
        <f t="shared" si="157"/>
        <v>5</v>
      </c>
      <c r="R611" s="55">
        <f t="shared" si="158"/>
        <v>60</v>
      </c>
      <c r="S611" s="55">
        <f t="shared" si="162"/>
        <v>73</v>
      </c>
      <c r="T611" s="55">
        <f t="shared" si="159"/>
        <v>24</v>
      </c>
      <c r="U611" s="55">
        <f t="shared" si="163"/>
        <v>0</v>
      </c>
      <c r="W611" s="73" t="str">
        <f t="shared" si="160"/>
        <v>Yes</v>
      </c>
      <c r="X611" s="55">
        <f t="shared" si="164"/>
        <v>73</v>
      </c>
      <c r="Y611" s="55">
        <f t="shared" si="165"/>
        <v>0</v>
      </c>
      <c r="Z611" s="62">
        <f t="shared" si="166"/>
        <v>0</v>
      </c>
      <c r="AA611" s="62">
        <f t="shared" si="161"/>
        <v>183643</v>
      </c>
      <c r="AB611" s="67">
        <f t="shared" si="167"/>
        <v>0</v>
      </c>
      <c r="AD611" s="57">
        <f>INDEX(Input_Raw_Data!$E$739:$E$744,MATCH(D611,Input_Raw_Data!$D$739:$D$744,0))</f>
        <v>0.16899999950892305</v>
      </c>
      <c r="AE611" s="62">
        <f t="shared" si="168"/>
        <v>0</v>
      </c>
      <c r="AF611" s="62">
        <f t="shared" si="169"/>
        <v>0</v>
      </c>
    </row>
    <row r="612" spans="4:32" s="4" customFormat="1" ht="11.25" customHeight="1" x14ac:dyDescent="0.3">
      <c r="D612" s="12" t="str">
        <f>Input_Raw_Data!E613</f>
        <v>SYS</v>
      </c>
      <c r="E612" s="71">
        <f>Input_Raw_Data!F613</f>
        <v>40132</v>
      </c>
      <c r="F612" s="55">
        <f>Input_Raw_Data!G613</f>
        <v>48</v>
      </c>
      <c r="G612" s="62">
        <f>Input_Raw_Data!H613</f>
        <v>1167222</v>
      </c>
      <c r="H612" s="62">
        <f>Input_Raw_Data!I613</f>
        <v>1167222</v>
      </c>
      <c r="I612" s="62">
        <f>Input_Raw_Data!J613</f>
        <v>0</v>
      </c>
      <c r="J612" s="73" t="str">
        <f>Input_Raw_Data!K613</f>
        <v>IT and Communications</v>
      </c>
      <c r="K612" s="73" t="str">
        <f>Input_Raw_Data!L613</f>
        <v xml:space="preserve">Non-network — IT and communications </v>
      </c>
      <c r="M612" s="71">
        <f t="shared" si="153"/>
        <v>40132</v>
      </c>
      <c r="N612" s="55">
        <f t="shared" si="154"/>
        <v>1</v>
      </c>
      <c r="O612" s="55">
        <f t="shared" si="155"/>
        <v>0</v>
      </c>
      <c r="P612" s="55">
        <f t="shared" si="156"/>
        <v>6</v>
      </c>
      <c r="Q612" s="55">
        <f t="shared" si="157"/>
        <v>6</v>
      </c>
      <c r="R612" s="55">
        <f t="shared" si="158"/>
        <v>72</v>
      </c>
      <c r="S612" s="55">
        <f t="shared" si="162"/>
        <v>79</v>
      </c>
      <c r="T612" s="55">
        <f t="shared" si="159"/>
        <v>48</v>
      </c>
      <c r="U612" s="55">
        <f t="shared" si="163"/>
        <v>0</v>
      </c>
      <c r="W612" s="73" t="str">
        <f t="shared" si="160"/>
        <v>Yes</v>
      </c>
      <c r="X612" s="55">
        <f t="shared" si="164"/>
        <v>79</v>
      </c>
      <c r="Y612" s="55">
        <f t="shared" si="165"/>
        <v>0</v>
      </c>
      <c r="Z612" s="62">
        <f t="shared" si="166"/>
        <v>0</v>
      </c>
      <c r="AA612" s="62">
        <f t="shared" si="161"/>
        <v>1167222</v>
      </c>
      <c r="AB612" s="67">
        <f t="shared" si="167"/>
        <v>0</v>
      </c>
      <c r="AD612" s="57">
        <f>INDEX(Input_Raw_Data!$E$739:$E$744,MATCH(D612,Input_Raw_Data!$D$739:$D$744,0))</f>
        <v>0.16899999950892305</v>
      </c>
      <c r="AE612" s="62">
        <f t="shared" si="168"/>
        <v>0</v>
      </c>
      <c r="AF612" s="62">
        <f t="shared" si="169"/>
        <v>0</v>
      </c>
    </row>
    <row r="613" spans="4:32" s="4" customFormat="1" ht="11.25" customHeight="1" x14ac:dyDescent="0.3">
      <c r="D613" s="12" t="str">
        <f>Input_Raw_Data!E614</f>
        <v>SYS</v>
      </c>
      <c r="E613" s="71">
        <f>Input_Raw_Data!F614</f>
        <v>40391</v>
      </c>
      <c r="F613" s="55">
        <f>Input_Raw_Data!G614</f>
        <v>24</v>
      </c>
      <c r="G613" s="62">
        <f>Input_Raw_Data!H614</f>
        <v>3484</v>
      </c>
      <c r="H613" s="62">
        <f>Input_Raw_Data!I614</f>
        <v>3484</v>
      </c>
      <c r="I613" s="62">
        <f>Input_Raw_Data!J614</f>
        <v>0</v>
      </c>
      <c r="J613" s="73" t="str">
        <f>Input_Raw_Data!K614</f>
        <v>IT and Communications</v>
      </c>
      <c r="K613" s="73" t="str">
        <f>Input_Raw_Data!L614</f>
        <v xml:space="preserve">Non-network — IT and communications </v>
      </c>
      <c r="M613" s="71">
        <f t="shared" si="153"/>
        <v>40391</v>
      </c>
      <c r="N613" s="55">
        <f t="shared" si="154"/>
        <v>4</v>
      </c>
      <c r="O613" s="55">
        <f t="shared" si="155"/>
        <v>1</v>
      </c>
      <c r="P613" s="55">
        <f t="shared" si="156"/>
        <v>6</v>
      </c>
      <c r="Q613" s="55">
        <f t="shared" si="157"/>
        <v>5</v>
      </c>
      <c r="R613" s="55">
        <f t="shared" si="158"/>
        <v>60</v>
      </c>
      <c r="S613" s="55">
        <f t="shared" si="162"/>
        <v>71</v>
      </c>
      <c r="T613" s="55">
        <f t="shared" si="159"/>
        <v>24</v>
      </c>
      <c r="U613" s="55">
        <f t="shared" si="163"/>
        <v>0</v>
      </c>
      <c r="W613" s="73" t="str">
        <f t="shared" si="160"/>
        <v>Yes</v>
      </c>
      <c r="X613" s="55">
        <f t="shared" si="164"/>
        <v>71</v>
      </c>
      <c r="Y613" s="55">
        <f t="shared" si="165"/>
        <v>0</v>
      </c>
      <c r="Z613" s="62">
        <f t="shared" si="166"/>
        <v>0</v>
      </c>
      <c r="AA613" s="62">
        <f t="shared" si="161"/>
        <v>3484</v>
      </c>
      <c r="AB613" s="67">
        <f t="shared" si="167"/>
        <v>0</v>
      </c>
      <c r="AD613" s="57">
        <f>INDEX(Input_Raw_Data!$E$739:$E$744,MATCH(D613,Input_Raw_Data!$D$739:$D$744,0))</f>
        <v>0.16899999950892305</v>
      </c>
      <c r="AE613" s="62">
        <f t="shared" si="168"/>
        <v>0</v>
      </c>
      <c r="AF613" s="62">
        <f t="shared" si="169"/>
        <v>0</v>
      </c>
    </row>
    <row r="614" spans="4:32" s="4" customFormat="1" ht="11.25" customHeight="1" x14ac:dyDescent="0.3">
      <c r="D614" s="12" t="str">
        <f>Input_Raw_Data!E615</f>
        <v>SYS</v>
      </c>
      <c r="E614" s="71">
        <f>Input_Raw_Data!F615</f>
        <v>40508</v>
      </c>
      <c r="F614" s="55">
        <f>Input_Raw_Data!G615</f>
        <v>48</v>
      </c>
      <c r="G614" s="62">
        <f>Input_Raw_Data!H615</f>
        <v>1301599</v>
      </c>
      <c r="H614" s="62">
        <f>Input_Raw_Data!I615</f>
        <v>1301599</v>
      </c>
      <c r="I614" s="62">
        <f>Input_Raw_Data!J615</f>
        <v>0</v>
      </c>
      <c r="J614" s="73" t="str">
        <f>Input_Raw_Data!K615</f>
        <v>IT and Communications</v>
      </c>
      <c r="K614" s="73" t="str">
        <f>Input_Raw_Data!L615</f>
        <v xml:space="preserve">Non-network — IT and communications </v>
      </c>
      <c r="M614" s="71">
        <f t="shared" si="153"/>
        <v>40508</v>
      </c>
      <c r="N614" s="55">
        <f t="shared" si="154"/>
        <v>1</v>
      </c>
      <c r="O614" s="55">
        <f t="shared" si="155"/>
        <v>0</v>
      </c>
      <c r="P614" s="55">
        <f t="shared" si="156"/>
        <v>6</v>
      </c>
      <c r="Q614" s="55">
        <f t="shared" si="157"/>
        <v>5</v>
      </c>
      <c r="R614" s="55">
        <f t="shared" si="158"/>
        <v>60</v>
      </c>
      <c r="S614" s="55">
        <f t="shared" si="162"/>
        <v>67</v>
      </c>
      <c r="T614" s="55">
        <f t="shared" si="159"/>
        <v>48</v>
      </c>
      <c r="U614" s="55">
        <f t="shared" si="163"/>
        <v>0</v>
      </c>
      <c r="W614" s="73" t="str">
        <f t="shared" si="160"/>
        <v>Yes</v>
      </c>
      <c r="X614" s="55">
        <f t="shared" si="164"/>
        <v>67</v>
      </c>
      <c r="Y614" s="55">
        <f t="shared" si="165"/>
        <v>0</v>
      </c>
      <c r="Z614" s="62">
        <f t="shared" si="166"/>
        <v>0</v>
      </c>
      <c r="AA614" s="62">
        <f t="shared" si="161"/>
        <v>1301599</v>
      </c>
      <c r="AB614" s="67">
        <f t="shared" si="167"/>
        <v>0</v>
      </c>
      <c r="AD614" s="57">
        <f>INDEX(Input_Raw_Data!$E$739:$E$744,MATCH(D614,Input_Raw_Data!$D$739:$D$744,0))</f>
        <v>0.16899999950892305</v>
      </c>
      <c r="AE614" s="62">
        <f t="shared" si="168"/>
        <v>0</v>
      </c>
      <c r="AF614" s="62">
        <f t="shared" si="169"/>
        <v>0</v>
      </c>
    </row>
    <row r="615" spans="4:32" s="4" customFormat="1" ht="11.25" customHeight="1" x14ac:dyDescent="0.3">
      <c r="D615" s="12" t="str">
        <f>Input_Raw_Data!E616</f>
        <v>SYS</v>
      </c>
      <c r="E615" s="71">
        <f>Input_Raw_Data!F616</f>
        <v>39540</v>
      </c>
      <c r="F615" s="55">
        <f>Input_Raw_Data!G616</f>
        <v>24</v>
      </c>
      <c r="G615" s="62">
        <f>Input_Raw_Data!H616</f>
        <v>44639</v>
      </c>
      <c r="H615" s="62">
        <f>Input_Raw_Data!I616</f>
        <v>44639</v>
      </c>
      <c r="I615" s="62">
        <f>Input_Raw_Data!J616</f>
        <v>0</v>
      </c>
      <c r="J615" s="73" t="str">
        <f>Input_Raw_Data!K616</f>
        <v>IT and Communications</v>
      </c>
      <c r="K615" s="73" t="str">
        <f>Input_Raw_Data!L616</f>
        <v xml:space="preserve">Non-network — IT and communications </v>
      </c>
      <c r="M615" s="71">
        <f t="shared" si="153"/>
        <v>39540</v>
      </c>
      <c r="N615" s="55">
        <f t="shared" si="154"/>
        <v>8</v>
      </c>
      <c r="O615" s="55">
        <f t="shared" si="155"/>
        <v>1</v>
      </c>
      <c r="P615" s="55">
        <f t="shared" si="156"/>
        <v>6</v>
      </c>
      <c r="Q615" s="55">
        <f t="shared" si="157"/>
        <v>7</v>
      </c>
      <c r="R615" s="55">
        <f t="shared" si="158"/>
        <v>84</v>
      </c>
      <c r="S615" s="55">
        <f t="shared" si="162"/>
        <v>99</v>
      </c>
      <c r="T615" s="55">
        <f t="shared" si="159"/>
        <v>24</v>
      </c>
      <c r="U615" s="55">
        <f t="shared" si="163"/>
        <v>0</v>
      </c>
      <c r="W615" s="73" t="str">
        <f t="shared" si="160"/>
        <v>Yes</v>
      </c>
      <c r="X615" s="55">
        <f t="shared" si="164"/>
        <v>99</v>
      </c>
      <c r="Y615" s="55">
        <f t="shared" si="165"/>
        <v>0</v>
      </c>
      <c r="Z615" s="62">
        <f t="shared" si="166"/>
        <v>0</v>
      </c>
      <c r="AA615" s="62">
        <f t="shared" si="161"/>
        <v>44639</v>
      </c>
      <c r="AB615" s="67">
        <f t="shared" si="167"/>
        <v>0</v>
      </c>
      <c r="AD615" s="57">
        <f>INDEX(Input_Raw_Data!$E$739:$E$744,MATCH(D615,Input_Raw_Data!$D$739:$D$744,0))</f>
        <v>0.16899999950892305</v>
      </c>
      <c r="AE615" s="62">
        <f t="shared" si="168"/>
        <v>0</v>
      </c>
      <c r="AF615" s="62">
        <f t="shared" si="169"/>
        <v>0</v>
      </c>
    </row>
    <row r="616" spans="4:32" s="4" customFormat="1" ht="11.25" customHeight="1" x14ac:dyDescent="0.3">
      <c r="D616" s="12" t="str">
        <f>Input_Raw_Data!E617</f>
        <v>SYS</v>
      </c>
      <c r="E616" s="71">
        <f>Input_Raw_Data!F617</f>
        <v>40318</v>
      </c>
      <c r="F616" s="55">
        <f>Input_Raw_Data!G617</f>
        <v>48</v>
      </c>
      <c r="G616" s="62">
        <f>Input_Raw_Data!H617</f>
        <v>14166</v>
      </c>
      <c r="H616" s="62">
        <f>Input_Raw_Data!I617</f>
        <v>14166</v>
      </c>
      <c r="I616" s="62">
        <f>Input_Raw_Data!J617</f>
        <v>0</v>
      </c>
      <c r="J616" s="73" t="str">
        <f>Input_Raw_Data!K617</f>
        <v>IT and Communications</v>
      </c>
      <c r="K616" s="73" t="str">
        <f>Input_Raw_Data!L617</f>
        <v xml:space="preserve">Non-network — IT and communications </v>
      </c>
      <c r="M616" s="71">
        <f t="shared" si="153"/>
        <v>40318</v>
      </c>
      <c r="N616" s="55">
        <f t="shared" si="154"/>
        <v>7</v>
      </c>
      <c r="O616" s="55">
        <f t="shared" si="155"/>
        <v>0</v>
      </c>
      <c r="P616" s="55">
        <f t="shared" si="156"/>
        <v>6</v>
      </c>
      <c r="Q616" s="55">
        <f t="shared" si="157"/>
        <v>5</v>
      </c>
      <c r="R616" s="55">
        <f t="shared" si="158"/>
        <v>60</v>
      </c>
      <c r="S616" s="55">
        <f t="shared" si="162"/>
        <v>73</v>
      </c>
      <c r="T616" s="55">
        <f t="shared" si="159"/>
        <v>48</v>
      </c>
      <c r="U616" s="55">
        <f t="shared" si="163"/>
        <v>0</v>
      </c>
      <c r="W616" s="73" t="str">
        <f t="shared" si="160"/>
        <v>Yes</v>
      </c>
      <c r="X616" s="55">
        <f t="shared" si="164"/>
        <v>73</v>
      </c>
      <c r="Y616" s="55">
        <f t="shared" si="165"/>
        <v>0</v>
      </c>
      <c r="Z616" s="62">
        <f t="shared" si="166"/>
        <v>0</v>
      </c>
      <c r="AA616" s="62">
        <f t="shared" si="161"/>
        <v>14166</v>
      </c>
      <c r="AB616" s="67">
        <f t="shared" si="167"/>
        <v>0</v>
      </c>
      <c r="AD616" s="57">
        <f>INDEX(Input_Raw_Data!$E$739:$E$744,MATCH(D616,Input_Raw_Data!$D$739:$D$744,0))</f>
        <v>0.16899999950892305</v>
      </c>
      <c r="AE616" s="62">
        <f t="shared" si="168"/>
        <v>0</v>
      </c>
      <c r="AF616" s="62">
        <f t="shared" si="169"/>
        <v>0</v>
      </c>
    </row>
    <row r="617" spans="4:32" s="4" customFormat="1" ht="11.25" customHeight="1" x14ac:dyDescent="0.3">
      <c r="D617" s="12" t="str">
        <f>Input_Raw_Data!E618</f>
        <v>SYS</v>
      </c>
      <c r="E617" s="71">
        <f>Input_Raw_Data!F618</f>
        <v>40396</v>
      </c>
      <c r="F617" s="55">
        <f>Input_Raw_Data!G618</f>
        <v>48</v>
      </c>
      <c r="G617" s="62">
        <f>Input_Raw_Data!H618</f>
        <v>36868</v>
      </c>
      <c r="H617" s="62">
        <f>Input_Raw_Data!I618</f>
        <v>36868</v>
      </c>
      <c r="I617" s="62">
        <f>Input_Raw_Data!J618</f>
        <v>0</v>
      </c>
      <c r="J617" s="73" t="str">
        <f>Input_Raw_Data!K618</f>
        <v>IT and Communications</v>
      </c>
      <c r="K617" s="73" t="str">
        <f>Input_Raw_Data!L618</f>
        <v xml:space="preserve">Non-network — IT and communications </v>
      </c>
      <c r="M617" s="71">
        <f t="shared" si="153"/>
        <v>40396</v>
      </c>
      <c r="N617" s="55">
        <f t="shared" si="154"/>
        <v>4</v>
      </c>
      <c r="O617" s="55">
        <f t="shared" si="155"/>
        <v>1</v>
      </c>
      <c r="P617" s="55">
        <f t="shared" si="156"/>
        <v>6</v>
      </c>
      <c r="Q617" s="55">
        <f t="shared" si="157"/>
        <v>5</v>
      </c>
      <c r="R617" s="55">
        <f t="shared" si="158"/>
        <v>60</v>
      </c>
      <c r="S617" s="55">
        <f t="shared" si="162"/>
        <v>71</v>
      </c>
      <c r="T617" s="55">
        <f t="shared" si="159"/>
        <v>48</v>
      </c>
      <c r="U617" s="55">
        <f t="shared" si="163"/>
        <v>0</v>
      </c>
      <c r="W617" s="73" t="str">
        <f t="shared" si="160"/>
        <v>Yes</v>
      </c>
      <c r="X617" s="55">
        <f t="shared" si="164"/>
        <v>71</v>
      </c>
      <c r="Y617" s="55">
        <f t="shared" si="165"/>
        <v>0</v>
      </c>
      <c r="Z617" s="62">
        <f t="shared" si="166"/>
        <v>0</v>
      </c>
      <c r="AA617" s="62">
        <f t="shared" si="161"/>
        <v>36868</v>
      </c>
      <c r="AB617" s="67">
        <f t="shared" si="167"/>
        <v>0</v>
      </c>
      <c r="AD617" s="57">
        <f>INDEX(Input_Raw_Data!$E$739:$E$744,MATCH(D617,Input_Raw_Data!$D$739:$D$744,0))</f>
        <v>0.16899999950892305</v>
      </c>
      <c r="AE617" s="62">
        <f t="shared" si="168"/>
        <v>0</v>
      </c>
      <c r="AF617" s="62">
        <f t="shared" si="169"/>
        <v>0</v>
      </c>
    </row>
    <row r="618" spans="4:32" s="4" customFormat="1" ht="11.25" customHeight="1" x14ac:dyDescent="0.3">
      <c r="D618" s="12" t="str">
        <f>Input_Raw_Data!E619</f>
        <v>SYS</v>
      </c>
      <c r="E618" s="71">
        <f>Input_Raw_Data!F619</f>
        <v>40296</v>
      </c>
      <c r="F618" s="55">
        <f>Input_Raw_Data!G619</f>
        <v>48</v>
      </c>
      <c r="G618" s="62">
        <f>Input_Raw_Data!H619</f>
        <v>60724</v>
      </c>
      <c r="H618" s="62">
        <f>Input_Raw_Data!I619</f>
        <v>60724</v>
      </c>
      <c r="I618" s="62">
        <f>Input_Raw_Data!J619</f>
        <v>0</v>
      </c>
      <c r="J618" s="73" t="str">
        <f>Input_Raw_Data!K619</f>
        <v>IT and Communications</v>
      </c>
      <c r="K618" s="73" t="str">
        <f>Input_Raw_Data!L619</f>
        <v xml:space="preserve">Non-network — IT and communications </v>
      </c>
      <c r="M618" s="71">
        <f t="shared" si="153"/>
        <v>40296</v>
      </c>
      <c r="N618" s="55">
        <f t="shared" si="154"/>
        <v>8</v>
      </c>
      <c r="O618" s="55">
        <f t="shared" si="155"/>
        <v>0</v>
      </c>
      <c r="P618" s="55">
        <f t="shared" si="156"/>
        <v>6</v>
      </c>
      <c r="Q618" s="55">
        <f t="shared" si="157"/>
        <v>5</v>
      </c>
      <c r="R618" s="55">
        <f t="shared" si="158"/>
        <v>60</v>
      </c>
      <c r="S618" s="55">
        <f t="shared" si="162"/>
        <v>74</v>
      </c>
      <c r="T618" s="55">
        <f t="shared" si="159"/>
        <v>48</v>
      </c>
      <c r="U618" s="55">
        <f t="shared" si="163"/>
        <v>0</v>
      </c>
      <c r="W618" s="73" t="str">
        <f t="shared" si="160"/>
        <v>Yes</v>
      </c>
      <c r="X618" s="55">
        <f t="shared" si="164"/>
        <v>74</v>
      </c>
      <c r="Y618" s="55">
        <f t="shared" si="165"/>
        <v>0</v>
      </c>
      <c r="Z618" s="62">
        <f t="shared" si="166"/>
        <v>0</v>
      </c>
      <c r="AA618" s="62">
        <f t="shared" si="161"/>
        <v>60724</v>
      </c>
      <c r="AB618" s="67">
        <f t="shared" si="167"/>
        <v>0</v>
      </c>
      <c r="AD618" s="57">
        <f>INDEX(Input_Raw_Data!$E$739:$E$744,MATCH(D618,Input_Raw_Data!$D$739:$D$744,0))</f>
        <v>0.16899999950892305</v>
      </c>
      <c r="AE618" s="62">
        <f t="shared" si="168"/>
        <v>0</v>
      </c>
      <c r="AF618" s="62">
        <f t="shared" si="169"/>
        <v>0</v>
      </c>
    </row>
    <row r="619" spans="4:32" s="4" customFormat="1" ht="11.25" customHeight="1" x14ac:dyDescent="0.3">
      <c r="D619" s="12" t="str">
        <f>Input_Raw_Data!E620</f>
        <v>SYS</v>
      </c>
      <c r="E619" s="71">
        <f>Input_Raw_Data!F620</f>
        <v>40210</v>
      </c>
      <c r="F619" s="55">
        <f>Input_Raw_Data!G620</f>
        <v>48</v>
      </c>
      <c r="G619" s="62">
        <f>Input_Raw_Data!H620</f>
        <v>20769</v>
      </c>
      <c r="H619" s="62">
        <f>Input_Raw_Data!I620</f>
        <v>20769</v>
      </c>
      <c r="I619" s="62">
        <f>Input_Raw_Data!J620</f>
        <v>0</v>
      </c>
      <c r="J619" s="73" t="str">
        <f>Input_Raw_Data!K620</f>
        <v>IT and Communications</v>
      </c>
      <c r="K619" s="73" t="str">
        <f>Input_Raw_Data!L620</f>
        <v xml:space="preserve">Non-network — IT and communications </v>
      </c>
      <c r="M619" s="71">
        <f t="shared" si="153"/>
        <v>40210</v>
      </c>
      <c r="N619" s="55">
        <f t="shared" si="154"/>
        <v>10</v>
      </c>
      <c r="O619" s="55">
        <f t="shared" si="155"/>
        <v>1</v>
      </c>
      <c r="P619" s="55">
        <f t="shared" si="156"/>
        <v>6</v>
      </c>
      <c r="Q619" s="55">
        <f t="shared" si="157"/>
        <v>5</v>
      </c>
      <c r="R619" s="55">
        <f t="shared" si="158"/>
        <v>60</v>
      </c>
      <c r="S619" s="55">
        <f t="shared" si="162"/>
        <v>77</v>
      </c>
      <c r="T619" s="55">
        <f t="shared" si="159"/>
        <v>48</v>
      </c>
      <c r="U619" s="55">
        <f t="shared" si="163"/>
        <v>0</v>
      </c>
      <c r="W619" s="73" t="str">
        <f t="shared" si="160"/>
        <v>Yes</v>
      </c>
      <c r="X619" s="55">
        <f t="shared" si="164"/>
        <v>77</v>
      </c>
      <c r="Y619" s="55">
        <f t="shared" si="165"/>
        <v>0</v>
      </c>
      <c r="Z619" s="62">
        <f t="shared" si="166"/>
        <v>0</v>
      </c>
      <c r="AA619" s="62">
        <f t="shared" si="161"/>
        <v>20769</v>
      </c>
      <c r="AB619" s="67">
        <f t="shared" si="167"/>
        <v>0</v>
      </c>
      <c r="AD619" s="57">
        <f>INDEX(Input_Raw_Data!$E$739:$E$744,MATCH(D619,Input_Raw_Data!$D$739:$D$744,0))</f>
        <v>0.16899999950892305</v>
      </c>
      <c r="AE619" s="62">
        <f t="shared" si="168"/>
        <v>0</v>
      </c>
      <c r="AF619" s="62">
        <f t="shared" si="169"/>
        <v>0</v>
      </c>
    </row>
    <row r="620" spans="4:32" s="4" customFormat="1" ht="11.25" customHeight="1" x14ac:dyDescent="0.3">
      <c r="D620" s="12" t="str">
        <f>Input_Raw_Data!E621</f>
        <v>SYS</v>
      </c>
      <c r="E620" s="71">
        <f>Input_Raw_Data!F621</f>
        <v>40511</v>
      </c>
      <c r="F620" s="55">
        <f>Input_Raw_Data!G621</f>
        <v>48</v>
      </c>
      <c r="G620" s="62">
        <f>Input_Raw_Data!H621</f>
        <v>27229</v>
      </c>
      <c r="H620" s="62">
        <f>Input_Raw_Data!I621</f>
        <v>27229</v>
      </c>
      <c r="I620" s="62">
        <f>Input_Raw_Data!J621</f>
        <v>0</v>
      </c>
      <c r="J620" s="73" t="str">
        <f>Input_Raw_Data!K621</f>
        <v>IT and Communications</v>
      </c>
      <c r="K620" s="73" t="str">
        <f>Input_Raw_Data!L621</f>
        <v xml:space="preserve">Non-network — IT and communications </v>
      </c>
      <c r="M620" s="71">
        <f t="shared" si="153"/>
        <v>40511</v>
      </c>
      <c r="N620" s="55">
        <f t="shared" si="154"/>
        <v>1</v>
      </c>
      <c r="O620" s="55">
        <f t="shared" si="155"/>
        <v>0</v>
      </c>
      <c r="P620" s="55">
        <f t="shared" si="156"/>
        <v>6</v>
      </c>
      <c r="Q620" s="55">
        <f t="shared" si="157"/>
        <v>5</v>
      </c>
      <c r="R620" s="55">
        <f t="shared" si="158"/>
        <v>60</v>
      </c>
      <c r="S620" s="55">
        <f t="shared" si="162"/>
        <v>67</v>
      </c>
      <c r="T620" s="55">
        <f t="shared" si="159"/>
        <v>48</v>
      </c>
      <c r="U620" s="55">
        <f t="shared" si="163"/>
        <v>0</v>
      </c>
      <c r="W620" s="73" t="str">
        <f t="shared" si="160"/>
        <v>Yes</v>
      </c>
      <c r="X620" s="55">
        <f t="shared" si="164"/>
        <v>67</v>
      </c>
      <c r="Y620" s="55">
        <f t="shared" si="165"/>
        <v>0</v>
      </c>
      <c r="Z620" s="62">
        <f t="shared" si="166"/>
        <v>0</v>
      </c>
      <c r="AA620" s="62">
        <f t="shared" si="161"/>
        <v>27229</v>
      </c>
      <c r="AB620" s="67">
        <f t="shared" si="167"/>
        <v>0</v>
      </c>
      <c r="AD620" s="57">
        <f>INDEX(Input_Raw_Data!$E$739:$E$744,MATCH(D620,Input_Raw_Data!$D$739:$D$744,0))</f>
        <v>0.16899999950892305</v>
      </c>
      <c r="AE620" s="62">
        <f t="shared" si="168"/>
        <v>0</v>
      </c>
      <c r="AF620" s="62">
        <f t="shared" si="169"/>
        <v>0</v>
      </c>
    </row>
    <row r="621" spans="4:32" s="4" customFormat="1" ht="11.25" customHeight="1" x14ac:dyDescent="0.3">
      <c r="D621" s="12" t="str">
        <f>Input_Raw_Data!E622</f>
        <v>SYS</v>
      </c>
      <c r="E621" s="71">
        <f>Input_Raw_Data!F622</f>
        <v>39230</v>
      </c>
      <c r="F621" s="55">
        <f>Input_Raw_Data!G622</f>
        <v>24</v>
      </c>
      <c r="G621" s="62">
        <f>Input_Raw_Data!H622</f>
        <v>2236</v>
      </c>
      <c r="H621" s="62">
        <f>Input_Raw_Data!I622</f>
        <v>2236</v>
      </c>
      <c r="I621" s="62">
        <f>Input_Raw_Data!J622</f>
        <v>0</v>
      </c>
      <c r="J621" s="73" t="str">
        <f>Input_Raw_Data!K622</f>
        <v>IT and Communications</v>
      </c>
      <c r="K621" s="73" t="str">
        <f>Input_Raw_Data!L622</f>
        <v xml:space="preserve">Non-network — IT and communications </v>
      </c>
      <c r="M621" s="71">
        <f t="shared" si="153"/>
        <v>39230</v>
      </c>
      <c r="N621" s="55">
        <f t="shared" si="154"/>
        <v>7</v>
      </c>
      <c r="O621" s="55">
        <f t="shared" si="155"/>
        <v>0</v>
      </c>
      <c r="P621" s="55">
        <f t="shared" si="156"/>
        <v>6</v>
      </c>
      <c r="Q621" s="55">
        <f t="shared" si="157"/>
        <v>8</v>
      </c>
      <c r="R621" s="55">
        <f t="shared" si="158"/>
        <v>96</v>
      </c>
      <c r="S621" s="55">
        <f t="shared" si="162"/>
        <v>109</v>
      </c>
      <c r="T621" s="55">
        <f t="shared" si="159"/>
        <v>24</v>
      </c>
      <c r="U621" s="55">
        <f t="shared" si="163"/>
        <v>0</v>
      </c>
      <c r="W621" s="73" t="str">
        <f t="shared" si="160"/>
        <v>Yes</v>
      </c>
      <c r="X621" s="55">
        <f t="shared" si="164"/>
        <v>109</v>
      </c>
      <c r="Y621" s="55">
        <f t="shared" si="165"/>
        <v>0</v>
      </c>
      <c r="Z621" s="62">
        <f t="shared" si="166"/>
        <v>0</v>
      </c>
      <c r="AA621" s="62">
        <f t="shared" si="161"/>
        <v>2236</v>
      </c>
      <c r="AB621" s="67">
        <f t="shared" si="167"/>
        <v>0</v>
      </c>
      <c r="AD621" s="57">
        <f>INDEX(Input_Raw_Data!$E$739:$E$744,MATCH(D621,Input_Raw_Data!$D$739:$D$744,0))</f>
        <v>0.16899999950892305</v>
      </c>
      <c r="AE621" s="62">
        <f t="shared" si="168"/>
        <v>0</v>
      </c>
      <c r="AF621" s="62">
        <f t="shared" si="169"/>
        <v>0</v>
      </c>
    </row>
    <row r="622" spans="4:32" s="4" customFormat="1" ht="11.25" customHeight="1" x14ac:dyDescent="0.3">
      <c r="D622" s="12" t="str">
        <f>Input_Raw_Data!E623</f>
        <v>SYS</v>
      </c>
      <c r="E622" s="71">
        <f>Input_Raw_Data!F623</f>
        <v>40339</v>
      </c>
      <c r="F622" s="55">
        <f>Input_Raw_Data!G623</f>
        <v>48</v>
      </c>
      <c r="G622" s="62">
        <f>Input_Raw_Data!H623</f>
        <v>24999</v>
      </c>
      <c r="H622" s="62">
        <f>Input_Raw_Data!I623</f>
        <v>24999</v>
      </c>
      <c r="I622" s="62">
        <f>Input_Raw_Data!J623</f>
        <v>0</v>
      </c>
      <c r="J622" s="73" t="str">
        <f>Input_Raw_Data!K623</f>
        <v>IT and Communications</v>
      </c>
      <c r="K622" s="73" t="str">
        <f>Input_Raw_Data!L623</f>
        <v xml:space="preserve">Non-network — IT and communications </v>
      </c>
      <c r="M622" s="71">
        <f t="shared" si="153"/>
        <v>40339</v>
      </c>
      <c r="N622" s="55">
        <f t="shared" si="154"/>
        <v>6</v>
      </c>
      <c r="O622" s="55">
        <f t="shared" si="155"/>
        <v>1</v>
      </c>
      <c r="P622" s="55">
        <f t="shared" si="156"/>
        <v>6</v>
      </c>
      <c r="Q622" s="55">
        <f t="shared" si="157"/>
        <v>5</v>
      </c>
      <c r="R622" s="55">
        <f t="shared" si="158"/>
        <v>60</v>
      </c>
      <c r="S622" s="55">
        <f t="shared" si="162"/>
        <v>73</v>
      </c>
      <c r="T622" s="55">
        <f t="shared" si="159"/>
        <v>48</v>
      </c>
      <c r="U622" s="55">
        <f t="shared" si="163"/>
        <v>0</v>
      </c>
      <c r="W622" s="73" t="str">
        <f t="shared" si="160"/>
        <v>Yes</v>
      </c>
      <c r="X622" s="55">
        <f t="shared" si="164"/>
        <v>73</v>
      </c>
      <c r="Y622" s="55">
        <f t="shared" si="165"/>
        <v>0</v>
      </c>
      <c r="Z622" s="62">
        <f t="shared" si="166"/>
        <v>0</v>
      </c>
      <c r="AA622" s="62">
        <f t="shared" si="161"/>
        <v>24999</v>
      </c>
      <c r="AB622" s="67">
        <f t="shared" si="167"/>
        <v>0</v>
      </c>
      <c r="AD622" s="57">
        <f>INDEX(Input_Raw_Data!$E$739:$E$744,MATCH(D622,Input_Raw_Data!$D$739:$D$744,0))</f>
        <v>0.16899999950892305</v>
      </c>
      <c r="AE622" s="62">
        <f t="shared" si="168"/>
        <v>0</v>
      </c>
      <c r="AF622" s="62">
        <f t="shared" si="169"/>
        <v>0</v>
      </c>
    </row>
    <row r="623" spans="4:32" s="4" customFormat="1" ht="11.25" customHeight="1" x14ac:dyDescent="0.3">
      <c r="D623" s="12" t="str">
        <f>Input_Raw_Data!E624</f>
        <v>SYS</v>
      </c>
      <c r="E623" s="71">
        <f>Input_Raw_Data!F624</f>
        <v>40242</v>
      </c>
      <c r="F623" s="55">
        <f>Input_Raw_Data!G624</f>
        <v>48</v>
      </c>
      <c r="G623" s="62">
        <f>Input_Raw_Data!H624</f>
        <v>39900</v>
      </c>
      <c r="H623" s="62">
        <f>Input_Raw_Data!I624</f>
        <v>39900</v>
      </c>
      <c r="I623" s="62">
        <f>Input_Raw_Data!J624</f>
        <v>0</v>
      </c>
      <c r="J623" s="73" t="str">
        <f>Input_Raw_Data!K624</f>
        <v>IT and Communications</v>
      </c>
      <c r="K623" s="73" t="str">
        <f>Input_Raw_Data!L624</f>
        <v xml:space="preserve">Non-network — IT and communications </v>
      </c>
      <c r="M623" s="71">
        <f t="shared" si="153"/>
        <v>40242</v>
      </c>
      <c r="N623" s="55">
        <f t="shared" si="154"/>
        <v>9</v>
      </c>
      <c r="O623" s="55">
        <f t="shared" si="155"/>
        <v>1</v>
      </c>
      <c r="P623" s="55">
        <f t="shared" si="156"/>
        <v>6</v>
      </c>
      <c r="Q623" s="55">
        <f t="shared" si="157"/>
        <v>5</v>
      </c>
      <c r="R623" s="55">
        <f t="shared" si="158"/>
        <v>60</v>
      </c>
      <c r="S623" s="55">
        <f t="shared" si="162"/>
        <v>76</v>
      </c>
      <c r="T623" s="55">
        <f t="shared" si="159"/>
        <v>48</v>
      </c>
      <c r="U623" s="55">
        <f t="shared" si="163"/>
        <v>0</v>
      </c>
      <c r="W623" s="73" t="str">
        <f t="shared" si="160"/>
        <v>Yes</v>
      </c>
      <c r="X623" s="55">
        <f t="shared" si="164"/>
        <v>76</v>
      </c>
      <c r="Y623" s="55">
        <f t="shared" si="165"/>
        <v>0</v>
      </c>
      <c r="Z623" s="62">
        <f t="shared" si="166"/>
        <v>0</v>
      </c>
      <c r="AA623" s="62">
        <f t="shared" si="161"/>
        <v>39900</v>
      </c>
      <c r="AB623" s="67">
        <f t="shared" si="167"/>
        <v>0</v>
      </c>
      <c r="AD623" s="57">
        <f>INDEX(Input_Raw_Data!$E$739:$E$744,MATCH(D623,Input_Raw_Data!$D$739:$D$744,0))</f>
        <v>0.16899999950892305</v>
      </c>
      <c r="AE623" s="62">
        <f t="shared" si="168"/>
        <v>0</v>
      </c>
      <c r="AF623" s="62">
        <f t="shared" si="169"/>
        <v>0</v>
      </c>
    </row>
    <row r="624" spans="4:32" s="4" customFormat="1" ht="11.25" customHeight="1" x14ac:dyDescent="0.3">
      <c r="D624" s="12" t="str">
        <f>Input_Raw_Data!E625</f>
        <v>SYS</v>
      </c>
      <c r="E624" s="71">
        <f>Input_Raw_Data!F625</f>
        <v>40366</v>
      </c>
      <c r="F624" s="55">
        <f>Input_Raw_Data!G625</f>
        <v>48</v>
      </c>
      <c r="G624" s="62">
        <f>Input_Raw_Data!H625</f>
        <v>10997</v>
      </c>
      <c r="H624" s="62">
        <f>Input_Raw_Data!I625</f>
        <v>10997</v>
      </c>
      <c r="I624" s="62">
        <f>Input_Raw_Data!J625</f>
        <v>0</v>
      </c>
      <c r="J624" s="73" t="str">
        <f>Input_Raw_Data!K625</f>
        <v>IT and Communications</v>
      </c>
      <c r="K624" s="73" t="str">
        <f>Input_Raw_Data!L625</f>
        <v xml:space="preserve">Non-network — IT and communications </v>
      </c>
      <c r="M624" s="71">
        <f t="shared" si="153"/>
        <v>40366</v>
      </c>
      <c r="N624" s="55">
        <f t="shared" si="154"/>
        <v>5</v>
      </c>
      <c r="O624" s="55">
        <f t="shared" si="155"/>
        <v>1</v>
      </c>
      <c r="P624" s="55">
        <f t="shared" si="156"/>
        <v>6</v>
      </c>
      <c r="Q624" s="55">
        <f t="shared" si="157"/>
        <v>5</v>
      </c>
      <c r="R624" s="55">
        <f t="shared" si="158"/>
        <v>60</v>
      </c>
      <c r="S624" s="55">
        <f t="shared" si="162"/>
        <v>72</v>
      </c>
      <c r="T624" s="55">
        <f t="shared" si="159"/>
        <v>48</v>
      </c>
      <c r="U624" s="55">
        <f t="shared" si="163"/>
        <v>0</v>
      </c>
      <c r="W624" s="73" t="str">
        <f t="shared" si="160"/>
        <v>Yes</v>
      </c>
      <c r="X624" s="55">
        <f t="shared" si="164"/>
        <v>72</v>
      </c>
      <c r="Y624" s="55">
        <f t="shared" si="165"/>
        <v>0</v>
      </c>
      <c r="Z624" s="62">
        <f t="shared" si="166"/>
        <v>0</v>
      </c>
      <c r="AA624" s="62">
        <f t="shared" si="161"/>
        <v>10997</v>
      </c>
      <c r="AB624" s="67">
        <f t="shared" si="167"/>
        <v>0</v>
      </c>
      <c r="AD624" s="57">
        <f>INDEX(Input_Raw_Data!$E$739:$E$744,MATCH(D624,Input_Raw_Data!$D$739:$D$744,0))</f>
        <v>0.16899999950892305</v>
      </c>
      <c r="AE624" s="62">
        <f t="shared" si="168"/>
        <v>0</v>
      </c>
      <c r="AF624" s="62">
        <f t="shared" si="169"/>
        <v>0</v>
      </c>
    </row>
    <row r="625" spans="4:32" s="4" customFormat="1" ht="11.25" customHeight="1" x14ac:dyDescent="0.3">
      <c r="D625" s="12" t="str">
        <f>Input_Raw_Data!E626</f>
        <v>SYS</v>
      </c>
      <c r="E625" s="71">
        <f>Input_Raw_Data!F626</f>
        <v>40288</v>
      </c>
      <c r="F625" s="55">
        <f>Input_Raw_Data!G626</f>
        <v>24</v>
      </c>
      <c r="G625" s="62">
        <f>Input_Raw_Data!H626</f>
        <v>169231</v>
      </c>
      <c r="H625" s="62">
        <f>Input_Raw_Data!I626</f>
        <v>169231</v>
      </c>
      <c r="I625" s="62">
        <f>Input_Raw_Data!J626</f>
        <v>0</v>
      </c>
      <c r="J625" s="73" t="str">
        <f>Input_Raw_Data!K626</f>
        <v>IT and Communications</v>
      </c>
      <c r="K625" s="73" t="str">
        <f>Input_Raw_Data!L626</f>
        <v xml:space="preserve">Non-network — IT and communications </v>
      </c>
      <c r="M625" s="71">
        <f t="shared" si="153"/>
        <v>40288</v>
      </c>
      <c r="N625" s="55">
        <f t="shared" si="154"/>
        <v>8</v>
      </c>
      <c r="O625" s="55">
        <f t="shared" si="155"/>
        <v>0</v>
      </c>
      <c r="P625" s="55">
        <f t="shared" si="156"/>
        <v>6</v>
      </c>
      <c r="Q625" s="55">
        <f t="shared" si="157"/>
        <v>5</v>
      </c>
      <c r="R625" s="55">
        <f t="shared" si="158"/>
        <v>60</v>
      </c>
      <c r="S625" s="55">
        <f t="shared" si="162"/>
        <v>74</v>
      </c>
      <c r="T625" s="55">
        <f t="shared" si="159"/>
        <v>24</v>
      </c>
      <c r="U625" s="55">
        <f t="shared" si="163"/>
        <v>0</v>
      </c>
      <c r="W625" s="73" t="str">
        <f t="shared" si="160"/>
        <v>Yes</v>
      </c>
      <c r="X625" s="55">
        <f t="shared" si="164"/>
        <v>74</v>
      </c>
      <c r="Y625" s="55">
        <f t="shared" si="165"/>
        <v>0</v>
      </c>
      <c r="Z625" s="62">
        <f t="shared" si="166"/>
        <v>0</v>
      </c>
      <c r="AA625" s="62">
        <f t="shared" si="161"/>
        <v>169231</v>
      </c>
      <c r="AB625" s="67">
        <f t="shared" si="167"/>
        <v>0</v>
      </c>
      <c r="AD625" s="57">
        <f>INDEX(Input_Raw_Data!$E$739:$E$744,MATCH(D625,Input_Raw_Data!$D$739:$D$744,0))</f>
        <v>0.16899999950892305</v>
      </c>
      <c r="AE625" s="62">
        <f t="shared" si="168"/>
        <v>0</v>
      </c>
      <c r="AF625" s="62">
        <f t="shared" si="169"/>
        <v>0</v>
      </c>
    </row>
    <row r="626" spans="4:32" s="4" customFormat="1" ht="11.25" customHeight="1" x14ac:dyDescent="0.3">
      <c r="D626" s="12" t="str">
        <f>Input_Raw_Data!E627</f>
        <v>SYS</v>
      </c>
      <c r="E626" s="71">
        <f>Input_Raw_Data!F627</f>
        <v>40483</v>
      </c>
      <c r="F626" s="55">
        <f>Input_Raw_Data!G627</f>
        <v>24</v>
      </c>
      <c r="G626" s="62">
        <f>Input_Raw_Data!H627</f>
        <v>24862</v>
      </c>
      <c r="H626" s="62">
        <f>Input_Raw_Data!I627</f>
        <v>24862</v>
      </c>
      <c r="I626" s="62">
        <f>Input_Raw_Data!J627</f>
        <v>0</v>
      </c>
      <c r="J626" s="73" t="str">
        <f>Input_Raw_Data!K627</f>
        <v>IT and Communications</v>
      </c>
      <c r="K626" s="73" t="str">
        <f>Input_Raw_Data!L627</f>
        <v xml:space="preserve">Non-network — IT and communications </v>
      </c>
      <c r="M626" s="71">
        <f t="shared" si="153"/>
        <v>40483</v>
      </c>
      <c r="N626" s="55">
        <f t="shared" si="154"/>
        <v>1</v>
      </c>
      <c r="O626" s="55">
        <f t="shared" si="155"/>
        <v>1</v>
      </c>
      <c r="P626" s="55">
        <f t="shared" si="156"/>
        <v>6</v>
      </c>
      <c r="Q626" s="55">
        <f t="shared" si="157"/>
        <v>5</v>
      </c>
      <c r="R626" s="55">
        <f t="shared" si="158"/>
        <v>60</v>
      </c>
      <c r="S626" s="55">
        <f t="shared" si="162"/>
        <v>68</v>
      </c>
      <c r="T626" s="55">
        <f t="shared" si="159"/>
        <v>24</v>
      </c>
      <c r="U626" s="55">
        <f t="shared" si="163"/>
        <v>0</v>
      </c>
      <c r="W626" s="73" t="str">
        <f t="shared" si="160"/>
        <v>Yes</v>
      </c>
      <c r="X626" s="55">
        <f t="shared" si="164"/>
        <v>68</v>
      </c>
      <c r="Y626" s="55">
        <f t="shared" si="165"/>
        <v>0</v>
      </c>
      <c r="Z626" s="62">
        <f t="shared" si="166"/>
        <v>0</v>
      </c>
      <c r="AA626" s="62">
        <f t="shared" si="161"/>
        <v>24862</v>
      </c>
      <c r="AB626" s="67">
        <f t="shared" si="167"/>
        <v>0</v>
      </c>
      <c r="AD626" s="57">
        <f>INDEX(Input_Raw_Data!$E$739:$E$744,MATCH(D626,Input_Raw_Data!$D$739:$D$744,0))</f>
        <v>0.16899999950892305</v>
      </c>
      <c r="AE626" s="62">
        <f t="shared" si="168"/>
        <v>0</v>
      </c>
      <c r="AF626" s="62">
        <f t="shared" si="169"/>
        <v>0</v>
      </c>
    </row>
    <row r="627" spans="4:32" s="4" customFormat="1" ht="11.25" customHeight="1" x14ac:dyDescent="0.3">
      <c r="D627" s="12" t="str">
        <f>Input_Raw_Data!E628</f>
        <v>SYS</v>
      </c>
      <c r="E627" s="71">
        <f>Input_Raw_Data!F628</f>
        <v>40483</v>
      </c>
      <c r="F627" s="55">
        <f>Input_Raw_Data!G628</f>
        <v>24</v>
      </c>
      <c r="G627" s="62">
        <f>Input_Raw_Data!H628</f>
        <v>67051</v>
      </c>
      <c r="H627" s="62">
        <f>Input_Raw_Data!I628</f>
        <v>67051</v>
      </c>
      <c r="I627" s="62">
        <f>Input_Raw_Data!J628</f>
        <v>0</v>
      </c>
      <c r="J627" s="73" t="str">
        <f>Input_Raw_Data!K628</f>
        <v>IT and Communications</v>
      </c>
      <c r="K627" s="73" t="str">
        <f>Input_Raw_Data!L628</f>
        <v xml:space="preserve">Non-network — IT and communications </v>
      </c>
      <c r="M627" s="71">
        <f t="shared" si="153"/>
        <v>40483</v>
      </c>
      <c r="N627" s="55">
        <f t="shared" si="154"/>
        <v>1</v>
      </c>
      <c r="O627" s="55">
        <f t="shared" si="155"/>
        <v>1</v>
      </c>
      <c r="P627" s="55">
        <f t="shared" si="156"/>
        <v>6</v>
      </c>
      <c r="Q627" s="55">
        <f t="shared" si="157"/>
        <v>5</v>
      </c>
      <c r="R627" s="55">
        <f t="shared" si="158"/>
        <v>60</v>
      </c>
      <c r="S627" s="55">
        <f t="shared" si="162"/>
        <v>68</v>
      </c>
      <c r="T627" s="55">
        <f t="shared" si="159"/>
        <v>24</v>
      </c>
      <c r="U627" s="55">
        <f t="shared" si="163"/>
        <v>0</v>
      </c>
      <c r="W627" s="73" t="str">
        <f t="shared" si="160"/>
        <v>Yes</v>
      </c>
      <c r="X627" s="55">
        <f t="shared" si="164"/>
        <v>68</v>
      </c>
      <c r="Y627" s="55">
        <f t="shared" si="165"/>
        <v>0</v>
      </c>
      <c r="Z627" s="62">
        <f t="shared" si="166"/>
        <v>0</v>
      </c>
      <c r="AA627" s="62">
        <f t="shared" si="161"/>
        <v>67051</v>
      </c>
      <c r="AB627" s="67">
        <f t="shared" si="167"/>
        <v>0</v>
      </c>
      <c r="AD627" s="57">
        <f>INDEX(Input_Raw_Data!$E$739:$E$744,MATCH(D627,Input_Raw_Data!$D$739:$D$744,0))</f>
        <v>0.16899999950892305</v>
      </c>
      <c r="AE627" s="62">
        <f t="shared" si="168"/>
        <v>0</v>
      </c>
      <c r="AF627" s="62">
        <f t="shared" si="169"/>
        <v>0</v>
      </c>
    </row>
    <row r="628" spans="4:32" s="4" customFormat="1" ht="11.25" customHeight="1" x14ac:dyDescent="0.3">
      <c r="D628" s="12" t="str">
        <f>Input_Raw_Data!E629</f>
        <v>SYS</v>
      </c>
      <c r="E628" s="71">
        <f>Input_Raw_Data!F629</f>
        <v>40483</v>
      </c>
      <c r="F628" s="55">
        <f>Input_Raw_Data!G629</f>
        <v>24</v>
      </c>
      <c r="G628" s="62">
        <f>Input_Raw_Data!H629</f>
        <v>28376</v>
      </c>
      <c r="H628" s="62">
        <f>Input_Raw_Data!I629</f>
        <v>28376</v>
      </c>
      <c r="I628" s="62">
        <f>Input_Raw_Data!J629</f>
        <v>0</v>
      </c>
      <c r="J628" s="73" t="str">
        <f>Input_Raw_Data!K629</f>
        <v>IT and Communications</v>
      </c>
      <c r="K628" s="73" t="str">
        <f>Input_Raw_Data!L629</f>
        <v xml:space="preserve">Non-network — IT and communications </v>
      </c>
      <c r="M628" s="71">
        <f t="shared" si="153"/>
        <v>40483</v>
      </c>
      <c r="N628" s="55">
        <f t="shared" si="154"/>
        <v>1</v>
      </c>
      <c r="O628" s="55">
        <f t="shared" si="155"/>
        <v>1</v>
      </c>
      <c r="P628" s="55">
        <f t="shared" si="156"/>
        <v>6</v>
      </c>
      <c r="Q628" s="55">
        <f t="shared" si="157"/>
        <v>5</v>
      </c>
      <c r="R628" s="55">
        <f t="shared" si="158"/>
        <v>60</v>
      </c>
      <c r="S628" s="55">
        <f t="shared" si="162"/>
        <v>68</v>
      </c>
      <c r="T628" s="55">
        <f t="shared" si="159"/>
        <v>24</v>
      </c>
      <c r="U628" s="55">
        <f t="shared" si="163"/>
        <v>0</v>
      </c>
      <c r="W628" s="73" t="str">
        <f t="shared" si="160"/>
        <v>Yes</v>
      </c>
      <c r="X628" s="55">
        <f t="shared" si="164"/>
        <v>68</v>
      </c>
      <c r="Y628" s="55">
        <f t="shared" si="165"/>
        <v>0</v>
      </c>
      <c r="Z628" s="62">
        <f t="shared" si="166"/>
        <v>0</v>
      </c>
      <c r="AA628" s="62">
        <f t="shared" si="161"/>
        <v>28376</v>
      </c>
      <c r="AB628" s="67">
        <f t="shared" si="167"/>
        <v>0</v>
      </c>
      <c r="AD628" s="57">
        <f>INDEX(Input_Raw_Data!$E$739:$E$744,MATCH(D628,Input_Raw_Data!$D$739:$D$744,0))</f>
        <v>0.16899999950892305</v>
      </c>
      <c r="AE628" s="62">
        <f t="shared" si="168"/>
        <v>0</v>
      </c>
      <c r="AF628" s="62">
        <f t="shared" si="169"/>
        <v>0</v>
      </c>
    </row>
    <row r="629" spans="4:32" s="4" customFormat="1" ht="11.25" customHeight="1" x14ac:dyDescent="0.3">
      <c r="D629" s="12" t="str">
        <f>Input_Raw_Data!E630</f>
        <v>SYS</v>
      </c>
      <c r="E629" s="71">
        <f>Input_Raw_Data!F630</f>
        <v>40483</v>
      </c>
      <c r="F629" s="55">
        <f>Input_Raw_Data!G630</f>
        <v>24</v>
      </c>
      <c r="G629" s="62">
        <f>Input_Raw_Data!H630</f>
        <v>81701</v>
      </c>
      <c r="H629" s="62">
        <f>Input_Raw_Data!I630</f>
        <v>81701</v>
      </c>
      <c r="I629" s="62">
        <f>Input_Raw_Data!J630</f>
        <v>0</v>
      </c>
      <c r="J629" s="73" t="str">
        <f>Input_Raw_Data!K630</f>
        <v>IT and Communications</v>
      </c>
      <c r="K629" s="73" t="str">
        <f>Input_Raw_Data!L630</f>
        <v xml:space="preserve">Non-network — IT and communications </v>
      </c>
      <c r="M629" s="71">
        <f t="shared" si="153"/>
        <v>40483</v>
      </c>
      <c r="N629" s="55">
        <f t="shared" si="154"/>
        <v>1</v>
      </c>
      <c r="O629" s="55">
        <f t="shared" si="155"/>
        <v>1</v>
      </c>
      <c r="P629" s="55">
        <f t="shared" si="156"/>
        <v>6</v>
      </c>
      <c r="Q629" s="55">
        <f t="shared" si="157"/>
        <v>5</v>
      </c>
      <c r="R629" s="55">
        <f t="shared" si="158"/>
        <v>60</v>
      </c>
      <c r="S629" s="55">
        <f t="shared" si="162"/>
        <v>68</v>
      </c>
      <c r="T629" s="55">
        <f t="shared" si="159"/>
        <v>24</v>
      </c>
      <c r="U629" s="55">
        <f t="shared" si="163"/>
        <v>0</v>
      </c>
      <c r="W629" s="73" t="str">
        <f t="shared" si="160"/>
        <v>Yes</v>
      </c>
      <c r="X629" s="55">
        <f t="shared" si="164"/>
        <v>68</v>
      </c>
      <c r="Y629" s="55">
        <f t="shared" si="165"/>
        <v>0</v>
      </c>
      <c r="Z629" s="62">
        <f t="shared" si="166"/>
        <v>0</v>
      </c>
      <c r="AA629" s="62">
        <f t="shared" si="161"/>
        <v>81701</v>
      </c>
      <c r="AB629" s="67">
        <f t="shared" si="167"/>
        <v>0</v>
      </c>
      <c r="AD629" s="57">
        <f>INDEX(Input_Raw_Data!$E$739:$E$744,MATCH(D629,Input_Raw_Data!$D$739:$D$744,0))</f>
        <v>0.16899999950892305</v>
      </c>
      <c r="AE629" s="62">
        <f t="shared" si="168"/>
        <v>0</v>
      </c>
      <c r="AF629" s="62">
        <f t="shared" si="169"/>
        <v>0</v>
      </c>
    </row>
    <row r="630" spans="4:32" s="4" customFormat="1" ht="11.25" customHeight="1" x14ac:dyDescent="0.3">
      <c r="D630" s="12" t="str">
        <f>Input_Raw_Data!E631</f>
        <v>SYS</v>
      </c>
      <c r="E630" s="71">
        <f>Input_Raw_Data!F631</f>
        <v>40366</v>
      </c>
      <c r="F630" s="55">
        <f>Input_Raw_Data!G631</f>
        <v>24</v>
      </c>
      <c r="G630" s="62">
        <f>Input_Raw_Data!H631</f>
        <v>15038</v>
      </c>
      <c r="H630" s="62">
        <f>Input_Raw_Data!I631</f>
        <v>15038</v>
      </c>
      <c r="I630" s="62">
        <f>Input_Raw_Data!J631</f>
        <v>0</v>
      </c>
      <c r="J630" s="73" t="str">
        <f>Input_Raw_Data!K631</f>
        <v>IT and Communications</v>
      </c>
      <c r="K630" s="73" t="str">
        <f>Input_Raw_Data!L631</f>
        <v xml:space="preserve">Non-network — IT and communications </v>
      </c>
      <c r="M630" s="71">
        <f t="shared" si="153"/>
        <v>40366</v>
      </c>
      <c r="N630" s="55">
        <f t="shared" si="154"/>
        <v>5</v>
      </c>
      <c r="O630" s="55">
        <f t="shared" si="155"/>
        <v>1</v>
      </c>
      <c r="P630" s="55">
        <f t="shared" si="156"/>
        <v>6</v>
      </c>
      <c r="Q630" s="55">
        <f t="shared" si="157"/>
        <v>5</v>
      </c>
      <c r="R630" s="55">
        <f t="shared" si="158"/>
        <v>60</v>
      </c>
      <c r="S630" s="55">
        <f t="shared" si="162"/>
        <v>72</v>
      </c>
      <c r="T630" s="55">
        <f t="shared" si="159"/>
        <v>24</v>
      </c>
      <c r="U630" s="55">
        <f t="shared" si="163"/>
        <v>0</v>
      </c>
      <c r="W630" s="73" t="str">
        <f t="shared" si="160"/>
        <v>Yes</v>
      </c>
      <c r="X630" s="55">
        <f t="shared" si="164"/>
        <v>72</v>
      </c>
      <c r="Y630" s="55">
        <f t="shared" si="165"/>
        <v>0</v>
      </c>
      <c r="Z630" s="62">
        <f t="shared" si="166"/>
        <v>0</v>
      </c>
      <c r="AA630" s="62">
        <f t="shared" si="161"/>
        <v>15038</v>
      </c>
      <c r="AB630" s="67">
        <f t="shared" si="167"/>
        <v>0</v>
      </c>
      <c r="AD630" s="57">
        <f>INDEX(Input_Raw_Data!$E$739:$E$744,MATCH(D630,Input_Raw_Data!$D$739:$D$744,0))</f>
        <v>0.16899999950892305</v>
      </c>
      <c r="AE630" s="62">
        <f t="shared" si="168"/>
        <v>0</v>
      </c>
      <c r="AF630" s="62">
        <f t="shared" si="169"/>
        <v>0</v>
      </c>
    </row>
    <row r="631" spans="4:32" s="4" customFormat="1" ht="11.25" customHeight="1" x14ac:dyDescent="0.3">
      <c r="D631" s="12" t="str">
        <f>Input_Raw_Data!E632</f>
        <v>SYS</v>
      </c>
      <c r="E631" s="71">
        <f>Input_Raw_Data!F632</f>
        <v>40868</v>
      </c>
      <c r="F631" s="55">
        <f>Input_Raw_Data!G632</f>
        <v>48</v>
      </c>
      <c r="G631" s="62">
        <f>Input_Raw_Data!H632</f>
        <v>31309</v>
      </c>
      <c r="H631" s="62">
        <f>Input_Raw_Data!I632</f>
        <v>31309</v>
      </c>
      <c r="I631" s="62">
        <f>Input_Raw_Data!J632</f>
        <v>0</v>
      </c>
      <c r="J631" s="73" t="str">
        <f>Input_Raw_Data!K632</f>
        <v>IT and Communications</v>
      </c>
      <c r="K631" s="73" t="str">
        <f>Input_Raw_Data!L632</f>
        <v xml:space="preserve">Non-network — IT and communications </v>
      </c>
      <c r="M631" s="71">
        <f t="shared" si="153"/>
        <v>40868</v>
      </c>
      <c r="N631" s="55">
        <f t="shared" si="154"/>
        <v>1</v>
      </c>
      <c r="O631" s="55">
        <f t="shared" si="155"/>
        <v>0</v>
      </c>
      <c r="P631" s="55">
        <f t="shared" si="156"/>
        <v>6</v>
      </c>
      <c r="Q631" s="55">
        <f t="shared" si="157"/>
        <v>4</v>
      </c>
      <c r="R631" s="55">
        <f t="shared" si="158"/>
        <v>48</v>
      </c>
      <c r="S631" s="55">
        <f t="shared" si="162"/>
        <v>55</v>
      </c>
      <c r="T631" s="55">
        <f t="shared" si="159"/>
        <v>48</v>
      </c>
      <c r="U631" s="55">
        <f t="shared" si="163"/>
        <v>0</v>
      </c>
      <c r="W631" s="73" t="str">
        <f t="shared" si="160"/>
        <v>Yes</v>
      </c>
      <c r="X631" s="55">
        <f t="shared" si="164"/>
        <v>55</v>
      </c>
      <c r="Y631" s="55">
        <f t="shared" si="165"/>
        <v>0</v>
      </c>
      <c r="Z631" s="62">
        <f t="shared" si="166"/>
        <v>0</v>
      </c>
      <c r="AA631" s="62">
        <f t="shared" si="161"/>
        <v>31309</v>
      </c>
      <c r="AB631" s="67">
        <f t="shared" si="167"/>
        <v>0</v>
      </c>
      <c r="AD631" s="57">
        <f>INDEX(Input_Raw_Data!$E$739:$E$744,MATCH(D631,Input_Raw_Data!$D$739:$D$744,0))</f>
        <v>0.16899999950892305</v>
      </c>
      <c r="AE631" s="62">
        <f t="shared" si="168"/>
        <v>0</v>
      </c>
      <c r="AF631" s="62">
        <f t="shared" si="169"/>
        <v>0</v>
      </c>
    </row>
    <row r="632" spans="4:32" s="4" customFormat="1" ht="11.25" customHeight="1" x14ac:dyDescent="0.3">
      <c r="D632" s="12" t="str">
        <f>Input_Raw_Data!E633</f>
        <v>SYS</v>
      </c>
      <c r="E632" s="71">
        <f>Input_Raw_Data!F633</f>
        <v>40784</v>
      </c>
      <c r="F632" s="55">
        <f>Input_Raw_Data!G633</f>
        <v>48</v>
      </c>
      <c r="G632" s="62">
        <f>Input_Raw_Data!H633</f>
        <v>6600</v>
      </c>
      <c r="H632" s="62">
        <f>Input_Raw_Data!I633</f>
        <v>6600</v>
      </c>
      <c r="I632" s="62">
        <f>Input_Raw_Data!J633</f>
        <v>0</v>
      </c>
      <c r="J632" s="73" t="str">
        <f>Input_Raw_Data!K633</f>
        <v>IT and Communications</v>
      </c>
      <c r="K632" s="73" t="str">
        <f>Input_Raw_Data!L633</f>
        <v xml:space="preserve">Non-network — IT and communications </v>
      </c>
      <c r="M632" s="71">
        <f t="shared" si="153"/>
        <v>40784</v>
      </c>
      <c r="N632" s="55">
        <f t="shared" si="154"/>
        <v>4</v>
      </c>
      <c r="O632" s="55">
        <f t="shared" si="155"/>
        <v>0</v>
      </c>
      <c r="P632" s="55">
        <f t="shared" si="156"/>
        <v>6</v>
      </c>
      <c r="Q632" s="55">
        <f t="shared" si="157"/>
        <v>4</v>
      </c>
      <c r="R632" s="55">
        <f t="shared" si="158"/>
        <v>48</v>
      </c>
      <c r="S632" s="55">
        <f t="shared" si="162"/>
        <v>58</v>
      </c>
      <c r="T632" s="55">
        <f t="shared" si="159"/>
        <v>48</v>
      </c>
      <c r="U632" s="55">
        <f t="shared" si="163"/>
        <v>0</v>
      </c>
      <c r="W632" s="73" t="str">
        <f t="shared" si="160"/>
        <v>Yes</v>
      </c>
      <c r="X632" s="55">
        <f t="shared" si="164"/>
        <v>58</v>
      </c>
      <c r="Y632" s="55">
        <f t="shared" si="165"/>
        <v>0</v>
      </c>
      <c r="Z632" s="62">
        <f t="shared" si="166"/>
        <v>0</v>
      </c>
      <c r="AA632" s="62">
        <f t="shared" si="161"/>
        <v>6600</v>
      </c>
      <c r="AB632" s="67">
        <f t="shared" si="167"/>
        <v>0</v>
      </c>
      <c r="AD632" s="57">
        <f>INDEX(Input_Raw_Data!$E$739:$E$744,MATCH(D632,Input_Raw_Data!$D$739:$D$744,0))</f>
        <v>0.16899999950892305</v>
      </c>
      <c r="AE632" s="62">
        <f t="shared" si="168"/>
        <v>0</v>
      </c>
      <c r="AF632" s="62">
        <f t="shared" si="169"/>
        <v>0</v>
      </c>
    </row>
    <row r="633" spans="4:32" s="4" customFormat="1" ht="11.25" customHeight="1" x14ac:dyDescent="0.3">
      <c r="D633" s="12" t="str">
        <f>Input_Raw_Data!E634</f>
        <v>SYS</v>
      </c>
      <c r="E633" s="71">
        <f>Input_Raw_Data!F634</f>
        <v>40828</v>
      </c>
      <c r="F633" s="55">
        <f>Input_Raw_Data!G634</f>
        <v>48</v>
      </c>
      <c r="G633" s="62">
        <f>Input_Raw_Data!H634</f>
        <v>13900</v>
      </c>
      <c r="H633" s="62">
        <f>Input_Raw_Data!I634</f>
        <v>13900</v>
      </c>
      <c r="I633" s="62">
        <f>Input_Raw_Data!J634</f>
        <v>0</v>
      </c>
      <c r="J633" s="73" t="str">
        <f>Input_Raw_Data!K634</f>
        <v>IT and Communications</v>
      </c>
      <c r="K633" s="73" t="str">
        <f>Input_Raw_Data!L634</f>
        <v xml:space="preserve">Non-network — IT and communications </v>
      </c>
      <c r="M633" s="71">
        <f t="shared" si="153"/>
        <v>40828</v>
      </c>
      <c r="N633" s="55">
        <f t="shared" si="154"/>
        <v>2</v>
      </c>
      <c r="O633" s="55">
        <f t="shared" si="155"/>
        <v>1</v>
      </c>
      <c r="P633" s="55">
        <f t="shared" si="156"/>
        <v>6</v>
      </c>
      <c r="Q633" s="55">
        <f t="shared" si="157"/>
        <v>4</v>
      </c>
      <c r="R633" s="55">
        <f t="shared" si="158"/>
        <v>48</v>
      </c>
      <c r="S633" s="55">
        <f t="shared" si="162"/>
        <v>57</v>
      </c>
      <c r="T633" s="55">
        <f t="shared" si="159"/>
        <v>48</v>
      </c>
      <c r="U633" s="55">
        <f t="shared" si="163"/>
        <v>0</v>
      </c>
      <c r="W633" s="73" t="str">
        <f t="shared" si="160"/>
        <v>Yes</v>
      </c>
      <c r="X633" s="55">
        <f t="shared" si="164"/>
        <v>57</v>
      </c>
      <c r="Y633" s="55">
        <f t="shared" si="165"/>
        <v>0</v>
      </c>
      <c r="Z633" s="62">
        <f t="shared" si="166"/>
        <v>0</v>
      </c>
      <c r="AA633" s="62">
        <f t="shared" si="161"/>
        <v>13900</v>
      </c>
      <c r="AB633" s="67">
        <f t="shared" si="167"/>
        <v>0</v>
      </c>
      <c r="AD633" s="57">
        <f>INDEX(Input_Raw_Data!$E$739:$E$744,MATCH(D633,Input_Raw_Data!$D$739:$D$744,0))</f>
        <v>0.16899999950892305</v>
      </c>
      <c r="AE633" s="62">
        <f t="shared" si="168"/>
        <v>0</v>
      </c>
      <c r="AF633" s="62">
        <f t="shared" si="169"/>
        <v>0</v>
      </c>
    </row>
    <row r="634" spans="4:32" s="4" customFormat="1" ht="11.25" customHeight="1" x14ac:dyDescent="0.3">
      <c r="D634" s="12" t="str">
        <f>Input_Raw_Data!E635</f>
        <v>SYS</v>
      </c>
      <c r="E634" s="71">
        <f>Input_Raw_Data!F635</f>
        <v>40841</v>
      </c>
      <c r="F634" s="55">
        <f>Input_Raw_Data!G635</f>
        <v>48</v>
      </c>
      <c r="G634" s="62">
        <f>Input_Raw_Data!H635</f>
        <v>7707</v>
      </c>
      <c r="H634" s="62">
        <f>Input_Raw_Data!I635</f>
        <v>7707</v>
      </c>
      <c r="I634" s="62">
        <f>Input_Raw_Data!J635</f>
        <v>0</v>
      </c>
      <c r="J634" s="73" t="str">
        <f>Input_Raw_Data!K635</f>
        <v>IT and Communications</v>
      </c>
      <c r="K634" s="73" t="str">
        <f>Input_Raw_Data!L635</f>
        <v xml:space="preserve">Non-network — IT and communications </v>
      </c>
      <c r="M634" s="71">
        <f t="shared" si="153"/>
        <v>40841</v>
      </c>
      <c r="N634" s="55">
        <f t="shared" si="154"/>
        <v>2</v>
      </c>
      <c r="O634" s="55">
        <f t="shared" si="155"/>
        <v>0</v>
      </c>
      <c r="P634" s="55">
        <f t="shared" si="156"/>
        <v>6</v>
      </c>
      <c r="Q634" s="55">
        <f t="shared" si="157"/>
        <v>4</v>
      </c>
      <c r="R634" s="55">
        <f t="shared" si="158"/>
        <v>48</v>
      </c>
      <c r="S634" s="55">
        <f t="shared" si="162"/>
        <v>56</v>
      </c>
      <c r="T634" s="55">
        <f t="shared" si="159"/>
        <v>48</v>
      </c>
      <c r="U634" s="55">
        <f t="shared" si="163"/>
        <v>0</v>
      </c>
      <c r="W634" s="73" t="str">
        <f t="shared" si="160"/>
        <v>Yes</v>
      </c>
      <c r="X634" s="55">
        <f t="shared" si="164"/>
        <v>56</v>
      </c>
      <c r="Y634" s="55">
        <f t="shared" si="165"/>
        <v>0</v>
      </c>
      <c r="Z634" s="62">
        <f t="shared" si="166"/>
        <v>0</v>
      </c>
      <c r="AA634" s="62">
        <f t="shared" si="161"/>
        <v>7707</v>
      </c>
      <c r="AB634" s="67">
        <f t="shared" si="167"/>
        <v>0</v>
      </c>
      <c r="AD634" s="57">
        <f>INDEX(Input_Raw_Data!$E$739:$E$744,MATCH(D634,Input_Raw_Data!$D$739:$D$744,0))</f>
        <v>0.16899999950892305</v>
      </c>
      <c r="AE634" s="62">
        <f t="shared" si="168"/>
        <v>0</v>
      </c>
      <c r="AF634" s="62">
        <f t="shared" si="169"/>
        <v>0</v>
      </c>
    </row>
    <row r="635" spans="4:32" s="4" customFormat="1" ht="11.25" customHeight="1" x14ac:dyDescent="0.3">
      <c r="D635" s="12" t="str">
        <f>Input_Raw_Data!E636</f>
        <v>SYS</v>
      </c>
      <c r="E635" s="71">
        <f>Input_Raw_Data!F636</f>
        <v>41142</v>
      </c>
      <c r="F635" s="55">
        <f>Input_Raw_Data!G636</f>
        <v>24</v>
      </c>
      <c r="G635" s="62">
        <f>Input_Raw_Data!H636</f>
        <v>134354</v>
      </c>
      <c r="H635" s="62">
        <f>Input_Raw_Data!I636</f>
        <v>134354</v>
      </c>
      <c r="I635" s="62">
        <f>Input_Raw_Data!J636</f>
        <v>0</v>
      </c>
      <c r="J635" s="73" t="str">
        <f>Input_Raw_Data!K636</f>
        <v>IT and Communications</v>
      </c>
      <c r="K635" s="73" t="str">
        <f>Input_Raw_Data!L636</f>
        <v xml:space="preserve">Non-network — IT and communications </v>
      </c>
      <c r="M635" s="71">
        <f t="shared" si="153"/>
        <v>41142</v>
      </c>
      <c r="N635" s="55">
        <f t="shared" si="154"/>
        <v>4</v>
      </c>
      <c r="O635" s="55">
        <f t="shared" si="155"/>
        <v>0</v>
      </c>
      <c r="P635" s="55">
        <f t="shared" si="156"/>
        <v>6</v>
      </c>
      <c r="Q635" s="55">
        <f t="shared" si="157"/>
        <v>3</v>
      </c>
      <c r="R635" s="55">
        <f t="shared" si="158"/>
        <v>36</v>
      </c>
      <c r="S635" s="55">
        <f t="shared" si="162"/>
        <v>46</v>
      </c>
      <c r="T635" s="55">
        <f t="shared" si="159"/>
        <v>24</v>
      </c>
      <c r="U635" s="55">
        <f t="shared" si="163"/>
        <v>0</v>
      </c>
      <c r="W635" s="73" t="str">
        <f t="shared" si="160"/>
        <v>Yes</v>
      </c>
      <c r="X635" s="55">
        <f t="shared" si="164"/>
        <v>46</v>
      </c>
      <c r="Y635" s="55">
        <f t="shared" si="165"/>
        <v>0</v>
      </c>
      <c r="Z635" s="62">
        <f t="shared" si="166"/>
        <v>0</v>
      </c>
      <c r="AA635" s="62">
        <f t="shared" si="161"/>
        <v>134354</v>
      </c>
      <c r="AB635" s="67">
        <f t="shared" si="167"/>
        <v>0</v>
      </c>
      <c r="AD635" s="57">
        <f>INDEX(Input_Raw_Data!$E$739:$E$744,MATCH(D635,Input_Raw_Data!$D$739:$D$744,0))</f>
        <v>0.16899999950892305</v>
      </c>
      <c r="AE635" s="62">
        <f t="shared" si="168"/>
        <v>0</v>
      </c>
      <c r="AF635" s="62">
        <f t="shared" si="169"/>
        <v>0</v>
      </c>
    </row>
    <row r="636" spans="4:32" s="4" customFormat="1" ht="11.25" customHeight="1" x14ac:dyDescent="0.3">
      <c r="D636" s="12" t="str">
        <f>Input_Raw_Data!E637</f>
        <v>SYS</v>
      </c>
      <c r="E636" s="71">
        <f>Input_Raw_Data!F637</f>
        <v>41142</v>
      </c>
      <c r="F636" s="55">
        <f>Input_Raw_Data!G637</f>
        <v>24</v>
      </c>
      <c r="G636" s="62">
        <f>Input_Raw_Data!H637</f>
        <v>1938011</v>
      </c>
      <c r="H636" s="62">
        <f>Input_Raw_Data!I637</f>
        <v>1938011</v>
      </c>
      <c r="I636" s="62">
        <f>Input_Raw_Data!J637</f>
        <v>0</v>
      </c>
      <c r="J636" s="73" t="str">
        <f>Input_Raw_Data!K637</f>
        <v>IT and Communications</v>
      </c>
      <c r="K636" s="73" t="str">
        <f>Input_Raw_Data!L637</f>
        <v xml:space="preserve">Non-network — IT and communications </v>
      </c>
      <c r="M636" s="71">
        <f t="shared" si="153"/>
        <v>41142</v>
      </c>
      <c r="N636" s="55">
        <f t="shared" si="154"/>
        <v>4</v>
      </c>
      <c r="O636" s="55">
        <f t="shared" si="155"/>
        <v>0</v>
      </c>
      <c r="P636" s="55">
        <f t="shared" si="156"/>
        <v>6</v>
      </c>
      <c r="Q636" s="55">
        <f t="shared" si="157"/>
        <v>3</v>
      </c>
      <c r="R636" s="55">
        <f t="shared" si="158"/>
        <v>36</v>
      </c>
      <c r="S636" s="55">
        <f t="shared" si="162"/>
        <v>46</v>
      </c>
      <c r="T636" s="55">
        <f t="shared" si="159"/>
        <v>24</v>
      </c>
      <c r="U636" s="55">
        <f t="shared" si="163"/>
        <v>0</v>
      </c>
      <c r="W636" s="73" t="str">
        <f t="shared" si="160"/>
        <v>Yes</v>
      </c>
      <c r="X636" s="55">
        <f t="shared" si="164"/>
        <v>46</v>
      </c>
      <c r="Y636" s="55">
        <f t="shared" si="165"/>
        <v>0</v>
      </c>
      <c r="Z636" s="62">
        <f t="shared" si="166"/>
        <v>0</v>
      </c>
      <c r="AA636" s="62">
        <f t="shared" si="161"/>
        <v>1938011</v>
      </c>
      <c r="AB636" s="67">
        <f t="shared" si="167"/>
        <v>0</v>
      </c>
      <c r="AD636" s="57">
        <f>INDEX(Input_Raw_Data!$E$739:$E$744,MATCH(D636,Input_Raw_Data!$D$739:$D$744,0))</f>
        <v>0.16899999950892305</v>
      </c>
      <c r="AE636" s="62">
        <f t="shared" si="168"/>
        <v>0</v>
      </c>
      <c r="AF636" s="62">
        <f t="shared" si="169"/>
        <v>0</v>
      </c>
    </row>
    <row r="637" spans="4:32" s="4" customFormat="1" ht="11.25" customHeight="1" x14ac:dyDescent="0.3">
      <c r="D637" s="12" t="str">
        <f>Input_Raw_Data!E638</f>
        <v>SYS</v>
      </c>
      <c r="E637" s="71">
        <f>Input_Raw_Data!F638</f>
        <v>41142</v>
      </c>
      <c r="F637" s="55">
        <f>Input_Raw_Data!G638</f>
        <v>24</v>
      </c>
      <c r="G637" s="62">
        <f>Input_Raw_Data!H638</f>
        <v>611625</v>
      </c>
      <c r="H637" s="62">
        <f>Input_Raw_Data!I638</f>
        <v>611625</v>
      </c>
      <c r="I637" s="62">
        <f>Input_Raw_Data!J638</f>
        <v>0</v>
      </c>
      <c r="J637" s="73" t="str">
        <f>Input_Raw_Data!K638</f>
        <v>IT and Communications</v>
      </c>
      <c r="K637" s="73" t="str">
        <f>Input_Raw_Data!L638</f>
        <v xml:space="preserve">Non-network — IT and communications </v>
      </c>
      <c r="M637" s="71">
        <f t="shared" si="153"/>
        <v>41142</v>
      </c>
      <c r="N637" s="55">
        <f t="shared" si="154"/>
        <v>4</v>
      </c>
      <c r="O637" s="55">
        <f t="shared" si="155"/>
        <v>0</v>
      </c>
      <c r="P637" s="55">
        <f t="shared" si="156"/>
        <v>6</v>
      </c>
      <c r="Q637" s="55">
        <f t="shared" si="157"/>
        <v>3</v>
      </c>
      <c r="R637" s="55">
        <f t="shared" si="158"/>
        <v>36</v>
      </c>
      <c r="S637" s="55">
        <f t="shared" si="162"/>
        <v>46</v>
      </c>
      <c r="T637" s="55">
        <f t="shared" si="159"/>
        <v>24</v>
      </c>
      <c r="U637" s="55">
        <f t="shared" si="163"/>
        <v>0</v>
      </c>
      <c r="W637" s="73" t="str">
        <f t="shared" si="160"/>
        <v>Yes</v>
      </c>
      <c r="X637" s="55">
        <f t="shared" si="164"/>
        <v>46</v>
      </c>
      <c r="Y637" s="55">
        <f t="shared" si="165"/>
        <v>0</v>
      </c>
      <c r="Z637" s="62">
        <f t="shared" si="166"/>
        <v>0</v>
      </c>
      <c r="AA637" s="62">
        <f t="shared" si="161"/>
        <v>611625</v>
      </c>
      <c r="AB637" s="67">
        <f t="shared" si="167"/>
        <v>0</v>
      </c>
      <c r="AD637" s="57">
        <f>INDEX(Input_Raw_Data!$E$739:$E$744,MATCH(D637,Input_Raw_Data!$D$739:$D$744,0))</f>
        <v>0.16899999950892305</v>
      </c>
      <c r="AE637" s="62">
        <f t="shared" si="168"/>
        <v>0</v>
      </c>
      <c r="AF637" s="62">
        <f t="shared" si="169"/>
        <v>0</v>
      </c>
    </row>
    <row r="638" spans="4:32" s="4" customFormat="1" ht="11.25" customHeight="1" x14ac:dyDescent="0.3">
      <c r="D638" s="12" t="str">
        <f>Input_Raw_Data!E639</f>
        <v>SYS</v>
      </c>
      <c r="E638" s="71">
        <f>Input_Raw_Data!F639</f>
        <v>41142</v>
      </c>
      <c r="F638" s="55">
        <f>Input_Raw_Data!G639</f>
        <v>48</v>
      </c>
      <c r="G638" s="62">
        <f>Input_Raw_Data!H639</f>
        <v>27797940</v>
      </c>
      <c r="H638" s="62">
        <f>Input_Raw_Data!I639</f>
        <v>27218816.239999998</v>
      </c>
      <c r="I638" s="62">
        <f>Input_Raw_Data!J639</f>
        <v>579123.76000000164</v>
      </c>
      <c r="J638" s="73" t="str">
        <f>Input_Raw_Data!K639</f>
        <v>IT and Communications</v>
      </c>
      <c r="K638" s="73" t="str">
        <f>Input_Raw_Data!L639</f>
        <v xml:space="preserve">Non-network — IT and communications </v>
      </c>
      <c r="M638" s="71">
        <f t="shared" si="153"/>
        <v>41142</v>
      </c>
      <c r="N638" s="55">
        <f t="shared" si="154"/>
        <v>4</v>
      </c>
      <c r="O638" s="55">
        <f t="shared" si="155"/>
        <v>0</v>
      </c>
      <c r="P638" s="55">
        <f t="shared" si="156"/>
        <v>6</v>
      </c>
      <c r="Q638" s="55">
        <f t="shared" si="157"/>
        <v>3</v>
      </c>
      <c r="R638" s="55">
        <f t="shared" si="158"/>
        <v>36</v>
      </c>
      <c r="S638" s="55">
        <f t="shared" si="162"/>
        <v>46</v>
      </c>
      <c r="T638" s="55">
        <f t="shared" si="159"/>
        <v>48</v>
      </c>
      <c r="U638" s="55">
        <f t="shared" si="163"/>
        <v>2</v>
      </c>
      <c r="W638" s="73" t="str">
        <f t="shared" si="160"/>
        <v>Yes</v>
      </c>
      <c r="X638" s="55">
        <f t="shared" si="164"/>
        <v>46</v>
      </c>
      <c r="Y638" s="55">
        <f t="shared" si="165"/>
        <v>2</v>
      </c>
      <c r="Z638" s="62">
        <f t="shared" si="166"/>
        <v>289561.88000000082</v>
      </c>
      <c r="AA638" s="62">
        <f t="shared" si="161"/>
        <v>27797940</v>
      </c>
      <c r="AB638" s="67">
        <f t="shared" si="167"/>
        <v>0</v>
      </c>
      <c r="AD638" s="57">
        <f>INDEX(Input_Raw_Data!$E$739:$E$744,MATCH(D638,Input_Raw_Data!$D$739:$D$744,0))</f>
        <v>0.16899999950892305</v>
      </c>
      <c r="AE638" s="62">
        <f t="shared" si="168"/>
        <v>97871.915155605951</v>
      </c>
      <c r="AF638" s="62">
        <f t="shared" si="169"/>
        <v>0</v>
      </c>
    </row>
    <row r="639" spans="4:32" s="4" customFormat="1" ht="11.25" customHeight="1" x14ac:dyDescent="0.3">
      <c r="D639" s="12" t="str">
        <f>Input_Raw_Data!E640</f>
        <v>SYS</v>
      </c>
      <c r="E639" s="71">
        <f>Input_Raw_Data!F640</f>
        <v>41248</v>
      </c>
      <c r="F639" s="55">
        <f>Input_Raw_Data!G640</f>
        <v>24</v>
      </c>
      <c r="G639" s="62">
        <f>Input_Raw_Data!H640</f>
        <v>240620</v>
      </c>
      <c r="H639" s="62">
        <f>Input_Raw_Data!I640</f>
        <v>240620</v>
      </c>
      <c r="I639" s="62">
        <f>Input_Raw_Data!J640</f>
        <v>0</v>
      </c>
      <c r="J639" s="73" t="str">
        <f>Input_Raw_Data!K640</f>
        <v>IT and Communications</v>
      </c>
      <c r="K639" s="73" t="str">
        <f>Input_Raw_Data!L640</f>
        <v xml:space="preserve">Non-network — IT and communications </v>
      </c>
      <c r="M639" s="71">
        <f t="shared" si="153"/>
        <v>41248</v>
      </c>
      <c r="N639" s="55">
        <f t="shared" si="154"/>
        <v>0</v>
      </c>
      <c r="O639" s="55">
        <f t="shared" si="155"/>
        <v>1</v>
      </c>
      <c r="P639" s="55">
        <f t="shared" si="156"/>
        <v>6</v>
      </c>
      <c r="Q639" s="55">
        <f t="shared" si="157"/>
        <v>3</v>
      </c>
      <c r="R639" s="55">
        <f t="shared" si="158"/>
        <v>36</v>
      </c>
      <c r="S639" s="55">
        <f t="shared" si="162"/>
        <v>43</v>
      </c>
      <c r="T639" s="55">
        <f t="shared" si="159"/>
        <v>24</v>
      </c>
      <c r="U639" s="55">
        <f t="shared" si="163"/>
        <v>0</v>
      </c>
      <c r="W639" s="73" t="str">
        <f t="shared" si="160"/>
        <v>Yes</v>
      </c>
      <c r="X639" s="55">
        <f t="shared" si="164"/>
        <v>43</v>
      </c>
      <c r="Y639" s="55">
        <f t="shared" si="165"/>
        <v>0</v>
      </c>
      <c r="Z639" s="62">
        <f t="shared" si="166"/>
        <v>0</v>
      </c>
      <c r="AA639" s="62">
        <f t="shared" si="161"/>
        <v>240620</v>
      </c>
      <c r="AB639" s="67">
        <f t="shared" si="167"/>
        <v>0</v>
      </c>
      <c r="AD639" s="57">
        <f>INDEX(Input_Raw_Data!$E$739:$E$744,MATCH(D639,Input_Raw_Data!$D$739:$D$744,0))</f>
        <v>0.16899999950892305</v>
      </c>
      <c r="AE639" s="62">
        <f t="shared" si="168"/>
        <v>0</v>
      </c>
      <c r="AF639" s="62">
        <f t="shared" si="169"/>
        <v>0</v>
      </c>
    </row>
    <row r="640" spans="4:32" s="4" customFormat="1" ht="11.25" customHeight="1" x14ac:dyDescent="0.3">
      <c r="D640" s="12" t="str">
        <f>Input_Raw_Data!E641</f>
        <v>SYS</v>
      </c>
      <c r="E640" s="71">
        <f>Input_Raw_Data!F641</f>
        <v>41257</v>
      </c>
      <c r="F640" s="55">
        <f>Input_Raw_Data!G641</f>
        <v>24</v>
      </c>
      <c r="G640" s="62">
        <f>Input_Raw_Data!H641</f>
        <v>46830</v>
      </c>
      <c r="H640" s="62">
        <f>Input_Raw_Data!I641</f>
        <v>46830</v>
      </c>
      <c r="I640" s="62">
        <f>Input_Raw_Data!J641</f>
        <v>0</v>
      </c>
      <c r="J640" s="73" t="str">
        <f>Input_Raw_Data!K641</f>
        <v>IT and Communications</v>
      </c>
      <c r="K640" s="73" t="str">
        <f>Input_Raw_Data!L641</f>
        <v xml:space="preserve">Non-network — IT and communications </v>
      </c>
      <c r="M640" s="71">
        <f t="shared" si="153"/>
        <v>41257</v>
      </c>
      <c r="N640" s="55">
        <f t="shared" si="154"/>
        <v>0</v>
      </c>
      <c r="O640" s="55">
        <f t="shared" si="155"/>
        <v>1</v>
      </c>
      <c r="P640" s="55">
        <f t="shared" si="156"/>
        <v>6</v>
      </c>
      <c r="Q640" s="55">
        <f t="shared" si="157"/>
        <v>3</v>
      </c>
      <c r="R640" s="55">
        <f t="shared" si="158"/>
        <v>36</v>
      </c>
      <c r="S640" s="55">
        <f t="shared" si="162"/>
        <v>43</v>
      </c>
      <c r="T640" s="55">
        <f t="shared" si="159"/>
        <v>24</v>
      </c>
      <c r="U640" s="55">
        <f t="shared" si="163"/>
        <v>0</v>
      </c>
      <c r="W640" s="73" t="str">
        <f t="shared" si="160"/>
        <v>Yes</v>
      </c>
      <c r="X640" s="55">
        <f t="shared" si="164"/>
        <v>43</v>
      </c>
      <c r="Y640" s="55">
        <f t="shared" si="165"/>
        <v>0</v>
      </c>
      <c r="Z640" s="62">
        <f t="shared" si="166"/>
        <v>0</v>
      </c>
      <c r="AA640" s="62">
        <f t="shared" si="161"/>
        <v>46830</v>
      </c>
      <c r="AB640" s="67">
        <f t="shared" si="167"/>
        <v>0</v>
      </c>
      <c r="AD640" s="57">
        <f>INDEX(Input_Raw_Data!$E$739:$E$744,MATCH(D640,Input_Raw_Data!$D$739:$D$744,0))</f>
        <v>0.16899999950892305</v>
      </c>
      <c r="AE640" s="62">
        <f t="shared" si="168"/>
        <v>0</v>
      </c>
      <c r="AF640" s="62">
        <f t="shared" si="169"/>
        <v>0</v>
      </c>
    </row>
    <row r="641" spans="4:32" s="4" customFormat="1" ht="11.25" customHeight="1" x14ac:dyDescent="0.3">
      <c r="D641" s="12" t="str">
        <f>Input_Raw_Data!E642</f>
        <v>SYS</v>
      </c>
      <c r="E641" s="71">
        <f>Input_Raw_Data!F642</f>
        <v>39230</v>
      </c>
      <c r="F641" s="55">
        <f>Input_Raw_Data!G642</f>
        <v>24</v>
      </c>
      <c r="G641" s="62">
        <f>Input_Raw_Data!H642</f>
        <v>0</v>
      </c>
      <c r="H641" s="62">
        <f>Input_Raw_Data!I642</f>
        <v>0</v>
      </c>
      <c r="I641" s="62">
        <f>Input_Raw_Data!J642</f>
        <v>0</v>
      </c>
      <c r="J641" s="73" t="str">
        <f>Input_Raw_Data!K642</f>
        <v>IT and Communications</v>
      </c>
      <c r="K641" s="73" t="str">
        <f>Input_Raw_Data!L642</f>
        <v xml:space="preserve">Non-network — IT and communications </v>
      </c>
      <c r="M641" s="71">
        <f t="shared" si="153"/>
        <v>39230</v>
      </c>
      <c r="N641" s="55">
        <f t="shared" si="154"/>
        <v>7</v>
      </c>
      <c r="O641" s="55">
        <f t="shared" si="155"/>
        <v>0</v>
      </c>
      <c r="P641" s="55">
        <f t="shared" si="156"/>
        <v>6</v>
      </c>
      <c r="Q641" s="55">
        <f t="shared" si="157"/>
        <v>8</v>
      </c>
      <c r="R641" s="55">
        <f t="shared" si="158"/>
        <v>96</v>
      </c>
      <c r="S641" s="55">
        <f t="shared" si="162"/>
        <v>109</v>
      </c>
      <c r="T641" s="55">
        <f t="shared" si="159"/>
        <v>24</v>
      </c>
      <c r="U641" s="55">
        <f t="shared" si="163"/>
        <v>0</v>
      </c>
      <c r="W641" s="73" t="str">
        <f t="shared" si="160"/>
        <v>Yes</v>
      </c>
      <c r="X641" s="55">
        <f t="shared" si="164"/>
        <v>109</v>
      </c>
      <c r="Y641" s="55">
        <f t="shared" si="165"/>
        <v>0</v>
      </c>
      <c r="Z641" s="62">
        <f t="shared" si="166"/>
        <v>0</v>
      </c>
      <c r="AA641" s="62">
        <f t="shared" si="161"/>
        <v>0</v>
      </c>
      <c r="AB641" s="67">
        <f t="shared" si="167"/>
        <v>0</v>
      </c>
      <c r="AD641" s="57">
        <f>INDEX(Input_Raw_Data!$E$739:$E$744,MATCH(D641,Input_Raw_Data!$D$739:$D$744,0))</f>
        <v>0.16899999950892305</v>
      </c>
      <c r="AE641" s="62">
        <f t="shared" si="168"/>
        <v>0</v>
      </c>
      <c r="AF641" s="62">
        <f t="shared" si="169"/>
        <v>0</v>
      </c>
    </row>
    <row r="642" spans="4:32" s="4" customFormat="1" ht="11.25" customHeight="1" x14ac:dyDescent="0.3">
      <c r="D642" s="12" t="str">
        <f>Input_Raw_Data!E643</f>
        <v>SYS</v>
      </c>
      <c r="E642" s="71">
        <f>Input_Raw_Data!F643</f>
        <v>41589</v>
      </c>
      <c r="F642" s="55">
        <f>Input_Raw_Data!G643</f>
        <v>48</v>
      </c>
      <c r="G642" s="62">
        <f>Input_Raw_Data!H643</f>
        <v>137359</v>
      </c>
      <c r="H642" s="62">
        <f>Input_Raw_Data!I643</f>
        <v>91572.59</v>
      </c>
      <c r="I642" s="62">
        <f>Input_Raw_Data!J643</f>
        <v>45786.41</v>
      </c>
      <c r="J642" s="73" t="str">
        <f>Input_Raw_Data!K643</f>
        <v>IT and Communications</v>
      </c>
      <c r="K642" s="73" t="str">
        <f>Input_Raw_Data!L643</f>
        <v xml:space="preserve">Non-network — IT and communications </v>
      </c>
      <c r="M642" s="71">
        <f t="shared" si="153"/>
        <v>41589</v>
      </c>
      <c r="N642" s="55">
        <f t="shared" si="154"/>
        <v>1</v>
      </c>
      <c r="O642" s="55">
        <f t="shared" si="155"/>
        <v>1</v>
      </c>
      <c r="P642" s="55">
        <f t="shared" si="156"/>
        <v>6</v>
      </c>
      <c r="Q642" s="55">
        <f t="shared" si="157"/>
        <v>2</v>
      </c>
      <c r="R642" s="55">
        <f t="shared" si="158"/>
        <v>24</v>
      </c>
      <c r="S642" s="55">
        <f t="shared" si="162"/>
        <v>32</v>
      </c>
      <c r="T642" s="55">
        <f t="shared" si="159"/>
        <v>48</v>
      </c>
      <c r="U642" s="55">
        <f t="shared" si="163"/>
        <v>16</v>
      </c>
      <c r="W642" s="73" t="str">
        <f t="shared" si="160"/>
        <v>Yes</v>
      </c>
      <c r="X642" s="55">
        <f t="shared" si="164"/>
        <v>32</v>
      </c>
      <c r="Y642" s="55">
        <f t="shared" si="165"/>
        <v>16</v>
      </c>
      <c r="Z642" s="62">
        <f t="shared" si="166"/>
        <v>2861.6506250000002</v>
      </c>
      <c r="AA642" s="62">
        <f t="shared" si="161"/>
        <v>137359</v>
      </c>
      <c r="AB642" s="67">
        <f t="shared" si="167"/>
        <v>0</v>
      </c>
      <c r="AD642" s="57">
        <f>INDEX(Input_Raw_Data!$E$739:$E$744,MATCH(D642,Input_Raw_Data!$D$739:$D$744,0))</f>
        <v>0.16899999950892305</v>
      </c>
      <c r="AE642" s="62">
        <f t="shared" si="168"/>
        <v>7737.9032675153503</v>
      </c>
      <c r="AF642" s="62">
        <f t="shared" si="169"/>
        <v>0</v>
      </c>
    </row>
    <row r="643" spans="4:32" s="4" customFormat="1" ht="11.25" customHeight="1" x14ac:dyDescent="0.3">
      <c r="D643" s="12" t="str">
        <f>Input_Raw_Data!E644</f>
        <v>SYS</v>
      </c>
      <c r="E643" s="71">
        <f>Input_Raw_Data!F644</f>
        <v>40923</v>
      </c>
      <c r="F643" s="55">
        <f>Input_Raw_Data!G644</f>
        <v>48</v>
      </c>
      <c r="G643" s="62">
        <f>Input_Raw_Data!H644</f>
        <v>10290</v>
      </c>
      <c r="H643" s="62">
        <f>Input_Raw_Data!I644</f>
        <v>10290</v>
      </c>
      <c r="I643" s="62">
        <f>Input_Raw_Data!J644</f>
        <v>0</v>
      </c>
      <c r="J643" s="73" t="str">
        <f>Input_Raw_Data!K644</f>
        <v>IT and Communications</v>
      </c>
      <c r="K643" s="73" t="str">
        <f>Input_Raw_Data!L644</f>
        <v xml:space="preserve">Non-network — IT and communications </v>
      </c>
      <c r="M643" s="71">
        <f t="shared" si="153"/>
        <v>40923</v>
      </c>
      <c r="N643" s="55">
        <f t="shared" si="154"/>
        <v>11</v>
      </c>
      <c r="O643" s="55">
        <f t="shared" si="155"/>
        <v>1</v>
      </c>
      <c r="P643" s="55">
        <f t="shared" si="156"/>
        <v>6</v>
      </c>
      <c r="Q643" s="55">
        <f t="shared" si="157"/>
        <v>3</v>
      </c>
      <c r="R643" s="55">
        <f t="shared" si="158"/>
        <v>36</v>
      </c>
      <c r="S643" s="55">
        <f t="shared" si="162"/>
        <v>54</v>
      </c>
      <c r="T643" s="55">
        <f t="shared" si="159"/>
        <v>48</v>
      </c>
      <c r="U643" s="55">
        <f t="shared" si="163"/>
        <v>0</v>
      </c>
      <c r="W643" s="73" t="str">
        <f t="shared" si="160"/>
        <v>Yes</v>
      </c>
      <c r="X643" s="55">
        <f t="shared" si="164"/>
        <v>54</v>
      </c>
      <c r="Y643" s="55">
        <f t="shared" si="165"/>
        <v>0</v>
      </c>
      <c r="Z643" s="62">
        <f t="shared" si="166"/>
        <v>0</v>
      </c>
      <c r="AA643" s="62">
        <f t="shared" si="161"/>
        <v>10290</v>
      </c>
      <c r="AB643" s="67">
        <f t="shared" si="167"/>
        <v>0</v>
      </c>
      <c r="AD643" s="57">
        <f>INDEX(Input_Raw_Data!$E$739:$E$744,MATCH(D643,Input_Raw_Data!$D$739:$D$744,0))</f>
        <v>0.16899999950892305</v>
      </c>
      <c r="AE643" s="62">
        <f t="shared" si="168"/>
        <v>0</v>
      </c>
      <c r="AF643" s="62">
        <f t="shared" si="169"/>
        <v>0</v>
      </c>
    </row>
    <row r="644" spans="4:32" s="4" customFormat="1" ht="11.25" customHeight="1" x14ac:dyDescent="0.3">
      <c r="D644" s="12" t="str">
        <f>Input_Raw_Data!E645</f>
        <v>SYS</v>
      </c>
      <c r="E644" s="71">
        <f>Input_Raw_Data!F645</f>
        <v>39216</v>
      </c>
      <c r="F644" s="55">
        <f>Input_Raw_Data!G645</f>
        <v>24</v>
      </c>
      <c r="G644" s="62">
        <f>Input_Raw_Data!H645</f>
        <v>0</v>
      </c>
      <c r="H644" s="62">
        <f>Input_Raw_Data!I645</f>
        <v>0</v>
      </c>
      <c r="I644" s="62">
        <f>Input_Raw_Data!J645</f>
        <v>0</v>
      </c>
      <c r="J644" s="73" t="str">
        <f>Input_Raw_Data!K645</f>
        <v>IT and Communications</v>
      </c>
      <c r="K644" s="73" t="str">
        <f>Input_Raw_Data!L645</f>
        <v xml:space="preserve">Non-network — IT and communications </v>
      </c>
      <c r="M644" s="71">
        <f t="shared" si="153"/>
        <v>39216</v>
      </c>
      <c r="N644" s="55">
        <f t="shared" si="154"/>
        <v>7</v>
      </c>
      <c r="O644" s="55">
        <f t="shared" si="155"/>
        <v>1</v>
      </c>
      <c r="P644" s="55">
        <f t="shared" si="156"/>
        <v>6</v>
      </c>
      <c r="Q644" s="55">
        <f t="shared" si="157"/>
        <v>8</v>
      </c>
      <c r="R644" s="55">
        <f t="shared" si="158"/>
        <v>96</v>
      </c>
      <c r="S644" s="55">
        <f t="shared" si="162"/>
        <v>110</v>
      </c>
      <c r="T644" s="55">
        <f t="shared" si="159"/>
        <v>24</v>
      </c>
      <c r="U644" s="55">
        <f t="shared" si="163"/>
        <v>0</v>
      </c>
      <c r="W644" s="73" t="str">
        <f t="shared" si="160"/>
        <v>Yes</v>
      </c>
      <c r="X644" s="55">
        <f t="shared" si="164"/>
        <v>110</v>
      </c>
      <c r="Y644" s="55">
        <f t="shared" si="165"/>
        <v>0</v>
      </c>
      <c r="Z644" s="62">
        <f t="shared" si="166"/>
        <v>0</v>
      </c>
      <c r="AA644" s="62">
        <f t="shared" si="161"/>
        <v>0</v>
      </c>
      <c r="AB644" s="67">
        <f t="shared" si="167"/>
        <v>0</v>
      </c>
      <c r="AD644" s="57">
        <f>INDEX(Input_Raw_Data!$E$739:$E$744,MATCH(D644,Input_Raw_Data!$D$739:$D$744,0))</f>
        <v>0.16899999950892305</v>
      </c>
      <c r="AE644" s="62">
        <f t="shared" si="168"/>
        <v>0</v>
      </c>
      <c r="AF644" s="62">
        <f t="shared" si="169"/>
        <v>0</v>
      </c>
    </row>
    <row r="645" spans="4:32" s="4" customFormat="1" ht="11.25" customHeight="1" x14ac:dyDescent="0.3">
      <c r="D645" s="12" t="str">
        <f>Input_Raw_Data!E646</f>
        <v>SYS</v>
      </c>
      <c r="E645" s="71">
        <f>Input_Raw_Data!F646</f>
        <v>41359</v>
      </c>
      <c r="F645" s="55">
        <f>Input_Raw_Data!G646</f>
        <v>48</v>
      </c>
      <c r="G645" s="62">
        <f>Input_Raw_Data!H646</f>
        <v>21691</v>
      </c>
      <c r="H645" s="62">
        <f>Input_Raw_Data!I646</f>
        <v>18075.79</v>
      </c>
      <c r="I645" s="62">
        <f>Input_Raw_Data!J646</f>
        <v>3615.2099999999991</v>
      </c>
      <c r="J645" s="73" t="str">
        <f>Input_Raw_Data!K646</f>
        <v>IT and Communications</v>
      </c>
      <c r="K645" s="73" t="str">
        <f>Input_Raw_Data!L646</f>
        <v xml:space="preserve">Non-network — IT and communications </v>
      </c>
      <c r="M645" s="71">
        <f t="shared" si="153"/>
        <v>41359</v>
      </c>
      <c r="N645" s="55">
        <f t="shared" si="154"/>
        <v>9</v>
      </c>
      <c r="O645" s="55">
        <f t="shared" si="155"/>
        <v>0</v>
      </c>
      <c r="P645" s="55">
        <f t="shared" si="156"/>
        <v>6</v>
      </c>
      <c r="Q645" s="55">
        <f t="shared" si="157"/>
        <v>2</v>
      </c>
      <c r="R645" s="55">
        <f t="shared" si="158"/>
        <v>24</v>
      </c>
      <c r="S645" s="55">
        <f t="shared" si="162"/>
        <v>39</v>
      </c>
      <c r="T645" s="55">
        <f t="shared" si="159"/>
        <v>48</v>
      </c>
      <c r="U645" s="55">
        <f t="shared" si="163"/>
        <v>9</v>
      </c>
      <c r="W645" s="73" t="str">
        <f t="shared" si="160"/>
        <v>Yes</v>
      </c>
      <c r="X645" s="55">
        <f t="shared" si="164"/>
        <v>39</v>
      </c>
      <c r="Y645" s="55">
        <f t="shared" si="165"/>
        <v>9</v>
      </c>
      <c r="Z645" s="62">
        <f t="shared" si="166"/>
        <v>401.68999999999988</v>
      </c>
      <c r="AA645" s="62">
        <f t="shared" si="161"/>
        <v>21691</v>
      </c>
      <c r="AB645" s="67">
        <f t="shared" si="167"/>
        <v>0</v>
      </c>
      <c r="AD645" s="57">
        <f>INDEX(Input_Raw_Data!$E$739:$E$744,MATCH(D645,Input_Raw_Data!$D$739:$D$744,0))</f>
        <v>0.16899999950892305</v>
      </c>
      <c r="AE645" s="62">
        <f t="shared" si="168"/>
        <v>610.97048822465354</v>
      </c>
      <c r="AF645" s="62">
        <f t="shared" si="169"/>
        <v>0</v>
      </c>
    </row>
    <row r="646" spans="4:32" s="4" customFormat="1" ht="11.25" customHeight="1" x14ac:dyDescent="0.3">
      <c r="D646" s="12" t="str">
        <f>Input_Raw_Data!E647</f>
        <v>SYS</v>
      </c>
      <c r="E646" s="71">
        <f>Input_Raw_Data!F647</f>
        <v>41424</v>
      </c>
      <c r="F646" s="55">
        <f>Input_Raw_Data!G647</f>
        <v>48</v>
      </c>
      <c r="G646" s="62">
        <f>Input_Raw_Data!H647</f>
        <v>95693</v>
      </c>
      <c r="H646" s="62">
        <f>Input_Raw_Data!I647</f>
        <v>75756.84</v>
      </c>
      <c r="I646" s="62">
        <f>Input_Raw_Data!J647</f>
        <v>19936.160000000003</v>
      </c>
      <c r="J646" s="73" t="str">
        <f>Input_Raw_Data!K647</f>
        <v>IT and Communications</v>
      </c>
      <c r="K646" s="73" t="str">
        <f>Input_Raw_Data!L647</f>
        <v xml:space="preserve">Non-network — IT and communications </v>
      </c>
      <c r="M646" s="71">
        <f t="shared" si="153"/>
        <v>41424</v>
      </c>
      <c r="N646" s="55">
        <f t="shared" si="154"/>
        <v>7</v>
      </c>
      <c r="O646" s="55">
        <f t="shared" si="155"/>
        <v>0</v>
      </c>
      <c r="P646" s="55">
        <f t="shared" si="156"/>
        <v>6</v>
      </c>
      <c r="Q646" s="55">
        <f t="shared" si="157"/>
        <v>2</v>
      </c>
      <c r="R646" s="55">
        <f t="shared" si="158"/>
        <v>24</v>
      </c>
      <c r="S646" s="55">
        <f t="shared" si="162"/>
        <v>37</v>
      </c>
      <c r="T646" s="55">
        <f t="shared" si="159"/>
        <v>48</v>
      </c>
      <c r="U646" s="55">
        <f t="shared" si="163"/>
        <v>11</v>
      </c>
      <c r="W646" s="73" t="str">
        <f t="shared" si="160"/>
        <v>Yes</v>
      </c>
      <c r="X646" s="55">
        <f t="shared" si="164"/>
        <v>37</v>
      </c>
      <c r="Y646" s="55">
        <f t="shared" si="165"/>
        <v>11</v>
      </c>
      <c r="Z646" s="62">
        <f t="shared" si="166"/>
        <v>1812.3781818181822</v>
      </c>
      <c r="AA646" s="62">
        <f t="shared" si="161"/>
        <v>95693</v>
      </c>
      <c r="AB646" s="67">
        <f t="shared" si="167"/>
        <v>0</v>
      </c>
      <c r="AD646" s="57">
        <f>INDEX(Input_Raw_Data!$E$739:$E$744,MATCH(D646,Input_Raw_Data!$D$739:$D$744,0))</f>
        <v>0.16899999950892305</v>
      </c>
      <c r="AE646" s="62">
        <f t="shared" si="168"/>
        <v>3369.2110302098122</v>
      </c>
      <c r="AF646" s="62">
        <f t="shared" si="169"/>
        <v>0</v>
      </c>
    </row>
    <row r="647" spans="4:32" s="4" customFormat="1" ht="11.25" customHeight="1" x14ac:dyDescent="0.3">
      <c r="D647" s="12" t="str">
        <f>Input_Raw_Data!E648</f>
        <v>SYS</v>
      </c>
      <c r="E647" s="71">
        <f>Input_Raw_Data!F648</f>
        <v>41158</v>
      </c>
      <c r="F647" s="55">
        <f>Input_Raw_Data!G648</f>
        <v>48</v>
      </c>
      <c r="G647" s="62">
        <f>Input_Raw_Data!H648</f>
        <v>12667</v>
      </c>
      <c r="H647" s="62">
        <f>Input_Raw_Data!I648</f>
        <v>12139.17</v>
      </c>
      <c r="I647" s="62">
        <f>Input_Raw_Data!J648</f>
        <v>527.82999999999993</v>
      </c>
      <c r="J647" s="73" t="str">
        <f>Input_Raw_Data!K648</f>
        <v>IT and Communications</v>
      </c>
      <c r="K647" s="73" t="str">
        <f>Input_Raw_Data!L648</f>
        <v xml:space="preserve">Non-network — IT and communications </v>
      </c>
      <c r="M647" s="71">
        <f t="shared" si="153"/>
        <v>41158</v>
      </c>
      <c r="N647" s="55">
        <f t="shared" si="154"/>
        <v>3</v>
      </c>
      <c r="O647" s="55">
        <f t="shared" si="155"/>
        <v>1</v>
      </c>
      <c r="P647" s="55">
        <f t="shared" si="156"/>
        <v>6</v>
      </c>
      <c r="Q647" s="55">
        <f t="shared" si="157"/>
        <v>3</v>
      </c>
      <c r="R647" s="55">
        <f t="shared" si="158"/>
        <v>36</v>
      </c>
      <c r="S647" s="55">
        <f t="shared" si="162"/>
        <v>46</v>
      </c>
      <c r="T647" s="55">
        <f t="shared" si="159"/>
        <v>48</v>
      </c>
      <c r="U647" s="55">
        <f t="shared" si="163"/>
        <v>2</v>
      </c>
      <c r="W647" s="73" t="str">
        <f t="shared" si="160"/>
        <v>Yes</v>
      </c>
      <c r="X647" s="55">
        <f t="shared" si="164"/>
        <v>46</v>
      </c>
      <c r="Y647" s="55">
        <f t="shared" si="165"/>
        <v>2</v>
      </c>
      <c r="Z647" s="62">
        <f t="shared" si="166"/>
        <v>263.91499999999996</v>
      </c>
      <c r="AA647" s="62">
        <f t="shared" si="161"/>
        <v>12667</v>
      </c>
      <c r="AB647" s="67">
        <f t="shared" si="167"/>
        <v>0</v>
      </c>
      <c r="AD647" s="57">
        <f>INDEX(Input_Raw_Data!$E$739:$E$744,MATCH(D647,Input_Raw_Data!$D$739:$D$744,0))</f>
        <v>0.16899999950892305</v>
      </c>
      <c r="AE647" s="62">
        <f t="shared" si="168"/>
        <v>89.203269740794838</v>
      </c>
      <c r="AF647" s="62">
        <f t="shared" si="169"/>
        <v>0</v>
      </c>
    </row>
    <row r="648" spans="4:32" s="4" customFormat="1" ht="11.25" customHeight="1" x14ac:dyDescent="0.3">
      <c r="D648" s="12" t="str">
        <f>Input_Raw_Data!E649</f>
        <v>SYS</v>
      </c>
      <c r="E648" s="71">
        <f>Input_Raw_Data!F649</f>
        <v>41108</v>
      </c>
      <c r="F648" s="55">
        <f>Input_Raw_Data!G649</f>
        <v>48</v>
      </c>
      <c r="G648" s="62">
        <f>Input_Raw_Data!H649</f>
        <v>41252</v>
      </c>
      <c r="H648" s="62">
        <f>Input_Raw_Data!I649</f>
        <v>41252</v>
      </c>
      <c r="I648" s="62">
        <f>Input_Raw_Data!J649</f>
        <v>0</v>
      </c>
      <c r="J648" s="73" t="str">
        <f>Input_Raw_Data!K649</f>
        <v>IT and Communications</v>
      </c>
      <c r="K648" s="73" t="str">
        <f>Input_Raw_Data!L649</f>
        <v xml:space="preserve">Non-network — IT and communications </v>
      </c>
      <c r="M648" s="71">
        <f t="shared" si="153"/>
        <v>41108</v>
      </c>
      <c r="N648" s="55">
        <f t="shared" si="154"/>
        <v>5</v>
      </c>
      <c r="O648" s="55">
        <f t="shared" si="155"/>
        <v>0</v>
      </c>
      <c r="P648" s="55">
        <f t="shared" si="156"/>
        <v>6</v>
      </c>
      <c r="Q648" s="55">
        <f t="shared" si="157"/>
        <v>3</v>
      </c>
      <c r="R648" s="55">
        <f t="shared" si="158"/>
        <v>36</v>
      </c>
      <c r="S648" s="55">
        <f t="shared" si="162"/>
        <v>47</v>
      </c>
      <c r="T648" s="55">
        <f t="shared" si="159"/>
        <v>48</v>
      </c>
      <c r="U648" s="55">
        <f t="shared" si="163"/>
        <v>1</v>
      </c>
      <c r="W648" s="73" t="str">
        <f t="shared" si="160"/>
        <v>Yes</v>
      </c>
      <c r="X648" s="55">
        <f t="shared" si="164"/>
        <v>47</v>
      </c>
      <c r="Y648" s="55">
        <f t="shared" si="165"/>
        <v>1</v>
      </c>
      <c r="Z648" s="62">
        <f t="shared" si="166"/>
        <v>0</v>
      </c>
      <c r="AA648" s="62">
        <f t="shared" si="161"/>
        <v>41252</v>
      </c>
      <c r="AB648" s="67">
        <f t="shared" si="167"/>
        <v>0</v>
      </c>
      <c r="AD648" s="57">
        <f>INDEX(Input_Raw_Data!$E$739:$E$744,MATCH(D648,Input_Raw_Data!$D$739:$D$744,0))</f>
        <v>0.16899999950892305</v>
      </c>
      <c r="AE648" s="62">
        <f t="shared" si="168"/>
        <v>0</v>
      </c>
      <c r="AF648" s="62">
        <f t="shared" si="169"/>
        <v>0</v>
      </c>
    </row>
    <row r="649" spans="4:32" s="4" customFormat="1" ht="11.25" customHeight="1" x14ac:dyDescent="0.3">
      <c r="D649" s="12" t="str">
        <f>Input_Raw_Data!E650</f>
        <v>SYS</v>
      </c>
      <c r="E649" s="71">
        <f>Input_Raw_Data!F650</f>
        <v>39204</v>
      </c>
      <c r="F649" s="55">
        <f>Input_Raw_Data!G650</f>
        <v>24</v>
      </c>
      <c r="G649" s="62">
        <f>Input_Raw_Data!H650</f>
        <v>0</v>
      </c>
      <c r="H649" s="62">
        <f>Input_Raw_Data!I650</f>
        <v>0</v>
      </c>
      <c r="I649" s="62">
        <f>Input_Raw_Data!J650</f>
        <v>0</v>
      </c>
      <c r="J649" s="73" t="str">
        <f>Input_Raw_Data!K650</f>
        <v>IT and Communications</v>
      </c>
      <c r="K649" s="73" t="str">
        <f>Input_Raw_Data!L650</f>
        <v xml:space="preserve">Non-network — IT and communications </v>
      </c>
      <c r="M649" s="71">
        <f t="shared" si="153"/>
        <v>39204</v>
      </c>
      <c r="N649" s="55">
        <f t="shared" si="154"/>
        <v>7</v>
      </c>
      <c r="O649" s="55">
        <f t="shared" si="155"/>
        <v>1</v>
      </c>
      <c r="P649" s="55">
        <f t="shared" si="156"/>
        <v>6</v>
      </c>
      <c r="Q649" s="55">
        <f t="shared" si="157"/>
        <v>8</v>
      </c>
      <c r="R649" s="55">
        <f t="shared" si="158"/>
        <v>96</v>
      </c>
      <c r="S649" s="55">
        <f t="shared" si="162"/>
        <v>110</v>
      </c>
      <c r="T649" s="55">
        <f t="shared" si="159"/>
        <v>24</v>
      </c>
      <c r="U649" s="55">
        <f t="shared" si="163"/>
        <v>0</v>
      </c>
      <c r="W649" s="73" t="str">
        <f t="shared" si="160"/>
        <v>Yes</v>
      </c>
      <c r="X649" s="55">
        <f t="shared" si="164"/>
        <v>110</v>
      </c>
      <c r="Y649" s="55">
        <f t="shared" si="165"/>
        <v>0</v>
      </c>
      <c r="Z649" s="62">
        <f t="shared" si="166"/>
        <v>0</v>
      </c>
      <c r="AA649" s="62">
        <f t="shared" si="161"/>
        <v>0</v>
      </c>
      <c r="AB649" s="67">
        <f t="shared" si="167"/>
        <v>0</v>
      </c>
      <c r="AD649" s="57">
        <f>INDEX(Input_Raw_Data!$E$739:$E$744,MATCH(D649,Input_Raw_Data!$D$739:$D$744,0))</f>
        <v>0.16899999950892305</v>
      </c>
      <c r="AE649" s="62">
        <f t="shared" si="168"/>
        <v>0</v>
      </c>
      <c r="AF649" s="62">
        <f t="shared" si="169"/>
        <v>0</v>
      </c>
    </row>
    <row r="650" spans="4:32" s="4" customFormat="1" ht="11.25" customHeight="1" x14ac:dyDescent="0.3">
      <c r="D650" s="12" t="str">
        <f>Input_Raw_Data!E651</f>
        <v>SYS</v>
      </c>
      <c r="E650" s="71">
        <f>Input_Raw_Data!F651</f>
        <v>41401</v>
      </c>
      <c r="F650" s="55">
        <f>Input_Raw_Data!G651</f>
        <v>48</v>
      </c>
      <c r="G650" s="62">
        <f>Input_Raw_Data!H651</f>
        <v>886207</v>
      </c>
      <c r="H650" s="62">
        <f>Input_Raw_Data!I651</f>
        <v>701580.56</v>
      </c>
      <c r="I650" s="62">
        <f>Input_Raw_Data!J651</f>
        <v>184626.43999999994</v>
      </c>
      <c r="J650" s="73" t="str">
        <f>Input_Raw_Data!K651</f>
        <v>IT and Communications</v>
      </c>
      <c r="K650" s="73" t="str">
        <f>Input_Raw_Data!L651</f>
        <v xml:space="preserve">Non-network — IT and communications </v>
      </c>
      <c r="M650" s="71">
        <f t="shared" ref="M650:M713" si="170">E650</f>
        <v>41401</v>
      </c>
      <c r="N650" s="55">
        <f t="shared" ref="N650:N713" si="171">IF(YEAR(M650)=YEAR(Current_Value_Date),0,Mths_In_Yr-(MONTH(M650)))</f>
        <v>7</v>
      </c>
      <c r="O650" s="55">
        <f t="shared" ref="O650:O713" si="172">IF(YEAR(M650)=YEAR(Current_Value_Date),0,
ROUND((EOMONTH(M650,0)-M650)/(Days_In_Yr/Mths_In_Yr),0))</f>
        <v>1</v>
      </c>
      <c r="P650" s="55">
        <f t="shared" ref="P650:P713" si="173">IF(YEAR(M650)=YEAR(Current_Value_Date),ROUND((Current_Value_Date-M650)/(365/12),0),MONTH(Current_Value_Date))</f>
        <v>6</v>
      </c>
      <c r="Q650" s="55">
        <f t="shared" ref="Q650:Q713" si="174">MAX((YEAR(Current_Value_Date)-1)-(YEAR(M650)),0)</f>
        <v>2</v>
      </c>
      <c r="R650" s="55">
        <f t="shared" ref="R650:R713" si="175">Q650*Mths_In_Yr</f>
        <v>24</v>
      </c>
      <c r="S650" s="55">
        <f t="shared" si="162"/>
        <v>38</v>
      </c>
      <c r="T650" s="55">
        <f t="shared" ref="T650:T713" si="176">F650</f>
        <v>48</v>
      </c>
      <c r="U650" s="55">
        <f t="shared" si="163"/>
        <v>10</v>
      </c>
      <c r="W650" s="73" t="str">
        <f t="shared" ref="W650:W713" si="177">IF(F650=1,No,Yes)</f>
        <v>Yes</v>
      </c>
      <c r="X650" s="55">
        <f t="shared" si="164"/>
        <v>38</v>
      </c>
      <c r="Y650" s="55">
        <f t="shared" si="165"/>
        <v>10</v>
      </c>
      <c r="Z650" s="62">
        <f t="shared" si="166"/>
        <v>18462.643999999993</v>
      </c>
      <c r="AA650" s="62">
        <f t="shared" ref="AA650:AA713" si="178">MIN(H650+Z650*Applicable_Months,G650)</f>
        <v>886207</v>
      </c>
      <c r="AB650" s="67">
        <f t="shared" si="167"/>
        <v>0</v>
      </c>
      <c r="AD650" s="57">
        <f>INDEX(Input_Raw_Data!$E$739:$E$744,MATCH(D650,Input_Raw_Data!$D$739:$D$744,0))</f>
        <v>0.16899999950892305</v>
      </c>
      <c r="AE650" s="62">
        <f t="shared" si="168"/>
        <v>31201.868269334202</v>
      </c>
      <c r="AF650" s="62">
        <f t="shared" si="169"/>
        <v>0</v>
      </c>
    </row>
    <row r="651" spans="4:32" s="4" customFormat="1" ht="11.25" customHeight="1" x14ac:dyDescent="0.3">
      <c r="D651" s="12" t="str">
        <f>Input_Raw_Data!E652</f>
        <v>SYS</v>
      </c>
      <c r="E651" s="71">
        <f>Input_Raw_Data!F652</f>
        <v>39113</v>
      </c>
      <c r="F651" s="55">
        <f>Input_Raw_Data!G652</f>
        <v>60</v>
      </c>
      <c r="G651" s="62">
        <f>Input_Raw_Data!H652</f>
        <v>193816</v>
      </c>
      <c r="H651" s="62">
        <f>Input_Raw_Data!I652</f>
        <v>193816</v>
      </c>
      <c r="I651" s="62">
        <f>Input_Raw_Data!J652</f>
        <v>0</v>
      </c>
      <c r="J651" s="73" t="str">
        <f>Input_Raw_Data!K652</f>
        <v>IT and Communications</v>
      </c>
      <c r="K651" s="73" t="str">
        <f>Input_Raw_Data!L652</f>
        <v xml:space="preserve">Non-network — IT and communications </v>
      </c>
      <c r="M651" s="71">
        <f t="shared" si="170"/>
        <v>39113</v>
      </c>
      <c r="N651" s="55">
        <f t="shared" si="171"/>
        <v>11</v>
      </c>
      <c r="O651" s="55">
        <f t="shared" si="172"/>
        <v>0</v>
      </c>
      <c r="P651" s="55">
        <f t="shared" si="173"/>
        <v>6</v>
      </c>
      <c r="Q651" s="55">
        <f t="shared" si="174"/>
        <v>8</v>
      </c>
      <c r="R651" s="55">
        <f t="shared" si="175"/>
        <v>96</v>
      </c>
      <c r="S651" s="55">
        <f t="shared" ref="S651:S714" si="179">N651+O651+P651+R651</f>
        <v>113</v>
      </c>
      <c r="T651" s="55">
        <f t="shared" si="176"/>
        <v>60</v>
      </c>
      <c r="U651" s="55">
        <f t="shared" ref="U651:U714" si="180">IF(T651=1,0,MAX(T651-S651,0))</f>
        <v>0</v>
      </c>
      <c r="W651" s="73" t="str">
        <f t="shared" si="177"/>
        <v>Yes</v>
      </c>
      <c r="X651" s="55">
        <f t="shared" ref="X651:X714" si="181">S651</f>
        <v>113</v>
      </c>
      <c r="Y651" s="55">
        <f t="shared" ref="Y651:Y714" si="182">U651</f>
        <v>0</v>
      </c>
      <c r="Z651" s="62">
        <f t="shared" ref="Z651:Z714" si="183">IFERROR(I651/Y651,0)</f>
        <v>0</v>
      </c>
      <c r="AA651" s="62">
        <f t="shared" si="178"/>
        <v>193816</v>
      </c>
      <c r="AB651" s="67">
        <f t="shared" ref="AB651:AB714" si="184">G651-AA651</f>
        <v>0</v>
      </c>
      <c r="AD651" s="57">
        <f>INDEX(Input_Raw_Data!$E$739:$E$744,MATCH(D651,Input_Raw_Data!$D$739:$D$744,0))</f>
        <v>0.16899999950892305</v>
      </c>
      <c r="AE651" s="62">
        <f t="shared" ref="AE651:AE714" si="185">AD651*I651</f>
        <v>0</v>
      </c>
      <c r="AF651" s="62">
        <f t="shared" ref="AF651:AF714" si="186">AB651*AD651</f>
        <v>0</v>
      </c>
    </row>
    <row r="652" spans="4:32" s="4" customFormat="1" ht="11.25" customHeight="1" x14ac:dyDescent="0.3">
      <c r="D652" s="12" t="str">
        <f>Input_Raw_Data!E653</f>
        <v>SYS</v>
      </c>
      <c r="E652" s="71">
        <f>Input_Raw_Data!F653</f>
        <v>41084</v>
      </c>
      <c r="F652" s="55">
        <f>Input_Raw_Data!G653</f>
        <v>48</v>
      </c>
      <c r="G652" s="62">
        <f>Input_Raw_Data!H653</f>
        <v>455450</v>
      </c>
      <c r="H652" s="62">
        <f>Input_Raw_Data!I653</f>
        <v>455450</v>
      </c>
      <c r="I652" s="62">
        <f>Input_Raw_Data!J653</f>
        <v>0</v>
      </c>
      <c r="J652" s="73" t="str">
        <f>Input_Raw_Data!K653</f>
        <v>IT and Communications</v>
      </c>
      <c r="K652" s="73" t="str">
        <f>Input_Raw_Data!L653</f>
        <v xml:space="preserve">Non-network — IT and communications </v>
      </c>
      <c r="M652" s="71">
        <f t="shared" si="170"/>
        <v>41084</v>
      </c>
      <c r="N652" s="55">
        <f t="shared" si="171"/>
        <v>6</v>
      </c>
      <c r="O652" s="55">
        <f t="shared" si="172"/>
        <v>0</v>
      </c>
      <c r="P652" s="55">
        <f t="shared" si="173"/>
        <v>6</v>
      </c>
      <c r="Q652" s="55">
        <f t="shared" si="174"/>
        <v>3</v>
      </c>
      <c r="R652" s="55">
        <f t="shared" si="175"/>
        <v>36</v>
      </c>
      <c r="S652" s="55">
        <f t="shared" si="179"/>
        <v>48</v>
      </c>
      <c r="T652" s="55">
        <f t="shared" si="176"/>
        <v>48</v>
      </c>
      <c r="U652" s="55">
        <f t="shared" si="180"/>
        <v>0</v>
      </c>
      <c r="W652" s="73" t="str">
        <f t="shared" si="177"/>
        <v>Yes</v>
      </c>
      <c r="X652" s="55">
        <f t="shared" si="181"/>
        <v>48</v>
      </c>
      <c r="Y652" s="55">
        <f t="shared" si="182"/>
        <v>0</v>
      </c>
      <c r="Z652" s="62">
        <f t="shared" si="183"/>
        <v>0</v>
      </c>
      <c r="AA652" s="62">
        <f t="shared" si="178"/>
        <v>455450</v>
      </c>
      <c r="AB652" s="67">
        <f t="shared" si="184"/>
        <v>0</v>
      </c>
      <c r="AD652" s="57">
        <f>INDEX(Input_Raw_Data!$E$739:$E$744,MATCH(D652,Input_Raw_Data!$D$739:$D$744,0))</f>
        <v>0.16899999950892305</v>
      </c>
      <c r="AE652" s="62">
        <f t="shared" si="185"/>
        <v>0</v>
      </c>
      <c r="AF652" s="62">
        <f t="shared" si="186"/>
        <v>0</v>
      </c>
    </row>
    <row r="653" spans="4:32" s="4" customFormat="1" ht="11.25" customHeight="1" x14ac:dyDescent="0.3">
      <c r="D653" s="12" t="str">
        <f>Input_Raw_Data!E654</f>
        <v>SYS</v>
      </c>
      <c r="E653" s="71">
        <f>Input_Raw_Data!F654</f>
        <v>41484</v>
      </c>
      <c r="F653" s="55">
        <f>Input_Raw_Data!G654</f>
        <v>48</v>
      </c>
      <c r="G653" s="62">
        <f>Input_Raw_Data!H654</f>
        <v>347993</v>
      </c>
      <c r="H653" s="62">
        <f>Input_Raw_Data!I654</f>
        <v>260994.65</v>
      </c>
      <c r="I653" s="62">
        <f>Input_Raw_Data!J654</f>
        <v>86998.35</v>
      </c>
      <c r="J653" s="73" t="str">
        <f>Input_Raw_Data!K654</f>
        <v>IT and Communications</v>
      </c>
      <c r="K653" s="73" t="str">
        <f>Input_Raw_Data!L654</f>
        <v xml:space="preserve">Non-network — IT and communications </v>
      </c>
      <c r="M653" s="71">
        <f t="shared" si="170"/>
        <v>41484</v>
      </c>
      <c r="N653" s="55">
        <f t="shared" si="171"/>
        <v>5</v>
      </c>
      <c r="O653" s="55">
        <f t="shared" si="172"/>
        <v>0</v>
      </c>
      <c r="P653" s="55">
        <f t="shared" si="173"/>
        <v>6</v>
      </c>
      <c r="Q653" s="55">
        <f t="shared" si="174"/>
        <v>2</v>
      </c>
      <c r="R653" s="55">
        <f t="shared" si="175"/>
        <v>24</v>
      </c>
      <c r="S653" s="55">
        <f t="shared" si="179"/>
        <v>35</v>
      </c>
      <c r="T653" s="55">
        <f t="shared" si="176"/>
        <v>48</v>
      </c>
      <c r="U653" s="55">
        <f t="shared" si="180"/>
        <v>13</v>
      </c>
      <c r="W653" s="73" t="str">
        <f t="shared" si="177"/>
        <v>Yes</v>
      </c>
      <c r="X653" s="55">
        <f t="shared" si="181"/>
        <v>35</v>
      </c>
      <c r="Y653" s="55">
        <f t="shared" si="182"/>
        <v>13</v>
      </c>
      <c r="Z653" s="62">
        <f t="shared" si="183"/>
        <v>6692.1807692307693</v>
      </c>
      <c r="AA653" s="62">
        <f t="shared" si="178"/>
        <v>347993</v>
      </c>
      <c r="AB653" s="67">
        <f t="shared" si="184"/>
        <v>0</v>
      </c>
      <c r="AD653" s="57">
        <f>INDEX(Input_Raw_Data!$E$739:$E$744,MATCH(D653,Input_Raw_Data!$D$739:$D$744,0))</f>
        <v>0.16899999950892305</v>
      </c>
      <c r="AE653" s="62">
        <f t="shared" si="185"/>
        <v>14702.721107277117</v>
      </c>
      <c r="AF653" s="62">
        <f t="shared" si="186"/>
        <v>0</v>
      </c>
    </row>
    <row r="654" spans="4:32" s="4" customFormat="1" ht="11.25" customHeight="1" x14ac:dyDescent="0.3">
      <c r="D654" s="12" t="str">
        <f>Input_Raw_Data!E655</f>
        <v>SYS</v>
      </c>
      <c r="E654" s="71">
        <f>Input_Raw_Data!F655</f>
        <v>41517</v>
      </c>
      <c r="F654" s="55">
        <f>Input_Raw_Data!G655</f>
        <v>48</v>
      </c>
      <c r="G654" s="62">
        <f>Input_Raw_Data!H655</f>
        <v>30925</v>
      </c>
      <c r="H654" s="62">
        <f>Input_Raw_Data!I655</f>
        <v>22549.48</v>
      </c>
      <c r="I654" s="62">
        <f>Input_Raw_Data!J655</f>
        <v>8375.52</v>
      </c>
      <c r="J654" s="73" t="str">
        <f>Input_Raw_Data!K655</f>
        <v>IT and Communications</v>
      </c>
      <c r="K654" s="73" t="str">
        <f>Input_Raw_Data!L655</f>
        <v xml:space="preserve">Non-network — IT and communications </v>
      </c>
      <c r="M654" s="71">
        <f t="shared" si="170"/>
        <v>41517</v>
      </c>
      <c r="N654" s="55">
        <f t="shared" si="171"/>
        <v>4</v>
      </c>
      <c r="O654" s="55">
        <f t="shared" si="172"/>
        <v>0</v>
      </c>
      <c r="P654" s="55">
        <f t="shared" si="173"/>
        <v>6</v>
      </c>
      <c r="Q654" s="55">
        <f t="shared" si="174"/>
        <v>2</v>
      </c>
      <c r="R654" s="55">
        <f t="shared" si="175"/>
        <v>24</v>
      </c>
      <c r="S654" s="55">
        <f t="shared" si="179"/>
        <v>34</v>
      </c>
      <c r="T654" s="55">
        <f t="shared" si="176"/>
        <v>48</v>
      </c>
      <c r="U654" s="55">
        <f t="shared" si="180"/>
        <v>14</v>
      </c>
      <c r="W654" s="73" t="str">
        <f t="shared" si="177"/>
        <v>Yes</v>
      </c>
      <c r="X654" s="55">
        <f t="shared" si="181"/>
        <v>34</v>
      </c>
      <c r="Y654" s="55">
        <f t="shared" si="182"/>
        <v>14</v>
      </c>
      <c r="Z654" s="62">
        <f t="shared" si="183"/>
        <v>598.25142857142862</v>
      </c>
      <c r="AA654" s="62">
        <f t="shared" si="178"/>
        <v>30925</v>
      </c>
      <c r="AB654" s="67">
        <f t="shared" si="184"/>
        <v>0</v>
      </c>
      <c r="AD654" s="57">
        <f>INDEX(Input_Raw_Data!$E$739:$E$744,MATCH(D654,Input_Raw_Data!$D$739:$D$744,0))</f>
        <v>0.16899999950892305</v>
      </c>
      <c r="AE654" s="62">
        <f t="shared" si="185"/>
        <v>1415.4628758869753</v>
      </c>
      <c r="AF654" s="62">
        <f t="shared" si="186"/>
        <v>0</v>
      </c>
    </row>
    <row r="655" spans="4:32" s="4" customFormat="1" ht="11.25" customHeight="1" x14ac:dyDescent="0.3">
      <c r="D655" s="12" t="str">
        <f>Input_Raw_Data!E656</f>
        <v>SYS</v>
      </c>
      <c r="E655" s="71">
        <f>Input_Raw_Data!F656</f>
        <v>39213</v>
      </c>
      <c r="F655" s="55">
        <f>Input_Raw_Data!G656</f>
        <v>24</v>
      </c>
      <c r="G655" s="62">
        <f>Input_Raw_Data!H656</f>
        <v>47602</v>
      </c>
      <c r="H655" s="62">
        <f>Input_Raw_Data!I656</f>
        <v>47602</v>
      </c>
      <c r="I655" s="62">
        <f>Input_Raw_Data!J656</f>
        <v>0</v>
      </c>
      <c r="J655" s="73" t="str">
        <f>Input_Raw_Data!K656</f>
        <v>IT and Communications</v>
      </c>
      <c r="K655" s="73" t="str">
        <f>Input_Raw_Data!L656</f>
        <v xml:space="preserve">Non-network — IT and communications </v>
      </c>
      <c r="M655" s="71">
        <f t="shared" si="170"/>
        <v>39213</v>
      </c>
      <c r="N655" s="55">
        <f t="shared" si="171"/>
        <v>7</v>
      </c>
      <c r="O655" s="55">
        <f t="shared" si="172"/>
        <v>1</v>
      </c>
      <c r="P655" s="55">
        <f t="shared" si="173"/>
        <v>6</v>
      </c>
      <c r="Q655" s="55">
        <f t="shared" si="174"/>
        <v>8</v>
      </c>
      <c r="R655" s="55">
        <f t="shared" si="175"/>
        <v>96</v>
      </c>
      <c r="S655" s="55">
        <f t="shared" si="179"/>
        <v>110</v>
      </c>
      <c r="T655" s="55">
        <f t="shared" si="176"/>
        <v>24</v>
      </c>
      <c r="U655" s="55">
        <f t="shared" si="180"/>
        <v>0</v>
      </c>
      <c r="W655" s="73" t="str">
        <f t="shared" si="177"/>
        <v>Yes</v>
      </c>
      <c r="X655" s="55">
        <f t="shared" si="181"/>
        <v>110</v>
      </c>
      <c r="Y655" s="55">
        <f t="shared" si="182"/>
        <v>0</v>
      </c>
      <c r="Z655" s="62">
        <f t="shared" si="183"/>
        <v>0</v>
      </c>
      <c r="AA655" s="62">
        <f t="shared" si="178"/>
        <v>47602</v>
      </c>
      <c r="AB655" s="67">
        <f t="shared" si="184"/>
        <v>0</v>
      </c>
      <c r="AD655" s="57">
        <f>INDEX(Input_Raw_Data!$E$739:$E$744,MATCH(D655,Input_Raw_Data!$D$739:$D$744,0))</f>
        <v>0.16899999950892305</v>
      </c>
      <c r="AE655" s="62">
        <f t="shared" si="185"/>
        <v>0</v>
      </c>
      <c r="AF655" s="62">
        <f t="shared" si="186"/>
        <v>0</v>
      </c>
    </row>
    <row r="656" spans="4:32" s="4" customFormat="1" ht="11.25" customHeight="1" x14ac:dyDescent="0.3">
      <c r="D656" s="12" t="str">
        <f>Input_Raw_Data!E657</f>
        <v>SYS</v>
      </c>
      <c r="E656" s="71">
        <f>Input_Raw_Data!F657</f>
        <v>38899</v>
      </c>
      <c r="F656" s="55">
        <f>Input_Raw_Data!G657</f>
        <v>24</v>
      </c>
      <c r="G656" s="62">
        <f>Input_Raw_Data!H657</f>
        <v>0</v>
      </c>
      <c r="H656" s="62">
        <f>Input_Raw_Data!I657</f>
        <v>0</v>
      </c>
      <c r="I656" s="62">
        <f>Input_Raw_Data!J657</f>
        <v>0</v>
      </c>
      <c r="J656" s="73" t="str">
        <f>Input_Raw_Data!K657</f>
        <v>IT and Communications</v>
      </c>
      <c r="K656" s="73" t="str">
        <f>Input_Raw_Data!L657</f>
        <v xml:space="preserve">Non-network — IT and communications </v>
      </c>
      <c r="M656" s="71">
        <f t="shared" si="170"/>
        <v>38899</v>
      </c>
      <c r="N656" s="55">
        <f t="shared" si="171"/>
        <v>5</v>
      </c>
      <c r="O656" s="55">
        <f t="shared" si="172"/>
        <v>1</v>
      </c>
      <c r="P656" s="55">
        <f t="shared" si="173"/>
        <v>6</v>
      </c>
      <c r="Q656" s="55">
        <f t="shared" si="174"/>
        <v>9</v>
      </c>
      <c r="R656" s="55">
        <f t="shared" si="175"/>
        <v>108</v>
      </c>
      <c r="S656" s="55">
        <f t="shared" si="179"/>
        <v>120</v>
      </c>
      <c r="T656" s="55">
        <f t="shared" si="176"/>
        <v>24</v>
      </c>
      <c r="U656" s="55">
        <f t="shared" si="180"/>
        <v>0</v>
      </c>
      <c r="W656" s="73" t="str">
        <f t="shared" si="177"/>
        <v>Yes</v>
      </c>
      <c r="X656" s="55">
        <f t="shared" si="181"/>
        <v>120</v>
      </c>
      <c r="Y656" s="55">
        <f t="shared" si="182"/>
        <v>0</v>
      </c>
      <c r="Z656" s="62">
        <f t="shared" si="183"/>
        <v>0</v>
      </c>
      <c r="AA656" s="62">
        <f t="shared" si="178"/>
        <v>0</v>
      </c>
      <c r="AB656" s="67">
        <f t="shared" si="184"/>
        <v>0</v>
      </c>
      <c r="AD656" s="57">
        <f>INDEX(Input_Raw_Data!$E$739:$E$744,MATCH(D656,Input_Raw_Data!$D$739:$D$744,0))</f>
        <v>0.16899999950892305</v>
      </c>
      <c r="AE656" s="62">
        <f t="shared" si="185"/>
        <v>0</v>
      </c>
      <c r="AF656" s="62">
        <f t="shared" si="186"/>
        <v>0</v>
      </c>
    </row>
    <row r="657" spans="4:32" s="4" customFormat="1" ht="11.25" customHeight="1" x14ac:dyDescent="0.3">
      <c r="D657" s="12" t="str">
        <f>Input_Raw_Data!E658</f>
        <v>SYS</v>
      </c>
      <c r="E657" s="71">
        <f>Input_Raw_Data!F658</f>
        <v>38899</v>
      </c>
      <c r="F657" s="55">
        <f>Input_Raw_Data!G658</f>
        <v>24</v>
      </c>
      <c r="G657" s="62">
        <f>Input_Raw_Data!H658</f>
        <v>8299</v>
      </c>
      <c r="H657" s="62">
        <f>Input_Raw_Data!I658</f>
        <v>8299</v>
      </c>
      <c r="I657" s="62">
        <f>Input_Raw_Data!J658</f>
        <v>0</v>
      </c>
      <c r="J657" s="73" t="str">
        <f>Input_Raw_Data!K658</f>
        <v>IT and Communications</v>
      </c>
      <c r="K657" s="73" t="str">
        <f>Input_Raw_Data!L658</f>
        <v xml:space="preserve">Non-network — IT and communications </v>
      </c>
      <c r="M657" s="71">
        <f t="shared" si="170"/>
        <v>38899</v>
      </c>
      <c r="N657" s="55">
        <f t="shared" si="171"/>
        <v>5</v>
      </c>
      <c r="O657" s="55">
        <f t="shared" si="172"/>
        <v>1</v>
      </c>
      <c r="P657" s="55">
        <f t="shared" si="173"/>
        <v>6</v>
      </c>
      <c r="Q657" s="55">
        <f t="shared" si="174"/>
        <v>9</v>
      </c>
      <c r="R657" s="55">
        <f t="shared" si="175"/>
        <v>108</v>
      </c>
      <c r="S657" s="55">
        <f t="shared" si="179"/>
        <v>120</v>
      </c>
      <c r="T657" s="55">
        <f t="shared" si="176"/>
        <v>24</v>
      </c>
      <c r="U657" s="55">
        <f t="shared" si="180"/>
        <v>0</v>
      </c>
      <c r="W657" s="73" t="str">
        <f t="shared" si="177"/>
        <v>Yes</v>
      </c>
      <c r="X657" s="55">
        <f t="shared" si="181"/>
        <v>120</v>
      </c>
      <c r="Y657" s="55">
        <f t="shared" si="182"/>
        <v>0</v>
      </c>
      <c r="Z657" s="62">
        <f t="shared" si="183"/>
        <v>0</v>
      </c>
      <c r="AA657" s="62">
        <f t="shared" si="178"/>
        <v>8299</v>
      </c>
      <c r="AB657" s="67">
        <f t="shared" si="184"/>
        <v>0</v>
      </c>
      <c r="AD657" s="57">
        <f>INDEX(Input_Raw_Data!$E$739:$E$744,MATCH(D657,Input_Raw_Data!$D$739:$D$744,0))</f>
        <v>0.16899999950892305</v>
      </c>
      <c r="AE657" s="62">
        <f t="shared" si="185"/>
        <v>0</v>
      </c>
      <c r="AF657" s="62">
        <f t="shared" si="186"/>
        <v>0</v>
      </c>
    </row>
    <row r="658" spans="4:32" s="4" customFormat="1" ht="11.25" customHeight="1" x14ac:dyDescent="0.3">
      <c r="D658" s="12" t="str">
        <f>Input_Raw_Data!E659</f>
        <v>SYS</v>
      </c>
      <c r="E658" s="71">
        <f>Input_Raw_Data!F659</f>
        <v>41334</v>
      </c>
      <c r="F658" s="55">
        <f>Input_Raw_Data!G659</f>
        <v>48</v>
      </c>
      <c r="G658" s="62">
        <f>Input_Raw_Data!H659</f>
        <v>23899</v>
      </c>
      <c r="H658" s="62">
        <f>Input_Raw_Data!I659</f>
        <v>19915.79</v>
      </c>
      <c r="I658" s="62">
        <f>Input_Raw_Data!J659</f>
        <v>3983.2099999999991</v>
      </c>
      <c r="J658" s="73" t="str">
        <f>Input_Raw_Data!K659</f>
        <v>IT and Communications</v>
      </c>
      <c r="K658" s="73" t="str">
        <f>Input_Raw_Data!L659</f>
        <v xml:space="preserve">Non-network — IT and communications </v>
      </c>
      <c r="M658" s="71">
        <f t="shared" si="170"/>
        <v>41334</v>
      </c>
      <c r="N658" s="55">
        <f t="shared" si="171"/>
        <v>9</v>
      </c>
      <c r="O658" s="55">
        <f t="shared" si="172"/>
        <v>1</v>
      </c>
      <c r="P658" s="55">
        <f t="shared" si="173"/>
        <v>6</v>
      </c>
      <c r="Q658" s="55">
        <f t="shared" si="174"/>
        <v>2</v>
      </c>
      <c r="R658" s="55">
        <f t="shared" si="175"/>
        <v>24</v>
      </c>
      <c r="S658" s="55">
        <f t="shared" si="179"/>
        <v>40</v>
      </c>
      <c r="T658" s="55">
        <f t="shared" si="176"/>
        <v>48</v>
      </c>
      <c r="U658" s="55">
        <f t="shared" si="180"/>
        <v>8</v>
      </c>
      <c r="W658" s="73" t="str">
        <f t="shared" si="177"/>
        <v>Yes</v>
      </c>
      <c r="X658" s="55">
        <f t="shared" si="181"/>
        <v>40</v>
      </c>
      <c r="Y658" s="55">
        <f t="shared" si="182"/>
        <v>8</v>
      </c>
      <c r="Z658" s="62">
        <f t="shared" si="183"/>
        <v>497.90124999999989</v>
      </c>
      <c r="AA658" s="62">
        <f t="shared" si="178"/>
        <v>23899</v>
      </c>
      <c r="AB658" s="67">
        <f t="shared" si="184"/>
        <v>0</v>
      </c>
      <c r="AD658" s="57">
        <f>INDEX(Input_Raw_Data!$E$739:$E$744,MATCH(D658,Input_Raw_Data!$D$739:$D$744,0))</f>
        <v>0.16899999950892305</v>
      </c>
      <c r="AE658" s="62">
        <f t="shared" si="185"/>
        <v>673.16248804393729</v>
      </c>
      <c r="AF658" s="62">
        <f t="shared" si="186"/>
        <v>0</v>
      </c>
    </row>
    <row r="659" spans="4:32" s="4" customFormat="1" ht="11.25" customHeight="1" x14ac:dyDescent="0.3">
      <c r="D659" s="12" t="str">
        <f>Input_Raw_Data!E660</f>
        <v>SYS</v>
      </c>
      <c r="E659" s="71">
        <f>Input_Raw_Data!F660</f>
        <v>41592</v>
      </c>
      <c r="F659" s="55">
        <f>Input_Raw_Data!G660</f>
        <v>48</v>
      </c>
      <c r="G659" s="62">
        <f>Input_Raw_Data!H660</f>
        <v>128533</v>
      </c>
      <c r="H659" s="62">
        <f>Input_Raw_Data!I660</f>
        <v>85688.53</v>
      </c>
      <c r="I659" s="62">
        <f>Input_Raw_Data!J660</f>
        <v>42844.47</v>
      </c>
      <c r="J659" s="73" t="str">
        <f>Input_Raw_Data!K660</f>
        <v>IT and Communications</v>
      </c>
      <c r="K659" s="73" t="str">
        <f>Input_Raw_Data!L660</f>
        <v xml:space="preserve">Non-network — IT and communications </v>
      </c>
      <c r="M659" s="71">
        <f t="shared" si="170"/>
        <v>41592</v>
      </c>
      <c r="N659" s="55">
        <f t="shared" si="171"/>
        <v>1</v>
      </c>
      <c r="O659" s="55">
        <f t="shared" si="172"/>
        <v>1</v>
      </c>
      <c r="P659" s="55">
        <f t="shared" si="173"/>
        <v>6</v>
      </c>
      <c r="Q659" s="55">
        <f t="shared" si="174"/>
        <v>2</v>
      </c>
      <c r="R659" s="55">
        <f t="shared" si="175"/>
        <v>24</v>
      </c>
      <c r="S659" s="55">
        <f t="shared" si="179"/>
        <v>32</v>
      </c>
      <c r="T659" s="55">
        <f t="shared" si="176"/>
        <v>48</v>
      </c>
      <c r="U659" s="55">
        <f t="shared" si="180"/>
        <v>16</v>
      </c>
      <c r="W659" s="73" t="str">
        <f t="shared" si="177"/>
        <v>Yes</v>
      </c>
      <c r="X659" s="55">
        <f t="shared" si="181"/>
        <v>32</v>
      </c>
      <c r="Y659" s="55">
        <f t="shared" si="182"/>
        <v>16</v>
      </c>
      <c r="Z659" s="62">
        <f t="shared" si="183"/>
        <v>2677.7793750000001</v>
      </c>
      <c r="AA659" s="62">
        <f t="shared" si="178"/>
        <v>128533</v>
      </c>
      <c r="AB659" s="67">
        <f t="shared" si="184"/>
        <v>0</v>
      </c>
      <c r="AD659" s="57">
        <f>INDEX(Input_Raw_Data!$E$739:$E$744,MATCH(D659,Input_Raw_Data!$D$739:$D$744,0))</f>
        <v>0.16899999950892305</v>
      </c>
      <c r="AE659" s="62">
        <f t="shared" si="185"/>
        <v>7240.715408960069</v>
      </c>
      <c r="AF659" s="62">
        <f t="shared" si="186"/>
        <v>0</v>
      </c>
    </row>
    <row r="660" spans="4:32" s="4" customFormat="1" ht="11.25" customHeight="1" x14ac:dyDescent="0.3">
      <c r="D660" s="12" t="str">
        <f>Input_Raw_Data!E661</f>
        <v>SYS</v>
      </c>
      <c r="E660" s="71">
        <f>Input_Raw_Data!F661</f>
        <v>41466</v>
      </c>
      <c r="F660" s="55">
        <f>Input_Raw_Data!G661</f>
        <v>48</v>
      </c>
      <c r="G660" s="62">
        <f>Input_Raw_Data!H661</f>
        <v>371220</v>
      </c>
      <c r="H660" s="62">
        <f>Input_Raw_Data!I661</f>
        <v>278415</v>
      </c>
      <c r="I660" s="62">
        <f>Input_Raw_Data!J661</f>
        <v>92805</v>
      </c>
      <c r="J660" s="73" t="str">
        <f>Input_Raw_Data!K661</f>
        <v>IT and Communications</v>
      </c>
      <c r="K660" s="73" t="str">
        <f>Input_Raw_Data!L661</f>
        <v xml:space="preserve">Non-network — IT and communications </v>
      </c>
      <c r="M660" s="71">
        <f t="shared" si="170"/>
        <v>41466</v>
      </c>
      <c r="N660" s="55">
        <f t="shared" si="171"/>
        <v>5</v>
      </c>
      <c r="O660" s="55">
        <f t="shared" si="172"/>
        <v>1</v>
      </c>
      <c r="P660" s="55">
        <f t="shared" si="173"/>
        <v>6</v>
      </c>
      <c r="Q660" s="55">
        <f t="shared" si="174"/>
        <v>2</v>
      </c>
      <c r="R660" s="55">
        <f t="shared" si="175"/>
        <v>24</v>
      </c>
      <c r="S660" s="55">
        <f t="shared" si="179"/>
        <v>36</v>
      </c>
      <c r="T660" s="55">
        <f t="shared" si="176"/>
        <v>48</v>
      </c>
      <c r="U660" s="55">
        <f t="shared" si="180"/>
        <v>12</v>
      </c>
      <c r="W660" s="73" t="str">
        <f t="shared" si="177"/>
        <v>Yes</v>
      </c>
      <c r="X660" s="55">
        <f t="shared" si="181"/>
        <v>36</v>
      </c>
      <c r="Y660" s="55">
        <f t="shared" si="182"/>
        <v>12</v>
      </c>
      <c r="Z660" s="62">
        <f t="shared" si="183"/>
        <v>7733.75</v>
      </c>
      <c r="AA660" s="62">
        <f t="shared" si="178"/>
        <v>371220</v>
      </c>
      <c r="AB660" s="67">
        <f t="shared" si="184"/>
        <v>0</v>
      </c>
      <c r="AD660" s="57">
        <f>INDEX(Input_Raw_Data!$E$739:$E$744,MATCH(D660,Input_Raw_Data!$D$739:$D$744,0))</f>
        <v>0.16899999950892305</v>
      </c>
      <c r="AE660" s="62">
        <f t="shared" si="185"/>
        <v>15684.044954425604</v>
      </c>
      <c r="AF660" s="62">
        <f t="shared" si="186"/>
        <v>0</v>
      </c>
    </row>
    <row r="661" spans="4:32" s="4" customFormat="1" ht="11.25" customHeight="1" x14ac:dyDescent="0.3">
      <c r="D661" s="12" t="str">
        <f>Input_Raw_Data!E662</f>
        <v>SYS</v>
      </c>
      <c r="E661" s="71">
        <f>Input_Raw_Data!F662</f>
        <v>41243</v>
      </c>
      <c r="F661" s="55">
        <f>Input_Raw_Data!G662</f>
        <v>48</v>
      </c>
      <c r="G661" s="62">
        <f>Input_Raw_Data!H662</f>
        <v>300430</v>
      </c>
      <c r="H661" s="62">
        <f>Input_Raw_Data!I662</f>
        <v>275394.08</v>
      </c>
      <c r="I661" s="62">
        <f>Input_Raw_Data!J662</f>
        <v>25035.919999999984</v>
      </c>
      <c r="J661" s="73" t="str">
        <f>Input_Raw_Data!K662</f>
        <v>IT and Communications</v>
      </c>
      <c r="K661" s="73" t="str">
        <f>Input_Raw_Data!L662</f>
        <v xml:space="preserve">Non-network — IT and communications </v>
      </c>
      <c r="M661" s="71">
        <f t="shared" si="170"/>
        <v>41243</v>
      </c>
      <c r="N661" s="55">
        <f t="shared" si="171"/>
        <v>1</v>
      </c>
      <c r="O661" s="55">
        <f t="shared" si="172"/>
        <v>0</v>
      </c>
      <c r="P661" s="55">
        <f t="shared" si="173"/>
        <v>6</v>
      </c>
      <c r="Q661" s="55">
        <f t="shared" si="174"/>
        <v>3</v>
      </c>
      <c r="R661" s="55">
        <f t="shared" si="175"/>
        <v>36</v>
      </c>
      <c r="S661" s="55">
        <f t="shared" si="179"/>
        <v>43</v>
      </c>
      <c r="T661" s="55">
        <f t="shared" si="176"/>
        <v>48</v>
      </c>
      <c r="U661" s="55">
        <f t="shared" si="180"/>
        <v>5</v>
      </c>
      <c r="W661" s="73" t="str">
        <f t="shared" si="177"/>
        <v>Yes</v>
      </c>
      <c r="X661" s="55">
        <f t="shared" si="181"/>
        <v>43</v>
      </c>
      <c r="Y661" s="55">
        <f t="shared" si="182"/>
        <v>5</v>
      </c>
      <c r="Z661" s="62">
        <f t="shared" si="183"/>
        <v>5007.1839999999966</v>
      </c>
      <c r="AA661" s="62">
        <f t="shared" si="178"/>
        <v>300430</v>
      </c>
      <c r="AB661" s="67">
        <f t="shared" si="184"/>
        <v>0</v>
      </c>
      <c r="AD661" s="57">
        <f>INDEX(Input_Raw_Data!$E$739:$E$744,MATCH(D661,Input_Raw_Data!$D$739:$D$744,0))</f>
        <v>0.16899999950892305</v>
      </c>
      <c r="AE661" s="62">
        <f t="shared" si="185"/>
        <v>4231.0704677054346</v>
      </c>
      <c r="AF661" s="62">
        <f t="shared" si="186"/>
        <v>0</v>
      </c>
    </row>
    <row r="662" spans="4:32" s="4" customFormat="1" ht="11.25" customHeight="1" x14ac:dyDescent="0.3">
      <c r="D662" s="12" t="str">
        <f>Input_Raw_Data!E663</f>
        <v>SYS</v>
      </c>
      <c r="E662" s="71">
        <f>Input_Raw_Data!F663</f>
        <v>41766</v>
      </c>
      <c r="F662" s="55">
        <f>Input_Raw_Data!G663</f>
        <v>48</v>
      </c>
      <c r="G662" s="62">
        <f>Input_Raw_Data!H663</f>
        <v>12450</v>
      </c>
      <c r="H662" s="62">
        <f>Input_Raw_Data!I663</f>
        <v>6743.87</v>
      </c>
      <c r="I662" s="62">
        <f>Input_Raw_Data!J663</f>
        <v>5706.13</v>
      </c>
      <c r="J662" s="73" t="str">
        <f>Input_Raw_Data!K663</f>
        <v>IT and Communications</v>
      </c>
      <c r="K662" s="73" t="str">
        <f>Input_Raw_Data!L663</f>
        <v xml:space="preserve">Non-network — IT and communications </v>
      </c>
      <c r="M662" s="71">
        <f t="shared" si="170"/>
        <v>41766</v>
      </c>
      <c r="N662" s="55">
        <f t="shared" si="171"/>
        <v>7</v>
      </c>
      <c r="O662" s="55">
        <f t="shared" si="172"/>
        <v>1</v>
      </c>
      <c r="P662" s="55">
        <f t="shared" si="173"/>
        <v>6</v>
      </c>
      <c r="Q662" s="55">
        <f t="shared" si="174"/>
        <v>1</v>
      </c>
      <c r="R662" s="55">
        <f t="shared" si="175"/>
        <v>12</v>
      </c>
      <c r="S662" s="55">
        <f t="shared" si="179"/>
        <v>26</v>
      </c>
      <c r="T662" s="55">
        <f t="shared" si="176"/>
        <v>48</v>
      </c>
      <c r="U662" s="55">
        <f t="shared" si="180"/>
        <v>22</v>
      </c>
      <c r="W662" s="73" t="str">
        <f t="shared" si="177"/>
        <v>Yes</v>
      </c>
      <c r="X662" s="55">
        <f t="shared" si="181"/>
        <v>26</v>
      </c>
      <c r="Y662" s="55">
        <f t="shared" si="182"/>
        <v>22</v>
      </c>
      <c r="Z662" s="62">
        <f t="shared" si="183"/>
        <v>259.36954545454546</v>
      </c>
      <c r="AA662" s="62">
        <f t="shared" si="178"/>
        <v>12450</v>
      </c>
      <c r="AB662" s="67">
        <f t="shared" si="184"/>
        <v>0</v>
      </c>
      <c r="AD662" s="57">
        <f>INDEX(Input_Raw_Data!$E$739:$E$744,MATCH(D662,Input_Raw_Data!$D$739:$D$744,0))</f>
        <v>0.16899999950892305</v>
      </c>
      <c r="AE662" s="62">
        <f t="shared" si="185"/>
        <v>964.33596719785112</v>
      </c>
      <c r="AF662" s="62">
        <f t="shared" si="186"/>
        <v>0</v>
      </c>
    </row>
    <row r="663" spans="4:32" s="4" customFormat="1" ht="11.25" customHeight="1" x14ac:dyDescent="0.3">
      <c r="D663" s="12" t="str">
        <f>Input_Raw_Data!E664</f>
        <v>SYS</v>
      </c>
      <c r="E663" s="71">
        <f>Input_Raw_Data!F664</f>
        <v>41688</v>
      </c>
      <c r="F663" s="55">
        <f>Input_Raw_Data!G664</f>
        <v>48</v>
      </c>
      <c r="G663" s="62">
        <f>Input_Raw_Data!H664</f>
        <v>14960385</v>
      </c>
      <c r="H663" s="62">
        <f>Input_Raw_Data!I664</f>
        <v>9038565.7699999996</v>
      </c>
      <c r="I663" s="62">
        <f>Input_Raw_Data!J664</f>
        <v>5921819.2300000004</v>
      </c>
      <c r="J663" s="73" t="str">
        <f>Input_Raw_Data!K664</f>
        <v>IT and Communications</v>
      </c>
      <c r="K663" s="73" t="str">
        <f>Input_Raw_Data!L664</f>
        <v xml:space="preserve">Non-network — IT and communications </v>
      </c>
      <c r="M663" s="71">
        <f t="shared" si="170"/>
        <v>41688</v>
      </c>
      <c r="N663" s="55">
        <f t="shared" si="171"/>
        <v>10</v>
      </c>
      <c r="O663" s="55">
        <f t="shared" si="172"/>
        <v>0</v>
      </c>
      <c r="P663" s="55">
        <f t="shared" si="173"/>
        <v>6</v>
      </c>
      <c r="Q663" s="55">
        <f t="shared" si="174"/>
        <v>1</v>
      </c>
      <c r="R663" s="55">
        <f t="shared" si="175"/>
        <v>12</v>
      </c>
      <c r="S663" s="55">
        <f t="shared" si="179"/>
        <v>28</v>
      </c>
      <c r="T663" s="55">
        <f t="shared" si="176"/>
        <v>48</v>
      </c>
      <c r="U663" s="55">
        <f t="shared" si="180"/>
        <v>20</v>
      </c>
      <c r="W663" s="73" t="str">
        <f t="shared" si="177"/>
        <v>Yes</v>
      </c>
      <c r="X663" s="55">
        <f t="shared" si="181"/>
        <v>28</v>
      </c>
      <c r="Y663" s="55">
        <f t="shared" si="182"/>
        <v>20</v>
      </c>
      <c r="Z663" s="62">
        <f t="shared" si="183"/>
        <v>296090.96150000003</v>
      </c>
      <c r="AA663" s="62">
        <f t="shared" si="178"/>
        <v>14960385</v>
      </c>
      <c r="AB663" s="67">
        <f t="shared" si="184"/>
        <v>0</v>
      </c>
      <c r="AD663" s="57">
        <f>INDEX(Input_Raw_Data!$E$739:$E$744,MATCH(D663,Input_Raw_Data!$D$739:$D$744,0))</f>
        <v>0.16899999950892305</v>
      </c>
      <c r="AE663" s="62">
        <f t="shared" si="185"/>
        <v>1000787.4469619312</v>
      </c>
      <c r="AF663" s="62">
        <f t="shared" si="186"/>
        <v>0</v>
      </c>
    </row>
    <row r="664" spans="4:32" s="4" customFormat="1" ht="11.25" customHeight="1" x14ac:dyDescent="0.3">
      <c r="D664" s="12" t="str">
        <f>Input_Raw_Data!E665</f>
        <v>SYS</v>
      </c>
      <c r="E664" s="71">
        <f>Input_Raw_Data!F665</f>
        <v>41688</v>
      </c>
      <c r="F664" s="55">
        <f>Input_Raw_Data!G665</f>
        <v>48</v>
      </c>
      <c r="G664" s="62">
        <f>Input_Raw_Data!H665</f>
        <v>235446</v>
      </c>
      <c r="H664" s="62">
        <f>Input_Raw_Data!I665</f>
        <v>142248.82999999999</v>
      </c>
      <c r="I664" s="62">
        <f>Input_Raw_Data!J665</f>
        <v>93197.170000000013</v>
      </c>
      <c r="J664" s="73" t="str">
        <f>Input_Raw_Data!K665</f>
        <v>IT and Communications</v>
      </c>
      <c r="K664" s="73" t="str">
        <f>Input_Raw_Data!L665</f>
        <v xml:space="preserve">Non-network — IT and communications </v>
      </c>
      <c r="M664" s="71">
        <f t="shared" si="170"/>
        <v>41688</v>
      </c>
      <c r="N664" s="55">
        <f t="shared" si="171"/>
        <v>10</v>
      </c>
      <c r="O664" s="55">
        <f t="shared" si="172"/>
        <v>0</v>
      </c>
      <c r="P664" s="55">
        <f t="shared" si="173"/>
        <v>6</v>
      </c>
      <c r="Q664" s="55">
        <f t="shared" si="174"/>
        <v>1</v>
      </c>
      <c r="R664" s="55">
        <f t="shared" si="175"/>
        <v>12</v>
      </c>
      <c r="S664" s="55">
        <f t="shared" si="179"/>
        <v>28</v>
      </c>
      <c r="T664" s="55">
        <f t="shared" si="176"/>
        <v>48</v>
      </c>
      <c r="U664" s="55">
        <f t="shared" si="180"/>
        <v>20</v>
      </c>
      <c r="W664" s="73" t="str">
        <f t="shared" si="177"/>
        <v>Yes</v>
      </c>
      <c r="X664" s="55">
        <f t="shared" si="181"/>
        <v>28</v>
      </c>
      <c r="Y664" s="55">
        <f t="shared" si="182"/>
        <v>20</v>
      </c>
      <c r="Z664" s="62">
        <f t="shared" si="183"/>
        <v>4659.8585000000003</v>
      </c>
      <c r="AA664" s="62">
        <f t="shared" si="178"/>
        <v>235446</v>
      </c>
      <c r="AB664" s="67">
        <f t="shared" si="184"/>
        <v>0</v>
      </c>
      <c r="AD664" s="57">
        <f>INDEX(Input_Raw_Data!$E$739:$E$744,MATCH(D664,Input_Raw_Data!$D$739:$D$744,0))</f>
        <v>0.16899999950892305</v>
      </c>
      <c r="AE664" s="62">
        <f t="shared" si="185"/>
        <v>15750.32168423302</v>
      </c>
      <c r="AF664" s="62">
        <f t="shared" si="186"/>
        <v>0</v>
      </c>
    </row>
    <row r="665" spans="4:32" s="4" customFormat="1" ht="11.25" customHeight="1" x14ac:dyDescent="0.3">
      <c r="D665" s="12" t="str">
        <f>Input_Raw_Data!E666</f>
        <v>SYS</v>
      </c>
      <c r="E665" s="71">
        <f>Input_Raw_Data!F666</f>
        <v>41688</v>
      </c>
      <c r="F665" s="55">
        <f>Input_Raw_Data!G666</f>
        <v>48</v>
      </c>
      <c r="G665" s="62">
        <f>Input_Raw_Data!H666</f>
        <v>515382</v>
      </c>
      <c r="H665" s="62">
        <f>Input_Raw_Data!I666</f>
        <v>311376.83</v>
      </c>
      <c r="I665" s="62">
        <f>Input_Raw_Data!J666</f>
        <v>204005.16999999998</v>
      </c>
      <c r="J665" s="73" t="str">
        <f>Input_Raw_Data!K666</f>
        <v>IT and Communications</v>
      </c>
      <c r="K665" s="73" t="str">
        <f>Input_Raw_Data!L666</f>
        <v xml:space="preserve">Non-network — IT and communications </v>
      </c>
      <c r="M665" s="71">
        <f t="shared" si="170"/>
        <v>41688</v>
      </c>
      <c r="N665" s="55">
        <f t="shared" si="171"/>
        <v>10</v>
      </c>
      <c r="O665" s="55">
        <f t="shared" si="172"/>
        <v>0</v>
      </c>
      <c r="P665" s="55">
        <f t="shared" si="173"/>
        <v>6</v>
      </c>
      <c r="Q665" s="55">
        <f t="shared" si="174"/>
        <v>1</v>
      </c>
      <c r="R665" s="55">
        <f t="shared" si="175"/>
        <v>12</v>
      </c>
      <c r="S665" s="55">
        <f t="shared" si="179"/>
        <v>28</v>
      </c>
      <c r="T665" s="55">
        <f t="shared" si="176"/>
        <v>48</v>
      </c>
      <c r="U665" s="55">
        <f t="shared" si="180"/>
        <v>20</v>
      </c>
      <c r="W665" s="73" t="str">
        <f t="shared" si="177"/>
        <v>Yes</v>
      </c>
      <c r="X665" s="55">
        <f t="shared" si="181"/>
        <v>28</v>
      </c>
      <c r="Y665" s="55">
        <f t="shared" si="182"/>
        <v>20</v>
      </c>
      <c r="Z665" s="62">
        <f t="shared" si="183"/>
        <v>10200.2585</v>
      </c>
      <c r="AA665" s="62">
        <f t="shared" si="178"/>
        <v>515382</v>
      </c>
      <c r="AB665" s="67">
        <f t="shared" si="184"/>
        <v>0</v>
      </c>
      <c r="AD665" s="57">
        <f>INDEX(Input_Raw_Data!$E$739:$E$744,MATCH(D665,Input_Raw_Data!$D$739:$D$744,0))</f>
        <v>0.16899999950892305</v>
      </c>
      <c r="AE665" s="62">
        <f t="shared" si="185"/>
        <v>34476.873629817761</v>
      </c>
      <c r="AF665" s="62">
        <f t="shared" si="186"/>
        <v>0</v>
      </c>
    </row>
    <row r="666" spans="4:32" s="4" customFormat="1" ht="11.25" customHeight="1" x14ac:dyDescent="0.3">
      <c r="D666" s="12" t="str">
        <f>Input_Raw_Data!E667</f>
        <v>SYS</v>
      </c>
      <c r="E666" s="71">
        <f>Input_Raw_Data!F667</f>
        <v>41688</v>
      </c>
      <c r="F666" s="55">
        <f>Input_Raw_Data!G667</f>
        <v>48</v>
      </c>
      <c r="G666" s="62">
        <f>Input_Raw_Data!H667</f>
        <v>375598</v>
      </c>
      <c r="H666" s="62">
        <f>Input_Raw_Data!I667</f>
        <v>226923.84</v>
      </c>
      <c r="I666" s="62">
        <f>Input_Raw_Data!J667</f>
        <v>148674.16</v>
      </c>
      <c r="J666" s="73" t="str">
        <f>Input_Raw_Data!K667</f>
        <v>IT and Communications</v>
      </c>
      <c r="K666" s="73" t="str">
        <f>Input_Raw_Data!L667</f>
        <v xml:space="preserve">Non-network — IT and communications </v>
      </c>
      <c r="M666" s="71">
        <f t="shared" si="170"/>
        <v>41688</v>
      </c>
      <c r="N666" s="55">
        <f t="shared" si="171"/>
        <v>10</v>
      </c>
      <c r="O666" s="55">
        <f t="shared" si="172"/>
        <v>0</v>
      </c>
      <c r="P666" s="55">
        <f t="shared" si="173"/>
        <v>6</v>
      </c>
      <c r="Q666" s="55">
        <f t="shared" si="174"/>
        <v>1</v>
      </c>
      <c r="R666" s="55">
        <f t="shared" si="175"/>
        <v>12</v>
      </c>
      <c r="S666" s="55">
        <f t="shared" si="179"/>
        <v>28</v>
      </c>
      <c r="T666" s="55">
        <f t="shared" si="176"/>
        <v>48</v>
      </c>
      <c r="U666" s="55">
        <f t="shared" si="180"/>
        <v>20</v>
      </c>
      <c r="W666" s="73" t="str">
        <f t="shared" si="177"/>
        <v>Yes</v>
      </c>
      <c r="X666" s="55">
        <f t="shared" si="181"/>
        <v>28</v>
      </c>
      <c r="Y666" s="55">
        <f t="shared" si="182"/>
        <v>20</v>
      </c>
      <c r="Z666" s="62">
        <f t="shared" si="183"/>
        <v>7433.7080000000005</v>
      </c>
      <c r="AA666" s="62">
        <f t="shared" si="178"/>
        <v>375598</v>
      </c>
      <c r="AB666" s="67">
        <f t="shared" si="184"/>
        <v>0</v>
      </c>
      <c r="AD666" s="57">
        <f>INDEX(Input_Raw_Data!$E$739:$E$744,MATCH(D666,Input_Raw_Data!$D$739:$D$744,0))</f>
        <v>0.16899999950892305</v>
      </c>
      <c r="AE666" s="62">
        <f t="shared" si="185"/>
        <v>25125.932966989549</v>
      </c>
      <c r="AF666" s="62">
        <f t="shared" si="186"/>
        <v>0</v>
      </c>
    </row>
    <row r="667" spans="4:32" s="4" customFormat="1" ht="11.25" customHeight="1" x14ac:dyDescent="0.3">
      <c r="D667" s="12" t="str">
        <f>Input_Raw_Data!E668</f>
        <v>SYS</v>
      </c>
      <c r="E667" s="71">
        <f>Input_Raw_Data!F668</f>
        <v>41688</v>
      </c>
      <c r="F667" s="55">
        <f>Input_Raw_Data!G668</f>
        <v>48</v>
      </c>
      <c r="G667" s="62">
        <f>Input_Raw_Data!H668</f>
        <v>325657</v>
      </c>
      <c r="H667" s="62">
        <f>Input_Raw_Data!I668</f>
        <v>196751.25</v>
      </c>
      <c r="I667" s="62">
        <f>Input_Raw_Data!J668</f>
        <v>128905.75</v>
      </c>
      <c r="J667" s="73" t="str">
        <f>Input_Raw_Data!K668</f>
        <v>IT and Communications</v>
      </c>
      <c r="K667" s="73" t="str">
        <f>Input_Raw_Data!L668</f>
        <v xml:space="preserve">Non-network — IT and communications </v>
      </c>
      <c r="M667" s="71">
        <f t="shared" si="170"/>
        <v>41688</v>
      </c>
      <c r="N667" s="55">
        <f t="shared" si="171"/>
        <v>10</v>
      </c>
      <c r="O667" s="55">
        <f t="shared" si="172"/>
        <v>0</v>
      </c>
      <c r="P667" s="55">
        <f t="shared" si="173"/>
        <v>6</v>
      </c>
      <c r="Q667" s="55">
        <f t="shared" si="174"/>
        <v>1</v>
      </c>
      <c r="R667" s="55">
        <f t="shared" si="175"/>
        <v>12</v>
      </c>
      <c r="S667" s="55">
        <f t="shared" si="179"/>
        <v>28</v>
      </c>
      <c r="T667" s="55">
        <f t="shared" si="176"/>
        <v>48</v>
      </c>
      <c r="U667" s="55">
        <f t="shared" si="180"/>
        <v>20</v>
      </c>
      <c r="W667" s="73" t="str">
        <f t="shared" si="177"/>
        <v>Yes</v>
      </c>
      <c r="X667" s="55">
        <f t="shared" si="181"/>
        <v>28</v>
      </c>
      <c r="Y667" s="55">
        <f t="shared" si="182"/>
        <v>20</v>
      </c>
      <c r="Z667" s="62">
        <f t="shared" si="183"/>
        <v>6445.2875000000004</v>
      </c>
      <c r="AA667" s="62">
        <f t="shared" si="178"/>
        <v>325657</v>
      </c>
      <c r="AB667" s="67">
        <f t="shared" si="184"/>
        <v>0</v>
      </c>
      <c r="AD667" s="57">
        <f>INDEX(Input_Raw_Data!$E$739:$E$744,MATCH(D667,Input_Raw_Data!$D$739:$D$744,0))</f>
        <v>0.16899999950892305</v>
      </c>
      <c r="AE667" s="62">
        <f t="shared" si="185"/>
        <v>21785.07168669736</v>
      </c>
      <c r="AF667" s="62">
        <f t="shared" si="186"/>
        <v>0</v>
      </c>
    </row>
    <row r="668" spans="4:32" s="4" customFormat="1" ht="11.25" customHeight="1" x14ac:dyDescent="0.3">
      <c r="D668" s="12" t="str">
        <f>Input_Raw_Data!E669</f>
        <v>SYS</v>
      </c>
      <c r="E668" s="71">
        <f>Input_Raw_Data!F669</f>
        <v>41688</v>
      </c>
      <c r="F668" s="55">
        <f>Input_Raw_Data!G669</f>
        <v>48</v>
      </c>
      <c r="G668" s="62">
        <f>Input_Raw_Data!H669</f>
        <v>365735</v>
      </c>
      <c r="H668" s="62">
        <f>Input_Raw_Data!I669</f>
        <v>220964.73</v>
      </c>
      <c r="I668" s="62">
        <f>Input_Raw_Data!J669</f>
        <v>144770.26999999999</v>
      </c>
      <c r="J668" s="73" t="str">
        <f>Input_Raw_Data!K669</f>
        <v>IT and Communications</v>
      </c>
      <c r="K668" s="73" t="str">
        <f>Input_Raw_Data!L669</f>
        <v xml:space="preserve">Non-network — IT and communications </v>
      </c>
      <c r="M668" s="71">
        <f t="shared" si="170"/>
        <v>41688</v>
      </c>
      <c r="N668" s="55">
        <f t="shared" si="171"/>
        <v>10</v>
      </c>
      <c r="O668" s="55">
        <f t="shared" si="172"/>
        <v>0</v>
      </c>
      <c r="P668" s="55">
        <f t="shared" si="173"/>
        <v>6</v>
      </c>
      <c r="Q668" s="55">
        <f t="shared" si="174"/>
        <v>1</v>
      </c>
      <c r="R668" s="55">
        <f t="shared" si="175"/>
        <v>12</v>
      </c>
      <c r="S668" s="55">
        <f t="shared" si="179"/>
        <v>28</v>
      </c>
      <c r="T668" s="55">
        <f t="shared" si="176"/>
        <v>48</v>
      </c>
      <c r="U668" s="55">
        <f t="shared" si="180"/>
        <v>20</v>
      </c>
      <c r="W668" s="73" t="str">
        <f t="shared" si="177"/>
        <v>Yes</v>
      </c>
      <c r="X668" s="55">
        <f t="shared" si="181"/>
        <v>28</v>
      </c>
      <c r="Y668" s="55">
        <f t="shared" si="182"/>
        <v>20</v>
      </c>
      <c r="Z668" s="62">
        <f t="shared" si="183"/>
        <v>7238.5134999999991</v>
      </c>
      <c r="AA668" s="62">
        <f t="shared" si="178"/>
        <v>365735</v>
      </c>
      <c r="AB668" s="67">
        <f t="shared" si="184"/>
        <v>0</v>
      </c>
      <c r="AD668" s="57">
        <f>INDEX(Input_Raw_Data!$E$739:$E$744,MATCH(D668,Input_Raw_Data!$D$739:$D$744,0))</f>
        <v>0.16899999950892305</v>
      </c>
      <c r="AE668" s="62">
        <f t="shared" si="185"/>
        <v>24466.175558906656</v>
      </c>
      <c r="AF668" s="62">
        <f t="shared" si="186"/>
        <v>0</v>
      </c>
    </row>
    <row r="669" spans="4:32" s="4" customFormat="1" ht="11.25" customHeight="1" x14ac:dyDescent="0.3">
      <c r="D669" s="12" t="str">
        <f>Input_Raw_Data!E670</f>
        <v>SYS</v>
      </c>
      <c r="E669" s="71">
        <f>Input_Raw_Data!F670</f>
        <v>41688</v>
      </c>
      <c r="F669" s="55">
        <f>Input_Raw_Data!G670</f>
        <v>48</v>
      </c>
      <c r="G669" s="62">
        <f>Input_Raw_Data!H670</f>
        <v>113249</v>
      </c>
      <c r="H669" s="62">
        <f>Input_Raw_Data!I670</f>
        <v>68421.38</v>
      </c>
      <c r="I669" s="62">
        <f>Input_Raw_Data!J670</f>
        <v>44827.619999999995</v>
      </c>
      <c r="J669" s="73" t="str">
        <f>Input_Raw_Data!K670</f>
        <v>IT and Communications</v>
      </c>
      <c r="K669" s="73" t="str">
        <f>Input_Raw_Data!L670</f>
        <v xml:space="preserve">Non-network — IT and communications </v>
      </c>
      <c r="M669" s="71">
        <f t="shared" si="170"/>
        <v>41688</v>
      </c>
      <c r="N669" s="55">
        <f t="shared" si="171"/>
        <v>10</v>
      </c>
      <c r="O669" s="55">
        <f t="shared" si="172"/>
        <v>0</v>
      </c>
      <c r="P669" s="55">
        <f t="shared" si="173"/>
        <v>6</v>
      </c>
      <c r="Q669" s="55">
        <f t="shared" si="174"/>
        <v>1</v>
      </c>
      <c r="R669" s="55">
        <f t="shared" si="175"/>
        <v>12</v>
      </c>
      <c r="S669" s="55">
        <f t="shared" si="179"/>
        <v>28</v>
      </c>
      <c r="T669" s="55">
        <f t="shared" si="176"/>
        <v>48</v>
      </c>
      <c r="U669" s="55">
        <f t="shared" si="180"/>
        <v>20</v>
      </c>
      <c r="W669" s="73" t="str">
        <f t="shared" si="177"/>
        <v>Yes</v>
      </c>
      <c r="X669" s="55">
        <f t="shared" si="181"/>
        <v>28</v>
      </c>
      <c r="Y669" s="55">
        <f t="shared" si="182"/>
        <v>20</v>
      </c>
      <c r="Z669" s="62">
        <f t="shared" si="183"/>
        <v>2241.3809999999999</v>
      </c>
      <c r="AA669" s="62">
        <f t="shared" si="178"/>
        <v>113249</v>
      </c>
      <c r="AB669" s="67">
        <f t="shared" si="184"/>
        <v>0</v>
      </c>
      <c r="AD669" s="57">
        <f>INDEX(Input_Raw_Data!$E$739:$E$744,MATCH(D669,Input_Raw_Data!$D$739:$D$744,0))</f>
        <v>0.16899999950892305</v>
      </c>
      <c r="AE669" s="62">
        <f t="shared" si="185"/>
        <v>7575.8677579861887</v>
      </c>
      <c r="AF669" s="62">
        <f t="shared" si="186"/>
        <v>0</v>
      </c>
    </row>
    <row r="670" spans="4:32" s="4" customFormat="1" ht="11.25" customHeight="1" x14ac:dyDescent="0.3">
      <c r="D670" s="12" t="str">
        <f>Input_Raw_Data!E671</f>
        <v>SYS</v>
      </c>
      <c r="E670" s="71">
        <f>Input_Raw_Data!F671</f>
        <v>41688</v>
      </c>
      <c r="F670" s="55">
        <f>Input_Raw_Data!G671</f>
        <v>48</v>
      </c>
      <c r="G670" s="62">
        <f>Input_Raw_Data!H671</f>
        <v>90172</v>
      </c>
      <c r="H670" s="62">
        <f>Input_Raw_Data!I671</f>
        <v>54478.93</v>
      </c>
      <c r="I670" s="62">
        <f>Input_Raw_Data!J671</f>
        <v>35693.07</v>
      </c>
      <c r="J670" s="73" t="str">
        <f>Input_Raw_Data!K671</f>
        <v>IT and Communications</v>
      </c>
      <c r="K670" s="73" t="str">
        <f>Input_Raw_Data!L671</f>
        <v xml:space="preserve">Non-network — IT and communications </v>
      </c>
      <c r="M670" s="71">
        <f t="shared" si="170"/>
        <v>41688</v>
      </c>
      <c r="N670" s="55">
        <f t="shared" si="171"/>
        <v>10</v>
      </c>
      <c r="O670" s="55">
        <f t="shared" si="172"/>
        <v>0</v>
      </c>
      <c r="P670" s="55">
        <f t="shared" si="173"/>
        <v>6</v>
      </c>
      <c r="Q670" s="55">
        <f t="shared" si="174"/>
        <v>1</v>
      </c>
      <c r="R670" s="55">
        <f t="shared" si="175"/>
        <v>12</v>
      </c>
      <c r="S670" s="55">
        <f t="shared" si="179"/>
        <v>28</v>
      </c>
      <c r="T670" s="55">
        <f t="shared" si="176"/>
        <v>48</v>
      </c>
      <c r="U670" s="55">
        <f t="shared" si="180"/>
        <v>20</v>
      </c>
      <c r="W670" s="73" t="str">
        <f t="shared" si="177"/>
        <v>Yes</v>
      </c>
      <c r="X670" s="55">
        <f t="shared" si="181"/>
        <v>28</v>
      </c>
      <c r="Y670" s="55">
        <f t="shared" si="182"/>
        <v>20</v>
      </c>
      <c r="Z670" s="62">
        <f t="shared" si="183"/>
        <v>1784.6534999999999</v>
      </c>
      <c r="AA670" s="62">
        <f t="shared" si="178"/>
        <v>90172</v>
      </c>
      <c r="AB670" s="67">
        <f t="shared" si="184"/>
        <v>0</v>
      </c>
      <c r="AD670" s="57">
        <f>INDEX(Input_Raw_Data!$E$739:$E$744,MATCH(D670,Input_Raw_Data!$D$739:$D$744,0))</f>
        <v>0.16899999950892305</v>
      </c>
      <c r="AE670" s="62">
        <f t="shared" si="185"/>
        <v>6032.1288124719558</v>
      </c>
      <c r="AF670" s="62">
        <f t="shared" si="186"/>
        <v>0</v>
      </c>
    </row>
    <row r="671" spans="4:32" s="4" customFormat="1" ht="11.25" customHeight="1" x14ac:dyDescent="0.3">
      <c r="D671" s="12" t="str">
        <f>Input_Raw_Data!E672</f>
        <v>SYS</v>
      </c>
      <c r="E671" s="71">
        <f>Input_Raw_Data!F672</f>
        <v>41688</v>
      </c>
      <c r="F671" s="55">
        <f>Input_Raw_Data!G672</f>
        <v>48</v>
      </c>
      <c r="G671" s="62">
        <f>Input_Raw_Data!H672</f>
        <v>221742</v>
      </c>
      <c r="H671" s="62">
        <f>Input_Raw_Data!I672</f>
        <v>133969.09</v>
      </c>
      <c r="I671" s="62">
        <f>Input_Raw_Data!J672</f>
        <v>87772.91</v>
      </c>
      <c r="J671" s="73" t="str">
        <f>Input_Raw_Data!K672</f>
        <v>IT and Communications</v>
      </c>
      <c r="K671" s="73" t="str">
        <f>Input_Raw_Data!L672</f>
        <v xml:space="preserve">Non-network — IT and communications </v>
      </c>
      <c r="M671" s="71">
        <f t="shared" si="170"/>
        <v>41688</v>
      </c>
      <c r="N671" s="55">
        <f t="shared" si="171"/>
        <v>10</v>
      </c>
      <c r="O671" s="55">
        <f t="shared" si="172"/>
        <v>0</v>
      </c>
      <c r="P671" s="55">
        <f t="shared" si="173"/>
        <v>6</v>
      </c>
      <c r="Q671" s="55">
        <f t="shared" si="174"/>
        <v>1</v>
      </c>
      <c r="R671" s="55">
        <f t="shared" si="175"/>
        <v>12</v>
      </c>
      <c r="S671" s="55">
        <f t="shared" si="179"/>
        <v>28</v>
      </c>
      <c r="T671" s="55">
        <f t="shared" si="176"/>
        <v>48</v>
      </c>
      <c r="U671" s="55">
        <f t="shared" si="180"/>
        <v>20</v>
      </c>
      <c r="W671" s="73" t="str">
        <f t="shared" si="177"/>
        <v>Yes</v>
      </c>
      <c r="X671" s="55">
        <f t="shared" si="181"/>
        <v>28</v>
      </c>
      <c r="Y671" s="55">
        <f t="shared" si="182"/>
        <v>20</v>
      </c>
      <c r="Z671" s="62">
        <f t="shared" si="183"/>
        <v>4388.6455000000005</v>
      </c>
      <c r="AA671" s="62">
        <f t="shared" si="178"/>
        <v>221742</v>
      </c>
      <c r="AB671" s="67">
        <f t="shared" si="184"/>
        <v>0</v>
      </c>
      <c r="AD671" s="57">
        <f>INDEX(Input_Raw_Data!$E$739:$E$744,MATCH(D671,Input_Raw_Data!$D$739:$D$744,0))</f>
        <v>0.16899999950892305</v>
      </c>
      <c r="AE671" s="62">
        <f t="shared" si="185"/>
        <v>14833.621746896748</v>
      </c>
      <c r="AF671" s="62">
        <f t="shared" si="186"/>
        <v>0</v>
      </c>
    </row>
    <row r="672" spans="4:32" s="4" customFormat="1" ht="11.25" customHeight="1" x14ac:dyDescent="0.3">
      <c r="D672" s="12" t="str">
        <f>Input_Raw_Data!E673</f>
        <v>SYS</v>
      </c>
      <c r="E672" s="71">
        <f>Input_Raw_Data!F673</f>
        <v>41688</v>
      </c>
      <c r="F672" s="55">
        <f>Input_Raw_Data!G673</f>
        <v>48</v>
      </c>
      <c r="G672" s="62">
        <f>Input_Raw_Data!H673</f>
        <v>262211</v>
      </c>
      <c r="H672" s="62">
        <f>Input_Raw_Data!I673</f>
        <v>158419.28</v>
      </c>
      <c r="I672" s="62">
        <f>Input_Raw_Data!J673</f>
        <v>103791.72</v>
      </c>
      <c r="J672" s="73" t="str">
        <f>Input_Raw_Data!K673</f>
        <v>IT and Communications</v>
      </c>
      <c r="K672" s="73" t="str">
        <f>Input_Raw_Data!L673</f>
        <v xml:space="preserve">Non-network — IT and communications </v>
      </c>
      <c r="M672" s="71">
        <f t="shared" si="170"/>
        <v>41688</v>
      </c>
      <c r="N672" s="55">
        <f t="shared" si="171"/>
        <v>10</v>
      </c>
      <c r="O672" s="55">
        <f t="shared" si="172"/>
        <v>0</v>
      </c>
      <c r="P672" s="55">
        <f t="shared" si="173"/>
        <v>6</v>
      </c>
      <c r="Q672" s="55">
        <f t="shared" si="174"/>
        <v>1</v>
      </c>
      <c r="R672" s="55">
        <f t="shared" si="175"/>
        <v>12</v>
      </c>
      <c r="S672" s="55">
        <f t="shared" si="179"/>
        <v>28</v>
      </c>
      <c r="T672" s="55">
        <f t="shared" si="176"/>
        <v>48</v>
      </c>
      <c r="U672" s="55">
        <f t="shared" si="180"/>
        <v>20</v>
      </c>
      <c r="W672" s="73" t="str">
        <f t="shared" si="177"/>
        <v>Yes</v>
      </c>
      <c r="X672" s="55">
        <f t="shared" si="181"/>
        <v>28</v>
      </c>
      <c r="Y672" s="55">
        <f t="shared" si="182"/>
        <v>20</v>
      </c>
      <c r="Z672" s="62">
        <f t="shared" si="183"/>
        <v>5189.5860000000002</v>
      </c>
      <c r="AA672" s="62">
        <f t="shared" si="178"/>
        <v>262211</v>
      </c>
      <c r="AB672" s="67">
        <f t="shared" si="184"/>
        <v>0</v>
      </c>
      <c r="AD672" s="57">
        <f>INDEX(Input_Raw_Data!$E$739:$E$744,MATCH(D672,Input_Raw_Data!$D$739:$D$744,0))</f>
        <v>0.16899999950892305</v>
      </c>
      <c r="AE672" s="62">
        <f t="shared" si="185"/>
        <v>17540.80062903028</v>
      </c>
      <c r="AF672" s="62">
        <f t="shared" si="186"/>
        <v>0</v>
      </c>
    </row>
    <row r="673" spans="4:32" s="4" customFormat="1" ht="11.25" customHeight="1" x14ac:dyDescent="0.3">
      <c r="D673" s="12" t="str">
        <f>Input_Raw_Data!E674</f>
        <v>SYS</v>
      </c>
      <c r="E673" s="71">
        <f>Input_Raw_Data!F674</f>
        <v>41688</v>
      </c>
      <c r="F673" s="55">
        <f>Input_Raw_Data!G674</f>
        <v>48</v>
      </c>
      <c r="G673" s="62">
        <f>Input_Raw_Data!H674</f>
        <v>527152</v>
      </c>
      <c r="H673" s="62">
        <f>Input_Raw_Data!I674</f>
        <v>318487.86</v>
      </c>
      <c r="I673" s="62">
        <f>Input_Raw_Data!J674</f>
        <v>208664.14</v>
      </c>
      <c r="J673" s="73" t="str">
        <f>Input_Raw_Data!K674</f>
        <v>IT and Communications</v>
      </c>
      <c r="K673" s="73" t="str">
        <f>Input_Raw_Data!L674</f>
        <v xml:space="preserve">Non-network — IT and communications </v>
      </c>
      <c r="M673" s="71">
        <f t="shared" si="170"/>
        <v>41688</v>
      </c>
      <c r="N673" s="55">
        <f t="shared" si="171"/>
        <v>10</v>
      </c>
      <c r="O673" s="55">
        <f t="shared" si="172"/>
        <v>0</v>
      </c>
      <c r="P673" s="55">
        <f t="shared" si="173"/>
        <v>6</v>
      </c>
      <c r="Q673" s="55">
        <f t="shared" si="174"/>
        <v>1</v>
      </c>
      <c r="R673" s="55">
        <f t="shared" si="175"/>
        <v>12</v>
      </c>
      <c r="S673" s="55">
        <f t="shared" si="179"/>
        <v>28</v>
      </c>
      <c r="T673" s="55">
        <f t="shared" si="176"/>
        <v>48</v>
      </c>
      <c r="U673" s="55">
        <f t="shared" si="180"/>
        <v>20</v>
      </c>
      <c r="W673" s="73" t="str">
        <f t="shared" si="177"/>
        <v>Yes</v>
      </c>
      <c r="X673" s="55">
        <f t="shared" si="181"/>
        <v>28</v>
      </c>
      <c r="Y673" s="55">
        <f t="shared" si="182"/>
        <v>20</v>
      </c>
      <c r="Z673" s="62">
        <f t="shared" si="183"/>
        <v>10433.207</v>
      </c>
      <c r="AA673" s="62">
        <f t="shared" si="178"/>
        <v>527152</v>
      </c>
      <c r="AB673" s="67">
        <f t="shared" si="184"/>
        <v>0</v>
      </c>
      <c r="AD673" s="57">
        <f>INDEX(Input_Raw_Data!$E$739:$E$744,MATCH(D673,Input_Raw_Data!$D$739:$D$744,0))</f>
        <v>0.16899999950892305</v>
      </c>
      <c r="AE673" s="62">
        <f t="shared" si="185"/>
        <v>35264.239557529851</v>
      </c>
      <c r="AF673" s="62">
        <f t="shared" si="186"/>
        <v>0</v>
      </c>
    </row>
    <row r="674" spans="4:32" s="4" customFormat="1" ht="11.25" customHeight="1" x14ac:dyDescent="0.3">
      <c r="D674" s="12" t="str">
        <f>Input_Raw_Data!E675</f>
        <v>SYS</v>
      </c>
      <c r="E674" s="71">
        <f>Input_Raw_Data!F675</f>
        <v>38061</v>
      </c>
      <c r="F674" s="55">
        <f>Input_Raw_Data!G675</f>
        <v>60</v>
      </c>
      <c r="G674" s="62">
        <f>Input_Raw_Data!H675</f>
        <v>334655</v>
      </c>
      <c r="H674" s="62">
        <f>Input_Raw_Data!I675</f>
        <v>334655</v>
      </c>
      <c r="I674" s="62">
        <f>Input_Raw_Data!J675</f>
        <v>0</v>
      </c>
      <c r="J674" s="73" t="str">
        <f>Input_Raw_Data!K675</f>
        <v>IT and Communications</v>
      </c>
      <c r="K674" s="73" t="str">
        <f>Input_Raw_Data!L675</f>
        <v xml:space="preserve">Non-network — IT and communications </v>
      </c>
      <c r="M674" s="71">
        <f t="shared" si="170"/>
        <v>38061</v>
      </c>
      <c r="N674" s="55">
        <f t="shared" si="171"/>
        <v>9</v>
      </c>
      <c r="O674" s="55">
        <f t="shared" si="172"/>
        <v>1</v>
      </c>
      <c r="P674" s="55">
        <f t="shared" si="173"/>
        <v>6</v>
      </c>
      <c r="Q674" s="55">
        <f t="shared" si="174"/>
        <v>11</v>
      </c>
      <c r="R674" s="55">
        <f t="shared" si="175"/>
        <v>132</v>
      </c>
      <c r="S674" s="55">
        <f t="shared" si="179"/>
        <v>148</v>
      </c>
      <c r="T674" s="55">
        <f t="shared" si="176"/>
        <v>60</v>
      </c>
      <c r="U674" s="55">
        <f t="shared" si="180"/>
        <v>0</v>
      </c>
      <c r="W674" s="73" t="str">
        <f t="shared" si="177"/>
        <v>Yes</v>
      </c>
      <c r="X674" s="55">
        <f t="shared" si="181"/>
        <v>148</v>
      </c>
      <c r="Y674" s="55">
        <f t="shared" si="182"/>
        <v>0</v>
      </c>
      <c r="Z674" s="62">
        <f t="shared" si="183"/>
        <v>0</v>
      </c>
      <c r="AA674" s="62">
        <f t="shared" si="178"/>
        <v>334655</v>
      </c>
      <c r="AB674" s="67">
        <f t="shared" si="184"/>
        <v>0</v>
      </c>
      <c r="AD674" s="57">
        <f>INDEX(Input_Raw_Data!$E$739:$E$744,MATCH(D674,Input_Raw_Data!$D$739:$D$744,0))</f>
        <v>0.16899999950892305</v>
      </c>
      <c r="AE674" s="62">
        <f t="shared" si="185"/>
        <v>0</v>
      </c>
      <c r="AF674" s="62">
        <f t="shared" si="186"/>
        <v>0</v>
      </c>
    </row>
    <row r="675" spans="4:32" s="4" customFormat="1" ht="11.25" customHeight="1" x14ac:dyDescent="0.3">
      <c r="D675" s="12" t="str">
        <f>Input_Raw_Data!E676</f>
        <v>SYS</v>
      </c>
      <c r="E675" s="71">
        <f>Input_Raw_Data!F676</f>
        <v>37803</v>
      </c>
      <c r="F675" s="55">
        <f>Input_Raw_Data!G676</f>
        <v>60</v>
      </c>
      <c r="G675" s="62">
        <f>Input_Raw_Data!H676</f>
        <v>6594186</v>
      </c>
      <c r="H675" s="62">
        <f>Input_Raw_Data!I676</f>
        <v>6594186</v>
      </c>
      <c r="I675" s="62">
        <f>Input_Raw_Data!J676</f>
        <v>0</v>
      </c>
      <c r="J675" s="73" t="str">
        <f>Input_Raw_Data!K676</f>
        <v>IT and Communications</v>
      </c>
      <c r="K675" s="73" t="str">
        <f>Input_Raw_Data!L676</f>
        <v xml:space="preserve">Non-network — IT and communications </v>
      </c>
      <c r="M675" s="71">
        <f t="shared" si="170"/>
        <v>37803</v>
      </c>
      <c r="N675" s="55">
        <f t="shared" si="171"/>
        <v>5</v>
      </c>
      <c r="O675" s="55">
        <f t="shared" si="172"/>
        <v>1</v>
      </c>
      <c r="P675" s="55">
        <f t="shared" si="173"/>
        <v>6</v>
      </c>
      <c r="Q675" s="55">
        <f t="shared" si="174"/>
        <v>12</v>
      </c>
      <c r="R675" s="55">
        <f t="shared" si="175"/>
        <v>144</v>
      </c>
      <c r="S675" s="55">
        <f t="shared" si="179"/>
        <v>156</v>
      </c>
      <c r="T675" s="55">
        <f t="shared" si="176"/>
        <v>60</v>
      </c>
      <c r="U675" s="55">
        <f t="shared" si="180"/>
        <v>0</v>
      </c>
      <c r="W675" s="73" t="str">
        <f t="shared" si="177"/>
        <v>Yes</v>
      </c>
      <c r="X675" s="55">
        <f t="shared" si="181"/>
        <v>156</v>
      </c>
      <c r="Y675" s="55">
        <f t="shared" si="182"/>
        <v>0</v>
      </c>
      <c r="Z675" s="62">
        <f t="shared" si="183"/>
        <v>0</v>
      </c>
      <c r="AA675" s="62">
        <f t="shared" si="178"/>
        <v>6594186</v>
      </c>
      <c r="AB675" s="67">
        <f t="shared" si="184"/>
        <v>0</v>
      </c>
      <c r="AD675" s="57">
        <f>INDEX(Input_Raw_Data!$E$739:$E$744,MATCH(D675,Input_Raw_Data!$D$739:$D$744,0))</f>
        <v>0.16899999950892305</v>
      </c>
      <c r="AE675" s="62">
        <f t="shared" si="185"/>
        <v>0</v>
      </c>
      <c r="AF675" s="62">
        <f t="shared" si="186"/>
        <v>0</v>
      </c>
    </row>
    <row r="676" spans="4:32" s="4" customFormat="1" ht="11.25" customHeight="1" x14ac:dyDescent="0.3">
      <c r="D676" s="12" t="str">
        <f>Input_Raw_Data!E677</f>
        <v>SYS</v>
      </c>
      <c r="E676" s="71">
        <f>Input_Raw_Data!F677</f>
        <v>38899</v>
      </c>
      <c r="F676" s="55">
        <f>Input_Raw_Data!G677</f>
        <v>24</v>
      </c>
      <c r="G676" s="62">
        <f>Input_Raw_Data!H677</f>
        <v>76034</v>
      </c>
      <c r="H676" s="62">
        <f>Input_Raw_Data!I677</f>
        <v>76034</v>
      </c>
      <c r="I676" s="62">
        <f>Input_Raw_Data!J677</f>
        <v>0</v>
      </c>
      <c r="J676" s="73" t="str">
        <f>Input_Raw_Data!K677</f>
        <v>IT and Communications</v>
      </c>
      <c r="K676" s="73" t="str">
        <f>Input_Raw_Data!L677</f>
        <v xml:space="preserve">Non-network — IT and communications </v>
      </c>
      <c r="M676" s="71">
        <f t="shared" si="170"/>
        <v>38899</v>
      </c>
      <c r="N676" s="55">
        <f t="shared" si="171"/>
        <v>5</v>
      </c>
      <c r="O676" s="55">
        <f t="shared" si="172"/>
        <v>1</v>
      </c>
      <c r="P676" s="55">
        <f t="shared" si="173"/>
        <v>6</v>
      </c>
      <c r="Q676" s="55">
        <f t="shared" si="174"/>
        <v>9</v>
      </c>
      <c r="R676" s="55">
        <f t="shared" si="175"/>
        <v>108</v>
      </c>
      <c r="S676" s="55">
        <f t="shared" si="179"/>
        <v>120</v>
      </c>
      <c r="T676" s="55">
        <f t="shared" si="176"/>
        <v>24</v>
      </c>
      <c r="U676" s="55">
        <f t="shared" si="180"/>
        <v>0</v>
      </c>
      <c r="W676" s="73" t="str">
        <f t="shared" si="177"/>
        <v>Yes</v>
      </c>
      <c r="X676" s="55">
        <f t="shared" si="181"/>
        <v>120</v>
      </c>
      <c r="Y676" s="55">
        <f t="shared" si="182"/>
        <v>0</v>
      </c>
      <c r="Z676" s="62">
        <f t="shared" si="183"/>
        <v>0</v>
      </c>
      <c r="AA676" s="62">
        <f t="shared" si="178"/>
        <v>76034</v>
      </c>
      <c r="AB676" s="67">
        <f t="shared" si="184"/>
        <v>0</v>
      </c>
      <c r="AD676" s="57">
        <f>INDEX(Input_Raw_Data!$E$739:$E$744,MATCH(D676,Input_Raw_Data!$D$739:$D$744,0))</f>
        <v>0.16899999950892305</v>
      </c>
      <c r="AE676" s="62">
        <f t="shared" si="185"/>
        <v>0</v>
      </c>
      <c r="AF676" s="62">
        <f t="shared" si="186"/>
        <v>0</v>
      </c>
    </row>
    <row r="677" spans="4:32" s="4" customFormat="1" ht="11.25" customHeight="1" x14ac:dyDescent="0.3">
      <c r="D677" s="12" t="str">
        <f>Input_Raw_Data!E678</f>
        <v>SYS</v>
      </c>
      <c r="E677" s="71">
        <f>Input_Raw_Data!F678</f>
        <v>38534</v>
      </c>
      <c r="F677" s="55">
        <f>Input_Raw_Data!G678</f>
        <v>60</v>
      </c>
      <c r="G677" s="62">
        <f>Input_Raw_Data!H678</f>
        <v>793466</v>
      </c>
      <c r="H677" s="62">
        <f>Input_Raw_Data!I678</f>
        <v>793466</v>
      </c>
      <c r="I677" s="62">
        <f>Input_Raw_Data!J678</f>
        <v>0</v>
      </c>
      <c r="J677" s="73" t="str">
        <f>Input_Raw_Data!K678</f>
        <v>IT and Communications</v>
      </c>
      <c r="K677" s="73" t="str">
        <f>Input_Raw_Data!L678</f>
        <v xml:space="preserve">Non-network — IT and communications </v>
      </c>
      <c r="M677" s="71">
        <f t="shared" si="170"/>
        <v>38534</v>
      </c>
      <c r="N677" s="55">
        <f t="shared" si="171"/>
        <v>5</v>
      </c>
      <c r="O677" s="55">
        <f t="shared" si="172"/>
        <v>1</v>
      </c>
      <c r="P677" s="55">
        <f t="shared" si="173"/>
        <v>6</v>
      </c>
      <c r="Q677" s="55">
        <f t="shared" si="174"/>
        <v>10</v>
      </c>
      <c r="R677" s="55">
        <f t="shared" si="175"/>
        <v>120</v>
      </c>
      <c r="S677" s="55">
        <f t="shared" si="179"/>
        <v>132</v>
      </c>
      <c r="T677" s="55">
        <f t="shared" si="176"/>
        <v>60</v>
      </c>
      <c r="U677" s="55">
        <f t="shared" si="180"/>
        <v>0</v>
      </c>
      <c r="W677" s="73" t="str">
        <f t="shared" si="177"/>
        <v>Yes</v>
      </c>
      <c r="X677" s="55">
        <f t="shared" si="181"/>
        <v>132</v>
      </c>
      <c r="Y677" s="55">
        <f t="shared" si="182"/>
        <v>0</v>
      </c>
      <c r="Z677" s="62">
        <f t="shared" si="183"/>
        <v>0</v>
      </c>
      <c r="AA677" s="62">
        <f t="shared" si="178"/>
        <v>793466</v>
      </c>
      <c r="AB677" s="67">
        <f t="shared" si="184"/>
        <v>0</v>
      </c>
      <c r="AD677" s="57">
        <f>INDEX(Input_Raw_Data!$E$739:$E$744,MATCH(D677,Input_Raw_Data!$D$739:$D$744,0))</f>
        <v>0.16899999950892305</v>
      </c>
      <c r="AE677" s="62">
        <f t="shared" si="185"/>
        <v>0</v>
      </c>
      <c r="AF677" s="62">
        <f t="shared" si="186"/>
        <v>0</v>
      </c>
    </row>
    <row r="678" spans="4:32" s="4" customFormat="1" ht="11.25" customHeight="1" x14ac:dyDescent="0.3">
      <c r="D678" s="12" t="str">
        <f>Input_Raw_Data!E679</f>
        <v>SYS</v>
      </c>
      <c r="E678" s="71">
        <f>Input_Raw_Data!F679</f>
        <v>37334</v>
      </c>
      <c r="F678" s="55">
        <f>Input_Raw_Data!G679</f>
        <v>12</v>
      </c>
      <c r="G678" s="62">
        <f>Input_Raw_Data!H679</f>
        <v>0</v>
      </c>
      <c r="H678" s="62">
        <f>Input_Raw_Data!I679</f>
        <v>0</v>
      </c>
      <c r="I678" s="62">
        <f>Input_Raw_Data!J679</f>
        <v>0</v>
      </c>
      <c r="J678" s="73" t="str">
        <f>Input_Raw_Data!K679</f>
        <v>IT and Communications</v>
      </c>
      <c r="K678" s="73" t="str">
        <f>Input_Raw_Data!L679</f>
        <v xml:space="preserve">Non-network — IT and communications </v>
      </c>
      <c r="M678" s="71">
        <f t="shared" si="170"/>
        <v>37334</v>
      </c>
      <c r="N678" s="55">
        <f t="shared" si="171"/>
        <v>9</v>
      </c>
      <c r="O678" s="55">
        <f t="shared" si="172"/>
        <v>0</v>
      </c>
      <c r="P678" s="55">
        <f t="shared" si="173"/>
        <v>6</v>
      </c>
      <c r="Q678" s="55">
        <f t="shared" si="174"/>
        <v>13</v>
      </c>
      <c r="R678" s="55">
        <f t="shared" si="175"/>
        <v>156</v>
      </c>
      <c r="S678" s="55">
        <f t="shared" si="179"/>
        <v>171</v>
      </c>
      <c r="T678" s="55">
        <f t="shared" si="176"/>
        <v>12</v>
      </c>
      <c r="U678" s="55">
        <f t="shared" si="180"/>
        <v>0</v>
      </c>
      <c r="W678" s="73" t="str">
        <f t="shared" si="177"/>
        <v>Yes</v>
      </c>
      <c r="X678" s="55">
        <f t="shared" si="181"/>
        <v>171</v>
      </c>
      <c r="Y678" s="55">
        <f t="shared" si="182"/>
        <v>0</v>
      </c>
      <c r="Z678" s="62">
        <f t="shared" si="183"/>
        <v>0</v>
      </c>
      <c r="AA678" s="62">
        <f t="shared" si="178"/>
        <v>0</v>
      </c>
      <c r="AB678" s="67">
        <f t="shared" si="184"/>
        <v>0</v>
      </c>
      <c r="AD678" s="57">
        <f>INDEX(Input_Raw_Data!$E$739:$E$744,MATCH(D678,Input_Raw_Data!$D$739:$D$744,0))</f>
        <v>0.16899999950892305</v>
      </c>
      <c r="AE678" s="62">
        <f t="shared" si="185"/>
        <v>0</v>
      </c>
      <c r="AF678" s="62">
        <f t="shared" si="186"/>
        <v>0</v>
      </c>
    </row>
    <row r="679" spans="4:32" s="4" customFormat="1" ht="11.25" customHeight="1" x14ac:dyDescent="0.3">
      <c r="D679" s="12" t="str">
        <f>Input_Raw_Data!E680</f>
        <v>SYS</v>
      </c>
      <c r="E679" s="71">
        <f>Input_Raw_Data!F680</f>
        <v>38868</v>
      </c>
      <c r="F679" s="55">
        <f>Input_Raw_Data!G680</f>
        <v>60</v>
      </c>
      <c r="G679" s="62">
        <f>Input_Raw_Data!H680</f>
        <v>894174</v>
      </c>
      <c r="H679" s="62">
        <f>Input_Raw_Data!I680</f>
        <v>894174</v>
      </c>
      <c r="I679" s="62">
        <f>Input_Raw_Data!J680</f>
        <v>0</v>
      </c>
      <c r="J679" s="73" t="str">
        <f>Input_Raw_Data!K680</f>
        <v>IT and Communications</v>
      </c>
      <c r="K679" s="73" t="str">
        <f>Input_Raw_Data!L680</f>
        <v xml:space="preserve">Non-network — IT and communications </v>
      </c>
      <c r="M679" s="71">
        <f t="shared" si="170"/>
        <v>38868</v>
      </c>
      <c r="N679" s="55">
        <f t="shared" si="171"/>
        <v>7</v>
      </c>
      <c r="O679" s="55">
        <f t="shared" si="172"/>
        <v>0</v>
      </c>
      <c r="P679" s="55">
        <f t="shared" si="173"/>
        <v>6</v>
      </c>
      <c r="Q679" s="55">
        <f t="shared" si="174"/>
        <v>9</v>
      </c>
      <c r="R679" s="55">
        <f t="shared" si="175"/>
        <v>108</v>
      </c>
      <c r="S679" s="55">
        <f t="shared" si="179"/>
        <v>121</v>
      </c>
      <c r="T679" s="55">
        <f t="shared" si="176"/>
        <v>60</v>
      </c>
      <c r="U679" s="55">
        <f t="shared" si="180"/>
        <v>0</v>
      </c>
      <c r="W679" s="73" t="str">
        <f t="shared" si="177"/>
        <v>Yes</v>
      </c>
      <c r="X679" s="55">
        <f t="shared" si="181"/>
        <v>121</v>
      </c>
      <c r="Y679" s="55">
        <f t="shared" si="182"/>
        <v>0</v>
      </c>
      <c r="Z679" s="62">
        <f t="shared" si="183"/>
        <v>0</v>
      </c>
      <c r="AA679" s="62">
        <f t="shared" si="178"/>
        <v>894174</v>
      </c>
      <c r="AB679" s="67">
        <f t="shared" si="184"/>
        <v>0</v>
      </c>
      <c r="AD679" s="57">
        <f>INDEX(Input_Raw_Data!$E$739:$E$744,MATCH(D679,Input_Raw_Data!$D$739:$D$744,0))</f>
        <v>0.16899999950892305</v>
      </c>
      <c r="AE679" s="62">
        <f t="shared" si="185"/>
        <v>0</v>
      </c>
      <c r="AF679" s="62">
        <f t="shared" si="186"/>
        <v>0</v>
      </c>
    </row>
    <row r="680" spans="4:32" s="4" customFormat="1" ht="11.25" customHeight="1" x14ac:dyDescent="0.3">
      <c r="D680" s="12" t="str">
        <f>Input_Raw_Data!E681</f>
        <v>SYS</v>
      </c>
      <c r="E680" s="71">
        <f>Input_Raw_Data!F681</f>
        <v>38169</v>
      </c>
      <c r="F680" s="55">
        <f>Input_Raw_Data!G681</f>
        <v>60</v>
      </c>
      <c r="G680" s="62">
        <f>Input_Raw_Data!H681</f>
        <v>0</v>
      </c>
      <c r="H680" s="62">
        <f>Input_Raw_Data!I681</f>
        <v>0</v>
      </c>
      <c r="I680" s="62">
        <f>Input_Raw_Data!J681</f>
        <v>0</v>
      </c>
      <c r="J680" s="73" t="str">
        <f>Input_Raw_Data!K681</f>
        <v>IT and Communications</v>
      </c>
      <c r="K680" s="73" t="str">
        <f>Input_Raw_Data!L681</f>
        <v xml:space="preserve">Non-network — IT and communications </v>
      </c>
      <c r="M680" s="71">
        <f t="shared" si="170"/>
        <v>38169</v>
      </c>
      <c r="N680" s="55">
        <f t="shared" si="171"/>
        <v>5</v>
      </c>
      <c r="O680" s="55">
        <f t="shared" si="172"/>
        <v>1</v>
      </c>
      <c r="P680" s="55">
        <f t="shared" si="173"/>
        <v>6</v>
      </c>
      <c r="Q680" s="55">
        <f t="shared" si="174"/>
        <v>11</v>
      </c>
      <c r="R680" s="55">
        <f t="shared" si="175"/>
        <v>132</v>
      </c>
      <c r="S680" s="55">
        <f t="shared" si="179"/>
        <v>144</v>
      </c>
      <c r="T680" s="55">
        <f t="shared" si="176"/>
        <v>60</v>
      </c>
      <c r="U680" s="55">
        <f t="shared" si="180"/>
        <v>0</v>
      </c>
      <c r="W680" s="73" t="str">
        <f t="shared" si="177"/>
        <v>Yes</v>
      </c>
      <c r="X680" s="55">
        <f t="shared" si="181"/>
        <v>144</v>
      </c>
      <c r="Y680" s="55">
        <f t="shared" si="182"/>
        <v>0</v>
      </c>
      <c r="Z680" s="62">
        <f t="shared" si="183"/>
        <v>0</v>
      </c>
      <c r="AA680" s="62">
        <f t="shared" si="178"/>
        <v>0</v>
      </c>
      <c r="AB680" s="67">
        <f t="shared" si="184"/>
        <v>0</v>
      </c>
      <c r="AD680" s="57">
        <f>INDEX(Input_Raw_Data!$E$739:$E$744,MATCH(D680,Input_Raw_Data!$D$739:$D$744,0))</f>
        <v>0.16899999950892305</v>
      </c>
      <c r="AE680" s="62">
        <f t="shared" si="185"/>
        <v>0</v>
      </c>
      <c r="AF680" s="62">
        <f t="shared" si="186"/>
        <v>0</v>
      </c>
    </row>
    <row r="681" spans="4:32" s="4" customFormat="1" ht="11.25" customHeight="1" x14ac:dyDescent="0.3">
      <c r="D681" s="12" t="str">
        <f>Input_Raw_Data!E682</f>
        <v>SYS</v>
      </c>
      <c r="E681" s="71">
        <f>Input_Raw_Data!F682</f>
        <v>38169</v>
      </c>
      <c r="F681" s="55">
        <f>Input_Raw_Data!G682</f>
        <v>60</v>
      </c>
      <c r="G681" s="62">
        <f>Input_Raw_Data!H682</f>
        <v>0</v>
      </c>
      <c r="H681" s="62">
        <f>Input_Raw_Data!I682</f>
        <v>0</v>
      </c>
      <c r="I681" s="62">
        <f>Input_Raw_Data!J682</f>
        <v>0</v>
      </c>
      <c r="J681" s="73" t="str">
        <f>Input_Raw_Data!K682</f>
        <v>IT and Communications</v>
      </c>
      <c r="K681" s="73" t="str">
        <f>Input_Raw_Data!L682</f>
        <v xml:space="preserve">Non-network — IT and communications </v>
      </c>
      <c r="M681" s="71">
        <f t="shared" si="170"/>
        <v>38169</v>
      </c>
      <c r="N681" s="55">
        <f t="shared" si="171"/>
        <v>5</v>
      </c>
      <c r="O681" s="55">
        <f t="shared" si="172"/>
        <v>1</v>
      </c>
      <c r="P681" s="55">
        <f t="shared" si="173"/>
        <v>6</v>
      </c>
      <c r="Q681" s="55">
        <f t="shared" si="174"/>
        <v>11</v>
      </c>
      <c r="R681" s="55">
        <f t="shared" si="175"/>
        <v>132</v>
      </c>
      <c r="S681" s="55">
        <f t="shared" si="179"/>
        <v>144</v>
      </c>
      <c r="T681" s="55">
        <f t="shared" si="176"/>
        <v>60</v>
      </c>
      <c r="U681" s="55">
        <f t="shared" si="180"/>
        <v>0</v>
      </c>
      <c r="W681" s="73" t="str">
        <f t="shared" si="177"/>
        <v>Yes</v>
      </c>
      <c r="X681" s="55">
        <f t="shared" si="181"/>
        <v>144</v>
      </c>
      <c r="Y681" s="55">
        <f t="shared" si="182"/>
        <v>0</v>
      </c>
      <c r="Z681" s="62">
        <f t="shared" si="183"/>
        <v>0</v>
      </c>
      <c r="AA681" s="62">
        <f t="shared" si="178"/>
        <v>0</v>
      </c>
      <c r="AB681" s="67">
        <f t="shared" si="184"/>
        <v>0</v>
      </c>
      <c r="AD681" s="57">
        <f>INDEX(Input_Raw_Data!$E$739:$E$744,MATCH(D681,Input_Raw_Data!$D$739:$D$744,0))</f>
        <v>0.16899999950892305</v>
      </c>
      <c r="AE681" s="62">
        <f t="shared" si="185"/>
        <v>0</v>
      </c>
      <c r="AF681" s="62">
        <f t="shared" si="186"/>
        <v>0</v>
      </c>
    </row>
    <row r="682" spans="4:32" s="4" customFormat="1" ht="11.25" customHeight="1" x14ac:dyDescent="0.3">
      <c r="D682" s="12" t="str">
        <f>Input_Raw_Data!E683</f>
        <v>SYS</v>
      </c>
      <c r="E682" s="71">
        <f>Input_Raw_Data!F683</f>
        <v>37803</v>
      </c>
      <c r="F682" s="55">
        <f>Input_Raw_Data!G683</f>
        <v>60</v>
      </c>
      <c r="G682" s="62">
        <f>Input_Raw_Data!H683</f>
        <v>0</v>
      </c>
      <c r="H682" s="62">
        <f>Input_Raw_Data!I683</f>
        <v>0</v>
      </c>
      <c r="I682" s="62">
        <f>Input_Raw_Data!J683</f>
        <v>0</v>
      </c>
      <c r="J682" s="73" t="str">
        <f>Input_Raw_Data!K683</f>
        <v>IT and Communications</v>
      </c>
      <c r="K682" s="73" t="str">
        <f>Input_Raw_Data!L683</f>
        <v xml:space="preserve">Non-network — IT and communications </v>
      </c>
      <c r="M682" s="71">
        <f t="shared" si="170"/>
        <v>37803</v>
      </c>
      <c r="N682" s="55">
        <f t="shared" si="171"/>
        <v>5</v>
      </c>
      <c r="O682" s="55">
        <f t="shared" si="172"/>
        <v>1</v>
      </c>
      <c r="P682" s="55">
        <f t="shared" si="173"/>
        <v>6</v>
      </c>
      <c r="Q682" s="55">
        <f t="shared" si="174"/>
        <v>12</v>
      </c>
      <c r="R682" s="55">
        <f t="shared" si="175"/>
        <v>144</v>
      </c>
      <c r="S682" s="55">
        <f t="shared" si="179"/>
        <v>156</v>
      </c>
      <c r="T682" s="55">
        <f t="shared" si="176"/>
        <v>60</v>
      </c>
      <c r="U682" s="55">
        <f t="shared" si="180"/>
        <v>0</v>
      </c>
      <c r="W682" s="73" t="str">
        <f t="shared" si="177"/>
        <v>Yes</v>
      </c>
      <c r="X682" s="55">
        <f t="shared" si="181"/>
        <v>156</v>
      </c>
      <c r="Y682" s="55">
        <f t="shared" si="182"/>
        <v>0</v>
      </c>
      <c r="Z682" s="62">
        <f t="shared" si="183"/>
        <v>0</v>
      </c>
      <c r="AA682" s="62">
        <f t="shared" si="178"/>
        <v>0</v>
      </c>
      <c r="AB682" s="67">
        <f t="shared" si="184"/>
        <v>0</v>
      </c>
      <c r="AD682" s="57">
        <f>INDEX(Input_Raw_Data!$E$739:$E$744,MATCH(D682,Input_Raw_Data!$D$739:$D$744,0))</f>
        <v>0.16899999950892305</v>
      </c>
      <c r="AE682" s="62">
        <f t="shared" si="185"/>
        <v>0</v>
      </c>
      <c r="AF682" s="62">
        <f t="shared" si="186"/>
        <v>0</v>
      </c>
    </row>
    <row r="683" spans="4:32" s="4" customFormat="1" ht="11.25" customHeight="1" x14ac:dyDescent="0.3">
      <c r="D683" s="12" t="str">
        <f>Input_Raw_Data!E684</f>
        <v>SYS</v>
      </c>
      <c r="E683" s="71">
        <f>Input_Raw_Data!F684</f>
        <v>41733</v>
      </c>
      <c r="F683" s="55">
        <f>Input_Raw_Data!G684</f>
        <v>24</v>
      </c>
      <c r="G683" s="62">
        <f>Input_Raw_Data!H684</f>
        <v>71611</v>
      </c>
      <c r="H683" s="62">
        <f>Input_Raw_Data!I684</f>
        <v>71611</v>
      </c>
      <c r="I683" s="62">
        <f>Input_Raw_Data!J684</f>
        <v>0</v>
      </c>
      <c r="J683" s="73" t="str">
        <f>Input_Raw_Data!K684</f>
        <v>IT and Communications</v>
      </c>
      <c r="K683" s="73" t="str">
        <f>Input_Raw_Data!L684</f>
        <v xml:space="preserve">Non-network — IT and communications </v>
      </c>
      <c r="M683" s="71">
        <f t="shared" si="170"/>
        <v>41733</v>
      </c>
      <c r="N683" s="55">
        <f t="shared" si="171"/>
        <v>8</v>
      </c>
      <c r="O683" s="55">
        <f t="shared" si="172"/>
        <v>1</v>
      </c>
      <c r="P683" s="55">
        <f t="shared" si="173"/>
        <v>6</v>
      </c>
      <c r="Q683" s="55">
        <f t="shared" si="174"/>
        <v>1</v>
      </c>
      <c r="R683" s="55">
        <f t="shared" si="175"/>
        <v>12</v>
      </c>
      <c r="S683" s="55">
        <f t="shared" si="179"/>
        <v>27</v>
      </c>
      <c r="T683" s="55">
        <f t="shared" si="176"/>
        <v>24</v>
      </c>
      <c r="U683" s="55">
        <f t="shared" si="180"/>
        <v>0</v>
      </c>
      <c r="W683" s="73" t="str">
        <f t="shared" si="177"/>
        <v>Yes</v>
      </c>
      <c r="X683" s="55">
        <f t="shared" si="181"/>
        <v>27</v>
      </c>
      <c r="Y683" s="55">
        <f t="shared" si="182"/>
        <v>0</v>
      </c>
      <c r="Z683" s="62">
        <f t="shared" si="183"/>
        <v>0</v>
      </c>
      <c r="AA683" s="62">
        <f t="shared" si="178"/>
        <v>71611</v>
      </c>
      <c r="AB683" s="67">
        <f t="shared" si="184"/>
        <v>0</v>
      </c>
      <c r="AD683" s="57">
        <f>INDEX(Input_Raw_Data!$E$739:$E$744,MATCH(D683,Input_Raw_Data!$D$739:$D$744,0))</f>
        <v>0.16899999950892305</v>
      </c>
      <c r="AE683" s="62">
        <f t="shared" si="185"/>
        <v>0</v>
      </c>
      <c r="AF683" s="62">
        <f t="shared" si="186"/>
        <v>0</v>
      </c>
    </row>
    <row r="684" spans="4:32" s="4" customFormat="1" ht="11.25" customHeight="1" x14ac:dyDescent="0.3">
      <c r="D684" s="12" t="str">
        <f>Input_Raw_Data!E685</f>
        <v>SYS</v>
      </c>
      <c r="E684" s="71">
        <f>Input_Raw_Data!F685</f>
        <v>41604</v>
      </c>
      <c r="F684" s="55">
        <f>Input_Raw_Data!G685</f>
        <v>48</v>
      </c>
      <c r="G684" s="62">
        <f>Input_Raw_Data!H685</f>
        <v>212139</v>
      </c>
      <c r="H684" s="62">
        <f>Input_Raw_Data!I685</f>
        <v>141426.20000000001</v>
      </c>
      <c r="I684" s="62">
        <f>Input_Raw_Data!J685</f>
        <v>70712.799999999988</v>
      </c>
      <c r="J684" s="73" t="str">
        <f>Input_Raw_Data!K685</f>
        <v>IT and Communications</v>
      </c>
      <c r="K684" s="73" t="str">
        <f>Input_Raw_Data!L685</f>
        <v xml:space="preserve">Non-network — IT and communications </v>
      </c>
      <c r="M684" s="71">
        <f t="shared" si="170"/>
        <v>41604</v>
      </c>
      <c r="N684" s="55">
        <f t="shared" si="171"/>
        <v>1</v>
      </c>
      <c r="O684" s="55">
        <f t="shared" si="172"/>
        <v>0</v>
      </c>
      <c r="P684" s="55">
        <f t="shared" si="173"/>
        <v>6</v>
      </c>
      <c r="Q684" s="55">
        <f t="shared" si="174"/>
        <v>2</v>
      </c>
      <c r="R684" s="55">
        <f t="shared" si="175"/>
        <v>24</v>
      </c>
      <c r="S684" s="55">
        <f t="shared" si="179"/>
        <v>31</v>
      </c>
      <c r="T684" s="55">
        <f t="shared" si="176"/>
        <v>48</v>
      </c>
      <c r="U684" s="55">
        <f t="shared" si="180"/>
        <v>17</v>
      </c>
      <c r="W684" s="73" t="str">
        <f t="shared" si="177"/>
        <v>Yes</v>
      </c>
      <c r="X684" s="55">
        <f t="shared" si="181"/>
        <v>31</v>
      </c>
      <c r="Y684" s="55">
        <f t="shared" si="182"/>
        <v>17</v>
      </c>
      <c r="Z684" s="62">
        <f t="shared" si="183"/>
        <v>4159.5764705882348</v>
      </c>
      <c r="AA684" s="62">
        <f t="shared" si="178"/>
        <v>212139</v>
      </c>
      <c r="AB684" s="67">
        <f t="shared" si="184"/>
        <v>0</v>
      </c>
      <c r="AD684" s="57">
        <f>INDEX(Input_Raw_Data!$E$739:$E$744,MATCH(D684,Input_Raw_Data!$D$739:$D$744,0))</f>
        <v>0.16899999950892305</v>
      </c>
      <c r="AE684" s="62">
        <f t="shared" si="185"/>
        <v>11950.463165274572</v>
      </c>
      <c r="AF684" s="62">
        <f t="shared" si="186"/>
        <v>0</v>
      </c>
    </row>
    <row r="685" spans="4:32" s="4" customFormat="1" ht="11.25" customHeight="1" x14ac:dyDescent="0.3">
      <c r="D685" s="12" t="str">
        <f>Input_Raw_Data!E686</f>
        <v>SYS</v>
      </c>
      <c r="E685" s="71">
        <f>Input_Raw_Data!F686</f>
        <v>41429</v>
      </c>
      <c r="F685" s="55">
        <f>Input_Raw_Data!G686</f>
        <v>48</v>
      </c>
      <c r="G685" s="62">
        <f>Input_Raw_Data!H686</f>
        <v>615005</v>
      </c>
      <c r="H685" s="62">
        <f>Input_Raw_Data!I686</f>
        <v>474066.39</v>
      </c>
      <c r="I685" s="62">
        <f>Input_Raw_Data!J686</f>
        <v>140938.60999999999</v>
      </c>
      <c r="J685" s="73" t="str">
        <f>Input_Raw_Data!K686</f>
        <v>IT and Communications</v>
      </c>
      <c r="K685" s="73" t="str">
        <f>Input_Raw_Data!L686</f>
        <v xml:space="preserve">Non-network — IT and communications </v>
      </c>
      <c r="M685" s="71">
        <f t="shared" si="170"/>
        <v>41429</v>
      </c>
      <c r="N685" s="55">
        <f t="shared" si="171"/>
        <v>6</v>
      </c>
      <c r="O685" s="55">
        <f t="shared" si="172"/>
        <v>1</v>
      </c>
      <c r="P685" s="55">
        <f t="shared" si="173"/>
        <v>6</v>
      </c>
      <c r="Q685" s="55">
        <f t="shared" si="174"/>
        <v>2</v>
      </c>
      <c r="R685" s="55">
        <f t="shared" si="175"/>
        <v>24</v>
      </c>
      <c r="S685" s="55">
        <f t="shared" si="179"/>
        <v>37</v>
      </c>
      <c r="T685" s="55">
        <f t="shared" si="176"/>
        <v>48</v>
      </c>
      <c r="U685" s="55">
        <f t="shared" si="180"/>
        <v>11</v>
      </c>
      <c r="W685" s="73" t="str">
        <f t="shared" si="177"/>
        <v>Yes</v>
      </c>
      <c r="X685" s="55">
        <f t="shared" si="181"/>
        <v>37</v>
      </c>
      <c r="Y685" s="55">
        <f t="shared" si="182"/>
        <v>11</v>
      </c>
      <c r="Z685" s="62">
        <f t="shared" si="183"/>
        <v>12812.600909090908</v>
      </c>
      <c r="AA685" s="62">
        <f t="shared" si="178"/>
        <v>615005</v>
      </c>
      <c r="AB685" s="67">
        <f t="shared" si="184"/>
        <v>0</v>
      </c>
      <c r="AD685" s="57">
        <f>INDEX(Input_Raw_Data!$E$739:$E$744,MATCH(D685,Input_Raw_Data!$D$739:$D$744,0))</f>
        <v>0.16899999950892305</v>
      </c>
      <c r="AE685" s="62">
        <f t="shared" si="185"/>
        <v>23818.625020788295</v>
      </c>
      <c r="AF685" s="62">
        <f t="shared" si="186"/>
        <v>0</v>
      </c>
    </row>
    <row r="686" spans="4:32" s="4" customFormat="1" ht="11.25" customHeight="1" x14ac:dyDescent="0.3">
      <c r="D686" s="12" t="str">
        <f>Input_Raw_Data!E687</f>
        <v>SYS</v>
      </c>
      <c r="E686" s="71">
        <f>Input_Raw_Data!F687</f>
        <v>41547</v>
      </c>
      <c r="F686" s="55">
        <f>Input_Raw_Data!G687</f>
        <v>48</v>
      </c>
      <c r="G686" s="62">
        <f>Input_Raw_Data!H687</f>
        <v>38207</v>
      </c>
      <c r="H686" s="62">
        <f>Input_Raw_Data!I687</f>
        <v>27063.32</v>
      </c>
      <c r="I686" s="62">
        <f>Input_Raw_Data!J687</f>
        <v>11143.68</v>
      </c>
      <c r="J686" s="73" t="str">
        <f>Input_Raw_Data!K687</f>
        <v>IT and Communications</v>
      </c>
      <c r="K686" s="73" t="str">
        <f>Input_Raw_Data!L687</f>
        <v xml:space="preserve">Non-network — IT and communications </v>
      </c>
      <c r="M686" s="71">
        <f t="shared" si="170"/>
        <v>41547</v>
      </c>
      <c r="N686" s="55">
        <f t="shared" si="171"/>
        <v>3</v>
      </c>
      <c r="O686" s="55">
        <f t="shared" si="172"/>
        <v>0</v>
      </c>
      <c r="P686" s="55">
        <f t="shared" si="173"/>
        <v>6</v>
      </c>
      <c r="Q686" s="55">
        <f t="shared" si="174"/>
        <v>2</v>
      </c>
      <c r="R686" s="55">
        <f t="shared" si="175"/>
        <v>24</v>
      </c>
      <c r="S686" s="55">
        <f t="shared" si="179"/>
        <v>33</v>
      </c>
      <c r="T686" s="55">
        <f t="shared" si="176"/>
        <v>48</v>
      </c>
      <c r="U686" s="55">
        <f t="shared" si="180"/>
        <v>15</v>
      </c>
      <c r="W686" s="73" t="str">
        <f t="shared" si="177"/>
        <v>Yes</v>
      </c>
      <c r="X686" s="55">
        <f t="shared" si="181"/>
        <v>33</v>
      </c>
      <c r="Y686" s="55">
        <f t="shared" si="182"/>
        <v>15</v>
      </c>
      <c r="Z686" s="62">
        <f t="shared" si="183"/>
        <v>742.91200000000003</v>
      </c>
      <c r="AA686" s="62">
        <f t="shared" si="178"/>
        <v>38207</v>
      </c>
      <c r="AB686" s="67">
        <f t="shared" si="184"/>
        <v>0</v>
      </c>
      <c r="AD686" s="57">
        <f>INDEX(Input_Raw_Data!$E$739:$E$744,MATCH(D686,Input_Raw_Data!$D$739:$D$744,0))</f>
        <v>0.16899999950892305</v>
      </c>
      <c r="AE686" s="62">
        <f t="shared" si="185"/>
        <v>1883.2819145275957</v>
      </c>
      <c r="AF686" s="62">
        <f t="shared" si="186"/>
        <v>0</v>
      </c>
    </row>
    <row r="687" spans="4:32" s="4" customFormat="1" ht="11.25" customHeight="1" x14ac:dyDescent="0.3">
      <c r="D687" s="12" t="str">
        <f>Input_Raw_Data!E688</f>
        <v>SYS</v>
      </c>
      <c r="E687" s="71">
        <f>Input_Raw_Data!F688</f>
        <v>41603</v>
      </c>
      <c r="F687" s="55">
        <f>Input_Raw_Data!G688</f>
        <v>48</v>
      </c>
      <c r="G687" s="62">
        <f>Input_Raw_Data!H688</f>
        <v>96044</v>
      </c>
      <c r="H687" s="62">
        <f>Input_Raw_Data!I688</f>
        <v>64029.59</v>
      </c>
      <c r="I687" s="62">
        <f>Input_Raw_Data!J688</f>
        <v>32014.410000000003</v>
      </c>
      <c r="J687" s="73" t="str">
        <f>Input_Raw_Data!K688</f>
        <v>IT and Communications</v>
      </c>
      <c r="K687" s="73" t="str">
        <f>Input_Raw_Data!L688</f>
        <v xml:space="preserve">Non-network — IT and communications </v>
      </c>
      <c r="M687" s="71">
        <f t="shared" si="170"/>
        <v>41603</v>
      </c>
      <c r="N687" s="55">
        <f t="shared" si="171"/>
        <v>1</v>
      </c>
      <c r="O687" s="55">
        <f t="shared" si="172"/>
        <v>0</v>
      </c>
      <c r="P687" s="55">
        <f t="shared" si="173"/>
        <v>6</v>
      </c>
      <c r="Q687" s="55">
        <f t="shared" si="174"/>
        <v>2</v>
      </c>
      <c r="R687" s="55">
        <f t="shared" si="175"/>
        <v>24</v>
      </c>
      <c r="S687" s="55">
        <f t="shared" si="179"/>
        <v>31</v>
      </c>
      <c r="T687" s="55">
        <f t="shared" si="176"/>
        <v>48</v>
      </c>
      <c r="U687" s="55">
        <f t="shared" si="180"/>
        <v>17</v>
      </c>
      <c r="W687" s="73" t="str">
        <f t="shared" si="177"/>
        <v>Yes</v>
      </c>
      <c r="X687" s="55">
        <f t="shared" si="181"/>
        <v>31</v>
      </c>
      <c r="Y687" s="55">
        <f t="shared" si="182"/>
        <v>17</v>
      </c>
      <c r="Z687" s="62">
        <f t="shared" si="183"/>
        <v>1883.2005882352944</v>
      </c>
      <c r="AA687" s="62">
        <f t="shared" si="178"/>
        <v>96044</v>
      </c>
      <c r="AB687" s="67">
        <f t="shared" si="184"/>
        <v>0</v>
      </c>
      <c r="AD687" s="57">
        <f>INDEX(Input_Raw_Data!$E$739:$E$744,MATCH(D687,Input_Raw_Data!$D$739:$D$744,0))</f>
        <v>0.16899999950892305</v>
      </c>
      <c r="AE687" s="62">
        <f t="shared" si="185"/>
        <v>5410.4352742784622</v>
      </c>
      <c r="AF687" s="62">
        <f t="shared" si="186"/>
        <v>0</v>
      </c>
    </row>
    <row r="688" spans="4:32" s="4" customFormat="1" ht="11.25" customHeight="1" x14ac:dyDescent="0.3">
      <c r="D688" s="12" t="str">
        <f>Input_Raw_Data!E689</f>
        <v>SYS</v>
      </c>
      <c r="E688" s="71">
        <f>Input_Raw_Data!F689</f>
        <v>41367</v>
      </c>
      <c r="F688" s="55">
        <f>Input_Raw_Data!G689</f>
        <v>48</v>
      </c>
      <c r="G688" s="62">
        <f>Input_Raw_Data!H689</f>
        <v>126705</v>
      </c>
      <c r="H688" s="62">
        <f>Input_Raw_Data!I689</f>
        <v>102948.03</v>
      </c>
      <c r="I688" s="62">
        <f>Input_Raw_Data!J689</f>
        <v>23756.97</v>
      </c>
      <c r="J688" s="73" t="str">
        <f>Input_Raw_Data!K689</f>
        <v>IT and Communications</v>
      </c>
      <c r="K688" s="73" t="str">
        <f>Input_Raw_Data!L689</f>
        <v xml:space="preserve">Non-network — IT and communications </v>
      </c>
      <c r="M688" s="71">
        <f t="shared" si="170"/>
        <v>41367</v>
      </c>
      <c r="N688" s="55">
        <f t="shared" si="171"/>
        <v>8</v>
      </c>
      <c r="O688" s="55">
        <f t="shared" si="172"/>
        <v>1</v>
      </c>
      <c r="P688" s="55">
        <f t="shared" si="173"/>
        <v>6</v>
      </c>
      <c r="Q688" s="55">
        <f t="shared" si="174"/>
        <v>2</v>
      </c>
      <c r="R688" s="55">
        <f t="shared" si="175"/>
        <v>24</v>
      </c>
      <c r="S688" s="55">
        <f t="shared" si="179"/>
        <v>39</v>
      </c>
      <c r="T688" s="55">
        <f t="shared" si="176"/>
        <v>48</v>
      </c>
      <c r="U688" s="55">
        <f t="shared" si="180"/>
        <v>9</v>
      </c>
      <c r="W688" s="73" t="str">
        <f t="shared" si="177"/>
        <v>Yes</v>
      </c>
      <c r="X688" s="55">
        <f t="shared" si="181"/>
        <v>39</v>
      </c>
      <c r="Y688" s="55">
        <f t="shared" si="182"/>
        <v>9</v>
      </c>
      <c r="Z688" s="62">
        <f t="shared" si="183"/>
        <v>2639.6633333333334</v>
      </c>
      <c r="AA688" s="62">
        <f t="shared" si="178"/>
        <v>126705</v>
      </c>
      <c r="AB688" s="67">
        <f t="shared" si="184"/>
        <v>0</v>
      </c>
      <c r="AD688" s="57">
        <f>INDEX(Input_Raw_Data!$E$739:$E$744,MATCH(D688,Input_Raw_Data!$D$739:$D$744,0))</f>
        <v>0.16899999950892305</v>
      </c>
      <c r="AE688" s="62">
        <f t="shared" si="185"/>
        <v>4014.9279183334997</v>
      </c>
      <c r="AF688" s="62">
        <f t="shared" si="186"/>
        <v>0</v>
      </c>
    </row>
    <row r="689" spans="4:32" s="4" customFormat="1" ht="11.25" customHeight="1" x14ac:dyDescent="0.3">
      <c r="D689" s="12" t="str">
        <f>Input_Raw_Data!E690</f>
        <v>SYS</v>
      </c>
      <c r="E689" s="71">
        <f>Input_Raw_Data!F690</f>
        <v>41690</v>
      </c>
      <c r="F689" s="55">
        <f>Input_Raw_Data!G690</f>
        <v>48</v>
      </c>
      <c r="G689" s="62">
        <f>Input_Raw_Data!H690</f>
        <v>104423</v>
      </c>
      <c r="H689" s="62">
        <f>Input_Raw_Data!I690</f>
        <v>63089.09</v>
      </c>
      <c r="I689" s="62">
        <f>Input_Raw_Data!J690</f>
        <v>41333.910000000003</v>
      </c>
      <c r="J689" s="73" t="str">
        <f>Input_Raw_Data!K690</f>
        <v>IT and Communications</v>
      </c>
      <c r="K689" s="73" t="str">
        <f>Input_Raw_Data!L690</f>
        <v xml:space="preserve">Non-network — IT and communications </v>
      </c>
      <c r="M689" s="71">
        <f t="shared" si="170"/>
        <v>41690</v>
      </c>
      <c r="N689" s="55">
        <f t="shared" si="171"/>
        <v>10</v>
      </c>
      <c r="O689" s="55">
        <f t="shared" si="172"/>
        <v>0</v>
      </c>
      <c r="P689" s="55">
        <f t="shared" si="173"/>
        <v>6</v>
      </c>
      <c r="Q689" s="55">
        <f t="shared" si="174"/>
        <v>1</v>
      </c>
      <c r="R689" s="55">
        <f t="shared" si="175"/>
        <v>12</v>
      </c>
      <c r="S689" s="55">
        <f t="shared" si="179"/>
        <v>28</v>
      </c>
      <c r="T689" s="55">
        <f t="shared" si="176"/>
        <v>48</v>
      </c>
      <c r="U689" s="55">
        <f t="shared" si="180"/>
        <v>20</v>
      </c>
      <c r="W689" s="73" t="str">
        <f t="shared" si="177"/>
        <v>Yes</v>
      </c>
      <c r="X689" s="55">
        <f t="shared" si="181"/>
        <v>28</v>
      </c>
      <c r="Y689" s="55">
        <f t="shared" si="182"/>
        <v>20</v>
      </c>
      <c r="Z689" s="62">
        <f t="shared" si="183"/>
        <v>2066.6955000000003</v>
      </c>
      <c r="AA689" s="62">
        <f t="shared" si="178"/>
        <v>104423</v>
      </c>
      <c r="AB689" s="67">
        <f t="shared" si="184"/>
        <v>0</v>
      </c>
      <c r="AD689" s="57">
        <f>INDEX(Input_Raw_Data!$E$739:$E$744,MATCH(D689,Input_Raw_Data!$D$739:$D$744,0))</f>
        <v>0.16899999950892305</v>
      </c>
      <c r="AE689" s="62">
        <f t="shared" si="185"/>
        <v>6985.4307697018703</v>
      </c>
      <c r="AF689" s="62">
        <f t="shared" si="186"/>
        <v>0</v>
      </c>
    </row>
    <row r="690" spans="4:32" s="4" customFormat="1" ht="11.25" customHeight="1" x14ac:dyDescent="0.3">
      <c r="D690" s="12" t="str">
        <f>Input_Raw_Data!E691</f>
        <v>SYS</v>
      </c>
      <c r="E690" s="71">
        <f>Input_Raw_Data!F691</f>
        <v>40322</v>
      </c>
      <c r="F690" s="55">
        <f>Input_Raw_Data!G691</f>
        <v>48</v>
      </c>
      <c r="G690" s="62">
        <f>Input_Raw_Data!H691</f>
        <v>114579</v>
      </c>
      <c r="H690" s="62">
        <f>Input_Raw_Data!I691</f>
        <v>114579</v>
      </c>
      <c r="I690" s="62">
        <f>Input_Raw_Data!J691</f>
        <v>0</v>
      </c>
      <c r="J690" s="73" t="str">
        <f>Input_Raw_Data!K691</f>
        <v>IT and Communications</v>
      </c>
      <c r="K690" s="73" t="str">
        <f>Input_Raw_Data!L691</f>
        <v xml:space="preserve">Non-network — IT and communications </v>
      </c>
      <c r="M690" s="71">
        <f t="shared" si="170"/>
        <v>40322</v>
      </c>
      <c r="N690" s="55">
        <f t="shared" si="171"/>
        <v>7</v>
      </c>
      <c r="O690" s="55">
        <f t="shared" si="172"/>
        <v>0</v>
      </c>
      <c r="P690" s="55">
        <f t="shared" si="173"/>
        <v>6</v>
      </c>
      <c r="Q690" s="55">
        <f t="shared" si="174"/>
        <v>5</v>
      </c>
      <c r="R690" s="55">
        <f t="shared" si="175"/>
        <v>60</v>
      </c>
      <c r="S690" s="55">
        <f t="shared" si="179"/>
        <v>73</v>
      </c>
      <c r="T690" s="55">
        <f t="shared" si="176"/>
        <v>48</v>
      </c>
      <c r="U690" s="55">
        <f t="shared" si="180"/>
        <v>0</v>
      </c>
      <c r="W690" s="73" t="str">
        <f t="shared" si="177"/>
        <v>Yes</v>
      </c>
      <c r="X690" s="55">
        <f t="shared" si="181"/>
        <v>73</v>
      </c>
      <c r="Y690" s="55">
        <f t="shared" si="182"/>
        <v>0</v>
      </c>
      <c r="Z690" s="62">
        <f t="shared" si="183"/>
        <v>0</v>
      </c>
      <c r="AA690" s="62">
        <f t="shared" si="178"/>
        <v>114579</v>
      </c>
      <c r="AB690" s="67">
        <f t="shared" si="184"/>
        <v>0</v>
      </c>
      <c r="AD690" s="57">
        <f>INDEX(Input_Raw_Data!$E$739:$E$744,MATCH(D690,Input_Raw_Data!$D$739:$D$744,0))</f>
        <v>0.16899999950892305</v>
      </c>
      <c r="AE690" s="62">
        <f t="shared" si="185"/>
        <v>0</v>
      </c>
      <c r="AF690" s="62">
        <f t="shared" si="186"/>
        <v>0</v>
      </c>
    </row>
    <row r="691" spans="4:32" s="4" customFormat="1" ht="11.25" customHeight="1" x14ac:dyDescent="0.3">
      <c r="D691" s="12" t="str">
        <f>Input_Raw_Data!E692</f>
        <v>SYS</v>
      </c>
      <c r="E691" s="71">
        <f>Input_Raw_Data!F692</f>
        <v>40344</v>
      </c>
      <c r="F691" s="55">
        <f>Input_Raw_Data!G692</f>
        <v>48</v>
      </c>
      <c r="G691" s="62">
        <f>Input_Raw_Data!H692</f>
        <v>0</v>
      </c>
      <c r="H691" s="62">
        <f>Input_Raw_Data!I692</f>
        <v>0</v>
      </c>
      <c r="I691" s="62">
        <f>Input_Raw_Data!J692</f>
        <v>0</v>
      </c>
      <c r="J691" s="73" t="str">
        <f>Input_Raw_Data!K692</f>
        <v>IT and Communications</v>
      </c>
      <c r="K691" s="73" t="str">
        <f>Input_Raw_Data!L692</f>
        <v xml:space="preserve">Non-network — IT and communications </v>
      </c>
      <c r="M691" s="71">
        <f t="shared" si="170"/>
        <v>40344</v>
      </c>
      <c r="N691" s="55">
        <f t="shared" si="171"/>
        <v>6</v>
      </c>
      <c r="O691" s="55">
        <f t="shared" si="172"/>
        <v>0</v>
      </c>
      <c r="P691" s="55">
        <f t="shared" si="173"/>
        <v>6</v>
      </c>
      <c r="Q691" s="55">
        <f t="shared" si="174"/>
        <v>5</v>
      </c>
      <c r="R691" s="55">
        <f t="shared" si="175"/>
        <v>60</v>
      </c>
      <c r="S691" s="55">
        <f t="shared" si="179"/>
        <v>72</v>
      </c>
      <c r="T691" s="55">
        <f t="shared" si="176"/>
        <v>48</v>
      </c>
      <c r="U691" s="55">
        <f t="shared" si="180"/>
        <v>0</v>
      </c>
      <c r="W691" s="73" t="str">
        <f t="shared" si="177"/>
        <v>Yes</v>
      </c>
      <c r="X691" s="55">
        <f t="shared" si="181"/>
        <v>72</v>
      </c>
      <c r="Y691" s="55">
        <f t="shared" si="182"/>
        <v>0</v>
      </c>
      <c r="Z691" s="62">
        <f t="shared" si="183"/>
        <v>0</v>
      </c>
      <c r="AA691" s="62">
        <f t="shared" si="178"/>
        <v>0</v>
      </c>
      <c r="AB691" s="67">
        <f t="shared" si="184"/>
        <v>0</v>
      </c>
      <c r="AD691" s="57">
        <f>INDEX(Input_Raw_Data!$E$739:$E$744,MATCH(D691,Input_Raw_Data!$D$739:$D$744,0))</f>
        <v>0.16899999950892305</v>
      </c>
      <c r="AE691" s="62">
        <f t="shared" si="185"/>
        <v>0</v>
      </c>
      <c r="AF691" s="62">
        <f t="shared" si="186"/>
        <v>0</v>
      </c>
    </row>
    <row r="692" spans="4:32" s="4" customFormat="1" ht="11.25" customHeight="1" x14ac:dyDescent="0.3">
      <c r="D692" s="12" t="str">
        <f>Input_Raw_Data!E693</f>
        <v>SYS</v>
      </c>
      <c r="E692" s="71">
        <f>Input_Raw_Data!F693</f>
        <v>39783</v>
      </c>
      <c r="F692" s="55">
        <f>Input_Raw_Data!G693</f>
        <v>48</v>
      </c>
      <c r="G692" s="62">
        <f>Input_Raw_Data!H693</f>
        <v>86266</v>
      </c>
      <c r="H692" s="62">
        <f>Input_Raw_Data!I693</f>
        <v>86266</v>
      </c>
      <c r="I692" s="62">
        <f>Input_Raw_Data!J693</f>
        <v>0</v>
      </c>
      <c r="J692" s="73" t="str">
        <f>Input_Raw_Data!K693</f>
        <v>IT and Communications</v>
      </c>
      <c r="K692" s="73" t="str">
        <f>Input_Raw_Data!L693</f>
        <v xml:space="preserve">Non-network — IT and communications </v>
      </c>
      <c r="M692" s="71">
        <f t="shared" si="170"/>
        <v>39783</v>
      </c>
      <c r="N692" s="55">
        <f t="shared" si="171"/>
        <v>0</v>
      </c>
      <c r="O692" s="55">
        <f t="shared" si="172"/>
        <v>1</v>
      </c>
      <c r="P692" s="55">
        <f t="shared" si="173"/>
        <v>6</v>
      </c>
      <c r="Q692" s="55">
        <f t="shared" si="174"/>
        <v>7</v>
      </c>
      <c r="R692" s="55">
        <f t="shared" si="175"/>
        <v>84</v>
      </c>
      <c r="S692" s="55">
        <f t="shared" si="179"/>
        <v>91</v>
      </c>
      <c r="T692" s="55">
        <f t="shared" si="176"/>
        <v>48</v>
      </c>
      <c r="U692" s="55">
        <f t="shared" si="180"/>
        <v>0</v>
      </c>
      <c r="W692" s="73" t="str">
        <f t="shared" si="177"/>
        <v>Yes</v>
      </c>
      <c r="X692" s="55">
        <f t="shared" si="181"/>
        <v>91</v>
      </c>
      <c r="Y692" s="55">
        <f t="shared" si="182"/>
        <v>0</v>
      </c>
      <c r="Z692" s="62">
        <f t="shared" si="183"/>
        <v>0</v>
      </c>
      <c r="AA692" s="62">
        <f t="shared" si="178"/>
        <v>86266</v>
      </c>
      <c r="AB692" s="67">
        <f t="shared" si="184"/>
        <v>0</v>
      </c>
      <c r="AD692" s="57">
        <f>INDEX(Input_Raw_Data!$E$739:$E$744,MATCH(D692,Input_Raw_Data!$D$739:$D$744,0))</f>
        <v>0.16899999950892305</v>
      </c>
      <c r="AE692" s="62">
        <f t="shared" si="185"/>
        <v>0</v>
      </c>
      <c r="AF692" s="62">
        <f t="shared" si="186"/>
        <v>0</v>
      </c>
    </row>
    <row r="693" spans="4:32" s="4" customFormat="1" ht="11.25" customHeight="1" x14ac:dyDescent="0.3">
      <c r="D693" s="12" t="str">
        <f>Input_Raw_Data!E694</f>
        <v>SYS</v>
      </c>
      <c r="E693" s="71">
        <f>Input_Raw_Data!F694</f>
        <v>39814</v>
      </c>
      <c r="F693" s="55">
        <f>Input_Raw_Data!G694</f>
        <v>48</v>
      </c>
      <c r="G693" s="62">
        <f>Input_Raw_Data!H694</f>
        <v>35231</v>
      </c>
      <c r="H693" s="62">
        <f>Input_Raw_Data!I694</f>
        <v>35231</v>
      </c>
      <c r="I693" s="62">
        <f>Input_Raw_Data!J694</f>
        <v>0</v>
      </c>
      <c r="J693" s="73" t="str">
        <f>Input_Raw_Data!K694</f>
        <v>IT and Communications</v>
      </c>
      <c r="K693" s="73" t="str">
        <f>Input_Raw_Data!L694</f>
        <v xml:space="preserve">Non-network — IT and communications </v>
      </c>
      <c r="M693" s="71">
        <f t="shared" si="170"/>
        <v>39814</v>
      </c>
      <c r="N693" s="55">
        <f t="shared" si="171"/>
        <v>11</v>
      </c>
      <c r="O693" s="55">
        <f t="shared" si="172"/>
        <v>1</v>
      </c>
      <c r="P693" s="55">
        <f t="shared" si="173"/>
        <v>6</v>
      </c>
      <c r="Q693" s="55">
        <f t="shared" si="174"/>
        <v>6</v>
      </c>
      <c r="R693" s="55">
        <f t="shared" si="175"/>
        <v>72</v>
      </c>
      <c r="S693" s="55">
        <f t="shared" si="179"/>
        <v>90</v>
      </c>
      <c r="T693" s="55">
        <f t="shared" si="176"/>
        <v>48</v>
      </c>
      <c r="U693" s="55">
        <f t="shared" si="180"/>
        <v>0</v>
      </c>
      <c r="W693" s="73" t="str">
        <f t="shared" si="177"/>
        <v>Yes</v>
      </c>
      <c r="X693" s="55">
        <f t="shared" si="181"/>
        <v>90</v>
      </c>
      <c r="Y693" s="55">
        <f t="shared" si="182"/>
        <v>0</v>
      </c>
      <c r="Z693" s="62">
        <f t="shared" si="183"/>
        <v>0</v>
      </c>
      <c r="AA693" s="62">
        <f t="shared" si="178"/>
        <v>35231</v>
      </c>
      <c r="AB693" s="67">
        <f t="shared" si="184"/>
        <v>0</v>
      </c>
      <c r="AD693" s="57">
        <f>INDEX(Input_Raw_Data!$E$739:$E$744,MATCH(D693,Input_Raw_Data!$D$739:$D$744,0))</f>
        <v>0.16899999950892305</v>
      </c>
      <c r="AE693" s="62">
        <f t="shared" si="185"/>
        <v>0</v>
      </c>
      <c r="AF693" s="62">
        <f t="shared" si="186"/>
        <v>0</v>
      </c>
    </row>
    <row r="694" spans="4:32" s="4" customFormat="1" ht="11.25" customHeight="1" x14ac:dyDescent="0.3">
      <c r="D694" s="12" t="str">
        <f>Input_Raw_Data!E695</f>
        <v>SYS</v>
      </c>
      <c r="E694" s="71">
        <f>Input_Raw_Data!F695</f>
        <v>41535</v>
      </c>
      <c r="F694" s="55">
        <f>Input_Raw_Data!G695</f>
        <v>48</v>
      </c>
      <c r="G694" s="62">
        <f>Input_Raw_Data!H695</f>
        <v>123707.55</v>
      </c>
      <c r="H694" s="62">
        <f>Input_Raw_Data!I695</f>
        <v>87626.17</v>
      </c>
      <c r="I694" s="62">
        <f>Input_Raw_Data!J695</f>
        <v>36081.380000000005</v>
      </c>
      <c r="J694" s="73" t="str">
        <f>Input_Raw_Data!K695</f>
        <v>IT and Communications</v>
      </c>
      <c r="K694" s="73" t="str">
        <f>Input_Raw_Data!L695</f>
        <v xml:space="preserve">Non-network — IT and communications </v>
      </c>
      <c r="M694" s="71">
        <f t="shared" si="170"/>
        <v>41535</v>
      </c>
      <c r="N694" s="55">
        <f t="shared" si="171"/>
        <v>3</v>
      </c>
      <c r="O694" s="55">
        <f t="shared" si="172"/>
        <v>0</v>
      </c>
      <c r="P694" s="55">
        <f t="shared" si="173"/>
        <v>6</v>
      </c>
      <c r="Q694" s="55">
        <f t="shared" si="174"/>
        <v>2</v>
      </c>
      <c r="R694" s="55">
        <f t="shared" si="175"/>
        <v>24</v>
      </c>
      <c r="S694" s="55">
        <f t="shared" si="179"/>
        <v>33</v>
      </c>
      <c r="T694" s="55">
        <f t="shared" si="176"/>
        <v>48</v>
      </c>
      <c r="U694" s="55">
        <f t="shared" si="180"/>
        <v>15</v>
      </c>
      <c r="W694" s="73" t="str">
        <f t="shared" si="177"/>
        <v>Yes</v>
      </c>
      <c r="X694" s="55">
        <f t="shared" si="181"/>
        <v>33</v>
      </c>
      <c r="Y694" s="55">
        <f t="shared" si="182"/>
        <v>15</v>
      </c>
      <c r="Z694" s="62">
        <f t="shared" si="183"/>
        <v>2405.4253333333336</v>
      </c>
      <c r="AA694" s="62">
        <f t="shared" si="178"/>
        <v>123707.55</v>
      </c>
      <c r="AB694" s="67">
        <f t="shared" si="184"/>
        <v>0</v>
      </c>
      <c r="AD694" s="57">
        <f>INDEX(Input_Raw_Data!$E$739:$E$744,MATCH(D694,Input_Raw_Data!$D$739:$D$744,0))</f>
        <v>0.16899999950892305</v>
      </c>
      <c r="AE694" s="62">
        <f t="shared" si="185"/>
        <v>6097.7532022812666</v>
      </c>
      <c r="AF694" s="62">
        <f t="shared" si="186"/>
        <v>0</v>
      </c>
    </row>
    <row r="695" spans="4:32" s="4" customFormat="1" ht="11.25" customHeight="1" x14ac:dyDescent="0.3">
      <c r="D695" s="12" t="str">
        <f>Input_Raw_Data!E696</f>
        <v>SYS</v>
      </c>
      <c r="E695" s="71">
        <f>Input_Raw_Data!F696</f>
        <v>42062</v>
      </c>
      <c r="F695" s="55">
        <f>Input_Raw_Data!G696</f>
        <v>48</v>
      </c>
      <c r="G695" s="62">
        <f>Input_Raw_Data!H696</f>
        <v>117565.36</v>
      </c>
      <c r="H695" s="62">
        <f>Input_Raw_Data!I696</f>
        <v>41637.74</v>
      </c>
      <c r="I695" s="62">
        <f>Input_Raw_Data!J696</f>
        <v>75927.62</v>
      </c>
      <c r="J695" s="73" t="str">
        <f>Input_Raw_Data!K696</f>
        <v>IT and Communications</v>
      </c>
      <c r="K695" s="73" t="str">
        <f>Input_Raw_Data!L696</f>
        <v xml:space="preserve">Non-network — IT and communications </v>
      </c>
      <c r="M695" s="71">
        <f t="shared" si="170"/>
        <v>42062</v>
      </c>
      <c r="N695" s="55">
        <f t="shared" si="171"/>
        <v>10</v>
      </c>
      <c r="O695" s="55">
        <f t="shared" si="172"/>
        <v>0</v>
      </c>
      <c r="P695" s="55">
        <f t="shared" si="173"/>
        <v>6</v>
      </c>
      <c r="Q695" s="55">
        <f t="shared" si="174"/>
        <v>0</v>
      </c>
      <c r="R695" s="55">
        <f t="shared" si="175"/>
        <v>0</v>
      </c>
      <c r="S695" s="55">
        <f t="shared" si="179"/>
        <v>16</v>
      </c>
      <c r="T695" s="55">
        <f t="shared" si="176"/>
        <v>48</v>
      </c>
      <c r="U695" s="55">
        <f t="shared" si="180"/>
        <v>32</v>
      </c>
      <c r="W695" s="73" t="str">
        <f t="shared" si="177"/>
        <v>Yes</v>
      </c>
      <c r="X695" s="55">
        <f t="shared" si="181"/>
        <v>16</v>
      </c>
      <c r="Y695" s="55">
        <f t="shared" si="182"/>
        <v>32</v>
      </c>
      <c r="Z695" s="62">
        <f t="shared" si="183"/>
        <v>2372.7381249999999</v>
      </c>
      <c r="AA695" s="62">
        <f t="shared" si="178"/>
        <v>117565.36</v>
      </c>
      <c r="AB695" s="67">
        <f t="shared" si="184"/>
        <v>0</v>
      </c>
      <c r="AD695" s="57">
        <f>INDEX(Input_Raw_Data!$E$739:$E$744,MATCH(D695,Input_Raw_Data!$D$739:$D$744,0))</f>
        <v>0.16899999950892305</v>
      </c>
      <c r="AE695" s="62">
        <f t="shared" si="185"/>
        <v>12831.767742713695</v>
      </c>
      <c r="AF695" s="62">
        <f t="shared" si="186"/>
        <v>0</v>
      </c>
    </row>
    <row r="696" spans="4:32" s="4" customFormat="1" ht="11.25" customHeight="1" x14ac:dyDescent="0.3">
      <c r="D696" s="12" t="str">
        <f>Input_Raw_Data!E697</f>
        <v>SYS</v>
      </c>
      <c r="E696" s="71">
        <f>Input_Raw_Data!F697</f>
        <v>41688</v>
      </c>
      <c r="F696" s="55">
        <f>Input_Raw_Data!G697</f>
        <v>48</v>
      </c>
      <c r="G696" s="62">
        <f>Input_Raw_Data!H697</f>
        <v>1649095.81</v>
      </c>
      <c r="H696" s="62">
        <f>Input_Raw_Data!I697</f>
        <v>996328.69</v>
      </c>
      <c r="I696" s="62">
        <f>Input_Raw_Data!J697</f>
        <v>652767.12000000011</v>
      </c>
      <c r="J696" s="73" t="str">
        <f>Input_Raw_Data!K697</f>
        <v>IT and Communications</v>
      </c>
      <c r="K696" s="73" t="str">
        <f>Input_Raw_Data!L697</f>
        <v xml:space="preserve">Non-network — IT and communications </v>
      </c>
      <c r="M696" s="71">
        <f t="shared" si="170"/>
        <v>41688</v>
      </c>
      <c r="N696" s="55">
        <f t="shared" si="171"/>
        <v>10</v>
      </c>
      <c r="O696" s="55">
        <f t="shared" si="172"/>
        <v>0</v>
      </c>
      <c r="P696" s="55">
        <f t="shared" si="173"/>
        <v>6</v>
      </c>
      <c r="Q696" s="55">
        <f t="shared" si="174"/>
        <v>1</v>
      </c>
      <c r="R696" s="55">
        <f t="shared" si="175"/>
        <v>12</v>
      </c>
      <c r="S696" s="55">
        <f t="shared" si="179"/>
        <v>28</v>
      </c>
      <c r="T696" s="55">
        <f t="shared" si="176"/>
        <v>48</v>
      </c>
      <c r="U696" s="55">
        <f t="shared" si="180"/>
        <v>20</v>
      </c>
      <c r="W696" s="73" t="str">
        <f t="shared" si="177"/>
        <v>Yes</v>
      </c>
      <c r="X696" s="55">
        <f t="shared" si="181"/>
        <v>28</v>
      </c>
      <c r="Y696" s="55">
        <f t="shared" si="182"/>
        <v>20</v>
      </c>
      <c r="Z696" s="62">
        <f t="shared" si="183"/>
        <v>32638.356000000007</v>
      </c>
      <c r="AA696" s="62">
        <f t="shared" si="178"/>
        <v>1649095.81</v>
      </c>
      <c r="AB696" s="67">
        <f t="shared" si="184"/>
        <v>0</v>
      </c>
      <c r="AD696" s="57">
        <f>INDEX(Input_Raw_Data!$E$739:$E$744,MATCH(D696,Input_Raw_Data!$D$739:$D$744,0))</f>
        <v>0.16899999950892305</v>
      </c>
      <c r="AE696" s="62">
        <f t="shared" si="185"/>
        <v>110317.64295944113</v>
      </c>
      <c r="AF696" s="62">
        <f t="shared" si="186"/>
        <v>0</v>
      </c>
    </row>
    <row r="697" spans="4:32" s="4" customFormat="1" ht="11.25" customHeight="1" x14ac:dyDescent="0.3">
      <c r="D697" s="12" t="str">
        <f>Input_Raw_Data!E698</f>
        <v>SYS</v>
      </c>
      <c r="E697" s="71">
        <f>Input_Raw_Data!F698</f>
        <v>42087</v>
      </c>
      <c r="F697" s="55">
        <f>Input_Raw_Data!G698</f>
        <v>24</v>
      </c>
      <c r="G697" s="62">
        <f>Input_Raw_Data!H698</f>
        <v>731662.49</v>
      </c>
      <c r="H697" s="62">
        <f>Input_Raw_Data!I698</f>
        <v>487775</v>
      </c>
      <c r="I697" s="62">
        <f>Input_Raw_Data!J698</f>
        <v>243887.49</v>
      </c>
      <c r="J697" s="73" t="str">
        <f>Input_Raw_Data!K698</f>
        <v>IT and Communications</v>
      </c>
      <c r="K697" s="73" t="str">
        <f>Input_Raw_Data!L698</f>
        <v xml:space="preserve">Non-network — IT and communications </v>
      </c>
      <c r="M697" s="71">
        <f t="shared" si="170"/>
        <v>42087</v>
      </c>
      <c r="N697" s="55">
        <f t="shared" si="171"/>
        <v>9</v>
      </c>
      <c r="O697" s="55">
        <f t="shared" si="172"/>
        <v>0</v>
      </c>
      <c r="P697" s="55">
        <f t="shared" si="173"/>
        <v>6</v>
      </c>
      <c r="Q697" s="55">
        <f t="shared" si="174"/>
        <v>0</v>
      </c>
      <c r="R697" s="55">
        <f t="shared" si="175"/>
        <v>0</v>
      </c>
      <c r="S697" s="55">
        <f t="shared" si="179"/>
        <v>15</v>
      </c>
      <c r="T697" s="55">
        <f t="shared" si="176"/>
        <v>24</v>
      </c>
      <c r="U697" s="55">
        <f t="shared" si="180"/>
        <v>9</v>
      </c>
      <c r="W697" s="73" t="str">
        <f t="shared" si="177"/>
        <v>Yes</v>
      </c>
      <c r="X697" s="55">
        <f t="shared" si="181"/>
        <v>15</v>
      </c>
      <c r="Y697" s="55">
        <f t="shared" si="182"/>
        <v>9</v>
      </c>
      <c r="Z697" s="62">
        <f t="shared" si="183"/>
        <v>27098.61</v>
      </c>
      <c r="AA697" s="62">
        <f t="shared" si="178"/>
        <v>731662.49</v>
      </c>
      <c r="AB697" s="67">
        <f t="shared" si="184"/>
        <v>0</v>
      </c>
      <c r="AD697" s="57">
        <f>INDEX(Input_Raw_Data!$E$739:$E$744,MATCH(D697,Input_Raw_Data!$D$739:$D$744,0))</f>
        <v>0.16899999950892305</v>
      </c>
      <c r="AE697" s="62">
        <f t="shared" si="185"/>
        <v>41216.985690232475</v>
      </c>
      <c r="AF697" s="62">
        <f t="shared" si="186"/>
        <v>0</v>
      </c>
    </row>
    <row r="698" spans="4:32" s="4" customFormat="1" ht="11.25" customHeight="1" x14ac:dyDescent="0.3">
      <c r="D698" s="12" t="str">
        <f>Input_Raw_Data!E699</f>
        <v>SYS</v>
      </c>
      <c r="E698" s="71">
        <f>Input_Raw_Data!F699</f>
        <v>41455</v>
      </c>
      <c r="F698" s="55">
        <f>Input_Raw_Data!G699</f>
        <v>24</v>
      </c>
      <c r="G698" s="62">
        <f>Input_Raw_Data!H699</f>
        <v>144776.84</v>
      </c>
      <c r="H698" s="62">
        <f>Input_Raw_Data!I699</f>
        <v>144776.84</v>
      </c>
      <c r="I698" s="62">
        <f>Input_Raw_Data!J699</f>
        <v>0</v>
      </c>
      <c r="J698" s="73" t="str">
        <f>Input_Raw_Data!K699</f>
        <v>IT and Communications</v>
      </c>
      <c r="K698" s="73" t="str">
        <f>Input_Raw_Data!L699</f>
        <v xml:space="preserve">Non-network — IT and communications </v>
      </c>
      <c r="M698" s="71">
        <f t="shared" si="170"/>
        <v>41455</v>
      </c>
      <c r="N698" s="55">
        <f t="shared" si="171"/>
        <v>6</v>
      </c>
      <c r="O698" s="55">
        <f t="shared" si="172"/>
        <v>0</v>
      </c>
      <c r="P698" s="55">
        <f t="shared" si="173"/>
        <v>6</v>
      </c>
      <c r="Q698" s="55">
        <f t="shared" si="174"/>
        <v>2</v>
      </c>
      <c r="R698" s="55">
        <f t="shared" si="175"/>
        <v>24</v>
      </c>
      <c r="S698" s="55">
        <f t="shared" si="179"/>
        <v>36</v>
      </c>
      <c r="T698" s="55">
        <f t="shared" si="176"/>
        <v>24</v>
      </c>
      <c r="U698" s="55">
        <f t="shared" si="180"/>
        <v>0</v>
      </c>
      <c r="W698" s="73" t="str">
        <f t="shared" si="177"/>
        <v>Yes</v>
      </c>
      <c r="X698" s="55">
        <f t="shared" si="181"/>
        <v>36</v>
      </c>
      <c r="Y698" s="55">
        <f t="shared" si="182"/>
        <v>0</v>
      </c>
      <c r="Z698" s="62">
        <f t="shared" si="183"/>
        <v>0</v>
      </c>
      <c r="AA698" s="62">
        <f t="shared" si="178"/>
        <v>144776.84</v>
      </c>
      <c r="AB698" s="67">
        <f t="shared" si="184"/>
        <v>0</v>
      </c>
      <c r="AD698" s="57">
        <f>INDEX(Input_Raw_Data!$E$739:$E$744,MATCH(D698,Input_Raw_Data!$D$739:$D$744,0))</f>
        <v>0.16899999950892305</v>
      </c>
      <c r="AE698" s="62">
        <f t="shared" si="185"/>
        <v>0</v>
      </c>
      <c r="AF698" s="62">
        <f t="shared" si="186"/>
        <v>0</v>
      </c>
    </row>
    <row r="699" spans="4:32" s="4" customFormat="1" ht="11.25" customHeight="1" x14ac:dyDescent="0.3">
      <c r="D699" s="12" t="str">
        <f>Input_Raw_Data!E700</f>
        <v>SYS</v>
      </c>
      <c r="E699" s="71">
        <f>Input_Raw_Data!F700</f>
        <v>40582</v>
      </c>
      <c r="F699" s="55">
        <f>Input_Raw_Data!G700</f>
        <v>48</v>
      </c>
      <c r="G699" s="62">
        <f>Input_Raw_Data!H700</f>
        <v>32484.54</v>
      </c>
      <c r="H699" s="62">
        <f>Input_Raw_Data!I700</f>
        <v>32484.54</v>
      </c>
      <c r="I699" s="62">
        <f>Input_Raw_Data!J700</f>
        <v>0</v>
      </c>
      <c r="J699" s="73" t="str">
        <f>Input_Raw_Data!K700</f>
        <v>IT and Communications</v>
      </c>
      <c r="K699" s="73" t="str">
        <f>Input_Raw_Data!L700</f>
        <v xml:space="preserve">Non-network — IT and communications </v>
      </c>
      <c r="M699" s="71">
        <f t="shared" si="170"/>
        <v>40582</v>
      </c>
      <c r="N699" s="55">
        <f t="shared" si="171"/>
        <v>10</v>
      </c>
      <c r="O699" s="55">
        <f t="shared" si="172"/>
        <v>1</v>
      </c>
      <c r="P699" s="55">
        <f t="shared" si="173"/>
        <v>6</v>
      </c>
      <c r="Q699" s="55">
        <f t="shared" si="174"/>
        <v>4</v>
      </c>
      <c r="R699" s="55">
        <f t="shared" si="175"/>
        <v>48</v>
      </c>
      <c r="S699" s="55">
        <f t="shared" si="179"/>
        <v>65</v>
      </c>
      <c r="T699" s="55">
        <f t="shared" si="176"/>
        <v>48</v>
      </c>
      <c r="U699" s="55">
        <f t="shared" si="180"/>
        <v>0</v>
      </c>
      <c r="W699" s="73" t="str">
        <f t="shared" si="177"/>
        <v>Yes</v>
      </c>
      <c r="X699" s="55">
        <f t="shared" si="181"/>
        <v>65</v>
      </c>
      <c r="Y699" s="55">
        <f t="shared" si="182"/>
        <v>0</v>
      </c>
      <c r="Z699" s="62">
        <f t="shared" si="183"/>
        <v>0</v>
      </c>
      <c r="AA699" s="62">
        <f t="shared" si="178"/>
        <v>32484.54</v>
      </c>
      <c r="AB699" s="67">
        <f t="shared" si="184"/>
        <v>0</v>
      </c>
      <c r="AD699" s="57">
        <f>INDEX(Input_Raw_Data!$E$739:$E$744,MATCH(D699,Input_Raw_Data!$D$739:$D$744,0))</f>
        <v>0.16899999950892305</v>
      </c>
      <c r="AE699" s="62">
        <f t="shared" si="185"/>
        <v>0</v>
      </c>
      <c r="AF699" s="62">
        <f t="shared" si="186"/>
        <v>0</v>
      </c>
    </row>
    <row r="700" spans="4:32" s="4" customFormat="1" ht="11.25" customHeight="1" x14ac:dyDescent="0.3">
      <c r="D700" s="12" t="str">
        <f>Input_Raw_Data!E701</f>
        <v>SYS</v>
      </c>
      <c r="E700" s="71">
        <f>Input_Raw_Data!F701</f>
        <v>41772</v>
      </c>
      <c r="F700" s="55">
        <f>Input_Raw_Data!G701</f>
        <v>24</v>
      </c>
      <c r="G700" s="62">
        <f>Input_Raw_Data!H701</f>
        <v>67227.399999999994</v>
      </c>
      <c r="H700" s="62">
        <f>Input_Raw_Data!I701</f>
        <v>67227.399999999994</v>
      </c>
      <c r="I700" s="62">
        <f>Input_Raw_Data!J701</f>
        <v>0</v>
      </c>
      <c r="J700" s="73" t="str">
        <f>Input_Raw_Data!K701</f>
        <v>IT and Communications</v>
      </c>
      <c r="K700" s="73" t="str">
        <f>Input_Raw_Data!L701</f>
        <v xml:space="preserve">Non-network — IT and communications </v>
      </c>
      <c r="M700" s="71">
        <f t="shared" si="170"/>
        <v>41772</v>
      </c>
      <c r="N700" s="55">
        <f t="shared" si="171"/>
        <v>7</v>
      </c>
      <c r="O700" s="55">
        <f t="shared" si="172"/>
        <v>1</v>
      </c>
      <c r="P700" s="55">
        <f t="shared" si="173"/>
        <v>6</v>
      </c>
      <c r="Q700" s="55">
        <f t="shared" si="174"/>
        <v>1</v>
      </c>
      <c r="R700" s="55">
        <f t="shared" si="175"/>
        <v>12</v>
      </c>
      <c r="S700" s="55">
        <f t="shared" si="179"/>
        <v>26</v>
      </c>
      <c r="T700" s="55">
        <f t="shared" si="176"/>
        <v>24</v>
      </c>
      <c r="U700" s="55">
        <f t="shared" si="180"/>
        <v>0</v>
      </c>
      <c r="W700" s="73" t="str">
        <f t="shared" si="177"/>
        <v>Yes</v>
      </c>
      <c r="X700" s="55">
        <f t="shared" si="181"/>
        <v>26</v>
      </c>
      <c r="Y700" s="55">
        <f t="shared" si="182"/>
        <v>0</v>
      </c>
      <c r="Z700" s="62">
        <f t="shared" si="183"/>
        <v>0</v>
      </c>
      <c r="AA700" s="62">
        <f t="shared" si="178"/>
        <v>67227.399999999994</v>
      </c>
      <c r="AB700" s="67">
        <f t="shared" si="184"/>
        <v>0</v>
      </c>
      <c r="AD700" s="57">
        <f>INDEX(Input_Raw_Data!$E$739:$E$744,MATCH(D700,Input_Raw_Data!$D$739:$D$744,0))</f>
        <v>0.16899999950892305</v>
      </c>
      <c r="AE700" s="62">
        <f t="shared" si="185"/>
        <v>0</v>
      </c>
      <c r="AF700" s="62">
        <f t="shared" si="186"/>
        <v>0</v>
      </c>
    </row>
    <row r="701" spans="4:32" s="4" customFormat="1" ht="11.25" customHeight="1" x14ac:dyDescent="0.3">
      <c r="D701" s="12" t="str">
        <f>Input_Raw_Data!E702</f>
        <v>PMO</v>
      </c>
      <c r="E701" s="71">
        <f>Input_Raw_Data!F702</f>
        <v>41967</v>
      </c>
      <c r="F701" s="55">
        <f>Input_Raw_Data!G702</f>
        <v>24</v>
      </c>
      <c r="G701" s="62">
        <f>Input_Raw_Data!H702</f>
        <v>25260</v>
      </c>
      <c r="H701" s="62">
        <f>Input_Raw_Data!I702</f>
        <v>21050</v>
      </c>
      <c r="I701" s="62">
        <f>Input_Raw_Data!J702</f>
        <v>4210</v>
      </c>
      <c r="J701" s="73" t="str">
        <f>Input_Raw_Data!K702</f>
        <v>IT and Communications</v>
      </c>
      <c r="K701" s="73" t="str">
        <f>Input_Raw_Data!L702</f>
        <v xml:space="preserve">Non-network — IT and communications </v>
      </c>
      <c r="M701" s="71">
        <f t="shared" si="170"/>
        <v>41967</v>
      </c>
      <c r="N701" s="55">
        <f t="shared" si="171"/>
        <v>1</v>
      </c>
      <c r="O701" s="55">
        <f t="shared" si="172"/>
        <v>0</v>
      </c>
      <c r="P701" s="55">
        <f t="shared" si="173"/>
        <v>6</v>
      </c>
      <c r="Q701" s="55">
        <f t="shared" si="174"/>
        <v>1</v>
      </c>
      <c r="R701" s="55">
        <f t="shared" si="175"/>
        <v>12</v>
      </c>
      <c r="S701" s="55">
        <f t="shared" si="179"/>
        <v>19</v>
      </c>
      <c r="T701" s="55">
        <f t="shared" si="176"/>
        <v>24</v>
      </c>
      <c r="U701" s="55">
        <f t="shared" si="180"/>
        <v>5</v>
      </c>
      <c r="W701" s="73" t="str">
        <f t="shared" si="177"/>
        <v>Yes</v>
      </c>
      <c r="X701" s="55">
        <f t="shared" si="181"/>
        <v>19</v>
      </c>
      <c r="Y701" s="55">
        <f t="shared" si="182"/>
        <v>5</v>
      </c>
      <c r="Z701" s="62">
        <f t="shared" si="183"/>
        <v>842</v>
      </c>
      <c r="AA701" s="62">
        <f t="shared" si="178"/>
        <v>25260</v>
      </c>
      <c r="AB701" s="67">
        <f t="shared" si="184"/>
        <v>0</v>
      </c>
      <c r="AD701" s="57">
        <f>INDEX(Input_Raw_Data!$E$739:$E$744,MATCH(D701,Input_Raw_Data!$D$739:$D$744,0))</f>
        <v>0.53339999296323626</v>
      </c>
      <c r="AE701" s="62">
        <f t="shared" si="185"/>
        <v>2245.6139703752247</v>
      </c>
      <c r="AF701" s="62">
        <f t="shared" si="186"/>
        <v>0</v>
      </c>
    </row>
    <row r="702" spans="4:32" s="4" customFormat="1" ht="11.25" customHeight="1" x14ac:dyDescent="0.3">
      <c r="D702" s="12" t="str">
        <f>Input_Raw_Data!E703</f>
        <v>PMO</v>
      </c>
      <c r="E702" s="71">
        <f>Input_Raw_Data!F703</f>
        <v>41967</v>
      </c>
      <c r="F702" s="55">
        <f>Input_Raw_Data!G703</f>
        <v>24</v>
      </c>
      <c r="G702" s="62">
        <f>Input_Raw_Data!H703</f>
        <v>25260</v>
      </c>
      <c r="H702" s="62">
        <f>Input_Raw_Data!I703</f>
        <v>21050</v>
      </c>
      <c r="I702" s="62">
        <f>Input_Raw_Data!J703</f>
        <v>4210</v>
      </c>
      <c r="J702" s="73" t="str">
        <f>Input_Raw_Data!K703</f>
        <v>IT and Communications</v>
      </c>
      <c r="K702" s="73" t="str">
        <f>Input_Raw_Data!L703</f>
        <v xml:space="preserve">Non-network — IT and communications </v>
      </c>
      <c r="M702" s="71">
        <f t="shared" si="170"/>
        <v>41967</v>
      </c>
      <c r="N702" s="55">
        <f t="shared" si="171"/>
        <v>1</v>
      </c>
      <c r="O702" s="55">
        <f t="shared" si="172"/>
        <v>0</v>
      </c>
      <c r="P702" s="55">
        <f t="shared" si="173"/>
        <v>6</v>
      </c>
      <c r="Q702" s="55">
        <f t="shared" si="174"/>
        <v>1</v>
      </c>
      <c r="R702" s="55">
        <f t="shared" si="175"/>
        <v>12</v>
      </c>
      <c r="S702" s="55">
        <f t="shared" si="179"/>
        <v>19</v>
      </c>
      <c r="T702" s="55">
        <f t="shared" si="176"/>
        <v>24</v>
      </c>
      <c r="U702" s="55">
        <f t="shared" si="180"/>
        <v>5</v>
      </c>
      <c r="W702" s="73" t="str">
        <f t="shared" si="177"/>
        <v>Yes</v>
      </c>
      <c r="X702" s="55">
        <f t="shared" si="181"/>
        <v>19</v>
      </c>
      <c r="Y702" s="55">
        <f t="shared" si="182"/>
        <v>5</v>
      </c>
      <c r="Z702" s="62">
        <f t="shared" si="183"/>
        <v>842</v>
      </c>
      <c r="AA702" s="62">
        <f t="shared" si="178"/>
        <v>25260</v>
      </c>
      <c r="AB702" s="67">
        <f t="shared" si="184"/>
        <v>0</v>
      </c>
      <c r="AD702" s="57">
        <f>INDEX(Input_Raw_Data!$E$739:$E$744,MATCH(D702,Input_Raw_Data!$D$739:$D$744,0))</f>
        <v>0.53339999296323626</v>
      </c>
      <c r="AE702" s="62">
        <f t="shared" si="185"/>
        <v>2245.6139703752247</v>
      </c>
      <c r="AF702" s="62">
        <f t="shared" si="186"/>
        <v>0</v>
      </c>
    </row>
    <row r="703" spans="4:32" s="4" customFormat="1" ht="11.25" customHeight="1" x14ac:dyDescent="0.3">
      <c r="D703" s="12" t="str">
        <f>Input_Raw_Data!E704</f>
        <v>PMO</v>
      </c>
      <c r="E703" s="71">
        <f>Input_Raw_Data!F704</f>
        <v>42087</v>
      </c>
      <c r="F703" s="55">
        <f>Input_Raw_Data!G704</f>
        <v>24</v>
      </c>
      <c r="G703" s="62">
        <f>Input_Raw_Data!H704</f>
        <v>1042.6300000000001</v>
      </c>
      <c r="H703" s="62">
        <f>Input_Raw_Data!I704</f>
        <v>695.04</v>
      </c>
      <c r="I703" s="62">
        <f>Input_Raw_Data!J704</f>
        <v>347.59000000000015</v>
      </c>
      <c r="J703" s="73" t="str">
        <f>Input_Raw_Data!K704</f>
        <v>IT and Communications</v>
      </c>
      <c r="K703" s="73" t="str">
        <f>Input_Raw_Data!L704</f>
        <v xml:space="preserve">Non-network — IT and communications </v>
      </c>
      <c r="M703" s="71">
        <f t="shared" si="170"/>
        <v>42087</v>
      </c>
      <c r="N703" s="55">
        <f t="shared" si="171"/>
        <v>9</v>
      </c>
      <c r="O703" s="55">
        <f t="shared" si="172"/>
        <v>0</v>
      </c>
      <c r="P703" s="55">
        <f t="shared" si="173"/>
        <v>6</v>
      </c>
      <c r="Q703" s="55">
        <f t="shared" si="174"/>
        <v>0</v>
      </c>
      <c r="R703" s="55">
        <f t="shared" si="175"/>
        <v>0</v>
      </c>
      <c r="S703" s="55">
        <f t="shared" si="179"/>
        <v>15</v>
      </c>
      <c r="T703" s="55">
        <f t="shared" si="176"/>
        <v>24</v>
      </c>
      <c r="U703" s="55">
        <f t="shared" si="180"/>
        <v>9</v>
      </c>
      <c r="W703" s="73" t="str">
        <f t="shared" si="177"/>
        <v>Yes</v>
      </c>
      <c r="X703" s="55">
        <f t="shared" si="181"/>
        <v>15</v>
      </c>
      <c r="Y703" s="55">
        <f t="shared" si="182"/>
        <v>9</v>
      </c>
      <c r="Z703" s="62">
        <f t="shared" si="183"/>
        <v>38.621111111111126</v>
      </c>
      <c r="AA703" s="62">
        <f t="shared" si="178"/>
        <v>1042.6300000000001</v>
      </c>
      <c r="AB703" s="67">
        <f t="shared" si="184"/>
        <v>0</v>
      </c>
      <c r="AD703" s="57">
        <f>INDEX(Input_Raw_Data!$E$739:$E$744,MATCH(D703,Input_Raw_Data!$D$739:$D$744,0))</f>
        <v>0.53339999296323626</v>
      </c>
      <c r="AE703" s="62">
        <f t="shared" si="185"/>
        <v>185.40450355409138</v>
      </c>
      <c r="AF703" s="62">
        <f t="shared" si="186"/>
        <v>0</v>
      </c>
    </row>
    <row r="704" spans="4:32" s="4" customFormat="1" ht="11.25" customHeight="1" x14ac:dyDescent="0.3">
      <c r="D704" s="12" t="str">
        <f>Input_Raw_Data!E705</f>
        <v>SYS</v>
      </c>
      <c r="E704" s="71">
        <f>Input_Raw_Data!F705</f>
        <v>41454</v>
      </c>
      <c r="F704" s="55">
        <f>Input_Raw_Data!G705</f>
        <v>48</v>
      </c>
      <c r="G704" s="62">
        <f>Input_Raw_Data!H705</f>
        <v>372292.17</v>
      </c>
      <c r="H704" s="62">
        <f>Input_Raw_Data!I705</f>
        <v>286975.25</v>
      </c>
      <c r="I704" s="62">
        <f>Input_Raw_Data!J705</f>
        <v>85316.919999999984</v>
      </c>
      <c r="J704" s="73" t="str">
        <f>Input_Raw_Data!K705</f>
        <v>IT and Communications</v>
      </c>
      <c r="K704" s="73" t="str">
        <f>Input_Raw_Data!L705</f>
        <v xml:space="preserve">Non-network — IT and communications </v>
      </c>
      <c r="M704" s="71">
        <f t="shared" si="170"/>
        <v>41454</v>
      </c>
      <c r="N704" s="55">
        <f t="shared" si="171"/>
        <v>6</v>
      </c>
      <c r="O704" s="55">
        <f t="shared" si="172"/>
        <v>0</v>
      </c>
      <c r="P704" s="55">
        <f t="shared" si="173"/>
        <v>6</v>
      </c>
      <c r="Q704" s="55">
        <f t="shared" si="174"/>
        <v>2</v>
      </c>
      <c r="R704" s="55">
        <f t="shared" si="175"/>
        <v>24</v>
      </c>
      <c r="S704" s="55">
        <f t="shared" si="179"/>
        <v>36</v>
      </c>
      <c r="T704" s="55">
        <f t="shared" si="176"/>
        <v>48</v>
      </c>
      <c r="U704" s="55">
        <f t="shared" si="180"/>
        <v>12</v>
      </c>
      <c r="W704" s="73" t="str">
        <f t="shared" si="177"/>
        <v>Yes</v>
      </c>
      <c r="X704" s="55">
        <f t="shared" si="181"/>
        <v>36</v>
      </c>
      <c r="Y704" s="55">
        <f t="shared" si="182"/>
        <v>12</v>
      </c>
      <c r="Z704" s="62">
        <f t="shared" si="183"/>
        <v>7109.743333333332</v>
      </c>
      <c r="AA704" s="62">
        <f t="shared" si="178"/>
        <v>372292.17</v>
      </c>
      <c r="AB704" s="67">
        <f t="shared" si="184"/>
        <v>0</v>
      </c>
      <c r="AD704" s="57">
        <f>INDEX(Input_Raw_Data!$E$739:$E$744,MATCH(D704,Input_Raw_Data!$D$739:$D$744,0))</f>
        <v>0.16899999950892305</v>
      </c>
      <c r="AE704" s="62">
        <f t="shared" si="185"/>
        <v>14418.559438102824</v>
      </c>
      <c r="AF704" s="62">
        <f t="shared" si="186"/>
        <v>0</v>
      </c>
    </row>
    <row r="705" spans="4:32" s="4" customFormat="1" ht="11.25" customHeight="1" x14ac:dyDescent="0.3">
      <c r="D705" s="12" t="str">
        <f>Input_Raw_Data!E706</f>
        <v>DMT</v>
      </c>
      <c r="E705" s="71">
        <f>Input_Raw_Data!F706</f>
        <v>41535</v>
      </c>
      <c r="F705" s="55">
        <f>Input_Raw_Data!G706</f>
        <v>48</v>
      </c>
      <c r="G705" s="62">
        <f>Input_Raw_Data!H706</f>
        <v>1103749.54</v>
      </c>
      <c r="H705" s="62">
        <f>Input_Raw_Data!I706</f>
        <v>781822.54</v>
      </c>
      <c r="I705" s="62">
        <f>Input_Raw_Data!J706</f>
        <v>321927</v>
      </c>
      <c r="J705" s="73" t="str">
        <f>Input_Raw_Data!K706</f>
        <v>IT and Communications</v>
      </c>
      <c r="K705" s="73" t="str">
        <f>Input_Raw_Data!L706</f>
        <v xml:space="preserve">Non-network — IT and communications </v>
      </c>
      <c r="M705" s="71">
        <f t="shared" si="170"/>
        <v>41535</v>
      </c>
      <c r="N705" s="55">
        <f t="shared" si="171"/>
        <v>3</v>
      </c>
      <c r="O705" s="55">
        <f t="shared" si="172"/>
        <v>0</v>
      </c>
      <c r="P705" s="55">
        <f t="shared" si="173"/>
        <v>6</v>
      </c>
      <c r="Q705" s="55">
        <f t="shared" si="174"/>
        <v>2</v>
      </c>
      <c r="R705" s="55">
        <f t="shared" si="175"/>
        <v>24</v>
      </c>
      <c r="S705" s="55">
        <f t="shared" si="179"/>
        <v>33</v>
      </c>
      <c r="T705" s="55">
        <f t="shared" si="176"/>
        <v>48</v>
      </c>
      <c r="U705" s="55">
        <f t="shared" si="180"/>
        <v>15</v>
      </c>
      <c r="W705" s="73" t="str">
        <f t="shared" si="177"/>
        <v>Yes</v>
      </c>
      <c r="X705" s="55">
        <f t="shared" si="181"/>
        <v>33</v>
      </c>
      <c r="Y705" s="55">
        <f t="shared" si="182"/>
        <v>15</v>
      </c>
      <c r="Z705" s="62">
        <f t="shared" si="183"/>
        <v>21461.8</v>
      </c>
      <c r="AA705" s="62">
        <f t="shared" si="178"/>
        <v>1103749.54</v>
      </c>
      <c r="AB705" s="67">
        <f t="shared" si="184"/>
        <v>0</v>
      </c>
      <c r="AD705" s="57">
        <f>INDEX(Input_Raw_Data!$E$739:$E$744,MATCH(D705,Input_Raw_Data!$D$739:$D$744,0))</f>
        <v>0.53339999027210816</v>
      </c>
      <c r="AE705" s="62">
        <f t="shared" si="185"/>
        <v>171715.85866832896</v>
      </c>
      <c r="AF705" s="62">
        <f t="shared" si="186"/>
        <v>0</v>
      </c>
    </row>
    <row r="706" spans="4:32" s="4" customFormat="1" ht="11.25" customHeight="1" x14ac:dyDescent="0.3">
      <c r="D706" s="12" t="str">
        <f>Input_Raw_Data!E707</f>
        <v>DMT</v>
      </c>
      <c r="E706" s="71">
        <f>Input_Raw_Data!F707</f>
        <v>41535</v>
      </c>
      <c r="F706" s="55">
        <f>Input_Raw_Data!G707</f>
        <v>48</v>
      </c>
      <c r="G706" s="62">
        <f>Input_Raw_Data!H707</f>
        <v>941503.23</v>
      </c>
      <c r="H706" s="62">
        <f>Input_Raw_Data!I707</f>
        <v>666898.1</v>
      </c>
      <c r="I706" s="62">
        <f>Input_Raw_Data!J707</f>
        <v>274605.13</v>
      </c>
      <c r="J706" s="73" t="str">
        <f>Input_Raw_Data!K707</f>
        <v>IT and Communications</v>
      </c>
      <c r="K706" s="73" t="str">
        <f>Input_Raw_Data!L707</f>
        <v xml:space="preserve">Non-network — IT and communications </v>
      </c>
      <c r="M706" s="71">
        <f t="shared" si="170"/>
        <v>41535</v>
      </c>
      <c r="N706" s="55">
        <f t="shared" si="171"/>
        <v>3</v>
      </c>
      <c r="O706" s="55">
        <f t="shared" si="172"/>
        <v>0</v>
      </c>
      <c r="P706" s="55">
        <f t="shared" si="173"/>
        <v>6</v>
      </c>
      <c r="Q706" s="55">
        <f t="shared" si="174"/>
        <v>2</v>
      </c>
      <c r="R706" s="55">
        <f t="shared" si="175"/>
        <v>24</v>
      </c>
      <c r="S706" s="55">
        <f t="shared" si="179"/>
        <v>33</v>
      </c>
      <c r="T706" s="55">
        <f t="shared" si="176"/>
        <v>48</v>
      </c>
      <c r="U706" s="55">
        <f t="shared" si="180"/>
        <v>15</v>
      </c>
      <c r="W706" s="73" t="str">
        <f t="shared" si="177"/>
        <v>Yes</v>
      </c>
      <c r="X706" s="55">
        <f t="shared" si="181"/>
        <v>33</v>
      </c>
      <c r="Y706" s="55">
        <f t="shared" si="182"/>
        <v>15</v>
      </c>
      <c r="Z706" s="62">
        <f t="shared" si="183"/>
        <v>18307.008666666668</v>
      </c>
      <c r="AA706" s="62">
        <f t="shared" si="178"/>
        <v>941503.23</v>
      </c>
      <c r="AB706" s="67">
        <f t="shared" si="184"/>
        <v>0</v>
      </c>
      <c r="AD706" s="57">
        <f>INDEX(Input_Raw_Data!$E$739:$E$744,MATCH(D706,Input_Raw_Data!$D$739:$D$744,0))</f>
        <v>0.53339999027210816</v>
      </c>
      <c r="AE706" s="62">
        <f t="shared" si="185"/>
        <v>146474.37367067099</v>
      </c>
      <c r="AF706" s="62">
        <f t="shared" si="186"/>
        <v>0</v>
      </c>
    </row>
    <row r="707" spans="4:32" s="4" customFormat="1" ht="11.25" customHeight="1" x14ac:dyDescent="0.3">
      <c r="D707" s="12" t="str">
        <f>Input_Raw_Data!E708</f>
        <v>SYS</v>
      </c>
      <c r="E707" s="71">
        <f>Input_Raw_Data!F708</f>
        <v>41688</v>
      </c>
      <c r="F707" s="55">
        <f>Input_Raw_Data!G708</f>
        <v>48</v>
      </c>
      <c r="G707" s="62">
        <f>Input_Raw_Data!H708</f>
        <v>52837.25</v>
      </c>
      <c r="H707" s="62">
        <f>Input_Raw_Data!I708</f>
        <v>31922.57</v>
      </c>
      <c r="I707" s="62">
        <f>Input_Raw_Data!J708</f>
        <v>20914.68</v>
      </c>
      <c r="J707" s="73" t="str">
        <f>Input_Raw_Data!K708</f>
        <v>IT and Communications</v>
      </c>
      <c r="K707" s="73" t="str">
        <f>Input_Raw_Data!L708</f>
        <v xml:space="preserve">Non-network — IT and communications </v>
      </c>
      <c r="M707" s="71">
        <f t="shared" si="170"/>
        <v>41688</v>
      </c>
      <c r="N707" s="55">
        <f t="shared" si="171"/>
        <v>10</v>
      </c>
      <c r="O707" s="55">
        <f t="shared" si="172"/>
        <v>0</v>
      </c>
      <c r="P707" s="55">
        <f t="shared" si="173"/>
        <v>6</v>
      </c>
      <c r="Q707" s="55">
        <f t="shared" si="174"/>
        <v>1</v>
      </c>
      <c r="R707" s="55">
        <f t="shared" si="175"/>
        <v>12</v>
      </c>
      <c r="S707" s="55">
        <f t="shared" si="179"/>
        <v>28</v>
      </c>
      <c r="T707" s="55">
        <f t="shared" si="176"/>
        <v>48</v>
      </c>
      <c r="U707" s="55">
        <f t="shared" si="180"/>
        <v>20</v>
      </c>
      <c r="W707" s="73" t="str">
        <f t="shared" si="177"/>
        <v>Yes</v>
      </c>
      <c r="X707" s="55">
        <f t="shared" si="181"/>
        <v>28</v>
      </c>
      <c r="Y707" s="55">
        <f t="shared" si="182"/>
        <v>20</v>
      </c>
      <c r="Z707" s="62">
        <f t="shared" si="183"/>
        <v>1045.7339999999999</v>
      </c>
      <c r="AA707" s="62">
        <f t="shared" si="178"/>
        <v>52837.25</v>
      </c>
      <c r="AB707" s="67">
        <f t="shared" si="184"/>
        <v>0</v>
      </c>
      <c r="AD707" s="57">
        <f>INDEX(Input_Raw_Data!$E$739:$E$744,MATCH(D707,Input_Raw_Data!$D$739:$D$744,0))</f>
        <v>0.16899999950892305</v>
      </c>
      <c r="AE707" s="62">
        <f t="shared" si="185"/>
        <v>3534.5809097292827</v>
      </c>
      <c r="AF707" s="62">
        <f t="shared" si="186"/>
        <v>0</v>
      </c>
    </row>
    <row r="708" spans="4:32" s="4" customFormat="1" ht="11.25" customHeight="1" x14ac:dyDescent="0.3">
      <c r="D708" s="12" t="str">
        <f>Input_Raw_Data!E709</f>
        <v>AMC</v>
      </c>
      <c r="E708" s="71">
        <f>Input_Raw_Data!F709</f>
        <v>41688</v>
      </c>
      <c r="F708" s="55">
        <f>Input_Raw_Data!G709</f>
        <v>48</v>
      </c>
      <c r="G708" s="62">
        <f>Input_Raw_Data!H709</f>
        <v>998467.37</v>
      </c>
      <c r="H708" s="62">
        <f>Input_Raw_Data!I709</f>
        <v>603240.64</v>
      </c>
      <c r="I708" s="62">
        <f>Input_Raw_Data!J709</f>
        <v>395226.73</v>
      </c>
      <c r="J708" s="73" t="str">
        <f>Input_Raw_Data!K709</f>
        <v>IT and Communications</v>
      </c>
      <c r="K708" s="73" t="str">
        <f>Input_Raw_Data!L709</f>
        <v xml:space="preserve">Non-network — IT and communications </v>
      </c>
      <c r="M708" s="71">
        <f t="shared" si="170"/>
        <v>41688</v>
      </c>
      <c r="N708" s="55">
        <f t="shared" si="171"/>
        <v>10</v>
      </c>
      <c r="O708" s="55">
        <f t="shared" si="172"/>
        <v>0</v>
      </c>
      <c r="P708" s="55">
        <f t="shared" si="173"/>
        <v>6</v>
      </c>
      <c r="Q708" s="55">
        <f t="shared" si="174"/>
        <v>1</v>
      </c>
      <c r="R708" s="55">
        <f t="shared" si="175"/>
        <v>12</v>
      </c>
      <c r="S708" s="55">
        <f t="shared" si="179"/>
        <v>28</v>
      </c>
      <c r="T708" s="55">
        <f t="shared" si="176"/>
        <v>48</v>
      </c>
      <c r="U708" s="55">
        <f t="shared" si="180"/>
        <v>20</v>
      </c>
      <c r="W708" s="73" t="str">
        <f t="shared" si="177"/>
        <v>Yes</v>
      </c>
      <c r="X708" s="55">
        <f t="shared" si="181"/>
        <v>28</v>
      </c>
      <c r="Y708" s="55">
        <f t="shared" si="182"/>
        <v>20</v>
      </c>
      <c r="Z708" s="62">
        <f t="shared" si="183"/>
        <v>19761.336499999998</v>
      </c>
      <c r="AA708" s="62">
        <f t="shared" si="178"/>
        <v>998467.37</v>
      </c>
      <c r="AB708" s="67">
        <f t="shared" si="184"/>
        <v>0</v>
      </c>
      <c r="AD708" s="57">
        <f>INDEX(Input_Raw_Data!$E$739:$E$744,MATCH(D708,Input_Raw_Data!$D$739:$D$744,0))</f>
        <v>0.16899999930756782</v>
      </c>
      <c r="AE708" s="62">
        <f t="shared" si="185"/>
        <v>66793.317096332292</v>
      </c>
      <c r="AF708" s="62">
        <f t="shared" si="186"/>
        <v>0</v>
      </c>
    </row>
    <row r="709" spans="4:32" s="4" customFormat="1" ht="11.25" customHeight="1" x14ac:dyDescent="0.3">
      <c r="D709" s="12" t="str">
        <f>Input_Raw_Data!E710</f>
        <v>SYS</v>
      </c>
      <c r="E709" s="71">
        <f>Input_Raw_Data!F710</f>
        <v>41688</v>
      </c>
      <c r="F709" s="55">
        <f>Input_Raw_Data!G710</f>
        <v>48</v>
      </c>
      <c r="G709" s="62">
        <f>Input_Raw_Data!H710</f>
        <v>887798.18</v>
      </c>
      <c r="H709" s="62">
        <f>Input_Raw_Data!I710</f>
        <v>536378.14</v>
      </c>
      <c r="I709" s="62">
        <f>Input_Raw_Data!J710</f>
        <v>351420.04000000004</v>
      </c>
      <c r="J709" s="73" t="str">
        <f>Input_Raw_Data!K710</f>
        <v>IT and Communications</v>
      </c>
      <c r="K709" s="73" t="str">
        <f>Input_Raw_Data!L710</f>
        <v xml:space="preserve">Non-network — IT and communications </v>
      </c>
      <c r="M709" s="71">
        <f t="shared" si="170"/>
        <v>41688</v>
      </c>
      <c r="N709" s="55">
        <f t="shared" si="171"/>
        <v>10</v>
      </c>
      <c r="O709" s="55">
        <f t="shared" si="172"/>
        <v>0</v>
      </c>
      <c r="P709" s="55">
        <f t="shared" si="173"/>
        <v>6</v>
      </c>
      <c r="Q709" s="55">
        <f t="shared" si="174"/>
        <v>1</v>
      </c>
      <c r="R709" s="55">
        <f t="shared" si="175"/>
        <v>12</v>
      </c>
      <c r="S709" s="55">
        <f t="shared" si="179"/>
        <v>28</v>
      </c>
      <c r="T709" s="55">
        <f t="shared" si="176"/>
        <v>48</v>
      </c>
      <c r="U709" s="55">
        <f t="shared" si="180"/>
        <v>20</v>
      </c>
      <c r="W709" s="73" t="str">
        <f t="shared" si="177"/>
        <v>Yes</v>
      </c>
      <c r="X709" s="55">
        <f t="shared" si="181"/>
        <v>28</v>
      </c>
      <c r="Y709" s="55">
        <f t="shared" si="182"/>
        <v>20</v>
      </c>
      <c r="Z709" s="62">
        <f t="shared" si="183"/>
        <v>17571.002</v>
      </c>
      <c r="AA709" s="62">
        <f t="shared" si="178"/>
        <v>887798.18</v>
      </c>
      <c r="AB709" s="67">
        <f t="shared" si="184"/>
        <v>0</v>
      </c>
      <c r="AD709" s="57">
        <f>INDEX(Input_Raw_Data!$E$739:$E$744,MATCH(D709,Input_Raw_Data!$D$739:$D$744,0))</f>
        <v>0.16899999950892305</v>
      </c>
      <c r="AE709" s="62">
        <f t="shared" si="185"/>
        <v>59389.986587425723</v>
      </c>
      <c r="AF709" s="62">
        <f t="shared" si="186"/>
        <v>0</v>
      </c>
    </row>
    <row r="710" spans="4:32" s="4" customFormat="1" ht="11.25" customHeight="1" x14ac:dyDescent="0.3">
      <c r="D710" s="12" t="str">
        <f>Input_Raw_Data!E711</f>
        <v>AMC</v>
      </c>
      <c r="E710" s="71">
        <f>Input_Raw_Data!F711</f>
        <v>41688</v>
      </c>
      <c r="F710" s="55">
        <f>Input_Raw_Data!G711</f>
        <v>48</v>
      </c>
      <c r="G710" s="62">
        <f>Input_Raw_Data!H711</f>
        <v>482843.53</v>
      </c>
      <c r="H710" s="62">
        <f>Input_Raw_Data!I711</f>
        <v>291717.96000000002</v>
      </c>
      <c r="I710" s="62">
        <f>Input_Raw_Data!J711</f>
        <v>191125.57</v>
      </c>
      <c r="J710" s="73" t="str">
        <f>Input_Raw_Data!K711</f>
        <v>IT and Communications</v>
      </c>
      <c r="K710" s="73" t="str">
        <f>Input_Raw_Data!L711</f>
        <v xml:space="preserve">Non-network — IT and communications </v>
      </c>
      <c r="M710" s="71">
        <f t="shared" si="170"/>
        <v>41688</v>
      </c>
      <c r="N710" s="55">
        <f t="shared" si="171"/>
        <v>10</v>
      </c>
      <c r="O710" s="55">
        <f t="shared" si="172"/>
        <v>0</v>
      </c>
      <c r="P710" s="55">
        <f t="shared" si="173"/>
        <v>6</v>
      </c>
      <c r="Q710" s="55">
        <f t="shared" si="174"/>
        <v>1</v>
      </c>
      <c r="R710" s="55">
        <f t="shared" si="175"/>
        <v>12</v>
      </c>
      <c r="S710" s="55">
        <f t="shared" si="179"/>
        <v>28</v>
      </c>
      <c r="T710" s="55">
        <f t="shared" si="176"/>
        <v>48</v>
      </c>
      <c r="U710" s="55">
        <f t="shared" si="180"/>
        <v>20</v>
      </c>
      <c r="W710" s="73" t="str">
        <f t="shared" si="177"/>
        <v>Yes</v>
      </c>
      <c r="X710" s="55">
        <f t="shared" si="181"/>
        <v>28</v>
      </c>
      <c r="Y710" s="55">
        <f t="shared" si="182"/>
        <v>20</v>
      </c>
      <c r="Z710" s="62">
        <f t="shared" si="183"/>
        <v>9556.2785000000003</v>
      </c>
      <c r="AA710" s="62">
        <f t="shared" si="178"/>
        <v>482843.53</v>
      </c>
      <c r="AB710" s="67">
        <f t="shared" si="184"/>
        <v>0</v>
      </c>
      <c r="AD710" s="57">
        <f>INDEX(Input_Raw_Data!$E$739:$E$744,MATCH(D710,Input_Raw_Data!$D$739:$D$744,0))</f>
        <v>0.16899999930756782</v>
      </c>
      <c r="AE710" s="62">
        <f t="shared" si="185"/>
        <v>32300.221197658506</v>
      </c>
      <c r="AF710" s="62">
        <f t="shared" si="186"/>
        <v>0</v>
      </c>
    </row>
    <row r="711" spans="4:32" s="4" customFormat="1" ht="11.25" customHeight="1" x14ac:dyDescent="0.3">
      <c r="D711" s="12" t="str">
        <f>Input_Raw_Data!E712</f>
        <v>AMC</v>
      </c>
      <c r="E711" s="71">
        <f>Input_Raw_Data!F712</f>
        <v>41688</v>
      </c>
      <c r="F711" s="55">
        <f>Input_Raw_Data!G712</f>
        <v>48</v>
      </c>
      <c r="G711" s="62">
        <f>Input_Raw_Data!H712</f>
        <v>239981.44</v>
      </c>
      <c r="H711" s="62">
        <f>Input_Raw_Data!I712</f>
        <v>144988.73000000001</v>
      </c>
      <c r="I711" s="62">
        <f>Input_Raw_Data!J712</f>
        <v>94992.709999999992</v>
      </c>
      <c r="J711" s="73" t="str">
        <f>Input_Raw_Data!K712</f>
        <v>IT and Communications</v>
      </c>
      <c r="K711" s="73" t="str">
        <f>Input_Raw_Data!L712</f>
        <v xml:space="preserve">Non-network — IT and communications </v>
      </c>
      <c r="M711" s="71">
        <f t="shared" si="170"/>
        <v>41688</v>
      </c>
      <c r="N711" s="55">
        <f t="shared" si="171"/>
        <v>10</v>
      </c>
      <c r="O711" s="55">
        <f t="shared" si="172"/>
        <v>0</v>
      </c>
      <c r="P711" s="55">
        <f t="shared" si="173"/>
        <v>6</v>
      </c>
      <c r="Q711" s="55">
        <f t="shared" si="174"/>
        <v>1</v>
      </c>
      <c r="R711" s="55">
        <f t="shared" si="175"/>
        <v>12</v>
      </c>
      <c r="S711" s="55">
        <f t="shared" si="179"/>
        <v>28</v>
      </c>
      <c r="T711" s="55">
        <f t="shared" si="176"/>
        <v>48</v>
      </c>
      <c r="U711" s="55">
        <f t="shared" si="180"/>
        <v>20</v>
      </c>
      <c r="W711" s="73" t="str">
        <f t="shared" si="177"/>
        <v>Yes</v>
      </c>
      <c r="X711" s="55">
        <f t="shared" si="181"/>
        <v>28</v>
      </c>
      <c r="Y711" s="55">
        <f t="shared" si="182"/>
        <v>20</v>
      </c>
      <c r="Z711" s="62">
        <f t="shared" si="183"/>
        <v>4749.6354999999994</v>
      </c>
      <c r="AA711" s="62">
        <f t="shared" si="178"/>
        <v>239981.44</v>
      </c>
      <c r="AB711" s="67">
        <f t="shared" si="184"/>
        <v>0</v>
      </c>
      <c r="AD711" s="57">
        <f>INDEX(Input_Raw_Data!$E$739:$E$744,MATCH(D711,Input_Raw_Data!$D$739:$D$744,0))</f>
        <v>0.16899999930756782</v>
      </c>
      <c r="AE711" s="62">
        <f t="shared" si="185"/>
        <v>16053.767924223988</v>
      </c>
      <c r="AF711" s="62">
        <f t="shared" si="186"/>
        <v>0</v>
      </c>
    </row>
    <row r="712" spans="4:32" s="4" customFormat="1" ht="11.25" customHeight="1" x14ac:dyDescent="0.3">
      <c r="D712" s="12" t="str">
        <f>Input_Raw_Data!E713</f>
        <v>AMC</v>
      </c>
      <c r="E712" s="71">
        <f>Input_Raw_Data!F713</f>
        <v>41688</v>
      </c>
      <c r="F712" s="55">
        <f>Input_Raw_Data!G713</f>
        <v>48</v>
      </c>
      <c r="G712" s="62">
        <f>Input_Raw_Data!H713</f>
        <v>381270.31</v>
      </c>
      <c r="H712" s="62">
        <f>Input_Raw_Data!I713</f>
        <v>230350.78</v>
      </c>
      <c r="I712" s="62">
        <f>Input_Raw_Data!J713</f>
        <v>150919.53</v>
      </c>
      <c r="J712" s="73" t="str">
        <f>Input_Raw_Data!K713</f>
        <v>IT and Communications</v>
      </c>
      <c r="K712" s="73" t="str">
        <f>Input_Raw_Data!L713</f>
        <v xml:space="preserve">Non-network — IT and communications </v>
      </c>
      <c r="M712" s="71">
        <f t="shared" si="170"/>
        <v>41688</v>
      </c>
      <c r="N712" s="55">
        <f t="shared" si="171"/>
        <v>10</v>
      </c>
      <c r="O712" s="55">
        <f t="shared" si="172"/>
        <v>0</v>
      </c>
      <c r="P712" s="55">
        <f t="shared" si="173"/>
        <v>6</v>
      </c>
      <c r="Q712" s="55">
        <f t="shared" si="174"/>
        <v>1</v>
      </c>
      <c r="R712" s="55">
        <f t="shared" si="175"/>
        <v>12</v>
      </c>
      <c r="S712" s="55">
        <f t="shared" si="179"/>
        <v>28</v>
      </c>
      <c r="T712" s="55">
        <f t="shared" si="176"/>
        <v>48</v>
      </c>
      <c r="U712" s="55">
        <f t="shared" si="180"/>
        <v>20</v>
      </c>
      <c r="W712" s="73" t="str">
        <f t="shared" si="177"/>
        <v>Yes</v>
      </c>
      <c r="X712" s="55">
        <f t="shared" si="181"/>
        <v>28</v>
      </c>
      <c r="Y712" s="55">
        <f t="shared" si="182"/>
        <v>20</v>
      </c>
      <c r="Z712" s="62">
        <f t="shared" si="183"/>
        <v>7545.9764999999998</v>
      </c>
      <c r="AA712" s="62">
        <f t="shared" si="178"/>
        <v>381270.31</v>
      </c>
      <c r="AB712" s="67">
        <f t="shared" si="184"/>
        <v>0</v>
      </c>
      <c r="AD712" s="57">
        <f>INDEX(Input_Raw_Data!$E$739:$E$744,MATCH(D712,Input_Raw_Data!$D$739:$D$744,0))</f>
        <v>0.16899999930756782</v>
      </c>
      <c r="AE712" s="62">
        <f t="shared" si="185"/>
        <v>25505.40046549846</v>
      </c>
      <c r="AF712" s="62">
        <f t="shared" si="186"/>
        <v>0</v>
      </c>
    </row>
    <row r="713" spans="4:32" s="4" customFormat="1" ht="11.25" customHeight="1" x14ac:dyDescent="0.3">
      <c r="D713" s="12" t="str">
        <f>Input_Raw_Data!E714</f>
        <v>SYS</v>
      </c>
      <c r="E713" s="71">
        <f>Input_Raw_Data!F714</f>
        <v>41772</v>
      </c>
      <c r="F713" s="55">
        <f>Input_Raw_Data!G714</f>
        <v>48</v>
      </c>
      <c r="G713" s="62">
        <f>Input_Raw_Data!H714</f>
        <v>72481.820000000007</v>
      </c>
      <c r="H713" s="62">
        <f>Input_Raw_Data!I714</f>
        <v>39261.01</v>
      </c>
      <c r="I713" s="62">
        <f>Input_Raw_Data!J714</f>
        <v>33220.810000000005</v>
      </c>
      <c r="J713" s="73" t="str">
        <f>Input_Raw_Data!K714</f>
        <v>IT and Communications</v>
      </c>
      <c r="K713" s="73" t="str">
        <f>Input_Raw_Data!L714</f>
        <v xml:space="preserve">Non-network — IT and communications </v>
      </c>
      <c r="M713" s="71">
        <f t="shared" si="170"/>
        <v>41772</v>
      </c>
      <c r="N713" s="55">
        <f t="shared" si="171"/>
        <v>7</v>
      </c>
      <c r="O713" s="55">
        <f t="shared" si="172"/>
        <v>1</v>
      </c>
      <c r="P713" s="55">
        <f t="shared" si="173"/>
        <v>6</v>
      </c>
      <c r="Q713" s="55">
        <f t="shared" si="174"/>
        <v>1</v>
      </c>
      <c r="R713" s="55">
        <f t="shared" si="175"/>
        <v>12</v>
      </c>
      <c r="S713" s="55">
        <f t="shared" si="179"/>
        <v>26</v>
      </c>
      <c r="T713" s="55">
        <f t="shared" si="176"/>
        <v>48</v>
      </c>
      <c r="U713" s="55">
        <f t="shared" si="180"/>
        <v>22</v>
      </c>
      <c r="W713" s="73" t="str">
        <f t="shared" si="177"/>
        <v>Yes</v>
      </c>
      <c r="X713" s="55">
        <f t="shared" si="181"/>
        <v>26</v>
      </c>
      <c r="Y713" s="55">
        <f t="shared" si="182"/>
        <v>22</v>
      </c>
      <c r="Z713" s="62">
        <f t="shared" si="183"/>
        <v>1510.0368181818185</v>
      </c>
      <c r="AA713" s="62">
        <f t="shared" si="178"/>
        <v>72481.820000000007</v>
      </c>
      <c r="AB713" s="67">
        <f t="shared" si="184"/>
        <v>0</v>
      </c>
      <c r="AD713" s="57">
        <f>INDEX(Input_Raw_Data!$E$739:$E$744,MATCH(D713,Input_Raw_Data!$D$739:$D$744,0))</f>
        <v>0.16899999950892305</v>
      </c>
      <c r="AE713" s="62">
        <f t="shared" si="185"/>
        <v>5614.3168736860271</v>
      </c>
      <c r="AF713" s="62">
        <f t="shared" si="186"/>
        <v>0</v>
      </c>
    </row>
    <row r="714" spans="4:32" s="4" customFormat="1" ht="11.25" customHeight="1" x14ac:dyDescent="0.3">
      <c r="D714" s="12" t="str">
        <f>Input_Raw_Data!E715</f>
        <v>SYS</v>
      </c>
      <c r="E714" s="71">
        <f>Input_Raw_Data!F715</f>
        <v>41772</v>
      </c>
      <c r="F714" s="55">
        <f>Input_Raw_Data!G715</f>
        <v>48</v>
      </c>
      <c r="G714" s="62">
        <f>Input_Raw_Data!H715</f>
        <v>122700.91</v>
      </c>
      <c r="H714" s="62">
        <f>Input_Raw_Data!I715</f>
        <v>66463</v>
      </c>
      <c r="I714" s="62">
        <f>Input_Raw_Data!J715</f>
        <v>56237.91</v>
      </c>
      <c r="J714" s="73" t="str">
        <f>Input_Raw_Data!K715</f>
        <v>IT and Communications</v>
      </c>
      <c r="K714" s="73" t="str">
        <f>Input_Raw_Data!L715</f>
        <v xml:space="preserve">Non-network — IT and communications </v>
      </c>
      <c r="M714" s="71">
        <f t="shared" ref="M714:M725" si="187">E714</f>
        <v>41772</v>
      </c>
      <c r="N714" s="55">
        <f t="shared" ref="N714:N725" si="188">IF(YEAR(M714)=YEAR(Current_Value_Date),0,Mths_In_Yr-(MONTH(M714)))</f>
        <v>7</v>
      </c>
      <c r="O714" s="55">
        <f t="shared" ref="O714:O725" si="189">IF(YEAR(M714)=YEAR(Current_Value_Date),0,
ROUND((EOMONTH(M714,0)-M714)/(Days_In_Yr/Mths_In_Yr),0))</f>
        <v>1</v>
      </c>
      <c r="P714" s="55">
        <f t="shared" ref="P714:P725" si="190">IF(YEAR(M714)=YEAR(Current_Value_Date),ROUND((Current_Value_Date-M714)/(365/12),0),MONTH(Current_Value_Date))</f>
        <v>6</v>
      </c>
      <c r="Q714" s="55">
        <f t="shared" ref="Q714:Q725" si="191">MAX((YEAR(Current_Value_Date)-1)-(YEAR(M714)),0)</f>
        <v>1</v>
      </c>
      <c r="R714" s="55">
        <f t="shared" ref="R714:R725" si="192">Q714*Mths_In_Yr</f>
        <v>12</v>
      </c>
      <c r="S714" s="55">
        <f t="shared" si="179"/>
        <v>26</v>
      </c>
      <c r="T714" s="55">
        <f t="shared" ref="T714:T725" si="193">F714</f>
        <v>48</v>
      </c>
      <c r="U714" s="55">
        <f t="shared" si="180"/>
        <v>22</v>
      </c>
      <c r="W714" s="73" t="str">
        <f t="shared" ref="W714:W725" si="194">IF(F714=1,No,Yes)</f>
        <v>Yes</v>
      </c>
      <c r="X714" s="55">
        <f t="shared" si="181"/>
        <v>26</v>
      </c>
      <c r="Y714" s="55">
        <f t="shared" si="182"/>
        <v>22</v>
      </c>
      <c r="Z714" s="62">
        <f t="shared" si="183"/>
        <v>2556.2686363636367</v>
      </c>
      <c r="AA714" s="62">
        <f t="shared" ref="AA714:AA725" si="195">MIN(H714+Z714*Applicable_Months,G714)</f>
        <v>122700.91</v>
      </c>
      <c r="AB714" s="67">
        <f t="shared" si="184"/>
        <v>0</v>
      </c>
      <c r="AD714" s="57">
        <f>INDEX(Input_Raw_Data!$E$739:$E$744,MATCH(D714,Input_Raw_Data!$D$739:$D$744,0))</f>
        <v>0.16899999950892305</v>
      </c>
      <c r="AE714" s="62">
        <f t="shared" si="185"/>
        <v>9504.2067623828589</v>
      </c>
      <c r="AF714" s="62">
        <f t="shared" si="186"/>
        <v>0</v>
      </c>
    </row>
    <row r="715" spans="4:32" s="4" customFormat="1" ht="11.25" customHeight="1" x14ac:dyDescent="0.3">
      <c r="D715" s="12" t="str">
        <f>Input_Raw_Data!E716</f>
        <v>SYS</v>
      </c>
      <c r="E715" s="71">
        <f>Input_Raw_Data!F716</f>
        <v>41772</v>
      </c>
      <c r="F715" s="55">
        <f>Input_Raw_Data!G716</f>
        <v>48</v>
      </c>
      <c r="G715" s="62">
        <f>Input_Raw_Data!H716</f>
        <v>6308</v>
      </c>
      <c r="H715" s="62">
        <f>Input_Raw_Data!I716</f>
        <v>3416.88</v>
      </c>
      <c r="I715" s="62">
        <f>Input_Raw_Data!J716</f>
        <v>2891.12</v>
      </c>
      <c r="J715" s="73" t="str">
        <f>Input_Raw_Data!K716</f>
        <v>IT and Communications</v>
      </c>
      <c r="K715" s="73" t="str">
        <f>Input_Raw_Data!L716</f>
        <v xml:space="preserve">Non-network — IT and communications </v>
      </c>
      <c r="M715" s="71">
        <f t="shared" si="187"/>
        <v>41772</v>
      </c>
      <c r="N715" s="55">
        <f t="shared" si="188"/>
        <v>7</v>
      </c>
      <c r="O715" s="55">
        <f t="shared" si="189"/>
        <v>1</v>
      </c>
      <c r="P715" s="55">
        <f t="shared" si="190"/>
        <v>6</v>
      </c>
      <c r="Q715" s="55">
        <f t="shared" si="191"/>
        <v>1</v>
      </c>
      <c r="R715" s="55">
        <f t="shared" si="192"/>
        <v>12</v>
      </c>
      <c r="S715" s="55">
        <f t="shared" ref="S715:S725" si="196">N715+O715+P715+R715</f>
        <v>26</v>
      </c>
      <c r="T715" s="55">
        <f t="shared" si="193"/>
        <v>48</v>
      </c>
      <c r="U715" s="55">
        <f t="shared" ref="U715:U725" si="197">IF(T715=1,0,MAX(T715-S715,0))</f>
        <v>22</v>
      </c>
      <c r="W715" s="73" t="str">
        <f t="shared" si="194"/>
        <v>Yes</v>
      </c>
      <c r="X715" s="55">
        <f t="shared" ref="X715:X725" si="198">S715</f>
        <v>26</v>
      </c>
      <c r="Y715" s="55">
        <f t="shared" ref="Y715:Y725" si="199">U715</f>
        <v>22</v>
      </c>
      <c r="Z715" s="62">
        <f t="shared" ref="Z715:Z725" si="200">IFERROR(I715/Y715,0)</f>
        <v>131.41454545454545</v>
      </c>
      <c r="AA715" s="62">
        <f t="shared" si="195"/>
        <v>6308</v>
      </c>
      <c r="AB715" s="67">
        <f t="shared" ref="AB715:AB725" si="201">G715-AA715</f>
        <v>0</v>
      </c>
      <c r="AD715" s="57">
        <f>INDEX(Input_Raw_Data!$E$739:$E$744,MATCH(D715,Input_Raw_Data!$D$739:$D$744,0))</f>
        <v>0.16899999950892305</v>
      </c>
      <c r="AE715" s="62">
        <f t="shared" ref="AE715:AE725" si="202">AD715*I715</f>
        <v>488.59927858023758</v>
      </c>
      <c r="AF715" s="62">
        <f t="shared" ref="AF715:AF725" si="203">AB715*AD715</f>
        <v>0</v>
      </c>
    </row>
    <row r="716" spans="4:32" s="4" customFormat="1" ht="11.25" customHeight="1" x14ac:dyDescent="0.3">
      <c r="D716" s="12" t="str">
        <f>Input_Raw_Data!E717</f>
        <v>OPS</v>
      </c>
      <c r="E716" s="71">
        <f>Input_Raw_Data!F717</f>
        <v>41768</v>
      </c>
      <c r="F716" s="55">
        <f>Input_Raw_Data!G717</f>
        <v>48</v>
      </c>
      <c r="G716" s="62">
        <f>Input_Raw_Data!H717</f>
        <v>256899.1</v>
      </c>
      <c r="H716" s="62">
        <f>Input_Raw_Data!I717</f>
        <v>139153.60999999999</v>
      </c>
      <c r="I716" s="62">
        <f>Input_Raw_Data!J717</f>
        <v>117745.49000000002</v>
      </c>
      <c r="J716" s="73" t="str">
        <f>Input_Raw_Data!K717</f>
        <v>IT and Communications</v>
      </c>
      <c r="K716" s="73" t="str">
        <f>Input_Raw_Data!L717</f>
        <v xml:space="preserve">Non-network — IT and communications </v>
      </c>
      <c r="M716" s="71">
        <f t="shared" si="187"/>
        <v>41768</v>
      </c>
      <c r="N716" s="55">
        <f t="shared" si="188"/>
        <v>7</v>
      </c>
      <c r="O716" s="55">
        <f t="shared" si="189"/>
        <v>1</v>
      </c>
      <c r="P716" s="55">
        <f t="shared" si="190"/>
        <v>6</v>
      </c>
      <c r="Q716" s="55">
        <f t="shared" si="191"/>
        <v>1</v>
      </c>
      <c r="R716" s="55">
        <f t="shared" si="192"/>
        <v>12</v>
      </c>
      <c r="S716" s="55">
        <f t="shared" si="196"/>
        <v>26</v>
      </c>
      <c r="T716" s="55">
        <f t="shared" si="193"/>
        <v>48</v>
      </c>
      <c r="U716" s="55">
        <f t="shared" si="197"/>
        <v>22</v>
      </c>
      <c r="W716" s="73" t="str">
        <f t="shared" si="194"/>
        <v>Yes</v>
      </c>
      <c r="X716" s="55">
        <f t="shared" si="198"/>
        <v>26</v>
      </c>
      <c r="Y716" s="55">
        <f t="shared" si="199"/>
        <v>22</v>
      </c>
      <c r="Z716" s="62">
        <f t="shared" si="200"/>
        <v>5352.067727272728</v>
      </c>
      <c r="AA716" s="62">
        <f t="shared" si="195"/>
        <v>256899.1</v>
      </c>
      <c r="AB716" s="67">
        <f t="shared" si="201"/>
        <v>0</v>
      </c>
      <c r="AD716" s="57">
        <f>INDEX(Input_Raw_Data!$E$739:$E$744,MATCH(D716,Input_Raw_Data!$D$739:$D$744,0))</f>
        <v>0.16899999726869502</v>
      </c>
      <c r="AE716" s="62">
        <f t="shared" si="202"/>
        <v>19898.987488401159</v>
      </c>
      <c r="AF716" s="62">
        <f t="shared" si="203"/>
        <v>0</v>
      </c>
    </row>
    <row r="717" spans="4:32" s="4" customFormat="1" ht="11.25" customHeight="1" x14ac:dyDescent="0.3">
      <c r="D717" s="12" t="str">
        <f>Input_Raw_Data!E718</f>
        <v>OPS</v>
      </c>
      <c r="E717" s="71">
        <f>Input_Raw_Data!F718</f>
        <v>41768</v>
      </c>
      <c r="F717" s="55">
        <f>Input_Raw_Data!G718</f>
        <v>48</v>
      </c>
      <c r="G717" s="62">
        <f>Input_Raw_Data!H718</f>
        <v>6171.68</v>
      </c>
      <c r="H717" s="62">
        <f>Input_Raw_Data!I718</f>
        <v>3343.04</v>
      </c>
      <c r="I717" s="62">
        <f>Input_Raw_Data!J718</f>
        <v>2828.6400000000003</v>
      </c>
      <c r="J717" s="73" t="str">
        <f>Input_Raw_Data!K718</f>
        <v>IT and Communications</v>
      </c>
      <c r="K717" s="73" t="str">
        <f>Input_Raw_Data!L718</f>
        <v xml:space="preserve">Non-network — IT and communications </v>
      </c>
      <c r="M717" s="71">
        <f t="shared" si="187"/>
        <v>41768</v>
      </c>
      <c r="N717" s="55">
        <f t="shared" si="188"/>
        <v>7</v>
      </c>
      <c r="O717" s="55">
        <f t="shared" si="189"/>
        <v>1</v>
      </c>
      <c r="P717" s="55">
        <f t="shared" si="190"/>
        <v>6</v>
      </c>
      <c r="Q717" s="55">
        <f t="shared" si="191"/>
        <v>1</v>
      </c>
      <c r="R717" s="55">
        <f t="shared" si="192"/>
        <v>12</v>
      </c>
      <c r="S717" s="55">
        <f t="shared" si="196"/>
        <v>26</v>
      </c>
      <c r="T717" s="55">
        <f t="shared" si="193"/>
        <v>48</v>
      </c>
      <c r="U717" s="55">
        <f t="shared" si="197"/>
        <v>22</v>
      </c>
      <c r="W717" s="73" t="str">
        <f t="shared" si="194"/>
        <v>Yes</v>
      </c>
      <c r="X717" s="55">
        <f t="shared" si="198"/>
        <v>26</v>
      </c>
      <c r="Y717" s="55">
        <f t="shared" si="199"/>
        <v>22</v>
      </c>
      <c r="Z717" s="62">
        <f t="shared" si="200"/>
        <v>128.57454545454547</v>
      </c>
      <c r="AA717" s="62">
        <f t="shared" si="195"/>
        <v>6171.68</v>
      </c>
      <c r="AB717" s="67">
        <f t="shared" si="201"/>
        <v>0</v>
      </c>
      <c r="AD717" s="57">
        <f>INDEX(Input_Raw_Data!$E$739:$E$744,MATCH(D717,Input_Raw_Data!$D$739:$D$744,0))</f>
        <v>0.16899999726869502</v>
      </c>
      <c r="AE717" s="62">
        <f t="shared" si="202"/>
        <v>478.04015227412157</v>
      </c>
      <c r="AF717" s="62">
        <f t="shared" si="203"/>
        <v>0</v>
      </c>
    </row>
    <row r="718" spans="4:32" s="4" customFormat="1" ht="11.25" customHeight="1" x14ac:dyDescent="0.3">
      <c r="D718" s="12" t="str">
        <f>Input_Raw_Data!E719</f>
        <v>SYS</v>
      </c>
      <c r="E718" s="71">
        <f>Input_Raw_Data!F719</f>
        <v>41772</v>
      </c>
      <c r="F718" s="55">
        <f>Input_Raw_Data!G719</f>
        <v>48</v>
      </c>
      <c r="G718" s="62">
        <f>Input_Raw_Data!H719</f>
        <v>233851.76</v>
      </c>
      <c r="H718" s="62">
        <f>Input_Raw_Data!I719</f>
        <v>126669.68</v>
      </c>
      <c r="I718" s="62">
        <f>Input_Raw_Data!J719</f>
        <v>107182.08000000002</v>
      </c>
      <c r="J718" s="73" t="str">
        <f>Input_Raw_Data!K719</f>
        <v>IT and Communications</v>
      </c>
      <c r="K718" s="73" t="str">
        <f>Input_Raw_Data!L719</f>
        <v xml:space="preserve">Non-network — IT and communications </v>
      </c>
      <c r="M718" s="71">
        <f t="shared" si="187"/>
        <v>41772</v>
      </c>
      <c r="N718" s="55">
        <f t="shared" si="188"/>
        <v>7</v>
      </c>
      <c r="O718" s="55">
        <f t="shared" si="189"/>
        <v>1</v>
      </c>
      <c r="P718" s="55">
        <f t="shared" si="190"/>
        <v>6</v>
      </c>
      <c r="Q718" s="55">
        <f t="shared" si="191"/>
        <v>1</v>
      </c>
      <c r="R718" s="55">
        <f t="shared" si="192"/>
        <v>12</v>
      </c>
      <c r="S718" s="55">
        <f t="shared" si="196"/>
        <v>26</v>
      </c>
      <c r="T718" s="55">
        <f t="shared" si="193"/>
        <v>48</v>
      </c>
      <c r="U718" s="55">
        <f t="shared" si="197"/>
        <v>22</v>
      </c>
      <c r="W718" s="73" t="str">
        <f t="shared" si="194"/>
        <v>Yes</v>
      </c>
      <c r="X718" s="55">
        <f t="shared" si="198"/>
        <v>26</v>
      </c>
      <c r="Y718" s="55">
        <f t="shared" si="199"/>
        <v>22</v>
      </c>
      <c r="Z718" s="62">
        <f t="shared" si="200"/>
        <v>4871.9127272727283</v>
      </c>
      <c r="AA718" s="62">
        <f t="shared" si="195"/>
        <v>233851.76</v>
      </c>
      <c r="AB718" s="67">
        <f t="shared" si="201"/>
        <v>0</v>
      </c>
      <c r="AD718" s="57">
        <f>INDEX(Input_Raw_Data!$E$739:$E$744,MATCH(D718,Input_Raw_Data!$D$739:$D$744,0))</f>
        <v>0.16899999950892305</v>
      </c>
      <c r="AE718" s="62">
        <f t="shared" si="202"/>
        <v>18113.771467365354</v>
      </c>
      <c r="AF718" s="62">
        <f t="shared" si="203"/>
        <v>0</v>
      </c>
    </row>
    <row r="719" spans="4:32" s="4" customFormat="1" ht="11.25" customHeight="1" x14ac:dyDescent="0.3">
      <c r="D719" s="12" t="str">
        <f>Input_Raw_Data!E720</f>
        <v>SYS</v>
      </c>
      <c r="E719" s="71">
        <f>Input_Raw_Data!F720</f>
        <v>41943</v>
      </c>
      <c r="F719" s="55">
        <f>Input_Raw_Data!G720</f>
        <v>48</v>
      </c>
      <c r="G719" s="62">
        <f>Input_Raw_Data!H720</f>
        <v>45159.5</v>
      </c>
      <c r="H719" s="62">
        <f>Input_Raw_Data!I720</f>
        <v>19757.22</v>
      </c>
      <c r="I719" s="62">
        <f>Input_Raw_Data!J720</f>
        <v>25402.28</v>
      </c>
      <c r="J719" s="73" t="str">
        <f>Input_Raw_Data!K720</f>
        <v>IT and Communications</v>
      </c>
      <c r="K719" s="73" t="str">
        <f>Input_Raw_Data!L720</f>
        <v xml:space="preserve">Non-network — IT and communications </v>
      </c>
      <c r="M719" s="71">
        <f t="shared" si="187"/>
        <v>41943</v>
      </c>
      <c r="N719" s="55">
        <f t="shared" si="188"/>
        <v>2</v>
      </c>
      <c r="O719" s="55">
        <f t="shared" si="189"/>
        <v>0</v>
      </c>
      <c r="P719" s="55">
        <f t="shared" si="190"/>
        <v>6</v>
      </c>
      <c r="Q719" s="55">
        <f t="shared" si="191"/>
        <v>1</v>
      </c>
      <c r="R719" s="55">
        <f t="shared" si="192"/>
        <v>12</v>
      </c>
      <c r="S719" s="55">
        <f t="shared" si="196"/>
        <v>20</v>
      </c>
      <c r="T719" s="55">
        <f t="shared" si="193"/>
        <v>48</v>
      </c>
      <c r="U719" s="55">
        <f t="shared" si="197"/>
        <v>28</v>
      </c>
      <c r="W719" s="73" t="str">
        <f t="shared" si="194"/>
        <v>Yes</v>
      </c>
      <c r="X719" s="55">
        <f t="shared" si="198"/>
        <v>20</v>
      </c>
      <c r="Y719" s="55">
        <f t="shared" si="199"/>
        <v>28</v>
      </c>
      <c r="Z719" s="62">
        <f t="shared" si="200"/>
        <v>907.22428571428566</v>
      </c>
      <c r="AA719" s="62">
        <f t="shared" si="195"/>
        <v>45159.5</v>
      </c>
      <c r="AB719" s="67">
        <f t="shared" si="201"/>
        <v>0</v>
      </c>
      <c r="AD719" s="57">
        <f>INDEX(Input_Raw_Data!$E$739:$E$744,MATCH(D719,Input_Raw_Data!$D$739:$D$744,0))</f>
        <v>0.16899999950892305</v>
      </c>
      <c r="AE719" s="62">
        <f t="shared" si="202"/>
        <v>4292.985307525526</v>
      </c>
      <c r="AF719" s="62">
        <f t="shared" si="203"/>
        <v>0</v>
      </c>
    </row>
    <row r="720" spans="4:32" s="4" customFormat="1" ht="11.25" customHeight="1" x14ac:dyDescent="0.3">
      <c r="D720" s="12" t="str">
        <f>Input_Raw_Data!E721</f>
        <v>DMT</v>
      </c>
      <c r="E720" s="71">
        <f>Input_Raw_Data!F721</f>
        <v>42039</v>
      </c>
      <c r="F720" s="55">
        <f>Input_Raw_Data!G721</f>
        <v>48</v>
      </c>
      <c r="G720" s="62">
        <f>Input_Raw_Data!H721</f>
        <v>234049.42</v>
      </c>
      <c r="H720" s="62">
        <f>Input_Raw_Data!I721</f>
        <v>82892.509999999995</v>
      </c>
      <c r="I720" s="62">
        <f>Input_Raw_Data!J721</f>
        <v>151156.91000000003</v>
      </c>
      <c r="J720" s="73" t="str">
        <f>Input_Raw_Data!K721</f>
        <v>IT and Communications</v>
      </c>
      <c r="K720" s="73" t="str">
        <f>Input_Raw_Data!L721</f>
        <v xml:space="preserve">Non-network — IT and communications </v>
      </c>
      <c r="M720" s="71">
        <f t="shared" si="187"/>
        <v>42039</v>
      </c>
      <c r="N720" s="55">
        <f t="shared" si="188"/>
        <v>10</v>
      </c>
      <c r="O720" s="55">
        <f t="shared" si="189"/>
        <v>1</v>
      </c>
      <c r="P720" s="55">
        <f t="shared" si="190"/>
        <v>6</v>
      </c>
      <c r="Q720" s="55">
        <f t="shared" si="191"/>
        <v>0</v>
      </c>
      <c r="R720" s="55">
        <f t="shared" si="192"/>
        <v>0</v>
      </c>
      <c r="S720" s="55">
        <f t="shared" si="196"/>
        <v>17</v>
      </c>
      <c r="T720" s="55">
        <f t="shared" si="193"/>
        <v>48</v>
      </c>
      <c r="U720" s="55">
        <f t="shared" si="197"/>
        <v>31</v>
      </c>
      <c r="W720" s="73" t="str">
        <f t="shared" si="194"/>
        <v>Yes</v>
      </c>
      <c r="X720" s="55">
        <f t="shared" si="198"/>
        <v>17</v>
      </c>
      <c r="Y720" s="55">
        <f t="shared" si="199"/>
        <v>31</v>
      </c>
      <c r="Z720" s="62">
        <f t="shared" si="200"/>
        <v>4876.0293548387108</v>
      </c>
      <c r="AA720" s="62">
        <f t="shared" si="195"/>
        <v>234049.42</v>
      </c>
      <c r="AB720" s="67">
        <f t="shared" si="201"/>
        <v>0</v>
      </c>
      <c r="AD720" s="57">
        <f>INDEX(Input_Raw_Data!$E$739:$E$744,MATCH(D720,Input_Raw_Data!$D$739:$D$744,0))</f>
        <v>0.53339999027210816</v>
      </c>
      <c r="AE720" s="62">
        <f t="shared" si="202"/>
        <v>80627.094323561949</v>
      </c>
      <c r="AF720" s="62">
        <f t="shared" si="203"/>
        <v>0</v>
      </c>
    </row>
    <row r="721" spans="2:32" s="4" customFormat="1" ht="11.25" customHeight="1" x14ac:dyDescent="0.3">
      <c r="D721" s="12" t="str">
        <f>Input_Raw_Data!E722</f>
        <v>DMT</v>
      </c>
      <c r="E721" s="71">
        <f>Input_Raw_Data!F722</f>
        <v>42039</v>
      </c>
      <c r="F721" s="55">
        <f>Input_Raw_Data!G722</f>
        <v>48</v>
      </c>
      <c r="G721" s="62">
        <f>Input_Raw_Data!H722</f>
        <v>16150</v>
      </c>
      <c r="H721" s="62">
        <f>Input_Raw_Data!I722</f>
        <v>5719.82</v>
      </c>
      <c r="I721" s="62">
        <f>Input_Raw_Data!J722</f>
        <v>10430.18</v>
      </c>
      <c r="J721" s="73" t="str">
        <f>Input_Raw_Data!K722</f>
        <v>IT and Communications</v>
      </c>
      <c r="K721" s="73" t="str">
        <f>Input_Raw_Data!L722</f>
        <v xml:space="preserve">Non-network — IT and communications </v>
      </c>
      <c r="M721" s="71">
        <f t="shared" si="187"/>
        <v>42039</v>
      </c>
      <c r="N721" s="55">
        <f t="shared" si="188"/>
        <v>10</v>
      </c>
      <c r="O721" s="55">
        <f t="shared" si="189"/>
        <v>1</v>
      </c>
      <c r="P721" s="55">
        <f t="shared" si="190"/>
        <v>6</v>
      </c>
      <c r="Q721" s="55">
        <f t="shared" si="191"/>
        <v>0</v>
      </c>
      <c r="R721" s="55">
        <f t="shared" si="192"/>
        <v>0</v>
      </c>
      <c r="S721" s="55">
        <f t="shared" si="196"/>
        <v>17</v>
      </c>
      <c r="T721" s="55">
        <f t="shared" si="193"/>
        <v>48</v>
      </c>
      <c r="U721" s="55">
        <f t="shared" si="197"/>
        <v>31</v>
      </c>
      <c r="W721" s="73" t="str">
        <f t="shared" si="194"/>
        <v>Yes</v>
      </c>
      <c r="X721" s="55">
        <f t="shared" si="198"/>
        <v>17</v>
      </c>
      <c r="Y721" s="55">
        <f t="shared" si="199"/>
        <v>31</v>
      </c>
      <c r="Z721" s="62">
        <f t="shared" si="200"/>
        <v>336.45741935483869</v>
      </c>
      <c r="AA721" s="62">
        <f t="shared" si="195"/>
        <v>16150</v>
      </c>
      <c r="AB721" s="67">
        <f t="shared" si="201"/>
        <v>0</v>
      </c>
      <c r="AD721" s="57">
        <f>INDEX(Input_Raw_Data!$E$739:$E$744,MATCH(D721,Input_Raw_Data!$D$739:$D$744,0))</f>
        <v>0.53339999027210816</v>
      </c>
      <c r="AE721" s="62">
        <f t="shared" si="202"/>
        <v>5563.4579105363373</v>
      </c>
      <c r="AF721" s="62">
        <f t="shared" si="203"/>
        <v>0</v>
      </c>
    </row>
    <row r="722" spans="2:32" s="4" customFormat="1" ht="11.25" customHeight="1" x14ac:dyDescent="0.3">
      <c r="D722" s="12" t="str">
        <f>Input_Raw_Data!E723</f>
        <v>SYS</v>
      </c>
      <c r="E722" s="71">
        <f>Input_Raw_Data!F723</f>
        <v>42191</v>
      </c>
      <c r="F722" s="55">
        <f>Input_Raw_Data!G723</f>
        <v>48</v>
      </c>
      <c r="G722" s="62">
        <f>Input_Raw_Data!H723</f>
        <v>71917.88</v>
      </c>
      <c r="H722" s="62">
        <f>Input_Raw_Data!I723</f>
        <v>17979.48</v>
      </c>
      <c r="I722" s="62">
        <f>Input_Raw_Data!J723</f>
        <v>53938.400000000009</v>
      </c>
      <c r="J722" s="73" t="str">
        <f>Input_Raw_Data!K723</f>
        <v>IT and Communications</v>
      </c>
      <c r="K722" s="73" t="str">
        <f>Input_Raw_Data!L723</f>
        <v xml:space="preserve">Non-network — IT and communications </v>
      </c>
      <c r="M722" s="71">
        <f t="shared" si="187"/>
        <v>42191</v>
      </c>
      <c r="N722" s="55">
        <f t="shared" si="188"/>
        <v>5</v>
      </c>
      <c r="O722" s="55">
        <f t="shared" si="189"/>
        <v>1</v>
      </c>
      <c r="P722" s="55">
        <f t="shared" si="190"/>
        <v>6</v>
      </c>
      <c r="Q722" s="55">
        <f t="shared" si="191"/>
        <v>0</v>
      </c>
      <c r="R722" s="55">
        <f t="shared" si="192"/>
        <v>0</v>
      </c>
      <c r="S722" s="55">
        <f t="shared" si="196"/>
        <v>12</v>
      </c>
      <c r="T722" s="55">
        <f t="shared" si="193"/>
        <v>48</v>
      </c>
      <c r="U722" s="55">
        <f t="shared" si="197"/>
        <v>36</v>
      </c>
      <c r="W722" s="73" t="str">
        <f t="shared" si="194"/>
        <v>Yes</v>
      </c>
      <c r="X722" s="55">
        <f t="shared" si="198"/>
        <v>12</v>
      </c>
      <c r="Y722" s="55">
        <f t="shared" si="199"/>
        <v>36</v>
      </c>
      <c r="Z722" s="62">
        <f t="shared" si="200"/>
        <v>1498.2888888888892</v>
      </c>
      <c r="AA722" s="62">
        <f t="shared" si="195"/>
        <v>71917.88</v>
      </c>
      <c r="AB722" s="67">
        <f t="shared" si="201"/>
        <v>0</v>
      </c>
      <c r="AD722" s="57">
        <f>INDEX(Input_Raw_Data!$E$739:$E$744,MATCH(D722,Input_Raw_Data!$D$739:$D$744,0))</f>
        <v>0.16899999950892305</v>
      </c>
      <c r="AE722" s="62">
        <f t="shared" si="202"/>
        <v>9115.5895735120976</v>
      </c>
      <c r="AF722" s="62">
        <f t="shared" si="203"/>
        <v>0</v>
      </c>
    </row>
    <row r="723" spans="2:32" s="4" customFormat="1" ht="11.25" customHeight="1" x14ac:dyDescent="0.3">
      <c r="D723" s="12" t="str">
        <f>Input_Raw_Data!E724</f>
        <v>SYS</v>
      </c>
      <c r="E723" s="71">
        <f>Input_Raw_Data!F724</f>
        <v>42258</v>
      </c>
      <c r="F723" s="55">
        <f>Input_Raw_Data!G724</f>
        <v>48</v>
      </c>
      <c r="G723" s="62">
        <f>Input_Raw_Data!H724</f>
        <v>105906.66</v>
      </c>
      <c r="H723" s="62">
        <f>Input_Raw_Data!I724</f>
        <v>22063.9</v>
      </c>
      <c r="I723" s="62">
        <f>Input_Raw_Data!J724</f>
        <v>83842.760000000009</v>
      </c>
      <c r="J723" s="73" t="str">
        <f>Input_Raw_Data!K724</f>
        <v>IT and Communications</v>
      </c>
      <c r="K723" s="73" t="str">
        <f>Input_Raw_Data!L724</f>
        <v xml:space="preserve">Non-network — IT and communications </v>
      </c>
      <c r="M723" s="71">
        <f t="shared" si="187"/>
        <v>42258</v>
      </c>
      <c r="N723" s="55">
        <f t="shared" si="188"/>
        <v>3</v>
      </c>
      <c r="O723" s="55">
        <f t="shared" si="189"/>
        <v>1</v>
      </c>
      <c r="P723" s="55">
        <f t="shared" si="190"/>
        <v>6</v>
      </c>
      <c r="Q723" s="55">
        <f t="shared" si="191"/>
        <v>0</v>
      </c>
      <c r="R723" s="55">
        <f t="shared" si="192"/>
        <v>0</v>
      </c>
      <c r="S723" s="55">
        <f t="shared" si="196"/>
        <v>10</v>
      </c>
      <c r="T723" s="55">
        <f t="shared" si="193"/>
        <v>48</v>
      </c>
      <c r="U723" s="55">
        <f t="shared" si="197"/>
        <v>38</v>
      </c>
      <c r="W723" s="73" t="str">
        <f t="shared" si="194"/>
        <v>Yes</v>
      </c>
      <c r="X723" s="55">
        <f t="shared" si="198"/>
        <v>10</v>
      </c>
      <c r="Y723" s="55">
        <f t="shared" si="199"/>
        <v>38</v>
      </c>
      <c r="Z723" s="62">
        <f t="shared" si="200"/>
        <v>2206.3884210526317</v>
      </c>
      <c r="AA723" s="62">
        <f t="shared" si="195"/>
        <v>103700.27157894737</v>
      </c>
      <c r="AB723" s="67">
        <f t="shared" si="201"/>
        <v>2206.3884210526303</v>
      </c>
      <c r="AD723" s="57">
        <f>INDEX(Input_Raw_Data!$E$739:$E$744,MATCH(D723,Input_Raw_Data!$D$739:$D$744,0))</f>
        <v>0.16899999950892305</v>
      </c>
      <c r="AE723" s="62">
        <f t="shared" si="202"/>
        <v>14169.426398826756</v>
      </c>
      <c r="AF723" s="62">
        <f t="shared" si="203"/>
        <v>372.87964207438802</v>
      </c>
    </row>
    <row r="724" spans="2:32" s="4" customFormat="1" ht="11.25" customHeight="1" x14ac:dyDescent="0.3">
      <c r="D724" s="12" t="str">
        <f>Input_Raw_Data!E725</f>
        <v>SYS</v>
      </c>
      <c r="E724" s="71">
        <f>Input_Raw_Data!F725</f>
        <v>42418</v>
      </c>
      <c r="F724" s="55">
        <f>Input_Raw_Data!G725</f>
        <v>48</v>
      </c>
      <c r="G724" s="62">
        <f>Input_Raw_Data!H725</f>
        <v>36773.11</v>
      </c>
      <c r="H724" s="62">
        <f>Input_Raw_Data!I725</f>
        <v>3830.55</v>
      </c>
      <c r="I724" s="62">
        <f>Input_Raw_Data!J725</f>
        <v>32942.559999999998</v>
      </c>
      <c r="J724" s="73" t="str">
        <f>Input_Raw_Data!K725</f>
        <v>IT and Communications</v>
      </c>
      <c r="K724" s="73" t="str">
        <f>Input_Raw_Data!L725</f>
        <v xml:space="preserve">Non-network — IT and communications </v>
      </c>
      <c r="M724" s="71">
        <f t="shared" si="187"/>
        <v>42418</v>
      </c>
      <c r="N724" s="55">
        <f t="shared" si="188"/>
        <v>0</v>
      </c>
      <c r="O724" s="55">
        <f t="shared" si="189"/>
        <v>0</v>
      </c>
      <c r="P724" s="55">
        <f t="shared" si="190"/>
        <v>4</v>
      </c>
      <c r="Q724" s="55">
        <f t="shared" si="191"/>
        <v>0</v>
      </c>
      <c r="R724" s="55">
        <f t="shared" si="192"/>
        <v>0</v>
      </c>
      <c r="S724" s="55">
        <f t="shared" si="196"/>
        <v>4</v>
      </c>
      <c r="T724" s="55">
        <f t="shared" si="193"/>
        <v>48</v>
      </c>
      <c r="U724" s="55">
        <f t="shared" si="197"/>
        <v>44</v>
      </c>
      <c r="W724" s="73" t="str">
        <f t="shared" si="194"/>
        <v>Yes</v>
      </c>
      <c r="X724" s="55">
        <f t="shared" si="198"/>
        <v>4</v>
      </c>
      <c r="Y724" s="55">
        <f t="shared" si="199"/>
        <v>44</v>
      </c>
      <c r="Z724" s="62">
        <f t="shared" si="200"/>
        <v>748.69454545454539</v>
      </c>
      <c r="AA724" s="62">
        <f t="shared" si="195"/>
        <v>31532.24818181818</v>
      </c>
      <c r="AB724" s="67">
        <f t="shared" si="201"/>
        <v>5240.8618181818201</v>
      </c>
      <c r="AD724" s="57">
        <f>INDEX(Input_Raw_Data!$E$739:$E$744,MATCH(D724,Input_Raw_Data!$D$739:$D$744,0))</f>
        <v>0.16899999950892305</v>
      </c>
      <c r="AE724" s="62">
        <f t="shared" si="202"/>
        <v>5567.2926238226682</v>
      </c>
      <c r="AF724" s="62">
        <f t="shared" si="203"/>
        <v>885.70564469906117</v>
      </c>
    </row>
    <row r="725" spans="2:32" s="4" customFormat="1" ht="11.25" customHeight="1" x14ac:dyDescent="0.3">
      <c r="D725" s="12" t="str">
        <f>Input_Raw_Data!E726</f>
        <v>SYS</v>
      </c>
      <c r="E725" s="71">
        <f>Input_Raw_Data!F726</f>
        <v>42461</v>
      </c>
      <c r="F725" s="55">
        <f>Input_Raw_Data!G726</f>
        <v>48</v>
      </c>
      <c r="G725" s="62">
        <f>Input_Raw_Data!H726</f>
        <v>18585.46</v>
      </c>
      <c r="H725" s="62">
        <f>Input_Raw_Data!I726</f>
        <v>1161.5999999999999</v>
      </c>
      <c r="I725" s="62">
        <f>Input_Raw_Data!J726</f>
        <v>17423.86</v>
      </c>
      <c r="J725" s="73" t="str">
        <f>Input_Raw_Data!K726</f>
        <v>IT and Communications</v>
      </c>
      <c r="K725" s="73" t="str">
        <f>Input_Raw_Data!L726</f>
        <v xml:space="preserve">Non-network — IT and communications </v>
      </c>
      <c r="M725" s="71">
        <f t="shared" si="187"/>
        <v>42461</v>
      </c>
      <c r="N725" s="55">
        <f t="shared" si="188"/>
        <v>0</v>
      </c>
      <c r="O725" s="55">
        <f t="shared" si="189"/>
        <v>0</v>
      </c>
      <c r="P725" s="55">
        <f t="shared" si="190"/>
        <v>3</v>
      </c>
      <c r="Q725" s="55">
        <f t="shared" si="191"/>
        <v>0</v>
      </c>
      <c r="R725" s="55">
        <f t="shared" si="192"/>
        <v>0</v>
      </c>
      <c r="S725" s="55">
        <f t="shared" si="196"/>
        <v>3</v>
      </c>
      <c r="T725" s="55">
        <f t="shared" si="193"/>
        <v>48</v>
      </c>
      <c r="U725" s="55">
        <f t="shared" si="197"/>
        <v>45</v>
      </c>
      <c r="W725" s="73" t="str">
        <f t="shared" si="194"/>
        <v>Yes</v>
      </c>
      <c r="X725" s="55">
        <f t="shared" si="198"/>
        <v>3</v>
      </c>
      <c r="Y725" s="55">
        <f t="shared" si="199"/>
        <v>45</v>
      </c>
      <c r="Z725" s="62">
        <f t="shared" si="200"/>
        <v>387.19688888888891</v>
      </c>
      <c r="AA725" s="62">
        <f t="shared" si="195"/>
        <v>15487.88488888889</v>
      </c>
      <c r="AB725" s="67">
        <f t="shared" si="201"/>
        <v>3097.5751111111094</v>
      </c>
      <c r="AD725" s="57">
        <f>INDEX(Input_Raw_Data!$E$739:$E$744,MATCH(D725,Input_Raw_Data!$D$739:$D$744,0))</f>
        <v>0.16899999950892305</v>
      </c>
      <c r="AE725" s="62">
        <f t="shared" si="202"/>
        <v>2944.632331443544</v>
      </c>
      <c r="AF725" s="62">
        <f t="shared" si="203"/>
        <v>523.49019225662983</v>
      </c>
    </row>
    <row r="726" spans="2:32" s="4" customFormat="1" ht="11.25" customHeight="1" x14ac:dyDescent="0.3">
      <c r="G726" s="67">
        <f>Input_Raw_Data!H727</f>
        <v>172222793.81</v>
      </c>
      <c r="H726" s="67">
        <f>Input_Raw_Data!I727</f>
        <v>110318403.39000008</v>
      </c>
      <c r="I726" s="67">
        <f>Input_Raw_Data!J727</f>
        <v>61904390.420000009</v>
      </c>
      <c r="Z726" s="67">
        <f t="shared" ref="Z726:AB726" si="204">SUM(Z10:Z725)</f>
        <v>1185393.4996374899</v>
      </c>
      <c r="AA726" s="67">
        <f t="shared" si="204"/>
        <v>131282615.02167013</v>
      </c>
      <c r="AB726" s="67">
        <f t="shared" si="204"/>
        <v>40940178.788329892</v>
      </c>
      <c r="AE726" s="67">
        <f t="shared" ref="AE726:AF726" si="205">SUM(AE10:AE725)</f>
        <v>26021838.121765193</v>
      </c>
      <c r="AF726" s="67">
        <f t="shared" si="205"/>
        <v>19721545.086814113</v>
      </c>
    </row>
    <row r="727" spans="2:32" s="4" customFormat="1" ht="11.25" customHeight="1" x14ac:dyDescent="0.3"/>
    <row r="728" spans="2:32" s="2" customFormat="1" ht="15" x14ac:dyDescent="0.3">
      <c r="B728" s="2" t="s">
        <v>32</v>
      </c>
    </row>
  </sheetData>
  <conditionalFormatting sqref="B2">
    <cfRule type="cellIs" dxfId="3" priority="2" operator="notEqual">
      <formula>"No Errors Found"</formula>
    </cfRule>
  </conditionalFormatting>
  <hyperlinks>
    <hyperlink ref="B3:C3" location="TOC!A1" display="TOC!A1" xr:uid="{00000000-0004-0000-04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L62"/>
  <sheetViews>
    <sheetView showGridLines="0" zoomScaleNormal="100" workbookViewId="0">
      <pane xSplit="1" ySplit="4" topLeftCell="B5" activePane="bottomRight" state="frozen"/>
      <selection activeCell="L703" sqref="L703"/>
      <selection pane="topRight" activeCell="L703" sqref="L703"/>
      <selection pane="bottomLeft" activeCell="L703" sqref="L703"/>
      <selection pane="bottomRight" activeCell="I20" sqref="I20"/>
    </sheetView>
  </sheetViews>
  <sheetFormatPr defaultColWidth="9.33203125" defaultRowHeight="10.15" x14ac:dyDescent="0.3"/>
  <cols>
    <col min="1" max="1" width="3.6640625" style="5" customWidth="1"/>
    <col min="2" max="3" width="2.83203125" style="5" customWidth="1"/>
    <col min="4" max="4" width="34.5" style="5" bestFit="1" customWidth="1"/>
    <col min="5" max="5" width="5.83203125" style="5" customWidth="1"/>
    <col min="6" max="7" width="20.83203125" style="5" customWidth="1"/>
    <col min="8" max="8" width="5.83203125" style="5" customWidth="1"/>
    <col min="9" max="10" width="20.83203125" style="5" customWidth="1"/>
    <col min="11" max="18" width="10.83203125" style="5" customWidth="1"/>
    <col min="19" max="20" width="16.33203125" style="5" bestFit="1" customWidth="1"/>
    <col min="21" max="24" width="10.83203125" style="5" customWidth="1"/>
    <col min="25" max="16384" width="9.33203125" style="5"/>
  </cols>
  <sheetData>
    <row r="1" spans="1:10" ht="18.75" x14ac:dyDescent="0.3">
      <c r="A1" s="59">
        <f>IF(SUM($A6:$A62)=0,0,1)</f>
        <v>0</v>
      </c>
      <c r="B1" s="3" t="s">
        <v>98</v>
      </c>
    </row>
    <row r="2" spans="1:10" x14ac:dyDescent="0.3">
      <c r="B2" s="15" t="str">
        <f>Title_Msg</f>
        <v>No Errors Found</v>
      </c>
    </row>
    <row r="3" spans="1:10" x14ac:dyDescent="0.3">
      <c r="B3" s="53" t="str">
        <f>TOC!B1</f>
        <v>Table of Contents</v>
      </c>
      <c r="C3" s="47"/>
      <c r="D3" s="47"/>
      <c r="E3" s="47"/>
    </row>
    <row r="4" spans="1:10" ht="13.15" x14ac:dyDescent="0.3">
      <c r="B4" s="44" t="str">
        <f>Model_Name</f>
        <v>Power and Water Corporation (PWC) - Corporate Asset Valuation</v>
      </c>
    </row>
    <row r="6" spans="1:10" s="2" customFormat="1" ht="15" x14ac:dyDescent="0.3">
      <c r="B6" s="2" t="s">
        <v>99</v>
      </c>
    </row>
    <row r="7" spans="1:10" s="4" customFormat="1" ht="4.5" customHeight="1" x14ac:dyDescent="0.3"/>
    <row r="8" spans="1:10" s="10" customFormat="1" ht="13.9" x14ac:dyDescent="0.3">
      <c r="C8" s="10" t="s">
        <v>187</v>
      </c>
    </row>
    <row r="9" spans="1:10" s="4" customFormat="1" ht="11.25" customHeight="1" x14ac:dyDescent="0.3"/>
    <row r="10" spans="1:10" s="4" customFormat="1" ht="11.25" customHeight="1" x14ac:dyDescent="0.3">
      <c r="F10" s="69" t="s">
        <v>178</v>
      </c>
      <c r="G10" s="70"/>
      <c r="I10" s="69" t="s">
        <v>147</v>
      </c>
      <c r="J10" s="70"/>
    </row>
    <row r="11" spans="1:10" s="4" customFormat="1" ht="13.15" x14ac:dyDescent="0.3">
      <c r="D11" s="11" t="s">
        <v>144</v>
      </c>
      <c r="F11" s="61" t="s">
        <v>145</v>
      </c>
      <c r="G11" s="61" t="s">
        <v>146</v>
      </c>
      <c r="I11" s="61" t="s">
        <v>145</v>
      </c>
      <c r="J11" s="61" t="s">
        <v>146</v>
      </c>
    </row>
    <row r="12" spans="1:10" s="4" customFormat="1" ht="12.75" x14ac:dyDescent="0.3">
      <c r="D12" s="12" t="str">
        <f>Lookup!D55</f>
        <v>Substations</v>
      </c>
      <c r="F12" s="79">
        <f>SUMIF(Calc_Valuation!$J$10:$J$725,$D12,Calc_Valuation!$I$10:$I$725)/10^6</f>
        <v>0</v>
      </c>
      <c r="G12" s="79">
        <f>SUMIF(Calc_Valuation!$J$10:$J$725,$D12,Calc_Valuation!$AB$10:$AB$725)/10^6</f>
        <v>0</v>
      </c>
      <c r="H12" s="80"/>
      <c r="I12" s="79">
        <f>SUMIF(Calc_Valuation!$J$10:$J$725,$D12,Calc_Valuation!AE$10:AE$725)/10^6</f>
        <v>0</v>
      </c>
      <c r="J12" s="79">
        <f>SUMIF(Calc_Valuation!$J$10:$J$725,$D12,Calc_Valuation!AF$10:AF$725)/10^6</f>
        <v>0</v>
      </c>
    </row>
    <row r="13" spans="1:10" s="4" customFormat="1" ht="12.75" x14ac:dyDescent="0.3">
      <c r="D13" s="12" t="str">
        <f>Lookup!D56</f>
        <v>Distribution Lines</v>
      </c>
      <c r="F13" s="79">
        <f>SUMIF(Calc_Valuation!$J$10:$J$725,$D13,Calc_Valuation!$I$10:$I$725)/10^6</f>
        <v>0</v>
      </c>
      <c r="G13" s="79">
        <f>SUMIF(Calc_Valuation!$J$10:$J$725,$D13,Calc_Valuation!$AB$10:$AB$725)/10^6</f>
        <v>0</v>
      </c>
      <c r="H13" s="80"/>
      <c r="I13" s="79">
        <f>SUMIF(Calc_Valuation!$J$10:$J$725,$D13,Calc_Valuation!AE$10:AE$725)/10^6</f>
        <v>0</v>
      </c>
      <c r="J13" s="79">
        <f>SUMIF(Calc_Valuation!$J$10:$J$725,$D13,Calc_Valuation!AF$10:AF$725)/10^6</f>
        <v>0</v>
      </c>
    </row>
    <row r="14" spans="1:10" s="4" customFormat="1" ht="12.75" x14ac:dyDescent="0.3">
      <c r="D14" s="12" t="str">
        <f>Lookup!D57</f>
        <v>Transmission Lines</v>
      </c>
      <c r="F14" s="79">
        <f>SUMIF(Calc_Valuation!$J$10:$J$725,$D14,Calc_Valuation!$I$10:$I$725)/10^6</f>
        <v>0</v>
      </c>
      <c r="G14" s="79">
        <f>SUMIF(Calc_Valuation!$J$10:$J$725,$D14,Calc_Valuation!$AB$10:$AB$725)/10^6</f>
        <v>0</v>
      </c>
      <c r="H14" s="80"/>
      <c r="I14" s="79">
        <f>SUMIF(Calc_Valuation!$J$10:$J$725,$D14,Calc_Valuation!AE$10:AE$725)/10^6</f>
        <v>0</v>
      </c>
      <c r="J14" s="79">
        <f>SUMIF(Calc_Valuation!$J$10:$J$725,$D14,Calc_Valuation!AF$10:AF$725)/10^6</f>
        <v>0</v>
      </c>
    </row>
    <row r="15" spans="1:10" s="4" customFormat="1" ht="12.75" x14ac:dyDescent="0.3">
      <c r="D15" s="12" t="str">
        <f>Lookup!D58</f>
        <v>LV Services</v>
      </c>
      <c r="F15" s="79">
        <f>SUMIF(Calc_Valuation!$J$10:$J$725,$D15,Calc_Valuation!$I$10:$I$725)/10^6</f>
        <v>0</v>
      </c>
      <c r="G15" s="79">
        <f>SUMIF(Calc_Valuation!$J$10:$J$725,$D15,Calc_Valuation!$AB$10:$AB$725)/10^6</f>
        <v>0</v>
      </c>
      <c r="H15" s="80"/>
      <c r="I15" s="79">
        <f>SUMIF(Calc_Valuation!$J$10:$J$725,$D15,Calc_Valuation!AE$10:AE$725)/10^6</f>
        <v>0</v>
      </c>
      <c r="J15" s="79">
        <f>SUMIF(Calc_Valuation!$J$10:$J$725,$D15,Calc_Valuation!AF$10:AF$725)/10^6</f>
        <v>0</v>
      </c>
    </row>
    <row r="16" spans="1:10" s="4" customFormat="1" ht="12.75" x14ac:dyDescent="0.3">
      <c r="D16" s="12" t="str">
        <f>Lookup!D59</f>
        <v>Distribution Substations</v>
      </c>
      <c r="F16" s="79">
        <f>SUMIF(Calc_Valuation!$J$10:$J$725,$D16,Calc_Valuation!$I$10:$I$725)/10^6</f>
        <v>0</v>
      </c>
      <c r="G16" s="79">
        <f>SUMIF(Calc_Valuation!$J$10:$J$725,$D16,Calc_Valuation!$AB$10:$AB$725)/10^6</f>
        <v>0</v>
      </c>
      <c r="H16" s="80"/>
      <c r="I16" s="79">
        <f>SUMIF(Calc_Valuation!$J$10:$J$725,$D16,Calc_Valuation!AE$10:AE$725)/10^6</f>
        <v>0</v>
      </c>
      <c r="J16" s="79">
        <f>SUMIF(Calc_Valuation!$J$10:$J$725,$D16,Calc_Valuation!AF$10:AF$725)/10^6</f>
        <v>0</v>
      </c>
    </row>
    <row r="17" spans="4:10" s="4" customFormat="1" ht="12.75" x14ac:dyDescent="0.3">
      <c r="D17" s="12" t="str">
        <f>Lookup!D60</f>
        <v>Distribution Switchgear</v>
      </c>
      <c r="F17" s="79">
        <f>SUMIF(Calc_Valuation!$J$10:$J$725,$D17,Calc_Valuation!$I$10:$I$725)/10^6</f>
        <v>0</v>
      </c>
      <c r="G17" s="79">
        <f>SUMIF(Calc_Valuation!$J$10:$J$725,$D17,Calc_Valuation!$AB$10:$AB$725)/10^6</f>
        <v>0</v>
      </c>
      <c r="H17" s="80"/>
      <c r="I17" s="79">
        <f>SUMIF(Calc_Valuation!$J$10:$J$725,$D17,Calc_Valuation!AE$10:AE$725)/10^6</f>
        <v>0</v>
      </c>
      <c r="J17" s="79">
        <f>SUMIF(Calc_Valuation!$J$10:$J$725,$D17,Calc_Valuation!AF$10:AF$725)/10^6</f>
        <v>0</v>
      </c>
    </row>
    <row r="18" spans="4:10" s="4" customFormat="1" ht="12.75" x14ac:dyDescent="0.3">
      <c r="D18" s="12" t="str">
        <f>Lookup!D61</f>
        <v>Protection</v>
      </c>
      <c r="F18" s="79">
        <f>SUMIF(Calc_Valuation!$J$10:$J$725,$D18,Calc_Valuation!$I$10:$I$725)/10^6</f>
        <v>0</v>
      </c>
      <c r="G18" s="79">
        <f>SUMIF(Calc_Valuation!$J$10:$J$725,$D18,Calc_Valuation!$AB$10:$AB$725)/10^6</f>
        <v>0</v>
      </c>
      <c r="H18" s="80"/>
      <c r="I18" s="79">
        <f>SUMIF(Calc_Valuation!$J$10:$J$725,$D18,Calc_Valuation!AE$10:AE$725)/10^6</f>
        <v>0</v>
      </c>
      <c r="J18" s="79">
        <f>SUMIF(Calc_Valuation!$J$10:$J$725,$D18,Calc_Valuation!AF$10:AF$725)/10^6</f>
        <v>0</v>
      </c>
    </row>
    <row r="19" spans="4:10" s="4" customFormat="1" ht="12.75" x14ac:dyDescent="0.3">
      <c r="D19" s="12" t="str">
        <f>Lookup!D62</f>
        <v>SCADA</v>
      </c>
      <c r="F19" s="79">
        <f>SUMIF(Calc_Valuation!$J$10:$J$725,$D19,Calc_Valuation!$I$10:$I$725)/10^6</f>
        <v>0</v>
      </c>
      <c r="G19" s="79">
        <f>SUMIF(Calc_Valuation!$J$10:$J$725,$D19,Calc_Valuation!$AB$10:$AB$725)/10^6</f>
        <v>0</v>
      </c>
      <c r="H19" s="80"/>
      <c r="I19" s="79">
        <f>SUMIF(Calc_Valuation!$J$10:$J$725,$D19,Calc_Valuation!AE$10:AE$725)/10^6</f>
        <v>0</v>
      </c>
      <c r="J19" s="79">
        <f>SUMIF(Calc_Valuation!$J$10:$J$725,$D19,Calc_Valuation!AF$10:AF$725)/10^6</f>
        <v>0</v>
      </c>
    </row>
    <row r="20" spans="4:10" s="4" customFormat="1" ht="12.75" x14ac:dyDescent="0.3">
      <c r="D20" s="12" t="str">
        <f>Lookup!D63</f>
        <v>Communications</v>
      </c>
      <c r="F20" s="79">
        <f>SUMIF(Calc_Valuation!$J$10:$J$725,$D20,Calc_Valuation!$I$10:$I$725)/10^6</f>
        <v>0</v>
      </c>
      <c r="G20" s="79">
        <f>SUMIF(Calc_Valuation!$J$10:$J$725,$D20,Calc_Valuation!$AB$10:$AB$725)/10^6</f>
        <v>0</v>
      </c>
      <c r="H20" s="80"/>
      <c r="I20" s="79">
        <f>SUMIF(Calc_Valuation!$J$10:$J$725,$D20,Calc_Valuation!AE$10:AE$725)/10^6</f>
        <v>0</v>
      </c>
      <c r="J20" s="79">
        <f>SUMIF(Calc_Valuation!$J$10:$J$725,$D20,Calc_Valuation!AF$10:AF$725)/10^6</f>
        <v>0</v>
      </c>
    </row>
    <row r="21" spans="4:10" s="4" customFormat="1" ht="12.75" x14ac:dyDescent="0.3">
      <c r="D21" s="12" t="str">
        <f>Lookup!D64</f>
        <v>Land and Easements</v>
      </c>
      <c r="F21" s="79">
        <f>SUMIF(Calc_Valuation!$J$10:$J$725,$D21,Calc_Valuation!$I$10:$I$725)/10^6</f>
        <v>18.757315129999999</v>
      </c>
      <c r="G21" s="79">
        <f>SUMIF(Calc_Valuation!$J$10:$J$725,$D21,Calc_Valuation!$AB$10:$AB$725)/10^6</f>
        <v>18.757315129999999</v>
      </c>
      <c r="H21" s="80"/>
      <c r="I21" s="79">
        <f>SUMIF(Calc_Valuation!$J$10:$J$725,$D21,Calc_Valuation!AE$10:AE$725)/10^6</f>
        <v>9.1348125025662537</v>
      </c>
      <c r="J21" s="79">
        <f>SUMIF(Calc_Valuation!$J$10:$J$725,$D21,Calc_Valuation!AF$10:AF$725)/10^6</f>
        <v>9.1348125025662537</v>
      </c>
    </row>
    <row r="22" spans="4:10" s="4" customFormat="1" ht="12.75" x14ac:dyDescent="0.3">
      <c r="D22" s="12" t="str">
        <f>Lookup!D65</f>
        <v>Property</v>
      </c>
      <c r="F22" s="79">
        <f>SUMIF(Calc_Valuation!$J$10:$J$725,$D22,Calc_Valuation!$I$10:$I$725)/10^6</f>
        <v>27.408659100000001</v>
      </c>
      <c r="G22" s="79">
        <f>SUMIF(Calc_Valuation!$J$10:$J$725,$D22,Calc_Valuation!$AB$10:$AB$725)/10^6</f>
        <v>20.994975555590635</v>
      </c>
      <c r="H22" s="80"/>
      <c r="I22" s="79">
        <f>SUMIF(Calc_Valuation!$J$10:$J$725,$D22,Calc_Valuation!AE$10:AE$725)/10^6</f>
        <v>13.348017031756106</v>
      </c>
      <c r="J22" s="79">
        <f>SUMIF(Calc_Valuation!$J$10:$J$725,$D22,Calc_Valuation!AF$10:AF$725)/10^6</f>
        <v>10.224553133915512</v>
      </c>
    </row>
    <row r="23" spans="4:10" s="4" customFormat="1" ht="12.75" x14ac:dyDescent="0.3">
      <c r="D23" s="12" t="str">
        <f>Lookup!D66</f>
        <v>IT and Communications</v>
      </c>
      <c r="F23" s="79">
        <f>SUMIF(Calc_Valuation!$J$10:$J$725,$D23,Calc_Valuation!$I$10:$I$725)/10^6</f>
        <v>15.240756530000008</v>
      </c>
      <c r="G23" s="79">
        <f>SUMIF(Calc_Valuation!$J$10:$J$725,$D23,Calc_Valuation!$AB$10:$AB$725)/10^6</f>
        <v>0.77650195016739776</v>
      </c>
      <c r="H23" s="80"/>
      <c r="I23" s="79">
        <f>SUMIF(Calc_Valuation!$J$10:$J$725,$D23,Calc_Valuation!AE$10:AE$725)/10^6</f>
        <v>3.2966483321139672</v>
      </c>
      <c r="J23" s="79">
        <f>SUMIF(Calc_Valuation!$J$10:$J$725,$D23,Calc_Valuation!AF$10:AF$725)/10^6</f>
        <v>0.16183439327856242</v>
      </c>
    </row>
    <row r="24" spans="4:10" s="4" customFormat="1" ht="12.75" x14ac:dyDescent="0.3">
      <c r="D24" s="12" t="str">
        <f>Lookup!D67</f>
        <v>Motor Vehicles</v>
      </c>
      <c r="F24" s="79">
        <f>SUMIF(Calc_Valuation!$J$10:$J$725,$D24,Calc_Valuation!$I$10:$I$725)/10^6</f>
        <v>0</v>
      </c>
      <c r="G24" s="79">
        <f>SUMIF(Calc_Valuation!$J$10:$J$725,$D24,Calc_Valuation!$AB$10:$AB$725)/10^6</f>
        <v>0</v>
      </c>
      <c r="H24" s="80"/>
      <c r="I24" s="79">
        <f>SUMIF(Calc_Valuation!$J$10:$J$725,$D24,Calc_Valuation!AE$10:AE$725)/10^6</f>
        <v>0</v>
      </c>
      <c r="J24" s="79">
        <f>SUMIF(Calc_Valuation!$J$10:$J$725,$D24,Calc_Valuation!AF$10:AF$725)/10^6</f>
        <v>0</v>
      </c>
    </row>
    <row r="25" spans="4:10" s="4" customFormat="1" ht="12.75" x14ac:dyDescent="0.3">
      <c r="D25" s="12" t="str">
        <f>Lookup!D68</f>
        <v>Plant and Equipment</v>
      </c>
      <c r="F25" s="79">
        <f>SUMIF(Calc_Valuation!$J$10:$J$725,$D25,Calc_Valuation!$I$10:$I$725)/10^6</f>
        <v>0.11263882</v>
      </c>
      <c r="G25" s="79">
        <f>SUMIF(Calc_Valuation!$J$10:$J$725,$D25,Calc_Valuation!$AB$10:$AB$725)/10^6</f>
        <v>6.8198430752485259E-2</v>
      </c>
      <c r="H25" s="80"/>
      <c r="I25" s="79">
        <f>SUMIF(Calc_Valuation!$J$10:$J$725,$D25,Calc_Valuation!AE$10:AE$725)/10^6</f>
        <v>5.4855105545710887E-2</v>
      </c>
      <c r="J25" s="79">
        <f>SUMIF(Calc_Valuation!$J$10:$J$725,$D25,Calc_Valuation!AF$10:AF$725)/10^6</f>
        <v>3.3212635901010278E-2</v>
      </c>
    </row>
    <row r="26" spans="4:10" s="4" customFormat="1" ht="12.75" x14ac:dyDescent="0.3">
      <c r="D26" s="12" t="str">
        <f>Lookup!D69</f>
        <v>Mechanical Meters</v>
      </c>
      <c r="F26" s="79">
        <f>SUMIF(Calc_Valuation!$J$10:$J$725,$D26,Calc_Valuation!$I$10:$I$725)/10^6</f>
        <v>0</v>
      </c>
      <c r="G26" s="79">
        <f>SUMIF(Calc_Valuation!$J$10:$J$725,$D26,Calc_Valuation!$AB$10:$AB$725)/10^6</f>
        <v>0</v>
      </c>
      <c r="H26" s="80"/>
      <c r="I26" s="79">
        <f>SUMIF(Calc_Valuation!$J$10:$J$725,$D26,Calc_Valuation!AE$10:AE$725)/10^6</f>
        <v>0</v>
      </c>
      <c r="J26" s="79">
        <f>SUMIF(Calc_Valuation!$J$10:$J$725,$D26,Calc_Valuation!AF$10:AF$725)/10^6</f>
        <v>0</v>
      </c>
    </row>
    <row r="27" spans="4:10" s="4" customFormat="1" ht="12.75" x14ac:dyDescent="0.3">
      <c r="D27" s="12" t="str">
        <f>Lookup!D70</f>
        <v>Electronic Meters</v>
      </c>
      <c r="F27" s="79">
        <f>SUMIF(Calc_Valuation!$J$10:$J$725,$D27,Calc_Valuation!$I$10:$I$725)/10^6</f>
        <v>0</v>
      </c>
      <c r="G27" s="79">
        <f>SUMIF(Calc_Valuation!$J$10:$J$725,$D27,Calc_Valuation!$AB$10:$AB$725)/10^6</f>
        <v>0</v>
      </c>
      <c r="H27" s="80"/>
      <c r="I27" s="79">
        <f>SUMIF(Calc_Valuation!$J$10:$J$725,$D27,Calc_Valuation!AE$10:AE$725)/10^6</f>
        <v>0</v>
      </c>
      <c r="J27" s="79">
        <f>SUMIF(Calc_Valuation!$J$10:$J$725,$D27,Calc_Valuation!AF$10:AF$725)/10^6</f>
        <v>0</v>
      </c>
    </row>
    <row r="28" spans="4:10" s="4" customFormat="1" ht="12.75" x14ac:dyDescent="0.3">
      <c r="D28" s="12" t="str">
        <f>Lookup!D71</f>
        <v>Metering Communications</v>
      </c>
      <c r="F28" s="79">
        <f>SUMIF(Calc_Valuation!$J$10:$J$725,$D28,Calc_Valuation!$I$10:$I$725)/10^6</f>
        <v>0</v>
      </c>
      <c r="G28" s="79">
        <f>SUMIF(Calc_Valuation!$J$10:$J$725,$D28,Calc_Valuation!$AB$10:$AB$725)/10^6</f>
        <v>0</v>
      </c>
      <c r="H28" s="80"/>
      <c r="I28" s="79">
        <f>SUMIF(Calc_Valuation!$J$10:$J$725,$D28,Calc_Valuation!AE$10:AE$725)/10^6</f>
        <v>0</v>
      </c>
      <c r="J28" s="79">
        <f>SUMIF(Calc_Valuation!$J$10:$J$725,$D28,Calc_Valuation!AF$10:AF$725)/10^6</f>
        <v>0</v>
      </c>
    </row>
    <row r="29" spans="4:10" s="4" customFormat="1" ht="12.75" x14ac:dyDescent="0.3">
      <c r="D29" s="12" t="str">
        <f>Lookup!D72</f>
        <v>Metering Dedicated CTs and VTs</v>
      </c>
      <c r="F29" s="79">
        <f>SUMIF(Calc_Valuation!$J$10:$J$725,$D29,Calc_Valuation!$I$10:$I$725)/10^6</f>
        <v>0</v>
      </c>
      <c r="G29" s="79">
        <f>SUMIF(Calc_Valuation!$J$10:$J$725,$D29,Calc_Valuation!$AB$10:$AB$725)/10^6</f>
        <v>0</v>
      </c>
      <c r="H29" s="80"/>
      <c r="I29" s="79">
        <f>SUMIF(Calc_Valuation!$J$10:$J$725,$D29,Calc_Valuation!AE$10:AE$725)/10^6</f>
        <v>0</v>
      </c>
      <c r="J29" s="79">
        <f>SUMIF(Calc_Valuation!$J$10:$J$725,$D29,Calc_Valuation!AF$10:AF$725)/10^6</f>
        <v>0</v>
      </c>
    </row>
    <row r="30" spans="4:10" s="4" customFormat="1" ht="12.75" x14ac:dyDescent="0.3">
      <c r="D30" s="12" t="str">
        <f>Lookup!D73</f>
        <v>Metering Non Network Other</v>
      </c>
      <c r="F30" s="79">
        <f>SUMIF(Calc_Valuation!$J$10:$J$725,$D30,Calc_Valuation!$I$10:$I$725)/10^6</f>
        <v>0</v>
      </c>
      <c r="G30" s="79">
        <f>SUMIF(Calc_Valuation!$J$10:$J$725,$D30,Calc_Valuation!$AB$10:$AB$725)/10^6</f>
        <v>0</v>
      </c>
      <c r="H30" s="80"/>
      <c r="I30" s="79">
        <f>SUMIF(Calc_Valuation!$J$10:$J$725,$D30,Calc_Valuation!AE$10:AE$725)/10^6</f>
        <v>0</v>
      </c>
      <c r="J30" s="79">
        <f>SUMIF(Calc_Valuation!$J$10:$J$725,$D30,Calc_Valuation!AF$10:AF$725)/10^6</f>
        <v>0</v>
      </c>
    </row>
    <row r="31" spans="4:10" s="4" customFormat="1" ht="12.75" x14ac:dyDescent="0.3">
      <c r="D31" s="12" t="str">
        <f>Lookup!D74</f>
        <v>Metering Non Network IT and Communications</v>
      </c>
      <c r="F31" s="79">
        <f>SUMIF(Calc_Valuation!$J$10:$J$725,$D31,Calc_Valuation!$I$10:$I$725)/10^6</f>
        <v>0</v>
      </c>
      <c r="G31" s="79">
        <f>SUMIF(Calc_Valuation!$J$10:$J$725,$D31,Calc_Valuation!$AB$10:$AB$725)/10^6</f>
        <v>0</v>
      </c>
      <c r="H31" s="80"/>
      <c r="I31" s="79">
        <f>SUMIF(Calc_Valuation!$J$10:$J$725,$D31,Calc_Valuation!AE$10:AE$725)/10^6</f>
        <v>0</v>
      </c>
      <c r="J31" s="79">
        <f>SUMIF(Calc_Valuation!$J$10:$J$725,$D31,Calc_Valuation!AF$10:AF$725)/10^6</f>
        <v>0</v>
      </c>
    </row>
    <row r="32" spans="4:10" s="4" customFormat="1" ht="12.75" x14ac:dyDescent="0.3">
      <c r="D32" s="12" t="str">
        <f>Lookup!D75</f>
        <v>Streetlights</v>
      </c>
      <c r="F32" s="79">
        <f>SUMIF(Calc_Valuation!$J$10:$J$725,$D32,Calc_Valuation!$I$10:$I$725)/10^6</f>
        <v>0</v>
      </c>
      <c r="G32" s="79">
        <f>SUMIF(Calc_Valuation!$J$10:$J$725,$D32,Calc_Valuation!$AB$10:$AB$725)/10^6</f>
        <v>0</v>
      </c>
      <c r="H32" s="80"/>
      <c r="I32" s="79">
        <f>SUMIF(Calc_Valuation!$J$10:$J$725,$D32,Calc_Valuation!AE$10:AE$725)/10^6</f>
        <v>0</v>
      </c>
      <c r="J32" s="79">
        <f>SUMIF(Calc_Valuation!$J$10:$J$725,$D32,Calc_Valuation!AF$10:AF$725)/10^6</f>
        <v>0</v>
      </c>
    </row>
    <row r="33" spans="1:12" s="4" customFormat="1" ht="12.75" x14ac:dyDescent="0.3">
      <c r="D33" s="12" t="str">
        <f>Lookup!D76</f>
        <v>Exclude</v>
      </c>
      <c r="F33" s="79">
        <f>SUMIF(Calc_Valuation!$J$10:$J$725,$D33,Calc_Valuation!$I$10:$I$725)/10^6</f>
        <v>0.38502083999999998</v>
      </c>
      <c r="G33" s="79">
        <f>SUMIF(Calc_Valuation!$J$10:$J$725,$D33,Calc_Valuation!$AB$10:$AB$725)/10^6</f>
        <v>0.34318772181934903</v>
      </c>
      <c r="H33" s="80"/>
      <c r="I33" s="79">
        <f>SUMIF(Calc_Valuation!$J$10:$J$725,$D33,Calc_Valuation!AE$10:AE$725)/10^6</f>
        <v>0.18750514978315883</v>
      </c>
      <c r="J33" s="79">
        <f>SUMIF(Calc_Valuation!$J$10:$J$725,$D33,Calc_Valuation!AF$10:AF$725)/10^6</f>
        <v>0.16713242115278251</v>
      </c>
      <c r="L33" s="13" t="s">
        <v>177</v>
      </c>
    </row>
    <row r="34" spans="1:12" s="4" customFormat="1" ht="13.15" x14ac:dyDescent="0.3">
      <c r="D34" s="11" t="s">
        <v>90</v>
      </c>
      <c r="F34" s="81">
        <f>SUM(F12:F33)</f>
        <v>61.904390420000013</v>
      </c>
      <c r="G34" s="81">
        <f>SUM(G12:G33)</f>
        <v>40.940178788329874</v>
      </c>
      <c r="H34" s="80"/>
      <c r="I34" s="81">
        <f>SUM(I12:I33)</f>
        <v>26.0218381217652</v>
      </c>
      <c r="J34" s="81">
        <f>SUM(J12:J33)</f>
        <v>19.721545086814121</v>
      </c>
    </row>
    <row r="35" spans="1:12" s="4" customFormat="1" ht="11.25" customHeight="1" x14ac:dyDescent="0.3"/>
    <row r="36" spans="1:12" s="4" customFormat="1" ht="11.25" customHeight="1" x14ac:dyDescent="0.3">
      <c r="A36" s="59">
        <f>IF(SUM(F36:J36)=0,0,1)</f>
        <v>0</v>
      </c>
      <c r="D36" s="13" t="s">
        <v>16</v>
      </c>
      <c r="F36" s="59">
        <f>IF(F34=Calc_Valuation!$I$726/10^6,0,1)</f>
        <v>0</v>
      </c>
      <c r="G36" s="59">
        <f>IF(G34=Calc_Valuation!$AB$726/10^6,0,1)</f>
        <v>0</v>
      </c>
      <c r="I36" s="59">
        <f>IF(I34=Calc_Valuation!AE$726/10^6,0,1)</f>
        <v>0</v>
      </c>
      <c r="J36" s="59">
        <f>IF(J34=Calc_Valuation!AF$726/10^6,0,1)</f>
        <v>0</v>
      </c>
    </row>
    <row r="37" spans="1:12" s="4" customFormat="1" ht="11.25" customHeight="1" x14ac:dyDescent="0.3"/>
    <row r="38" spans="1:12" s="10" customFormat="1" ht="13.9" x14ac:dyDescent="0.3">
      <c r="C38" s="10" t="s">
        <v>189</v>
      </c>
    </row>
    <row r="39" spans="1:12" s="4" customFormat="1" ht="11.25" customHeight="1" x14ac:dyDescent="0.3"/>
    <row r="40" spans="1:12" s="4" customFormat="1" ht="11.25" customHeight="1" x14ac:dyDescent="0.3">
      <c r="F40" s="69" t="s">
        <v>178</v>
      </c>
      <c r="G40" s="70"/>
      <c r="I40" s="69" t="s">
        <v>147</v>
      </c>
      <c r="J40" s="70"/>
    </row>
    <row r="41" spans="1:12" s="4" customFormat="1" ht="13.15" x14ac:dyDescent="0.3">
      <c r="D41" s="11" t="s">
        <v>144</v>
      </c>
      <c r="F41" s="61" t="s">
        <v>145</v>
      </c>
      <c r="G41" s="61" t="s">
        <v>146</v>
      </c>
      <c r="I41" s="61" t="s">
        <v>145</v>
      </c>
      <c r="J41" s="61" t="s">
        <v>146</v>
      </c>
    </row>
    <row r="42" spans="1:12" s="4" customFormat="1" ht="12.75" x14ac:dyDescent="0.3">
      <c r="D42" s="12" t="str">
        <f>Lookup!D82</f>
        <v xml:space="preserve">Transmission terminal station </v>
      </c>
      <c r="F42" s="79">
        <f>SUMIF(Calc_Valuation!$K$10:$K$725,$D42,Calc_Valuation!$I$10:$I$725)/10^6</f>
        <v>0</v>
      </c>
      <c r="G42" s="79">
        <f>SUMIF(Calc_Valuation!$K$10:$K$725,$D42,Calc_Valuation!$AB$10:$AB$725)/10^6</f>
        <v>0</v>
      </c>
      <c r="H42" s="80"/>
      <c r="I42" s="79">
        <f>SUMIF(Calc_Valuation!$K$10:$K$725,$D42,Calc_Valuation!AE$10:AE$725)/10^6</f>
        <v>0</v>
      </c>
      <c r="J42" s="79">
        <f>SUMIF(Calc_Valuation!$K$10:$K$725,$D42,Calc_Valuation!AF$10:AF$725)/10^6</f>
        <v>0</v>
      </c>
    </row>
    <row r="43" spans="1:12" s="4" customFormat="1" ht="12.75" x14ac:dyDescent="0.3">
      <c r="D43" s="12" t="str">
        <f>Lookup!D83</f>
        <v xml:space="preserve">Zone substations </v>
      </c>
      <c r="F43" s="79">
        <f>SUMIF(Calc_Valuation!$K$10:$K$725,$D43,Calc_Valuation!$I$10:$I$725)/10^6</f>
        <v>0</v>
      </c>
      <c r="G43" s="79">
        <f>SUMIF(Calc_Valuation!$K$10:$K$725,$D43,Calc_Valuation!$AB$10:$AB$725)/10^6</f>
        <v>0</v>
      </c>
      <c r="H43" s="80"/>
      <c r="I43" s="79">
        <f>SUMIF(Calc_Valuation!$K$10:$K$725,$D43,Calc_Valuation!AE$10:AE$725)/10^6</f>
        <v>0</v>
      </c>
      <c r="J43" s="79">
        <f>SUMIF(Calc_Valuation!$K$10:$K$725,$D43,Calc_Valuation!AF$10:AF$725)/10^6</f>
        <v>0</v>
      </c>
    </row>
    <row r="44" spans="1:12" s="4" customFormat="1" ht="12.75" x14ac:dyDescent="0.3">
      <c r="D44" s="12" t="str">
        <f>Lookup!D84</f>
        <v xml:space="preserve">Transmission lines </v>
      </c>
      <c r="F44" s="79">
        <f>SUMIF(Calc_Valuation!$K$10:$K$725,$D44,Calc_Valuation!$I$10:$I$725)/10^6</f>
        <v>0</v>
      </c>
      <c r="G44" s="79">
        <f>SUMIF(Calc_Valuation!$K$10:$K$725,$D44,Calc_Valuation!$AB$10:$AB$725)/10^6</f>
        <v>0</v>
      </c>
      <c r="H44" s="80"/>
      <c r="I44" s="79">
        <f>SUMIF(Calc_Valuation!$K$10:$K$725,$D44,Calc_Valuation!AE$10:AE$725)/10^6</f>
        <v>0</v>
      </c>
      <c r="J44" s="79">
        <f>SUMIF(Calc_Valuation!$K$10:$K$725,$D44,Calc_Valuation!AF$10:AF$725)/10^6</f>
        <v>0</v>
      </c>
    </row>
    <row r="45" spans="1:12" s="4" customFormat="1" ht="12.75" x14ac:dyDescent="0.3">
      <c r="D45" s="12" t="str">
        <f>Lookup!D85</f>
        <v xml:space="preserve">Distribution mains </v>
      </c>
      <c r="F45" s="79">
        <f>SUMIF(Calc_Valuation!$K$10:$K$725,$D45,Calc_Valuation!$I$10:$I$725)/10^6</f>
        <v>0</v>
      </c>
      <c r="G45" s="79">
        <f>SUMIF(Calc_Valuation!$K$10:$K$725,$D45,Calc_Valuation!$AB$10:$AB$725)/10^6</f>
        <v>0</v>
      </c>
      <c r="H45" s="80"/>
      <c r="I45" s="79">
        <f>SUMIF(Calc_Valuation!$K$10:$K$725,$D45,Calc_Valuation!AE$10:AE$725)/10^6</f>
        <v>0</v>
      </c>
      <c r="J45" s="79">
        <f>SUMIF(Calc_Valuation!$K$10:$K$725,$D45,Calc_Valuation!AF$10:AF$725)/10^6</f>
        <v>0</v>
      </c>
    </row>
    <row r="46" spans="1:12" s="4" customFormat="1" ht="12.75" x14ac:dyDescent="0.3">
      <c r="D46" s="12" t="str">
        <f>Lookup!D86</f>
        <v xml:space="preserve">Distribution substations </v>
      </c>
      <c r="F46" s="79">
        <f>SUMIF(Calc_Valuation!$K$10:$K$725,$D46,Calc_Valuation!$I$10:$I$725)/10^6</f>
        <v>0</v>
      </c>
      <c r="G46" s="79">
        <f>SUMIF(Calc_Valuation!$K$10:$K$725,$D46,Calc_Valuation!$AB$10:$AB$725)/10^6</f>
        <v>0</v>
      </c>
      <c r="H46" s="80"/>
      <c r="I46" s="79">
        <f>SUMIF(Calc_Valuation!$K$10:$K$725,$D46,Calc_Valuation!AE$10:AE$725)/10^6</f>
        <v>0</v>
      </c>
      <c r="J46" s="79">
        <f>SUMIF(Calc_Valuation!$K$10:$K$725,$D46,Calc_Valuation!AF$10:AF$725)/10^6</f>
        <v>0</v>
      </c>
    </row>
    <row r="47" spans="1:12" s="4" customFormat="1" ht="12.75" x14ac:dyDescent="0.3">
      <c r="D47" s="12" t="str">
        <f>Lookup!D87</f>
        <v xml:space="preserve">Metering </v>
      </c>
      <c r="F47" s="79">
        <f>SUMIF(Calc_Valuation!$K$10:$K$725,$D47,Calc_Valuation!$I$10:$I$725)/10^6</f>
        <v>0</v>
      </c>
      <c r="G47" s="79">
        <f>SUMIF(Calc_Valuation!$K$10:$K$725,$D47,Calc_Valuation!$AB$10:$AB$725)/10^6</f>
        <v>0</v>
      </c>
      <c r="H47" s="80"/>
      <c r="I47" s="79">
        <f>SUMIF(Calc_Valuation!$K$10:$K$725,$D47,Calc_Valuation!AE$10:AE$725)/10^6</f>
        <v>0</v>
      </c>
      <c r="J47" s="79">
        <f>SUMIF(Calc_Valuation!$K$10:$K$725,$D47,Calc_Valuation!AF$10:AF$725)/10^6</f>
        <v>0</v>
      </c>
    </row>
    <row r="48" spans="1:12" s="4" customFormat="1" ht="12.75" x14ac:dyDescent="0.3">
      <c r="D48" s="12" t="str">
        <f>Lookup!D88</f>
        <v xml:space="preserve">Land and easements </v>
      </c>
      <c r="F48" s="79">
        <f>SUMIF(Calc_Valuation!$K$10:$K$725,$D48,Calc_Valuation!$I$10:$I$725)/10^6</f>
        <v>18.757315129999999</v>
      </c>
      <c r="G48" s="79">
        <f>SUMIF(Calc_Valuation!$K$10:$K$725,$D48,Calc_Valuation!$AB$10:$AB$725)/10^6</f>
        <v>18.757315129999999</v>
      </c>
      <c r="H48" s="80"/>
      <c r="I48" s="79">
        <f>SUMIF(Calc_Valuation!$K$10:$K$725,$D48,Calc_Valuation!AE$10:AE$725)/10^6</f>
        <v>9.1348125025662537</v>
      </c>
      <c r="J48" s="79">
        <f>SUMIF(Calc_Valuation!$K$10:$K$725,$D48,Calc_Valuation!AF$10:AF$725)/10^6</f>
        <v>9.1348125025662537</v>
      </c>
    </row>
    <row r="49" spans="1:12" s="4" customFormat="1" ht="12.75" x14ac:dyDescent="0.3">
      <c r="D49" s="12" t="str">
        <f>Lookup!D89</f>
        <v xml:space="preserve">Secondary systems - control, communications &amp; protection </v>
      </c>
      <c r="F49" s="79">
        <f>SUMIF(Calc_Valuation!$K$10:$K$725,$D49,Calc_Valuation!$I$10:$I$725)/10^6</f>
        <v>0</v>
      </c>
      <c r="G49" s="79">
        <f>SUMIF(Calc_Valuation!$K$10:$K$725,$D49,Calc_Valuation!$AB$10:$AB$725)/10^6</f>
        <v>0</v>
      </c>
      <c r="H49" s="80"/>
      <c r="I49" s="79">
        <f>SUMIF(Calc_Valuation!$K$10:$K$725,$D49,Calc_Valuation!AE$10:AE$725)/10^6</f>
        <v>0</v>
      </c>
      <c r="J49" s="79">
        <f>SUMIF(Calc_Valuation!$K$10:$K$725,$D49,Calc_Valuation!AF$10:AF$725)/10^6</f>
        <v>0</v>
      </c>
    </row>
    <row r="50" spans="1:12" s="4" customFormat="1" ht="12.75" x14ac:dyDescent="0.3">
      <c r="D50" s="12" t="str">
        <f>Lookup!D90</f>
        <v xml:space="preserve">Other </v>
      </c>
      <c r="F50" s="79">
        <f>SUMIF(Calc_Valuation!$K$10:$K$725,$D50,Calc_Valuation!$I$10:$I$725)/10^6</f>
        <v>0</v>
      </c>
      <c r="G50" s="79">
        <f>SUMIF(Calc_Valuation!$K$10:$K$725,$D50,Calc_Valuation!$AB$10:$AB$725)/10^6</f>
        <v>0</v>
      </c>
      <c r="H50" s="80"/>
      <c r="I50" s="79">
        <f>SUMIF(Calc_Valuation!$K$10:$K$725,$D50,Calc_Valuation!AE$10:AE$725)/10^6</f>
        <v>0</v>
      </c>
      <c r="J50" s="79">
        <f>SUMIF(Calc_Valuation!$K$10:$K$725,$D50,Calc_Valuation!AF$10:AF$725)/10^6</f>
        <v>0</v>
      </c>
    </row>
    <row r="51" spans="1:12" s="4" customFormat="1" ht="12.75" x14ac:dyDescent="0.3">
      <c r="D51" s="12" t="str">
        <f>Lookup!D91</f>
        <v xml:space="preserve">Non-network — IT and communications </v>
      </c>
      <c r="F51" s="79">
        <f>SUMIF(Calc_Valuation!$K$10:$K$725,$D51,Calc_Valuation!$I$10:$I$725)/10^6</f>
        <v>15.240756530000008</v>
      </c>
      <c r="G51" s="79">
        <f>SUMIF(Calc_Valuation!$K$10:$K$725,$D51,Calc_Valuation!$AB$10:$AB$725)/10^6</f>
        <v>0.77650195016739776</v>
      </c>
      <c r="H51" s="80"/>
      <c r="I51" s="79">
        <f>SUMIF(Calc_Valuation!$K$10:$K$725,$D51,Calc_Valuation!AE$10:AE$725)/10^6</f>
        <v>3.2966483321139672</v>
      </c>
      <c r="J51" s="79">
        <f>SUMIF(Calc_Valuation!$K$10:$K$725,$D51,Calc_Valuation!AF$10:AF$725)/10^6</f>
        <v>0.16183439327856242</v>
      </c>
    </row>
    <row r="52" spans="1:12" s="4" customFormat="1" ht="12.75" x14ac:dyDescent="0.3">
      <c r="D52" s="12" t="str">
        <f>Lookup!D92</f>
        <v xml:space="preserve">Non-network — motor vehicles </v>
      </c>
      <c r="F52" s="79">
        <f>SUMIF(Calc_Valuation!$K$10:$K$725,$D52,Calc_Valuation!$I$10:$I$725)/10^6</f>
        <v>0</v>
      </c>
      <c r="G52" s="79">
        <f>SUMIF(Calc_Valuation!$K$10:$K$725,$D52,Calc_Valuation!$AB$10:$AB$725)/10^6</f>
        <v>0</v>
      </c>
      <c r="H52" s="80"/>
      <c r="I52" s="79">
        <f>SUMIF(Calc_Valuation!$K$10:$K$725,$D52,Calc_Valuation!AE$10:AE$725)/10^6</f>
        <v>0</v>
      </c>
      <c r="J52" s="79">
        <f>SUMIF(Calc_Valuation!$K$10:$K$725,$D52,Calc_Valuation!AF$10:AF$725)/10^6</f>
        <v>0</v>
      </c>
    </row>
    <row r="53" spans="1:12" s="4" customFormat="1" ht="12.75" x14ac:dyDescent="0.3">
      <c r="D53" s="12" t="str">
        <f>Lookup!D93</f>
        <v xml:space="preserve">Non-network — property </v>
      </c>
      <c r="F53" s="79">
        <f>SUMIF(Calc_Valuation!$K$10:$K$725,$D53,Calc_Valuation!$I$10:$I$725)/10^6</f>
        <v>27.408659100000001</v>
      </c>
      <c r="G53" s="79">
        <f>SUMIF(Calc_Valuation!$K$10:$K$725,$D53,Calc_Valuation!$AB$10:$AB$725)/10^6</f>
        <v>20.994975555590635</v>
      </c>
      <c r="H53" s="80"/>
      <c r="I53" s="79">
        <f>SUMIF(Calc_Valuation!$K$10:$K$725,$D53,Calc_Valuation!AE$10:AE$725)/10^6</f>
        <v>13.348017031756106</v>
      </c>
      <c r="J53" s="79">
        <f>SUMIF(Calc_Valuation!$K$10:$K$725,$D53,Calc_Valuation!AF$10:AF$725)/10^6</f>
        <v>10.224553133915512</v>
      </c>
    </row>
    <row r="54" spans="1:12" s="4" customFormat="1" ht="12.75" x14ac:dyDescent="0.3">
      <c r="D54" s="12" t="str">
        <f>Lookup!D94</f>
        <v xml:space="preserve">Non-network — plant &amp; equipment </v>
      </c>
      <c r="F54" s="79">
        <f>SUMIF(Calc_Valuation!$K$10:$K$725,$D54,Calc_Valuation!$I$10:$I$725)/10^6</f>
        <v>0.11263882</v>
      </c>
      <c r="G54" s="79">
        <f>SUMIF(Calc_Valuation!$K$10:$K$725,$D54,Calc_Valuation!$AB$10:$AB$725)/10^6</f>
        <v>6.8198430752485259E-2</v>
      </c>
      <c r="H54" s="80"/>
      <c r="I54" s="79">
        <f>SUMIF(Calc_Valuation!$K$10:$K$725,$D54,Calc_Valuation!AE$10:AE$725)/10^6</f>
        <v>5.4855105545710887E-2</v>
      </c>
      <c r="J54" s="79">
        <f>SUMIF(Calc_Valuation!$K$10:$K$725,$D54,Calc_Valuation!AF$10:AF$725)/10^6</f>
        <v>3.3212635901010278E-2</v>
      </c>
    </row>
    <row r="55" spans="1:12" s="4" customFormat="1" ht="12.75" x14ac:dyDescent="0.3">
      <c r="D55" s="12" t="str">
        <f>Lookup!D95</f>
        <v xml:space="preserve">Non-network — other </v>
      </c>
      <c r="F55" s="79">
        <f>SUMIF(Calc_Valuation!$K$10:$K$725,$D55,Calc_Valuation!$I$10:$I$725)/10^6</f>
        <v>0</v>
      </c>
      <c r="G55" s="79">
        <f>SUMIF(Calc_Valuation!$K$10:$K$725,$D55,Calc_Valuation!$AB$10:$AB$725)/10^6</f>
        <v>0</v>
      </c>
      <c r="H55" s="80"/>
      <c r="I55" s="79">
        <f>SUMIF(Calc_Valuation!$K$10:$K$725,$D55,Calc_Valuation!AE$10:AE$725)/10^6</f>
        <v>0</v>
      </c>
      <c r="J55" s="79">
        <f>SUMIF(Calc_Valuation!$K$10:$K$725,$D55,Calc_Valuation!AF$10:AF$725)/10^6</f>
        <v>0</v>
      </c>
    </row>
    <row r="56" spans="1:12" s="4" customFormat="1" ht="12.75" x14ac:dyDescent="0.3">
      <c r="D56" s="12" t="str">
        <f>Lookup!D96</f>
        <v>Streetlights</v>
      </c>
      <c r="F56" s="79">
        <f>SUMIF(Calc_Valuation!$K$10:$K$725,$D56,Calc_Valuation!$I$10:$I$725)/10^6</f>
        <v>0</v>
      </c>
      <c r="G56" s="79">
        <f>SUMIF(Calc_Valuation!$K$10:$K$725,$D56,Calc_Valuation!$AB$10:$AB$725)/10^6</f>
        <v>0</v>
      </c>
      <c r="H56" s="80"/>
      <c r="I56" s="79">
        <f>SUMIF(Calc_Valuation!$K$10:$K$725,$D56,Calc_Valuation!AE$10:AE$725)/10^6</f>
        <v>0</v>
      </c>
      <c r="J56" s="79">
        <f>SUMIF(Calc_Valuation!$K$10:$K$725,$D56,Calc_Valuation!AF$10:AF$725)/10^6</f>
        <v>0</v>
      </c>
    </row>
    <row r="57" spans="1:12" s="4" customFormat="1" ht="12.75" x14ac:dyDescent="0.3">
      <c r="D57" s="12" t="str">
        <f>Lookup!D97</f>
        <v>Exclude</v>
      </c>
      <c r="F57" s="79">
        <f>SUMIF(Calc_Valuation!$K$10:$K$725,$D57,Calc_Valuation!$I$10:$I$725)/10^6</f>
        <v>0.38502083999999998</v>
      </c>
      <c r="G57" s="79">
        <f>SUMIF(Calc_Valuation!$K$10:$K$725,$D57,Calc_Valuation!$AB$10:$AB$725)/10^6</f>
        <v>0.34318772181934903</v>
      </c>
      <c r="H57" s="80"/>
      <c r="I57" s="79">
        <f>SUMIF(Calc_Valuation!$K$10:$K$725,$D57,Calc_Valuation!AE$10:AE$725)/10^6</f>
        <v>0.18750514978315883</v>
      </c>
      <c r="J57" s="79">
        <f>SUMIF(Calc_Valuation!$K$10:$K$725,$D57,Calc_Valuation!AF$10:AF$725)/10^6</f>
        <v>0.16713242115278251</v>
      </c>
      <c r="K57" s="13"/>
      <c r="L57" s="13" t="s">
        <v>177</v>
      </c>
    </row>
    <row r="58" spans="1:12" s="4" customFormat="1" ht="13.15" x14ac:dyDescent="0.3">
      <c r="D58" s="11" t="s">
        <v>90</v>
      </c>
      <c r="F58" s="81">
        <f>SUM(F42:F57)</f>
        <v>61.904390420000013</v>
      </c>
      <c r="G58" s="81">
        <f>SUM(G42:G57)</f>
        <v>40.940178788329867</v>
      </c>
      <c r="H58" s="80"/>
      <c r="I58" s="81">
        <f>SUM(I42:I57)</f>
        <v>26.0218381217652</v>
      </c>
      <c r="J58" s="81">
        <f>SUM(J42:J57)</f>
        <v>19.721545086814121</v>
      </c>
    </row>
    <row r="59" spans="1:12" s="4" customFormat="1" ht="11.25" customHeight="1" x14ac:dyDescent="0.3"/>
    <row r="60" spans="1:12" s="4" customFormat="1" ht="11.25" customHeight="1" x14ac:dyDescent="0.3">
      <c r="A60" s="59">
        <f>IF(SUM(F60:J60)=0,0,1)</f>
        <v>0</v>
      </c>
      <c r="D60" s="13" t="s">
        <v>16</v>
      </c>
      <c r="F60" s="59">
        <f>IF(F58=Calc_Valuation!$I$726/10^6,0,1)</f>
        <v>0</v>
      </c>
      <c r="G60" s="59">
        <f>IF(G58=Calc_Valuation!$AB$726/10^6,0,1)</f>
        <v>0</v>
      </c>
      <c r="I60" s="59">
        <f>IF(I58=Calc_Valuation!AE$726/10^6,0,1)</f>
        <v>0</v>
      </c>
      <c r="J60" s="59">
        <f>IF(J58=Calc_Valuation!AF$726/10^6,0,1)</f>
        <v>0</v>
      </c>
    </row>
    <row r="61" spans="1:12" s="4" customFormat="1" ht="11.25" customHeight="1" x14ac:dyDescent="0.3"/>
    <row r="62" spans="1:12" s="2" customFormat="1" ht="15" x14ac:dyDescent="0.3">
      <c r="B62" s="2" t="s">
        <v>32</v>
      </c>
    </row>
  </sheetData>
  <conditionalFormatting sqref="B2">
    <cfRule type="cellIs" dxfId="2" priority="2" operator="notEqual">
      <formula>"No Errors Found"</formula>
    </cfRule>
  </conditionalFormatting>
  <hyperlinks>
    <hyperlink ref="B3:E3" location="TOC!A1" display="TOC!A1"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1:O109"/>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9.33203125" defaultRowHeight="10.15" x14ac:dyDescent="0.3"/>
  <cols>
    <col min="1" max="3" width="2.83203125" style="1" customWidth="1"/>
    <col min="4" max="4" width="34" style="1" customWidth="1"/>
    <col min="5" max="6" width="30.83203125" style="1" customWidth="1"/>
    <col min="7" max="9" width="10.83203125" style="1" customWidth="1"/>
    <col min="10" max="19" width="12.83203125" style="1" customWidth="1"/>
    <col min="20" max="26" width="10.83203125" style="1" customWidth="1"/>
    <col min="27" max="16384" width="9.33203125" style="1"/>
  </cols>
  <sheetData>
    <row r="1" spans="2:15" ht="18.75" x14ac:dyDescent="0.3">
      <c r="B1" s="3" t="s">
        <v>45</v>
      </c>
    </row>
    <row r="2" spans="2:15" x14ac:dyDescent="0.3">
      <c r="B2" s="15" t="str">
        <f>Title_Msg</f>
        <v>No Errors Found</v>
      </c>
    </row>
    <row r="3" spans="2:15" s="5" customFormat="1" x14ac:dyDescent="0.3">
      <c r="B3" s="53" t="str">
        <f>TOC!B1</f>
        <v>Table of Contents</v>
      </c>
      <c r="C3" s="47"/>
      <c r="D3" s="47"/>
      <c r="E3" s="47"/>
    </row>
    <row r="4" spans="2:15" s="5" customFormat="1" ht="13.15" x14ac:dyDescent="0.3">
      <c r="B4" s="44" t="str">
        <f>Model_Name</f>
        <v>Power and Water Corporation (PWC) - Corporate Asset Valuation</v>
      </c>
    </row>
    <row r="5" spans="2:15" s="5" customFormat="1" x14ac:dyDescent="0.3"/>
    <row r="6" spans="2:15" s="2" customFormat="1" ht="15" x14ac:dyDescent="0.3">
      <c r="B6" s="2" t="s">
        <v>45</v>
      </c>
    </row>
    <row r="7" spans="2:15" s="5" customFormat="1" x14ac:dyDescent="0.3">
      <c r="L7" s="19"/>
      <c r="M7" s="20"/>
      <c r="N7" s="20"/>
      <c r="O7" s="20"/>
    </row>
    <row r="8" spans="2:15" ht="13.15" x14ac:dyDescent="0.3">
      <c r="C8" s="6" t="s">
        <v>0</v>
      </c>
      <c r="E8" s="16" t="s">
        <v>1</v>
      </c>
    </row>
    <row r="9" spans="2:15" x14ac:dyDescent="0.3">
      <c r="E9" s="17"/>
    </row>
    <row r="10" spans="2:15" ht="12.75" x14ac:dyDescent="0.3">
      <c r="D10" s="14">
        <v>1</v>
      </c>
      <c r="E10" s="18" t="s">
        <v>2</v>
      </c>
    </row>
    <row r="11" spans="2:15" ht="12.75" x14ac:dyDescent="0.3">
      <c r="D11" s="14">
        <v>3</v>
      </c>
      <c r="E11" s="18" t="s">
        <v>3</v>
      </c>
    </row>
    <row r="12" spans="2:15" s="5" customFormat="1" ht="12.75" x14ac:dyDescent="0.3">
      <c r="D12" s="14">
        <v>4</v>
      </c>
      <c r="E12" s="18" t="s">
        <v>33</v>
      </c>
    </row>
    <row r="13" spans="2:15" ht="12.75" x14ac:dyDescent="0.3">
      <c r="D13" s="14">
        <v>12</v>
      </c>
      <c r="E13" s="18" t="s">
        <v>4</v>
      </c>
    </row>
    <row r="14" spans="2:15" s="5" customFormat="1" ht="12.75" x14ac:dyDescent="0.3">
      <c r="D14" s="14">
        <v>7</v>
      </c>
      <c r="E14" s="18" t="s">
        <v>13</v>
      </c>
    </row>
    <row r="15" spans="2:15" s="5" customFormat="1" ht="12.75" x14ac:dyDescent="0.3">
      <c r="D15" s="14">
        <v>365</v>
      </c>
      <c r="E15" s="18" t="s">
        <v>46</v>
      </c>
    </row>
    <row r="16" spans="2:15" s="5" customFormat="1" ht="12.75" x14ac:dyDescent="0.3">
      <c r="D16" s="14">
        <v>0.5</v>
      </c>
      <c r="E16" s="18" t="s">
        <v>8</v>
      </c>
    </row>
    <row r="17" spans="3:5" ht="12.75" x14ac:dyDescent="0.3">
      <c r="D17" s="14" t="s">
        <v>6</v>
      </c>
      <c r="E17" s="18" t="s">
        <v>6</v>
      </c>
    </row>
    <row r="18" spans="3:5" s="5" customFormat="1" ht="12.75" x14ac:dyDescent="0.3">
      <c r="D18" s="14" t="s">
        <v>34</v>
      </c>
      <c r="E18" s="18" t="s">
        <v>35</v>
      </c>
    </row>
    <row r="19" spans="3:5" ht="12.75" x14ac:dyDescent="0.3">
      <c r="D19" s="14" t="s">
        <v>7</v>
      </c>
      <c r="E19" s="18" t="s">
        <v>7</v>
      </c>
    </row>
    <row r="20" spans="3:5" x14ac:dyDescent="0.3">
      <c r="E20" s="17"/>
    </row>
    <row r="21" spans="3:5" s="5" customFormat="1" ht="13.15" x14ac:dyDescent="0.3">
      <c r="C21" s="6" t="s">
        <v>0</v>
      </c>
      <c r="E21" s="16" t="s">
        <v>1</v>
      </c>
    </row>
    <row r="22" spans="3:5" s="5" customFormat="1" ht="12.75" x14ac:dyDescent="0.3">
      <c r="E22" s="18" t="s">
        <v>11</v>
      </c>
    </row>
    <row r="23" spans="3:5" s="5" customFormat="1" ht="12.75" x14ac:dyDescent="0.3">
      <c r="D23" s="14" t="s">
        <v>9</v>
      </c>
      <c r="E23" s="18" t="s">
        <v>9</v>
      </c>
    </row>
    <row r="24" spans="3:5" s="5" customFormat="1" ht="12.75" x14ac:dyDescent="0.3">
      <c r="D24" s="14" t="s">
        <v>10</v>
      </c>
      <c r="E24" s="18" t="s">
        <v>10</v>
      </c>
    </row>
    <row r="25" spans="3:5" s="5" customFormat="1" x14ac:dyDescent="0.3">
      <c r="E25" s="17"/>
    </row>
    <row r="26" spans="3:5" s="5" customFormat="1" ht="13.15" x14ac:dyDescent="0.3">
      <c r="C26" s="6" t="s">
        <v>60</v>
      </c>
      <c r="E26" s="16" t="s">
        <v>1</v>
      </c>
    </row>
    <row r="27" spans="3:5" s="5" customFormat="1" ht="12.75" x14ac:dyDescent="0.3">
      <c r="E27" s="18" t="s">
        <v>68</v>
      </c>
    </row>
    <row r="28" spans="3:5" s="5" customFormat="1" ht="12.75" x14ac:dyDescent="0.3">
      <c r="D28" s="14" t="s">
        <v>61</v>
      </c>
      <c r="E28" s="18" t="s">
        <v>61</v>
      </c>
    </row>
    <row r="29" spans="3:5" s="5" customFormat="1" ht="12.75" x14ac:dyDescent="0.3">
      <c r="D29" s="14" t="s">
        <v>62</v>
      </c>
      <c r="E29" s="18" t="s">
        <v>62</v>
      </c>
    </row>
    <row r="30" spans="3:5" s="5" customFormat="1" ht="12.75" x14ac:dyDescent="0.3">
      <c r="D30" s="14" t="s">
        <v>64</v>
      </c>
      <c r="E30" s="18" t="s">
        <v>66</v>
      </c>
    </row>
    <row r="31" spans="3:5" s="5" customFormat="1" ht="12.75" x14ac:dyDescent="0.3">
      <c r="D31" s="14" t="s">
        <v>65</v>
      </c>
      <c r="E31" s="18" t="s">
        <v>67</v>
      </c>
    </row>
    <row r="32" spans="3:5" s="5" customFormat="1" ht="12.75" x14ac:dyDescent="0.3">
      <c r="D32" s="14" t="s">
        <v>63</v>
      </c>
      <c r="E32" s="18" t="s">
        <v>63</v>
      </c>
    </row>
    <row r="33" spans="3:6" s="5" customFormat="1" ht="12.75" x14ac:dyDescent="0.3">
      <c r="D33" s="14" t="s">
        <v>92</v>
      </c>
      <c r="E33" s="18" t="s">
        <v>92</v>
      </c>
    </row>
    <row r="34" spans="3:6" s="5" customFormat="1" ht="12.75" x14ac:dyDescent="0.3">
      <c r="D34" s="14" t="s">
        <v>94</v>
      </c>
      <c r="E34" s="58" t="s">
        <v>95</v>
      </c>
    </row>
    <row r="35" spans="3:6" s="5" customFormat="1" ht="12.75" x14ac:dyDescent="0.3">
      <c r="D35" s="14" t="str">
        <f>NA</f>
        <v>N/A</v>
      </c>
      <c r="E35" s="18" t="s">
        <v>91</v>
      </c>
    </row>
    <row r="36" spans="3:6" s="5" customFormat="1" x14ac:dyDescent="0.3">
      <c r="E36" s="17"/>
    </row>
    <row r="37" spans="3:6" s="5" customFormat="1" ht="13.15" x14ac:dyDescent="0.3">
      <c r="C37" s="6" t="s">
        <v>54</v>
      </c>
      <c r="E37" s="16" t="s">
        <v>1</v>
      </c>
    </row>
    <row r="38" spans="3:6" s="5" customFormat="1" ht="12.75" x14ac:dyDescent="0.3">
      <c r="E38" s="18" t="s">
        <v>59</v>
      </c>
    </row>
    <row r="39" spans="3:6" s="5" customFormat="1" ht="12.75" x14ac:dyDescent="0.3">
      <c r="D39" s="14" t="s">
        <v>56</v>
      </c>
      <c r="E39" s="18" t="s">
        <v>58</v>
      </c>
    </row>
    <row r="40" spans="3:6" s="5" customFormat="1" ht="12.75" x14ac:dyDescent="0.3">
      <c r="D40" s="14" t="str">
        <f>NA</f>
        <v>N/A</v>
      </c>
      <c r="E40" s="18" t="s">
        <v>91</v>
      </c>
    </row>
    <row r="41" spans="3:6" s="5" customFormat="1" ht="12.75" x14ac:dyDescent="0.3">
      <c r="D41" s="14" t="s">
        <v>57</v>
      </c>
      <c r="E41" s="18" t="s">
        <v>57</v>
      </c>
    </row>
    <row r="42" spans="3:6" s="5" customFormat="1" x14ac:dyDescent="0.3">
      <c r="E42" s="17"/>
    </row>
    <row r="43" spans="3:6" s="5" customFormat="1" ht="13.15" x14ac:dyDescent="0.3">
      <c r="C43" s="6" t="s">
        <v>55</v>
      </c>
      <c r="E43" s="16"/>
      <c r="F43" s="16" t="s">
        <v>1</v>
      </c>
    </row>
    <row r="44" spans="3:6" s="5" customFormat="1" ht="12.75" x14ac:dyDescent="0.3">
      <c r="D44" s="18" t="s">
        <v>72</v>
      </c>
      <c r="E44" s="18" t="s">
        <v>73</v>
      </c>
    </row>
    <row r="45" spans="3:6" s="5" customFormat="1" ht="12.75" x14ac:dyDescent="0.3">
      <c r="D45" s="14" t="s">
        <v>69</v>
      </c>
      <c r="E45" s="14">
        <v>0</v>
      </c>
      <c r="F45" s="18" t="s">
        <v>76</v>
      </c>
    </row>
    <row r="46" spans="3:6" s="5" customFormat="1" ht="12.75" x14ac:dyDescent="0.3">
      <c r="D46" s="14" t="s">
        <v>70</v>
      </c>
      <c r="E46" s="14">
        <v>0.5</v>
      </c>
      <c r="F46" s="18" t="s">
        <v>75</v>
      </c>
    </row>
    <row r="47" spans="3:6" s="5" customFormat="1" ht="12.75" x14ac:dyDescent="0.3">
      <c r="D47" s="14" t="s">
        <v>71</v>
      </c>
      <c r="E47" s="14">
        <v>1</v>
      </c>
      <c r="F47" s="18" t="s">
        <v>74</v>
      </c>
    </row>
    <row r="48" spans="3:6" s="5" customFormat="1" ht="12.75" x14ac:dyDescent="0.3">
      <c r="D48" s="14" t="str">
        <f>NA</f>
        <v>N/A</v>
      </c>
      <c r="E48" s="14" t="str">
        <f>NA</f>
        <v>N/A</v>
      </c>
      <c r="F48" s="18"/>
    </row>
    <row r="49" spans="3:5" s="5" customFormat="1" x14ac:dyDescent="0.3">
      <c r="E49" s="17"/>
    </row>
    <row r="50" spans="3:5" x14ac:dyDescent="0.3">
      <c r="E50" s="5"/>
    </row>
    <row r="51" spans="3:5" s="10" customFormat="1" ht="13.9" x14ac:dyDescent="0.3">
      <c r="C51" s="10" t="s">
        <v>47</v>
      </c>
    </row>
    <row r="53" spans="3:5" ht="13.15" x14ac:dyDescent="0.3">
      <c r="C53" s="6" t="s">
        <v>185</v>
      </c>
      <c r="D53" s="5"/>
      <c r="E53" s="16" t="s">
        <v>1</v>
      </c>
    </row>
    <row r="54" spans="3:5" ht="12.75" x14ac:dyDescent="0.3">
      <c r="C54" s="5"/>
      <c r="D54" s="5"/>
      <c r="E54" s="18" t="s">
        <v>143</v>
      </c>
    </row>
    <row r="55" spans="3:5" ht="12.75" x14ac:dyDescent="0.3">
      <c r="C55" s="5"/>
      <c r="D55" s="14" t="s">
        <v>127</v>
      </c>
      <c r="E55" s="5"/>
    </row>
    <row r="56" spans="3:5" ht="12.75" x14ac:dyDescent="0.3">
      <c r="C56" s="5"/>
      <c r="D56" s="14" t="s">
        <v>128</v>
      </c>
      <c r="E56" s="5"/>
    </row>
    <row r="57" spans="3:5" ht="12.75" x14ac:dyDescent="0.3">
      <c r="C57" s="5"/>
      <c r="D57" s="14" t="s">
        <v>129</v>
      </c>
      <c r="E57" s="5"/>
    </row>
    <row r="58" spans="3:5" s="5" customFormat="1" ht="12.75" x14ac:dyDescent="0.3">
      <c r="D58" s="14" t="s">
        <v>130</v>
      </c>
    </row>
    <row r="59" spans="3:5" s="5" customFormat="1" ht="12.75" x14ac:dyDescent="0.3">
      <c r="D59" s="14" t="s">
        <v>131</v>
      </c>
    </row>
    <row r="60" spans="3:5" s="5" customFormat="1" ht="12.75" x14ac:dyDescent="0.3">
      <c r="D60" s="14" t="s">
        <v>132</v>
      </c>
    </row>
    <row r="61" spans="3:5" s="5" customFormat="1" ht="12.75" x14ac:dyDescent="0.3">
      <c r="D61" s="14" t="s">
        <v>133</v>
      </c>
    </row>
    <row r="62" spans="3:5" s="5" customFormat="1" ht="12.75" x14ac:dyDescent="0.3">
      <c r="D62" s="14" t="s">
        <v>134</v>
      </c>
    </row>
    <row r="63" spans="3:5" s="5" customFormat="1" ht="12.75" x14ac:dyDescent="0.3">
      <c r="D63" s="14" t="s">
        <v>135</v>
      </c>
    </row>
    <row r="64" spans="3:5" s="5" customFormat="1" ht="12.75" x14ac:dyDescent="0.3">
      <c r="D64" s="14" t="s">
        <v>136</v>
      </c>
    </row>
    <row r="65" spans="3:5" s="5" customFormat="1" ht="12.75" x14ac:dyDescent="0.3">
      <c r="D65" s="14" t="s">
        <v>137</v>
      </c>
    </row>
    <row r="66" spans="3:5" s="5" customFormat="1" ht="12.75" x14ac:dyDescent="0.3">
      <c r="D66" s="14" t="s">
        <v>138</v>
      </c>
    </row>
    <row r="67" spans="3:5" s="5" customFormat="1" ht="12.75" x14ac:dyDescent="0.3">
      <c r="D67" s="14" t="s">
        <v>139</v>
      </c>
    </row>
    <row r="68" spans="3:5" s="5" customFormat="1" ht="12.75" x14ac:dyDescent="0.3">
      <c r="D68" s="14" t="s">
        <v>140</v>
      </c>
    </row>
    <row r="69" spans="3:5" s="5" customFormat="1" ht="12.75" x14ac:dyDescent="0.3">
      <c r="D69" s="14" t="s">
        <v>179</v>
      </c>
    </row>
    <row r="70" spans="3:5" s="5" customFormat="1" ht="12.75" x14ac:dyDescent="0.3">
      <c r="D70" s="14" t="s">
        <v>180</v>
      </c>
    </row>
    <row r="71" spans="3:5" s="5" customFormat="1" ht="12.75" x14ac:dyDescent="0.3">
      <c r="D71" s="14" t="s">
        <v>181</v>
      </c>
    </row>
    <row r="72" spans="3:5" s="5" customFormat="1" ht="12.75" x14ac:dyDescent="0.3">
      <c r="D72" s="14" t="s">
        <v>182</v>
      </c>
    </row>
    <row r="73" spans="3:5" s="5" customFormat="1" ht="12.75" x14ac:dyDescent="0.3">
      <c r="D73" s="14" t="s">
        <v>183</v>
      </c>
    </row>
    <row r="74" spans="3:5" s="5" customFormat="1" ht="12.75" x14ac:dyDescent="0.3">
      <c r="D74" s="14" t="s">
        <v>184</v>
      </c>
    </row>
    <row r="75" spans="3:5" s="5" customFormat="1" ht="12.75" x14ac:dyDescent="0.3">
      <c r="D75" s="14" t="s">
        <v>141</v>
      </c>
    </row>
    <row r="76" spans="3:5" ht="12.75" x14ac:dyDescent="0.3">
      <c r="D76" s="14" t="s">
        <v>142</v>
      </c>
    </row>
    <row r="78" spans="3:5" s="10" customFormat="1" ht="13.9" x14ac:dyDescent="0.3">
      <c r="C78" s="10" t="s">
        <v>47</v>
      </c>
    </row>
    <row r="79" spans="3:5" s="5" customFormat="1" x14ac:dyDescent="0.3"/>
    <row r="80" spans="3:5" s="5" customFormat="1" ht="13.15" x14ac:dyDescent="0.3">
      <c r="C80" s="6" t="s">
        <v>186</v>
      </c>
      <c r="E80" s="16" t="s">
        <v>1</v>
      </c>
    </row>
    <row r="81" spans="4:5" s="5" customFormat="1" ht="12.75" x14ac:dyDescent="0.3">
      <c r="E81" s="18" t="s">
        <v>188</v>
      </c>
    </row>
    <row r="82" spans="4:5" s="5" customFormat="1" ht="12.75" x14ac:dyDescent="0.3">
      <c r="D82" s="14" t="s">
        <v>190</v>
      </c>
    </row>
    <row r="83" spans="4:5" s="5" customFormat="1" ht="12.75" x14ac:dyDescent="0.3">
      <c r="D83" s="14" t="s">
        <v>191</v>
      </c>
    </row>
    <row r="84" spans="4:5" s="5" customFormat="1" ht="12.75" x14ac:dyDescent="0.3">
      <c r="D84" s="14" t="s">
        <v>192</v>
      </c>
    </row>
    <row r="85" spans="4:5" s="5" customFormat="1" ht="12.75" x14ac:dyDescent="0.3">
      <c r="D85" s="14" t="s">
        <v>193</v>
      </c>
    </row>
    <row r="86" spans="4:5" s="5" customFormat="1" ht="12.75" x14ac:dyDescent="0.3">
      <c r="D86" s="14" t="s">
        <v>194</v>
      </c>
    </row>
    <row r="87" spans="4:5" s="5" customFormat="1" ht="12.75" x14ac:dyDescent="0.3">
      <c r="D87" s="14" t="s">
        <v>195</v>
      </c>
    </row>
    <row r="88" spans="4:5" s="5" customFormat="1" ht="12.75" x14ac:dyDescent="0.3">
      <c r="D88" s="14" t="s">
        <v>196</v>
      </c>
    </row>
    <row r="89" spans="4:5" s="5" customFormat="1" ht="12.75" x14ac:dyDescent="0.3">
      <c r="D89" s="14" t="s">
        <v>197</v>
      </c>
    </row>
    <row r="90" spans="4:5" s="5" customFormat="1" ht="12.75" x14ac:dyDescent="0.3">
      <c r="D90" s="14" t="s">
        <v>198</v>
      </c>
    </row>
    <row r="91" spans="4:5" s="5" customFormat="1" ht="12.75" x14ac:dyDescent="0.3">
      <c r="D91" s="14" t="s">
        <v>199</v>
      </c>
    </row>
    <row r="92" spans="4:5" s="5" customFormat="1" ht="12.75" x14ac:dyDescent="0.3">
      <c r="D92" s="14" t="s">
        <v>200</v>
      </c>
    </row>
    <row r="93" spans="4:5" s="5" customFormat="1" ht="12.75" x14ac:dyDescent="0.3">
      <c r="D93" s="14" t="s">
        <v>201</v>
      </c>
    </row>
    <row r="94" spans="4:5" s="5" customFormat="1" ht="12.75" x14ac:dyDescent="0.3">
      <c r="D94" s="14" t="s">
        <v>202</v>
      </c>
    </row>
    <row r="95" spans="4:5" s="5" customFormat="1" ht="12.75" x14ac:dyDescent="0.3">
      <c r="D95" s="14" t="s">
        <v>203</v>
      </c>
    </row>
    <row r="96" spans="4:5" s="5" customFormat="1" ht="12.75" x14ac:dyDescent="0.3">
      <c r="D96" s="14" t="s">
        <v>141</v>
      </c>
    </row>
    <row r="97" spans="2:5" s="5" customFormat="1" ht="12.75" x14ac:dyDescent="0.3">
      <c r="D97" s="14" t="s">
        <v>142</v>
      </c>
    </row>
    <row r="98" spans="2:5" s="5" customFormat="1" x14ac:dyDescent="0.3"/>
    <row r="99" spans="2:5" s="10" customFormat="1" ht="13.9" x14ac:dyDescent="0.3">
      <c r="C99" s="10" t="s">
        <v>93</v>
      </c>
    </row>
    <row r="101" spans="2:5" ht="13.15" x14ac:dyDescent="0.3">
      <c r="C101" s="6" t="s">
        <v>77</v>
      </c>
      <c r="D101" s="5"/>
      <c r="E101" s="16" t="s">
        <v>1</v>
      </c>
    </row>
    <row r="102" spans="2:5" ht="12.75" x14ac:dyDescent="0.3">
      <c r="C102" s="5"/>
      <c r="D102" s="18" t="s">
        <v>83</v>
      </c>
      <c r="E102" s="18" t="s">
        <v>84</v>
      </c>
    </row>
    <row r="103" spans="2:5" s="5" customFormat="1" ht="12.75" x14ac:dyDescent="0.3">
      <c r="D103" s="14" t="s">
        <v>78</v>
      </c>
      <c r="E103" s="14" t="s">
        <v>85</v>
      </c>
    </row>
    <row r="104" spans="2:5" s="5" customFormat="1" ht="12.75" x14ac:dyDescent="0.3">
      <c r="D104" s="14" t="s">
        <v>79</v>
      </c>
      <c r="E104" s="14" t="s">
        <v>86</v>
      </c>
    </row>
    <row r="105" spans="2:5" s="5" customFormat="1" ht="12.75" x14ac:dyDescent="0.3">
      <c r="D105" s="14" t="s">
        <v>80</v>
      </c>
      <c r="E105" s="14" t="s">
        <v>87</v>
      </c>
    </row>
    <row r="106" spans="2:5" s="5" customFormat="1" ht="12.75" x14ac:dyDescent="0.3">
      <c r="D106" s="14" t="s">
        <v>81</v>
      </c>
      <c r="E106" s="14" t="s">
        <v>88</v>
      </c>
    </row>
    <row r="107" spans="2:5" s="5" customFormat="1" ht="12.75" x14ac:dyDescent="0.3">
      <c r="D107" s="14" t="s">
        <v>82</v>
      </c>
      <c r="E107" s="14" t="s">
        <v>89</v>
      </c>
    </row>
    <row r="108" spans="2:5" s="5" customFormat="1" x14ac:dyDescent="0.3"/>
    <row r="109" spans="2:5" s="2" customFormat="1" ht="15" x14ac:dyDescent="0.3">
      <c r="B109" s="2" t="s">
        <v>32</v>
      </c>
    </row>
  </sheetData>
  <conditionalFormatting sqref="B2">
    <cfRule type="cellIs" dxfId="1" priority="1" operator="notEqual">
      <formula>"No Errors Found"</formula>
    </cfRule>
  </conditionalFormatting>
  <hyperlinks>
    <hyperlink ref="B3:E3" location="TOC!A1" display="TOC!A1" xr:uid="{00000000-0004-0000-06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FD22"/>
  <sheetViews>
    <sheetView showGridLines="0" workbookViewId="0">
      <pane xSplit="1" ySplit="4" topLeftCell="B5" activePane="bottomRight" state="frozen"/>
      <selection pane="topRight" activeCell="B1" sqref="B1"/>
      <selection pane="bottomLeft" activeCell="A4" sqref="A4"/>
      <selection pane="bottomRight"/>
    </sheetView>
  </sheetViews>
  <sheetFormatPr defaultRowHeight="10.15" x14ac:dyDescent="0.3"/>
  <cols>
    <col min="1" max="3" width="2.83203125" customWidth="1"/>
    <col min="4" max="4" width="45.6640625" customWidth="1"/>
    <col min="5" max="7" width="3.83203125" customWidth="1"/>
  </cols>
  <sheetData>
    <row r="1" spans="1:16384" ht="18.75" x14ac:dyDescent="0.3">
      <c r="A1" s="5"/>
      <c r="B1" s="3" t="s">
        <v>16</v>
      </c>
      <c r="C1" s="5"/>
      <c r="D1" s="5"/>
      <c r="E1" s="5"/>
      <c r="F1" s="5"/>
      <c r="G1" s="5"/>
      <c r="H1" s="5"/>
      <c r="I1" s="5"/>
    </row>
    <row r="2" spans="1:16384" s="7" customFormat="1" x14ac:dyDescent="0.3">
      <c r="A2" s="5"/>
      <c r="B2" s="15" t="str">
        <f>Title_Msg</f>
        <v>No Errors Found</v>
      </c>
      <c r="C2" s="5"/>
      <c r="D2" s="5"/>
      <c r="E2" s="5"/>
      <c r="F2" s="5"/>
      <c r="G2" s="5"/>
      <c r="H2" s="5"/>
      <c r="I2" s="5"/>
    </row>
    <row r="3" spans="1:16384" s="5" customFormat="1" x14ac:dyDescent="0.3">
      <c r="B3" s="53" t="str">
        <f>TOC!B1</f>
        <v>Table of Contents</v>
      </c>
      <c r="C3" s="47"/>
      <c r="D3" s="47"/>
      <c r="E3" s="47"/>
    </row>
    <row r="4" spans="1:16384" s="5" customFormat="1" ht="13.15" x14ac:dyDescent="0.3">
      <c r="B4" s="44" t="str">
        <f>Model_Name</f>
        <v>Power and Water Corporation (PWC) - Corporate Asset Valuation</v>
      </c>
    </row>
    <row r="5" spans="1:16384" s="7" customFormat="1" x14ac:dyDescent="0.3">
      <c r="A5" s="5"/>
      <c r="B5" s="15"/>
      <c r="C5" s="5"/>
      <c r="D5" s="5"/>
      <c r="E5" s="5"/>
      <c r="F5" s="5"/>
      <c r="G5" s="5"/>
      <c r="H5" s="5"/>
      <c r="I5" s="5"/>
    </row>
    <row r="6" spans="1:16384" s="21" customFormat="1" ht="15" x14ac:dyDescent="0.3">
      <c r="B6" s="2" t="s">
        <v>18</v>
      </c>
    </row>
    <row r="7" spans="1:16384" s="7" customFormat="1" x14ac:dyDescent="0.3">
      <c r="A7" s="5"/>
      <c r="B7" s="22"/>
      <c r="C7" s="5"/>
      <c r="D7" s="5"/>
      <c r="E7" s="5"/>
      <c r="F7" s="5"/>
      <c r="G7" s="5"/>
      <c r="H7" s="5"/>
      <c r="I7" s="5"/>
    </row>
    <row r="8" spans="1:16384" s="7" customFormat="1" ht="12.75" x14ac:dyDescent="0.3">
      <c r="A8" s="5"/>
      <c r="D8" s="8" t="s">
        <v>17</v>
      </c>
      <c r="E8" s="5"/>
      <c r="F8" s="5"/>
      <c r="G8" s="5"/>
      <c r="H8" s="9" t="str">
        <f>IF(H20=0,"No Errors Found","Errors Found")</f>
        <v>No Errors Found</v>
      </c>
      <c r="I8" s="5"/>
    </row>
    <row r="9" spans="1:16384" s="7" customFormat="1" ht="12.75" x14ac:dyDescent="0.3">
      <c r="A9" s="5"/>
      <c r="D9" s="8" t="s">
        <v>19</v>
      </c>
      <c r="E9" s="5"/>
      <c r="F9" s="5"/>
      <c r="G9" s="5"/>
      <c r="H9" s="8"/>
      <c r="I9" s="5"/>
    </row>
    <row r="10" spans="1:16384" s="7" customFormat="1" ht="12.75" x14ac:dyDescent="0.3">
      <c r="A10" s="5"/>
      <c r="D10" s="8" t="s">
        <v>20</v>
      </c>
      <c r="E10" s="5"/>
      <c r="F10" s="5"/>
      <c r="G10" s="5"/>
      <c r="H10" s="26" t="str">
        <f>H8&amp;IF(H9="","",", " &amp;H9)</f>
        <v>No Errors Found</v>
      </c>
      <c r="I10" s="5"/>
    </row>
    <row r="11" spans="1:16384" s="7" customFormat="1" x14ac:dyDescent="0.3">
      <c r="A11" s="5"/>
      <c r="B11" s="22"/>
      <c r="C11" s="5"/>
      <c r="D11" s="5"/>
      <c r="E11" s="5"/>
      <c r="F11" s="5"/>
      <c r="G11" s="5"/>
      <c r="H11" s="5"/>
      <c r="I11" s="5"/>
    </row>
    <row r="12" spans="1:16384" s="21" customFormat="1" ht="15" x14ac:dyDescent="0.3">
      <c r="B12" s="2" t="s">
        <v>31</v>
      </c>
    </row>
    <row r="13" spans="1:16384" s="7" customFormat="1" x14ac:dyDescent="0.3">
      <c r="A13" s="5"/>
      <c r="B13" s="22"/>
      <c r="C13" s="5"/>
      <c r="D13" s="5"/>
      <c r="E13" s="5"/>
      <c r="F13" s="5"/>
      <c r="G13" s="5"/>
      <c r="H13" s="5"/>
      <c r="I13" s="5"/>
    </row>
    <row r="14" spans="1:16384" s="10" customFormat="1" ht="13.9" x14ac:dyDescent="0.3">
      <c r="C14" s="10" t="s">
        <v>12</v>
      </c>
    </row>
    <row r="15" spans="1:16384" s="21" customFormat="1" ht="15" x14ac:dyDescent="0.3">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5"/>
      <c r="NK15" s="5"/>
      <c r="NL15" s="5"/>
      <c r="NM15" s="5"/>
      <c r="NN15" s="5"/>
      <c r="NO15" s="5"/>
      <c r="NP15" s="5"/>
      <c r="NQ15" s="5"/>
      <c r="NR15" s="5"/>
      <c r="NS15" s="5"/>
      <c r="NT15" s="5"/>
      <c r="NU15" s="5"/>
      <c r="NV15" s="5"/>
      <c r="NW15" s="5"/>
      <c r="NX15" s="5"/>
      <c r="NY15" s="5"/>
      <c r="NZ15" s="5"/>
      <c r="OA15" s="5"/>
      <c r="OB15" s="5"/>
      <c r="OC15" s="5"/>
      <c r="OD15" s="5"/>
      <c r="OE15" s="5"/>
      <c r="OF15" s="5"/>
      <c r="OG15" s="5"/>
      <c r="OH15" s="5"/>
      <c r="OI15" s="5"/>
      <c r="OJ15" s="5"/>
      <c r="OK15" s="5"/>
      <c r="OL15" s="5"/>
      <c r="OM15" s="5"/>
      <c r="ON15" s="5"/>
      <c r="OO15" s="5"/>
      <c r="OP15" s="5"/>
      <c r="OQ15" s="5"/>
      <c r="OR15" s="5"/>
      <c r="OS15" s="5"/>
      <c r="OT15" s="5"/>
      <c r="OU15" s="5"/>
      <c r="OV15" s="5"/>
      <c r="OW15" s="5"/>
      <c r="OX15" s="5"/>
      <c r="OY15" s="5"/>
      <c r="OZ15" s="5"/>
      <c r="PA15" s="5"/>
      <c r="PB15" s="5"/>
      <c r="PC15" s="5"/>
      <c r="PD15" s="5"/>
      <c r="PE15" s="5"/>
      <c r="PF15" s="5"/>
      <c r="PG15" s="5"/>
      <c r="PH15" s="5"/>
      <c r="PI15" s="5"/>
      <c r="PJ15" s="5"/>
      <c r="PK15" s="5"/>
      <c r="PL15" s="5"/>
      <c r="PM15" s="5"/>
      <c r="PN15" s="5"/>
      <c r="PO15" s="5"/>
      <c r="PP15" s="5"/>
      <c r="PQ15" s="5"/>
      <c r="PR15" s="5"/>
      <c r="PS15" s="5"/>
      <c r="PT15" s="5"/>
      <c r="PU15" s="5"/>
      <c r="PV15" s="5"/>
      <c r="PW15" s="5"/>
      <c r="PX15" s="5"/>
      <c r="PY15" s="5"/>
      <c r="PZ15" s="5"/>
      <c r="QA15" s="5"/>
      <c r="QB15" s="5"/>
      <c r="QC15" s="5"/>
      <c r="QD15" s="5"/>
      <c r="QE15" s="5"/>
      <c r="QF15" s="5"/>
      <c r="QG15" s="5"/>
      <c r="QH15" s="5"/>
      <c r="QI15" s="5"/>
      <c r="QJ15" s="5"/>
      <c r="QK15" s="5"/>
      <c r="QL15" s="5"/>
      <c r="QM15" s="5"/>
      <c r="QN15" s="5"/>
      <c r="QO15" s="5"/>
      <c r="QP15" s="5"/>
      <c r="QQ15" s="5"/>
      <c r="QR15" s="5"/>
      <c r="QS15" s="5"/>
      <c r="QT15" s="5"/>
      <c r="QU15" s="5"/>
      <c r="QV15" s="5"/>
      <c r="QW15" s="5"/>
      <c r="QX15" s="5"/>
      <c r="QY15" s="5"/>
      <c r="QZ15" s="5"/>
      <c r="RA15" s="5"/>
      <c r="RB15" s="5"/>
      <c r="RC15" s="5"/>
      <c r="RD15" s="5"/>
      <c r="RE15" s="5"/>
      <c r="RF15" s="5"/>
      <c r="RG15" s="5"/>
      <c r="RH15" s="5"/>
      <c r="RI15" s="5"/>
      <c r="RJ15" s="5"/>
      <c r="RK15" s="5"/>
      <c r="RL15" s="5"/>
      <c r="RM15" s="5"/>
      <c r="RN15" s="5"/>
      <c r="RO15" s="5"/>
      <c r="RP15" s="5"/>
      <c r="RQ15" s="5"/>
      <c r="RR15" s="5"/>
      <c r="RS15" s="5"/>
      <c r="RT15" s="5"/>
      <c r="RU15" s="5"/>
      <c r="RV15" s="5"/>
      <c r="RW15" s="5"/>
      <c r="RX15" s="5"/>
      <c r="RY15" s="5"/>
      <c r="RZ15" s="5"/>
      <c r="SA15" s="5"/>
      <c r="SB15" s="5"/>
      <c r="SC15" s="5"/>
      <c r="SD15" s="5"/>
      <c r="SE15" s="5"/>
      <c r="SF15" s="5"/>
      <c r="SG15" s="5"/>
      <c r="SH15" s="5"/>
      <c r="SI15" s="5"/>
      <c r="SJ15" s="5"/>
      <c r="SK15" s="5"/>
      <c r="SL15" s="5"/>
      <c r="SM15" s="5"/>
      <c r="SN15" s="5"/>
      <c r="SO15" s="5"/>
      <c r="SP15" s="5"/>
      <c r="SQ15" s="5"/>
      <c r="SR15" s="5"/>
      <c r="SS15" s="5"/>
      <c r="ST15" s="5"/>
      <c r="SU15" s="5"/>
      <c r="SV15" s="5"/>
      <c r="SW15" s="5"/>
      <c r="SX15" s="5"/>
      <c r="SY15" s="5"/>
      <c r="SZ15" s="5"/>
      <c r="TA15" s="5"/>
      <c r="TB15" s="5"/>
      <c r="TC15" s="5"/>
      <c r="TD15" s="5"/>
      <c r="TE15" s="5"/>
      <c r="TF15" s="5"/>
      <c r="TG15" s="5"/>
      <c r="TH15" s="5"/>
      <c r="TI15" s="5"/>
      <c r="TJ15" s="5"/>
      <c r="TK15" s="5"/>
      <c r="TL15" s="5"/>
      <c r="TM15" s="5"/>
      <c r="TN15" s="5"/>
      <c r="TO15" s="5"/>
      <c r="TP15" s="5"/>
      <c r="TQ15" s="5"/>
      <c r="TR15" s="5"/>
      <c r="TS15" s="5"/>
      <c r="TT15" s="5"/>
      <c r="TU15" s="5"/>
      <c r="TV15" s="5"/>
      <c r="TW15" s="5"/>
      <c r="TX15" s="5"/>
      <c r="TY15" s="5"/>
      <c r="TZ15" s="5"/>
      <c r="UA15" s="5"/>
      <c r="UB15" s="5"/>
      <c r="UC15" s="5"/>
      <c r="UD15" s="5"/>
      <c r="UE15" s="5"/>
      <c r="UF15" s="5"/>
      <c r="UG15" s="5"/>
      <c r="UH15" s="5"/>
      <c r="UI15" s="5"/>
      <c r="UJ15" s="5"/>
      <c r="UK15" s="5"/>
      <c r="UL15" s="5"/>
      <c r="UM15" s="5"/>
      <c r="UN15" s="5"/>
      <c r="UO15" s="5"/>
      <c r="UP15" s="5"/>
      <c r="UQ15" s="5"/>
      <c r="UR15" s="5"/>
      <c r="US15" s="5"/>
      <c r="UT15" s="5"/>
      <c r="UU15" s="5"/>
      <c r="UV15" s="5"/>
      <c r="UW15" s="5"/>
      <c r="UX15" s="5"/>
      <c r="UY15" s="5"/>
      <c r="UZ15" s="5"/>
      <c r="VA15" s="5"/>
      <c r="VB15" s="5"/>
      <c r="VC15" s="5"/>
      <c r="VD15" s="5"/>
      <c r="VE15" s="5"/>
      <c r="VF15" s="5"/>
      <c r="VG15" s="5"/>
      <c r="VH15" s="5"/>
      <c r="VI15" s="5"/>
      <c r="VJ15" s="5"/>
      <c r="VK15" s="5"/>
      <c r="VL15" s="5"/>
      <c r="VM15" s="5"/>
      <c r="VN15" s="5"/>
      <c r="VO15" s="5"/>
      <c r="VP15" s="5"/>
      <c r="VQ15" s="5"/>
      <c r="VR15" s="5"/>
      <c r="VS15" s="5"/>
      <c r="VT15" s="5"/>
      <c r="VU15" s="5"/>
      <c r="VV15" s="5"/>
      <c r="VW15" s="5"/>
      <c r="VX15" s="5"/>
      <c r="VY15" s="5"/>
      <c r="VZ15" s="5"/>
      <c r="WA15" s="5"/>
      <c r="WB15" s="5"/>
      <c r="WC15" s="5"/>
      <c r="WD15" s="5"/>
      <c r="WE15" s="5"/>
      <c r="WF15" s="5"/>
      <c r="WG15" s="5"/>
      <c r="WH15" s="5"/>
      <c r="WI15" s="5"/>
      <c r="WJ15" s="5"/>
      <c r="WK15" s="5"/>
      <c r="WL15" s="5"/>
      <c r="WM15" s="5"/>
      <c r="WN15" s="5"/>
      <c r="WO15" s="5"/>
      <c r="WP15" s="5"/>
      <c r="WQ15" s="5"/>
      <c r="WR15" s="5"/>
      <c r="WS15" s="5"/>
      <c r="WT15" s="5"/>
      <c r="WU15" s="5"/>
      <c r="WV15" s="5"/>
      <c r="WW15" s="5"/>
      <c r="WX15" s="5"/>
      <c r="WY15" s="5"/>
      <c r="WZ15" s="5"/>
      <c r="XA15" s="5"/>
      <c r="XB15" s="5"/>
      <c r="XC15" s="5"/>
      <c r="XD15" s="5"/>
      <c r="XE15" s="5"/>
      <c r="XF15" s="5"/>
      <c r="XG15" s="5"/>
      <c r="XH15" s="5"/>
      <c r="XI15" s="5"/>
      <c r="XJ15" s="5"/>
      <c r="XK15" s="5"/>
      <c r="XL15" s="5"/>
      <c r="XM15" s="5"/>
      <c r="XN15" s="5"/>
      <c r="XO15" s="5"/>
      <c r="XP15" s="5"/>
      <c r="XQ15" s="5"/>
      <c r="XR15" s="5"/>
      <c r="XS15" s="5"/>
      <c r="XT15" s="5"/>
      <c r="XU15" s="5"/>
      <c r="XV15" s="5"/>
      <c r="XW15" s="5"/>
      <c r="XX15" s="5"/>
      <c r="XY15" s="5"/>
      <c r="XZ15" s="5"/>
      <c r="YA15" s="5"/>
      <c r="YB15" s="5"/>
      <c r="YC15" s="5"/>
      <c r="YD15" s="5"/>
      <c r="YE15" s="5"/>
      <c r="YF15" s="5"/>
      <c r="YG15" s="5"/>
      <c r="YH15" s="5"/>
      <c r="YI15" s="5"/>
      <c r="YJ15" s="5"/>
      <c r="YK15" s="5"/>
      <c r="YL15" s="5"/>
      <c r="YM15" s="5"/>
      <c r="YN15" s="5"/>
      <c r="YO15" s="5"/>
      <c r="YP15" s="5"/>
      <c r="YQ15" s="5"/>
      <c r="YR15" s="5"/>
      <c r="YS15" s="5"/>
      <c r="YT15" s="5"/>
      <c r="YU15" s="5"/>
      <c r="YV15" s="5"/>
      <c r="YW15" s="5"/>
      <c r="YX15" s="5"/>
      <c r="YY15" s="5"/>
      <c r="YZ15" s="5"/>
      <c r="ZA15" s="5"/>
      <c r="ZB15" s="5"/>
      <c r="ZC15" s="5"/>
      <c r="ZD15" s="5"/>
      <c r="ZE15" s="5"/>
      <c r="ZF15" s="5"/>
      <c r="ZG15" s="5"/>
      <c r="ZH15" s="5"/>
      <c r="ZI15" s="5"/>
      <c r="ZJ15" s="5"/>
      <c r="ZK15" s="5"/>
      <c r="ZL15" s="5"/>
      <c r="ZM15" s="5"/>
      <c r="ZN15" s="5"/>
      <c r="ZO15" s="5"/>
      <c r="ZP15" s="5"/>
      <c r="ZQ15" s="5"/>
      <c r="ZR15" s="5"/>
      <c r="ZS15" s="5"/>
      <c r="ZT15" s="5"/>
      <c r="ZU15" s="5"/>
      <c r="ZV15" s="5"/>
      <c r="ZW15" s="5"/>
      <c r="ZX15" s="5"/>
      <c r="ZY15" s="5"/>
      <c r="ZZ15" s="5"/>
      <c r="AAA15" s="5"/>
      <c r="AAB15" s="5"/>
      <c r="AAC15" s="5"/>
      <c r="AAD15" s="5"/>
      <c r="AAE15" s="5"/>
      <c r="AAF15" s="5"/>
      <c r="AAG15" s="5"/>
      <c r="AAH15" s="5"/>
      <c r="AAI15" s="5"/>
      <c r="AAJ15" s="5"/>
      <c r="AAK15" s="5"/>
      <c r="AAL15" s="5"/>
      <c r="AAM15" s="5"/>
      <c r="AAN15" s="5"/>
      <c r="AAO15" s="5"/>
      <c r="AAP15" s="5"/>
      <c r="AAQ15" s="5"/>
      <c r="AAR15" s="5"/>
      <c r="AAS15" s="5"/>
      <c r="AAT15" s="5"/>
      <c r="AAU15" s="5"/>
      <c r="AAV15" s="5"/>
      <c r="AAW15" s="5"/>
      <c r="AAX15" s="5"/>
      <c r="AAY15" s="5"/>
      <c r="AAZ15" s="5"/>
      <c r="ABA15" s="5"/>
      <c r="ABB15" s="5"/>
      <c r="ABC15" s="5"/>
      <c r="ABD15" s="5"/>
      <c r="ABE15" s="5"/>
      <c r="ABF15" s="5"/>
      <c r="ABG15" s="5"/>
      <c r="ABH15" s="5"/>
      <c r="ABI15" s="5"/>
      <c r="ABJ15" s="5"/>
      <c r="ABK15" s="5"/>
      <c r="ABL15" s="5"/>
      <c r="ABM15" s="5"/>
      <c r="ABN15" s="5"/>
      <c r="ABO15" s="5"/>
      <c r="ABP15" s="5"/>
      <c r="ABQ15" s="5"/>
      <c r="ABR15" s="5"/>
      <c r="ABS15" s="5"/>
      <c r="ABT15" s="5"/>
      <c r="ABU15" s="5"/>
      <c r="ABV15" s="5"/>
      <c r="ABW15" s="5"/>
      <c r="ABX15" s="5"/>
      <c r="ABY15" s="5"/>
      <c r="ABZ15" s="5"/>
      <c r="ACA15" s="5"/>
      <c r="ACB15" s="5"/>
      <c r="ACC15" s="5"/>
      <c r="ACD15" s="5"/>
      <c r="ACE15" s="5"/>
      <c r="ACF15" s="5"/>
      <c r="ACG15" s="5"/>
      <c r="ACH15" s="5"/>
      <c r="ACI15" s="5"/>
      <c r="ACJ15" s="5"/>
      <c r="ACK15" s="5"/>
      <c r="ACL15" s="5"/>
      <c r="ACM15" s="5"/>
      <c r="ACN15" s="5"/>
      <c r="ACO15" s="5"/>
      <c r="ACP15" s="5"/>
      <c r="ACQ15" s="5"/>
      <c r="ACR15" s="5"/>
      <c r="ACS15" s="5"/>
      <c r="ACT15" s="5"/>
      <c r="ACU15" s="5"/>
      <c r="ACV15" s="5"/>
      <c r="ACW15" s="5"/>
      <c r="ACX15" s="5"/>
      <c r="ACY15" s="5"/>
      <c r="ACZ15" s="5"/>
      <c r="ADA15" s="5"/>
      <c r="ADB15" s="5"/>
      <c r="ADC15" s="5"/>
      <c r="ADD15" s="5"/>
      <c r="ADE15" s="5"/>
      <c r="ADF15" s="5"/>
      <c r="ADG15" s="5"/>
      <c r="ADH15" s="5"/>
      <c r="ADI15" s="5"/>
      <c r="ADJ15" s="5"/>
      <c r="ADK15" s="5"/>
      <c r="ADL15" s="5"/>
      <c r="ADM15" s="5"/>
      <c r="ADN15" s="5"/>
      <c r="ADO15" s="5"/>
      <c r="ADP15" s="5"/>
      <c r="ADQ15" s="5"/>
      <c r="ADR15" s="5"/>
      <c r="ADS15" s="5"/>
      <c r="ADT15" s="5"/>
      <c r="ADU15" s="5"/>
      <c r="ADV15" s="5"/>
      <c r="ADW15" s="5"/>
      <c r="ADX15" s="5"/>
      <c r="ADY15" s="5"/>
      <c r="ADZ15" s="5"/>
      <c r="AEA15" s="5"/>
      <c r="AEB15" s="5"/>
      <c r="AEC15" s="5"/>
      <c r="AED15" s="5"/>
      <c r="AEE15" s="5"/>
      <c r="AEF15" s="5"/>
      <c r="AEG15" s="5"/>
      <c r="AEH15" s="5"/>
      <c r="AEI15" s="5"/>
      <c r="AEJ15" s="5"/>
      <c r="AEK15" s="5"/>
      <c r="AEL15" s="5"/>
      <c r="AEM15" s="5"/>
      <c r="AEN15" s="5"/>
      <c r="AEO15" s="5"/>
      <c r="AEP15" s="5"/>
      <c r="AEQ15" s="5"/>
      <c r="AER15" s="5"/>
      <c r="AES15" s="5"/>
      <c r="AET15" s="5"/>
      <c r="AEU15" s="5"/>
      <c r="AEV15" s="5"/>
      <c r="AEW15" s="5"/>
      <c r="AEX15" s="5"/>
      <c r="AEY15" s="5"/>
      <c r="AEZ15" s="5"/>
      <c r="AFA15" s="5"/>
      <c r="AFB15" s="5"/>
      <c r="AFC15" s="5"/>
      <c r="AFD15" s="5"/>
      <c r="AFE15" s="5"/>
      <c r="AFF15" s="5"/>
      <c r="AFG15" s="5"/>
      <c r="AFH15" s="5"/>
      <c r="AFI15" s="5"/>
      <c r="AFJ15" s="5"/>
      <c r="AFK15" s="5"/>
      <c r="AFL15" s="5"/>
      <c r="AFM15" s="5"/>
      <c r="AFN15" s="5"/>
      <c r="AFO15" s="5"/>
      <c r="AFP15" s="5"/>
      <c r="AFQ15" s="5"/>
      <c r="AFR15" s="5"/>
      <c r="AFS15" s="5"/>
      <c r="AFT15" s="5"/>
      <c r="AFU15" s="5"/>
      <c r="AFV15" s="5"/>
      <c r="AFW15" s="5"/>
      <c r="AFX15" s="5"/>
      <c r="AFY15" s="5"/>
      <c r="AFZ15" s="5"/>
      <c r="AGA15" s="5"/>
      <c r="AGB15" s="5"/>
      <c r="AGC15" s="5"/>
      <c r="AGD15" s="5"/>
      <c r="AGE15" s="5"/>
      <c r="AGF15" s="5"/>
      <c r="AGG15" s="5"/>
      <c r="AGH15" s="5"/>
      <c r="AGI15" s="5"/>
      <c r="AGJ15" s="5"/>
      <c r="AGK15" s="5"/>
      <c r="AGL15" s="5"/>
      <c r="AGM15" s="5"/>
      <c r="AGN15" s="5"/>
      <c r="AGO15" s="5"/>
      <c r="AGP15" s="5"/>
      <c r="AGQ15" s="5"/>
      <c r="AGR15" s="5"/>
      <c r="AGS15" s="5"/>
      <c r="AGT15" s="5"/>
      <c r="AGU15" s="5"/>
      <c r="AGV15" s="5"/>
      <c r="AGW15" s="5"/>
      <c r="AGX15" s="5"/>
      <c r="AGY15" s="5"/>
      <c r="AGZ15" s="5"/>
      <c r="AHA15" s="5"/>
      <c r="AHB15" s="5"/>
      <c r="AHC15" s="5"/>
      <c r="AHD15" s="5"/>
      <c r="AHE15" s="5"/>
      <c r="AHF15" s="5"/>
      <c r="AHG15" s="5"/>
      <c r="AHH15" s="5"/>
      <c r="AHI15" s="5"/>
      <c r="AHJ15" s="5"/>
      <c r="AHK15" s="5"/>
      <c r="AHL15" s="5"/>
      <c r="AHM15" s="5"/>
      <c r="AHN15" s="5"/>
      <c r="AHO15" s="5"/>
      <c r="AHP15" s="5"/>
      <c r="AHQ15" s="5"/>
      <c r="AHR15" s="5"/>
      <c r="AHS15" s="5"/>
      <c r="AHT15" s="5"/>
      <c r="AHU15" s="5"/>
      <c r="AHV15" s="5"/>
      <c r="AHW15" s="5"/>
      <c r="AHX15" s="5"/>
      <c r="AHY15" s="5"/>
      <c r="AHZ15" s="5"/>
      <c r="AIA15" s="5"/>
      <c r="AIB15" s="5"/>
      <c r="AIC15" s="5"/>
      <c r="AID15" s="5"/>
      <c r="AIE15" s="5"/>
      <c r="AIF15" s="5"/>
      <c r="AIG15" s="5"/>
      <c r="AIH15" s="5"/>
      <c r="AII15" s="5"/>
      <c r="AIJ15" s="5"/>
      <c r="AIK15" s="5"/>
      <c r="AIL15" s="5"/>
      <c r="AIM15" s="5"/>
      <c r="AIN15" s="5"/>
      <c r="AIO15" s="5"/>
      <c r="AIP15" s="5"/>
      <c r="AIQ15" s="5"/>
      <c r="AIR15" s="5"/>
      <c r="AIS15" s="5"/>
      <c r="AIT15" s="5"/>
      <c r="AIU15" s="5"/>
      <c r="AIV15" s="5"/>
      <c r="AIW15" s="5"/>
      <c r="AIX15" s="5"/>
      <c r="AIY15" s="5"/>
      <c r="AIZ15" s="5"/>
      <c r="AJA15" s="5"/>
      <c r="AJB15" s="5"/>
      <c r="AJC15" s="5"/>
      <c r="AJD15" s="5"/>
      <c r="AJE15" s="5"/>
      <c r="AJF15" s="5"/>
      <c r="AJG15" s="5"/>
      <c r="AJH15" s="5"/>
      <c r="AJI15" s="5"/>
      <c r="AJJ15" s="5"/>
      <c r="AJK15" s="5"/>
      <c r="AJL15" s="5"/>
      <c r="AJM15" s="5"/>
      <c r="AJN15" s="5"/>
      <c r="AJO15" s="5"/>
      <c r="AJP15" s="5"/>
      <c r="AJQ15" s="5"/>
      <c r="AJR15" s="5"/>
      <c r="AJS15" s="5"/>
      <c r="AJT15" s="5"/>
      <c r="AJU15" s="5"/>
      <c r="AJV15" s="5"/>
      <c r="AJW15" s="5"/>
      <c r="AJX15" s="5"/>
      <c r="AJY15" s="5"/>
      <c r="AJZ15" s="5"/>
      <c r="AKA15" s="5"/>
      <c r="AKB15" s="5"/>
      <c r="AKC15" s="5"/>
      <c r="AKD15" s="5"/>
      <c r="AKE15" s="5"/>
      <c r="AKF15" s="5"/>
      <c r="AKG15" s="5"/>
      <c r="AKH15" s="5"/>
      <c r="AKI15" s="5"/>
      <c r="AKJ15" s="5"/>
      <c r="AKK15" s="5"/>
      <c r="AKL15" s="5"/>
      <c r="AKM15" s="5"/>
      <c r="AKN15" s="5"/>
      <c r="AKO15" s="5"/>
      <c r="AKP15" s="5"/>
      <c r="AKQ15" s="5"/>
      <c r="AKR15" s="5"/>
      <c r="AKS15" s="5"/>
      <c r="AKT15" s="5"/>
      <c r="AKU15" s="5"/>
      <c r="AKV15" s="5"/>
      <c r="AKW15" s="5"/>
      <c r="AKX15" s="5"/>
      <c r="AKY15" s="5"/>
      <c r="AKZ15" s="5"/>
      <c r="ALA15" s="5"/>
      <c r="ALB15" s="5"/>
      <c r="ALC15" s="5"/>
      <c r="ALD15" s="5"/>
      <c r="ALE15" s="5"/>
      <c r="ALF15" s="5"/>
      <c r="ALG15" s="5"/>
      <c r="ALH15" s="5"/>
      <c r="ALI15" s="5"/>
      <c r="ALJ15" s="5"/>
      <c r="ALK15" s="5"/>
      <c r="ALL15" s="5"/>
      <c r="ALM15" s="5"/>
      <c r="ALN15" s="5"/>
      <c r="ALO15" s="5"/>
      <c r="ALP15" s="5"/>
      <c r="ALQ15" s="5"/>
      <c r="ALR15" s="5"/>
      <c r="ALS15" s="5"/>
      <c r="ALT15" s="5"/>
      <c r="ALU15" s="5"/>
      <c r="ALV15" s="5"/>
      <c r="ALW15" s="5"/>
      <c r="ALX15" s="5"/>
      <c r="ALY15" s="5"/>
      <c r="ALZ15" s="5"/>
      <c r="AMA15" s="5"/>
      <c r="AMB15" s="5"/>
      <c r="AMC15" s="5"/>
      <c r="AMD15" s="5"/>
      <c r="AME15" s="5"/>
      <c r="AMF15" s="5"/>
      <c r="AMG15" s="5"/>
      <c r="AMH15" s="5"/>
      <c r="AMI15" s="5"/>
      <c r="AMJ15" s="5"/>
      <c r="AMK15" s="5"/>
      <c r="AML15" s="5"/>
      <c r="AMM15" s="5"/>
      <c r="AMN15" s="5"/>
      <c r="AMO15" s="5"/>
      <c r="AMP15" s="5"/>
      <c r="AMQ15" s="5"/>
      <c r="AMR15" s="5"/>
      <c r="AMS15" s="5"/>
      <c r="AMT15" s="5"/>
      <c r="AMU15" s="5"/>
      <c r="AMV15" s="5"/>
      <c r="AMW15" s="5"/>
      <c r="AMX15" s="5"/>
      <c r="AMY15" s="5"/>
      <c r="AMZ15" s="5"/>
      <c r="ANA15" s="5"/>
      <c r="ANB15" s="5"/>
      <c r="ANC15" s="5"/>
      <c r="AND15" s="5"/>
      <c r="ANE15" s="5"/>
      <c r="ANF15" s="5"/>
      <c r="ANG15" s="5"/>
      <c r="ANH15" s="5"/>
      <c r="ANI15" s="5"/>
      <c r="ANJ15" s="5"/>
      <c r="ANK15" s="5"/>
      <c r="ANL15" s="5"/>
      <c r="ANM15" s="5"/>
      <c r="ANN15" s="5"/>
      <c r="ANO15" s="5"/>
      <c r="ANP15" s="5"/>
      <c r="ANQ15" s="5"/>
      <c r="ANR15" s="5"/>
      <c r="ANS15" s="5"/>
      <c r="ANT15" s="5"/>
      <c r="ANU15" s="5"/>
      <c r="ANV15" s="5"/>
      <c r="ANW15" s="5"/>
      <c r="ANX15" s="5"/>
      <c r="ANY15" s="5"/>
      <c r="ANZ15" s="5"/>
      <c r="AOA15" s="5"/>
      <c r="AOB15" s="5"/>
      <c r="AOC15" s="5"/>
      <c r="AOD15" s="5"/>
      <c r="AOE15" s="5"/>
      <c r="AOF15" s="5"/>
      <c r="AOG15" s="5"/>
      <c r="AOH15" s="5"/>
      <c r="AOI15" s="5"/>
      <c r="AOJ15" s="5"/>
      <c r="AOK15" s="5"/>
      <c r="AOL15" s="5"/>
      <c r="AOM15" s="5"/>
      <c r="AON15" s="5"/>
      <c r="AOO15" s="5"/>
      <c r="AOP15" s="5"/>
      <c r="AOQ15" s="5"/>
      <c r="AOR15" s="5"/>
      <c r="AOS15" s="5"/>
      <c r="AOT15" s="5"/>
      <c r="AOU15" s="5"/>
      <c r="AOV15" s="5"/>
      <c r="AOW15" s="5"/>
      <c r="AOX15" s="5"/>
      <c r="AOY15" s="5"/>
      <c r="AOZ15" s="5"/>
      <c r="APA15" s="5"/>
      <c r="APB15" s="5"/>
      <c r="APC15" s="5"/>
      <c r="APD15" s="5"/>
      <c r="APE15" s="5"/>
      <c r="APF15" s="5"/>
      <c r="APG15" s="5"/>
      <c r="APH15" s="5"/>
      <c r="API15" s="5"/>
      <c r="APJ15" s="5"/>
      <c r="APK15" s="5"/>
      <c r="APL15" s="5"/>
      <c r="APM15" s="5"/>
      <c r="APN15" s="5"/>
      <c r="APO15" s="5"/>
      <c r="APP15" s="5"/>
      <c r="APQ15" s="5"/>
      <c r="APR15" s="5"/>
      <c r="APS15" s="5"/>
      <c r="APT15" s="5"/>
      <c r="APU15" s="5"/>
      <c r="APV15" s="5"/>
      <c r="APW15" s="5"/>
      <c r="APX15" s="5"/>
      <c r="APY15" s="5"/>
      <c r="APZ15" s="5"/>
      <c r="AQA15" s="5"/>
      <c r="AQB15" s="5"/>
      <c r="AQC15" s="5"/>
      <c r="AQD15" s="5"/>
      <c r="AQE15" s="5"/>
      <c r="AQF15" s="5"/>
      <c r="AQG15" s="5"/>
      <c r="AQH15" s="5"/>
      <c r="AQI15" s="5"/>
      <c r="AQJ15" s="5"/>
      <c r="AQK15" s="5"/>
      <c r="AQL15" s="5"/>
      <c r="AQM15" s="5"/>
      <c r="AQN15" s="5"/>
      <c r="AQO15" s="5"/>
      <c r="AQP15" s="5"/>
      <c r="AQQ15" s="5"/>
      <c r="AQR15" s="5"/>
      <c r="AQS15" s="5"/>
      <c r="AQT15" s="5"/>
      <c r="AQU15" s="5"/>
      <c r="AQV15" s="5"/>
      <c r="AQW15" s="5"/>
      <c r="AQX15" s="5"/>
      <c r="AQY15" s="5"/>
      <c r="AQZ15" s="5"/>
      <c r="ARA15" s="5"/>
      <c r="ARB15" s="5"/>
      <c r="ARC15" s="5"/>
      <c r="ARD15" s="5"/>
      <c r="ARE15" s="5"/>
      <c r="ARF15" s="5"/>
      <c r="ARG15" s="5"/>
      <c r="ARH15" s="5"/>
      <c r="ARI15" s="5"/>
      <c r="ARJ15" s="5"/>
      <c r="ARK15" s="5"/>
      <c r="ARL15" s="5"/>
      <c r="ARM15" s="5"/>
      <c r="ARN15" s="5"/>
      <c r="ARO15" s="5"/>
      <c r="ARP15" s="5"/>
      <c r="ARQ15" s="5"/>
      <c r="ARR15" s="5"/>
      <c r="ARS15" s="5"/>
      <c r="ART15" s="5"/>
      <c r="ARU15" s="5"/>
      <c r="ARV15" s="5"/>
      <c r="ARW15" s="5"/>
      <c r="ARX15" s="5"/>
      <c r="ARY15" s="5"/>
      <c r="ARZ15" s="5"/>
      <c r="ASA15" s="5"/>
      <c r="ASB15" s="5"/>
      <c r="ASC15" s="5"/>
      <c r="ASD15" s="5"/>
      <c r="ASE15" s="5"/>
      <c r="ASF15" s="5"/>
      <c r="ASG15" s="5"/>
      <c r="ASH15" s="5"/>
      <c r="ASI15" s="5"/>
      <c r="ASJ15" s="5"/>
      <c r="ASK15" s="5"/>
      <c r="ASL15" s="5"/>
      <c r="ASM15" s="5"/>
      <c r="ASN15" s="5"/>
      <c r="ASO15" s="5"/>
      <c r="ASP15" s="5"/>
      <c r="ASQ15" s="5"/>
      <c r="ASR15" s="5"/>
      <c r="ASS15" s="5"/>
      <c r="AST15" s="5"/>
      <c r="ASU15" s="5"/>
      <c r="ASV15" s="5"/>
      <c r="ASW15" s="5"/>
      <c r="ASX15" s="5"/>
      <c r="ASY15" s="5"/>
      <c r="ASZ15" s="5"/>
      <c r="ATA15" s="5"/>
      <c r="ATB15" s="5"/>
      <c r="ATC15" s="5"/>
      <c r="ATD15" s="5"/>
      <c r="ATE15" s="5"/>
      <c r="ATF15" s="5"/>
      <c r="ATG15" s="5"/>
      <c r="ATH15" s="5"/>
      <c r="ATI15" s="5"/>
      <c r="ATJ15" s="5"/>
      <c r="ATK15" s="5"/>
      <c r="ATL15" s="5"/>
      <c r="ATM15" s="5"/>
      <c r="ATN15" s="5"/>
      <c r="ATO15" s="5"/>
      <c r="ATP15" s="5"/>
      <c r="ATQ15" s="5"/>
      <c r="ATR15" s="5"/>
      <c r="ATS15" s="5"/>
      <c r="ATT15" s="5"/>
      <c r="ATU15" s="5"/>
      <c r="ATV15" s="5"/>
      <c r="ATW15" s="5"/>
      <c r="ATX15" s="5"/>
      <c r="ATY15" s="5"/>
      <c r="ATZ15" s="5"/>
      <c r="AUA15" s="5"/>
      <c r="AUB15" s="5"/>
      <c r="AUC15" s="5"/>
      <c r="AUD15" s="5"/>
      <c r="AUE15" s="5"/>
      <c r="AUF15" s="5"/>
      <c r="AUG15" s="5"/>
      <c r="AUH15" s="5"/>
      <c r="AUI15" s="5"/>
      <c r="AUJ15" s="5"/>
      <c r="AUK15" s="5"/>
      <c r="AUL15" s="5"/>
      <c r="AUM15" s="5"/>
      <c r="AUN15" s="5"/>
      <c r="AUO15" s="5"/>
      <c r="AUP15" s="5"/>
      <c r="AUQ15" s="5"/>
      <c r="AUR15" s="5"/>
      <c r="AUS15" s="5"/>
      <c r="AUT15" s="5"/>
      <c r="AUU15" s="5"/>
      <c r="AUV15" s="5"/>
      <c r="AUW15" s="5"/>
      <c r="AUX15" s="5"/>
      <c r="AUY15" s="5"/>
      <c r="AUZ15" s="5"/>
      <c r="AVA15" s="5"/>
      <c r="AVB15" s="5"/>
      <c r="AVC15" s="5"/>
      <c r="AVD15" s="5"/>
      <c r="AVE15" s="5"/>
      <c r="AVF15" s="5"/>
      <c r="AVG15" s="5"/>
      <c r="AVH15" s="5"/>
      <c r="AVI15" s="5"/>
      <c r="AVJ15" s="5"/>
      <c r="AVK15" s="5"/>
      <c r="AVL15" s="5"/>
      <c r="AVM15" s="5"/>
      <c r="AVN15" s="5"/>
      <c r="AVO15" s="5"/>
      <c r="AVP15" s="5"/>
      <c r="AVQ15" s="5"/>
      <c r="AVR15" s="5"/>
      <c r="AVS15" s="5"/>
      <c r="AVT15" s="5"/>
      <c r="AVU15" s="5"/>
      <c r="AVV15" s="5"/>
      <c r="AVW15" s="5"/>
      <c r="AVX15" s="5"/>
      <c r="AVY15" s="5"/>
      <c r="AVZ15" s="5"/>
      <c r="AWA15" s="5"/>
      <c r="AWB15" s="5"/>
      <c r="AWC15" s="5"/>
      <c r="AWD15" s="5"/>
      <c r="AWE15" s="5"/>
      <c r="AWF15" s="5"/>
      <c r="AWG15" s="5"/>
      <c r="AWH15" s="5"/>
      <c r="AWI15" s="5"/>
      <c r="AWJ15" s="5"/>
      <c r="AWK15" s="5"/>
      <c r="AWL15" s="5"/>
      <c r="AWM15" s="5"/>
      <c r="AWN15" s="5"/>
      <c r="AWO15" s="5"/>
      <c r="AWP15" s="5"/>
      <c r="AWQ15" s="5"/>
      <c r="AWR15" s="5"/>
      <c r="AWS15" s="5"/>
      <c r="AWT15" s="5"/>
      <c r="AWU15" s="5"/>
      <c r="AWV15" s="5"/>
      <c r="AWW15" s="5"/>
      <c r="AWX15" s="5"/>
      <c r="AWY15" s="5"/>
      <c r="AWZ15" s="5"/>
      <c r="AXA15" s="5"/>
      <c r="AXB15" s="5"/>
      <c r="AXC15" s="5"/>
      <c r="AXD15" s="5"/>
      <c r="AXE15" s="5"/>
      <c r="AXF15" s="5"/>
      <c r="AXG15" s="5"/>
      <c r="AXH15" s="5"/>
      <c r="AXI15" s="5"/>
      <c r="AXJ15" s="5"/>
      <c r="AXK15" s="5"/>
      <c r="AXL15" s="5"/>
      <c r="AXM15" s="5"/>
      <c r="AXN15" s="5"/>
      <c r="AXO15" s="5"/>
      <c r="AXP15" s="5"/>
      <c r="AXQ15" s="5"/>
      <c r="AXR15" s="5"/>
      <c r="AXS15" s="5"/>
      <c r="AXT15" s="5"/>
      <c r="AXU15" s="5"/>
      <c r="AXV15" s="5"/>
      <c r="AXW15" s="5"/>
      <c r="AXX15" s="5"/>
      <c r="AXY15" s="5"/>
      <c r="AXZ15" s="5"/>
      <c r="AYA15" s="5"/>
      <c r="AYB15" s="5"/>
      <c r="AYC15" s="5"/>
      <c r="AYD15" s="5"/>
      <c r="AYE15" s="5"/>
      <c r="AYF15" s="5"/>
      <c r="AYG15" s="5"/>
      <c r="AYH15" s="5"/>
      <c r="AYI15" s="5"/>
      <c r="AYJ15" s="5"/>
      <c r="AYK15" s="5"/>
      <c r="AYL15" s="5"/>
      <c r="AYM15" s="5"/>
      <c r="AYN15" s="5"/>
      <c r="AYO15" s="5"/>
      <c r="AYP15" s="5"/>
      <c r="AYQ15" s="5"/>
      <c r="AYR15" s="5"/>
      <c r="AYS15" s="5"/>
      <c r="AYT15" s="5"/>
      <c r="AYU15" s="5"/>
      <c r="AYV15" s="5"/>
      <c r="AYW15" s="5"/>
      <c r="AYX15" s="5"/>
      <c r="AYY15" s="5"/>
      <c r="AYZ15" s="5"/>
      <c r="AZA15" s="5"/>
      <c r="AZB15" s="5"/>
      <c r="AZC15" s="5"/>
      <c r="AZD15" s="5"/>
      <c r="AZE15" s="5"/>
      <c r="AZF15" s="5"/>
      <c r="AZG15" s="5"/>
      <c r="AZH15" s="5"/>
      <c r="AZI15" s="5"/>
      <c r="AZJ15" s="5"/>
      <c r="AZK15" s="5"/>
      <c r="AZL15" s="5"/>
      <c r="AZM15" s="5"/>
      <c r="AZN15" s="5"/>
      <c r="AZO15" s="5"/>
      <c r="AZP15" s="5"/>
      <c r="AZQ15" s="5"/>
      <c r="AZR15" s="5"/>
      <c r="AZS15" s="5"/>
      <c r="AZT15" s="5"/>
      <c r="AZU15" s="5"/>
      <c r="AZV15" s="5"/>
      <c r="AZW15" s="5"/>
      <c r="AZX15" s="5"/>
      <c r="AZY15" s="5"/>
      <c r="AZZ15" s="5"/>
      <c r="BAA15" s="5"/>
      <c r="BAB15" s="5"/>
      <c r="BAC15" s="5"/>
      <c r="BAD15" s="5"/>
      <c r="BAE15" s="5"/>
      <c r="BAF15" s="5"/>
      <c r="BAG15" s="5"/>
      <c r="BAH15" s="5"/>
      <c r="BAI15" s="5"/>
      <c r="BAJ15" s="5"/>
      <c r="BAK15" s="5"/>
      <c r="BAL15" s="5"/>
      <c r="BAM15" s="5"/>
      <c r="BAN15" s="5"/>
      <c r="BAO15" s="5"/>
      <c r="BAP15" s="5"/>
      <c r="BAQ15" s="5"/>
      <c r="BAR15" s="5"/>
      <c r="BAS15" s="5"/>
      <c r="BAT15" s="5"/>
      <c r="BAU15" s="5"/>
      <c r="BAV15" s="5"/>
      <c r="BAW15" s="5"/>
      <c r="BAX15" s="5"/>
      <c r="BAY15" s="5"/>
      <c r="BAZ15" s="5"/>
      <c r="BBA15" s="5"/>
      <c r="BBB15" s="5"/>
      <c r="BBC15" s="5"/>
      <c r="BBD15" s="5"/>
      <c r="BBE15" s="5"/>
      <c r="BBF15" s="5"/>
      <c r="BBG15" s="5"/>
      <c r="BBH15" s="5"/>
      <c r="BBI15" s="5"/>
      <c r="BBJ15" s="5"/>
      <c r="BBK15" s="5"/>
      <c r="BBL15" s="5"/>
      <c r="BBM15" s="5"/>
      <c r="BBN15" s="5"/>
      <c r="BBO15" s="5"/>
      <c r="BBP15" s="5"/>
      <c r="BBQ15" s="5"/>
      <c r="BBR15" s="5"/>
      <c r="BBS15" s="5"/>
      <c r="BBT15" s="5"/>
      <c r="BBU15" s="5"/>
      <c r="BBV15" s="5"/>
      <c r="BBW15" s="5"/>
      <c r="BBX15" s="5"/>
      <c r="BBY15" s="5"/>
      <c r="BBZ15" s="5"/>
      <c r="BCA15" s="5"/>
      <c r="BCB15" s="5"/>
      <c r="BCC15" s="5"/>
      <c r="BCD15" s="5"/>
      <c r="BCE15" s="5"/>
      <c r="BCF15" s="5"/>
      <c r="BCG15" s="5"/>
      <c r="BCH15" s="5"/>
      <c r="BCI15" s="5"/>
      <c r="BCJ15" s="5"/>
      <c r="BCK15" s="5"/>
      <c r="BCL15" s="5"/>
      <c r="BCM15" s="5"/>
      <c r="BCN15" s="5"/>
      <c r="BCO15" s="5"/>
      <c r="BCP15" s="5"/>
      <c r="BCQ15" s="5"/>
      <c r="BCR15" s="5"/>
      <c r="BCS15" s="5"/>
      <c r="BCT15" s="5"/>
      <c r="BCU15" s="5"/>
      <c r="BCV15" s="5"/>
      <c r="BCW15" s="5"/>
      <c r="BCX15" s="5"/>
      <c r="BCY15" s="5"/>
      <c r="BCZ15" s="5"/>
      <c r="BDA15" s="5"/>
      <c r="BDB15" s="5"/>
      <c r="BDC15" s="5"/>
      <c r="BDD15" s="5"/>
      <c r="BDE15" s="5"/>
      <c r="BDF15" s="5"/>
      <c r="BDG15" s="5"/>
      <c r="BDH15" s="5"/>
      <c r="BDI15" s="5"/>
      <c r="BDJ15" s="5"/>
      <c r="BDK15" s="5"/>
      <c r="BDL15" s="5"/>
      <c r="BDM15" s="5"/>
      <c r="BDN15" s="5"/>
      <c r="BDO15" s="5"/>
      <c r="BDP15" s="5"/>
      <c r="BDQ15" s="5"/>
      <c r="BDR15" s="5"/>
      <c r="BDS15" s="5"/>
      <c r="BDT15" s="5"/>
      <c r="BDU15" s="5"/>
      <c r="BDV15" s="5"/>
      <c r="BDW15" s="5"/>
      <c r="BDX15" s="5"/>
      <c r="BDY15" s="5"/>
      <c r="BDZ15" s="5"/>
      <c r="BEA15" s="5"/>
      <c r="BEB15" s="5"/>
      <c r="BEC15" s="5"/>
      <c r="BED15" s="5"/>
      <c r="BEE15" s="5"/>
      <c r="BEF15" s="5"/>
      <c r="BEG15" s="5"/>
      <c r="BEH15" s="5"/>
      <c r="BEI15" s="5"/>
      <c r="BEJ15" s="5"/>
      <c r="BEK15" s="5"/>
      <c r="BEL15" s="5"/>
      <c r="BEM15" s="5"/>
      <c r="BEN15" s="5"/>
      <c r="BEO15" s="5"/>
      <c r="BEP15" s="5"/>
      <c r="BEQ15" s="5"/>
      <c r="BER15" s="5"/>
      <c r="BES15" s="5"/>
      <c r="BET15" s="5"/>
      <c r="BEU15" s="5"/>
      <c r="BEV15" s="5"/>
      <c r="BEW15" s="5"/>
      <c r="BEX15" s="5"/>
      <c r="BEY15" s="5"/>
      <c r="BEZ15" s="5"/>
      <c r="BFA15" s="5"/>
      <c r="BFB15" s="5"/>
      <c r="BFC15" s="5"/>
      <c r="BFD15" s="5"/>
      <c r="BFE15" s="5"/>
      <c r="BFF15" s="5"/>
      <c r="BFG15" s="5"/>
      <c r="BFH15" s="5"/>
      <c r="BFI15" s="5"/>
      <c r="BFJ15" s="5"/>
      <c r="BFK15" s="5"/>
      <c r="BFL15" s="5"/>
      <c r="BFM15" s="5"/>
      <c r="BFN15" s="5"/>
      <c r="BFO15" s="5"/>
      <c r="BFP15" s="5"/>
      <c r="BFQ15" s="5"/>
      <c r="BFR15" s="5"/>
      <c r="BFS15" s="5"/>
      <c r="BFT15" s="5"/>
      <c r="BFU15" s="5"/>
      <c r="BFV15" s="5"/>
      <c r="BFW15" s="5"/>
      <c r="BFX15" s="5"/>
      <c r="BFY15" s="5"/>
      <c r="BFZ15" s="5"/>
      <c r="BGA15" s="5"/>
      <c r="BGB15" s="5"/>
      <c r="BGC15" s="5"/>
      <c r="BGD15" s="5"/>
      <c r="BGE15" s="5"/>
      <c r="BGF15" s="5"/>
      <c r="BGG15" s="5"/>
      <c r="BGH15" s="5"/>
      <c r="BGI15" s="5"/>
      <c r="BGJ15" s="5"/>
      <c r="BGK15" s="5"/>
      <c r="BGL15" s="5"/>
      <c r="BGM15" s="5"/>
      <c r="BGN15" s="5"/>
      <c r="BGO15" s="5"/>
      <c r="BGP15" s="5"/>
      <c r="BGQ15" s="5"/>
      <c r="BGR15" s="5"/>
      <c r="BGS15" s="5"/>
      <c r="BGT15" s="5"/>
      <c r="BGU15" s="5"/>
      <c r="BGV15" s="5"/>
      <c r="BGW15" s="5"/>
      <c r="BGX15" s="5"/>
      <c r="BGY15" s="5"/>
      <c r="BGZ15" s="5"/>
      <c r="BHA15" s="5"/>
      <c r="BHB15" s="5"/>
      <c r="BHC15" s="5"/>
      <c r="BHD15" s="5"/>
      <c r="BHE15" s="5"/>
      <c r="BHF15" s="5"/>
      <c r="BHG15" s="5"/>
      <c r="BHH15" s="5"/>
      <c r="BHI15" s="5"/>
      <c r="BHJ15" s="5"/>
      <c r="BHK15" s="5"/>
      <c r="BHL15" s="5"/>
      <c r="BHM15" s="5"/>
      <c r="BHN15" s="5"/>
      <c r="BHO15" s="5"/>
      <c r="BHP15" s="5"/>
      <c r="BHQ15" s="5"/>
      <c r="BHR15" s="5"/>
      <c r="BHS15" s="5"/>
      <c r="BHT15" s="5"/>
      <c r="BHU15" s="5"/>
      <c r="BHV15" s="5"/>
      <c r="BHW15" s="5"/>
      <c r="BHX15" s="5"/>
      <c r="BHY15" s="5"/>
      <c r="BHZ15" s="5"/>
      <c r="BIA15" s="5"/>
      <c r="BIB15" s="5"/>
      <c r="BIC15" s="5"/>
      <c r="BID15" s="5"/>
      <c r="BIE15" s="5"/>
      <c r="BIF15" s="5"/>
      <c r="BIG15" s="5"/>
      <c r="BIH15" s="5"/>
      <c r="BII15" s="5"/>
      <c r="BIJ15" s="5"/>
      <c r="BIK15" s="5"/>
      <c r="BIL15" s="5"/>
      <c r="BIM15" s="5"/>
      <c r="BIN15" s="5"/>
      <c r="BIO15" s="5"/>
      <c r="BIP15" s="5"/>
      <c r="BIQ15" s="5"/>
      <c r="BIR15" s="5"/>
      <c r="BIS15" s="5"/>
      <c r="BIT15" s="5"/>
      <c r="BIU15" s="5"/>
      <c r="BIV15" s="5"/>
      <c r="BIW15" s="5"/>
      <c r="BIX15" s="5"/>
      <c r="BIY15" s="5"/>
      <c r="BIZ15" s="5"/>
      <c r="BJA15" s="5"/>
      <c r="BJB15" s="5"/>
      <c r="BJC15" s="5"/>
      <c r="BJD15" s="5"/>
      <c r="BJE15" s="5"/>
      <c r="BJF15" s="5"/>
      <c r="BJG15" s="5"/>
      <c r="BJH15" s="5"/>
      <c r="BJI15" s="5"/>
      <c r="BJJ15" s="5"/>
      <c r="BJK15" s="5"/>
      <c r="BJL15" s="5"/>
      <c r="BJM15" s="5"/>
      <c r="BJN15" s="5"/>
      <c r="BJO15" s="5"/>
      <c r="BJP15" s="5"/>
      <c r="BJQ15" s="5"/>
      <c r="BJR15" s="5"/>
      <c r="BJS15" s="5"/>
      <c r="BJT15" s="5"/>
      <c r="BJU15" s="5"/>
      <c r="BJV15" s="5"/>
      <c r="BJW15" s="5"/>
      <c r="BJX15" s="5"/>
      <c r="BJY15" s="5"/>
      <c r="BJZ15" s="5"/>
      <c r="BKA15" s="5"/>
      <c r="BKB15" s="5"/>
      <c r="BKC15" s="5"/>
      <c r="BKD15" s="5"/>
      <c r="BKE15" s="5"/>
      <c r="BKF15" s="5"/>
      <c r="BKG15" s="5"/>
      <c r="BKH15" s="5"/>
      <c r="BKI15" s="5"/>
      <c r="BKJ15" s="5"/>
      <c r="BKK15" s="5"/>
      <c r="BKL15" s="5"/>
      <c r="BKM15" s="5"/>
      <c r="BKN15" s="5"/>
      <c r="BKO15" s="5"/>
      <c r="BKP15" s="5"/>
      <c r="BKQ15" s="5"/>
      <c r="BKR15" s="5"/>
      <c r="BKS15" s="5"/>
      <c r="BKT15" s="5"/>
      <c r="BKU15" s="5"/>
      <c r="BKV15" s="5"/>
      <c r="BKW15" s="5"/>
      <c r="BKX15" s="5"/>
      <c r="BKY15" s="5"/>
      <c r="BKZ15" s="5"/>
      <c r="BLA15" s="5"/>
      <c r="BLB15" s="5"/>
      <c r="BLC15" s="5"/>
      <c r="BLD15" s="5"/>
      <c r="BLE15" s="5"/>
      <c r="BLF15" s="5"/>
      <c r="BLG15" s="5"/>
      <c r="BLH15" s="5"/>
      <c r="BLI15" s="5"/>
      <c r="BLJ15" s="5"/>
      <c r="BLK15" s="5"/>
      <c r="BLL15" s="5"/>
      <c r="BLM15" s="5"/>
      <c r="BLN15" s="5"/>
      <c r="BLO15" s="5"/>
      <c r="BLP15" s="5"/>
      <c r="BLQ15" s="5"/>
      <c r="BLR15" s="5"/>
      <c r="BLS15" s="5"/>
      <c r="BLT15" s="5"/>
      <c r="BLU15" s="5"/>
      <c r="BLV15" s="5"/>
      <c r="BLW15" s="5"/>
      <c r="BLX15" s="5"/>
      <c r="BLY15" s="5"/>
      <c r="BLZ15" s="5"/>
      <c r="BMA15" s="5"/>
      <c r="BMB15" s="5"/>
      <c r="BMC15" s="5"/>
      <c r="BMD15" s="5"/>
      <c r="BME15" s="5"/>
      <c r="BMF15" s="5"/>
      <c r="BMG15" s="5"/>
      <c r="BMH15" s="5"/>
      <c r="BMI15" s="5"/>
      <c r="BMJ15" s="5"/>
      <c r="BMK15" s="5"/>
      <c r="BML15" s="5"/>
      <c r="BMM15" s="5"/>
      <c r="BMN15" s="5"/>
      <c r="BMO15" s="5"/>
      <c r="BMP15" s="5"/>
      <c r="BMQ15" s="5"/>
      <c r="BMR15" s="5"/>
      <c r="BMS15" s="5"/>
      <c r="BMT15" s="5"/>
      <c r="BMU15" s="5"/>
      <c r="BMV15" s="5"/>
      <c r="BMW15" s="5"/>
      <c r="BMX15" s="5"/>
      <c r="BMY15" s="5"/>
      <c r="BMZ15" s="5"/>
      <c r="BNA15" s="5"/>
      <c r="BNB15" s="5"/>
      <c r="BNC15" s="5"/>
      <c r="BND15" s="5"/>
      <c r="BNE15" s="5"/>
      <c r="BNF15" s="5"/>
      <c r="BNG15" s="5"/>
      <c r="BNH15" s="5"/>
      <c r="BNI15" s="5"/>
      <c r="BNJ15" s="5"/>
      <c r="BNK15" s="5"/>
      <c r="BNL15" s="5"/>
      <c r="BNM15" s="5"/>
      <c r="BNN15" s="5"/>
      <c r="BNO15" s="5"/>
      <c r="BNP15" s="5"/>
      <c r="BNQ15" s="5"/>
      <c r="BNR15" s="5"/>
      <c r="BNS15" s="5"/>
      <c r="BNT15" s="5"/>
      <c r="BNU15" s="5"/>
      <c r="BNV15" s="5"/>
      <c r="BNW15" s="5"/>
      <c r="BNX15" s="5"/>
      <c r="BNY15" s="5"/>
      <c r="BNZ15" s="5"/>
      <c r="BOA15" s="5"/>
      <c r="BOB15" s="5"/>
      <c r="BOC15" s="5"/>
      <c r="BOD15" s="5"/>
      <c r="BOE15" s="5"/>
      <c r="BOF15" s="5"/>
      <c r="BOG15" s="5"/>
      <c r="BOH15" s="5"/>
      <c r="BOI15" s="5"/>
      <c r="BOJ15" s="5"/>
      <c r="BOK15" s="5"/>
      <c r="BOL15" s="5"/>
      <c r="BOM15" s="5"/>
      <c r="BON15" s="5"/>
      <c r="BOO15" s="5"/>
      <c r="BOP15" s="5"/>
      <c r="BOQ15" s="5"/>
      <c r="BOR15" s="5"/>
      <c r="BOS15" s="5"/>
      <c r="BOT15" s="5"/>
      <c r="BOU15" s="5"/>
      <c r="BOV15" s="5"/>
      <c r="BOW15" s="5"/>
      <c r="BOX15" s="5"/>
      <c r="BOY15" s="5"/>
      <c r="BOZ15" s="5"/>
      <c r="BPA15" s="5"/>
      <c r="BPB15" s="5"/>
      <c r="BPC15" s="5"/>
      <c r="BPD15" s="5"/>
      <c r="BPE15" s="5"/>
      <c r="BPF15" s="5"/>
      <c r="BPG15" s="5"/>
      <c r="BPH15" s="5"/>
      <c r="BPI15" s="5"/>
      <c r="BPJ15" s="5"/>
      <c r="BPK15" s="5"/>
      <c r="BPL15" s="5"/>
      <c r="BPM15" s="5"/>
      <c r="BPN15" s="5"/>
      <c r="BPO15" s="5"/>
      <c r="BPP15" s="5"/>
      <c r="BPQ15" s="5"/>
      <c r="BPR15" s="5"/>
      <c r="BPS15" s="5"/>
      <c r="BPT15" s="5"/>
      <c r="BPU15" s="5"/>
      <c r="BPV15" s="5"/>
      <c r="BPW15" s="5"/>
      <c r="BPX15" s="5"/>
      <c r="BPY15" s="5"/>
      <c r="BPZ15" s="5"/>
      <c r="BQA15" s="5"/>
      <c r="BQB15" s="5"/>
      <c r="BQC15" s="5"/>
      <c r="BQD15" s="5"/>
      <c r="BQE15" s="5"/>
      <c r="BQF15" s="5"/>
      <c r="BQG15" s="5"/>
      <c r="BQH15" s="5"/>
      <c r="BQI15" s="5"/>
      <c r="BQJ15" s="5"/>
      <c r="BQK15" s="5"/>
      <c r="BQL15" s="5"/>
      <c r="BQM15" s="5"/>
      <c r="BQN15" s="5"/>
      <c r="BQO15" s="5"/>
      <c r="BQP15" s="5"/>
      <c r="BQQ15" s="5"/>
      <c r="BQR15" s="5"/>
      <c r="BQS15" s="5"/>
      <c r="BQT15" s="5"/>
      <c r="BQU15" s="5"/>
      <c r="BQV15" s="5"/>
      <c r="BQW15" s="5"/>
      <c r="BQX15" s="5"/>
      <c r="BQY15" s="5"/>
      <c r="BQZ15" s="5"/>
      <c r="BRA15" s="5"/>
      <c r="BRB15" s="5"/>
      <c r="BRC15" s="5"/>
      <c r="BRD15" s="5"/>
      <c r="BRE15" s="5"/>
      <c r="BRF15" s="5"/>
      <c r="BRG15" s="5"/>
      <c r="BRH15" s="5"/>
      <c r="BRI15" s="5"/>
      <c r="BRJ15" s="5"/>
      <c r="BRK15" s="5"/>
      <c r="BRL15" s="5"/>
      <c r="BRM15" s="5"/>
      <c r="BRN15" s="5"/>
      <c r="BRO15" s="5"/>
      <c r="BRP15" s="5"/>
      <c r="BRQ15" s="5"/>
      <c r="BRR15" s="5"/>
      <c r="BRS15" s="5"/>
      <c r="BRT15" s="5"/>
      <c r="BRU15" s="5"/>
      <c r="BRV15" s="5"/>
      <c r="BRW15" s="5"/>
      <c r="BRX15" s="5"/>
      <c r="BRY15" s="5"/>
      <c r="BRZ15" s="5"/>
      <c r="BSA15" s="5"/>
      <c r="BSB15" s="5"/>
      <c r="BSC15" s="5"/>
      <c r="BSD15" s="5"/>
      <c r="BSE15" s="5"/>
      <c r="BSF15" s="5"/>
      <c r="BSG15" s="5"/>
      <c r="BSH15" s="5"/>
      <c r="BSI15" s="5"/>
      <c r="BSJ15" s="5"/>
      <c r="BSK15" s="5"/>
      <c r="BSL15" s="5"/>
      <c r="BSM15" s="5"/>
      <c r="BSN15" s="5"/>
      <c r="BSO15" s="5"/>
      <c r="BSP15" s="5"/>
      <c r="BSQ15" s="5"/>
      <c r="BSR15" s="5"/>
      <c r="BSS15" s="5"/>
      <c r="BST15" s="5"/>
      <c r="BSU15" s="5"/>
      <c r="BSV15" s="5"/>
      <c r="BSW15" s="5"/>
      <c r="BSX15" s="5"/>
      <c r="BSY15" s="5"/>
      <c r="BSZ15" s="5"/>
      <c r="BTA15" s="5"/>
      <c r="BTB15" s="5"/>
      <c r="BTC15" s="5"/>
      <c r="BTD15" s="5"/>
      <c r="BTE15" s="5"/>
      <c r="BTF15" s="5"/>
      <c r="BTG15" s="5"/>
      <c r="BTH15" s="5"/>
      <c r="BTI15" s="5"/>
      <c r="BTJ15" s="5"/>
      <c r="BTK15" s="5"/>
      <c r="BTL15" s="5"/>
      <c r="BTM15" s="5"/>
      <c r="BTN15" s="5"/>
      <c r="BTO15" s="5"/>
      <c r="BTP15" s="5"/>
      <c r="BTQ15" s="5"/>
      <c r="BTR15" s="5"/>
      <c r="BTS15" s="5"/>
      <c r="BTT15" s="5"/>
      <c r="BTU15" s="5"/>
      <c r="BTV15" s="5"/>
      <c r="BTW15" s="5"/>
      <c r="BTX15" s="5"/>
      <c r="BTY15" s="5"/>
      <c r="BTZ15" s="5"/>
      <c r="BUA15" s="5"/>
      <c r="BUB15" s="5"/>
      <c r="BUC15" s="5"/>
      <c r="BUD15" s="5"/>
      <c r="BUE15" s="5"/>
      <c r="BUF15" s="5"/>
      <c r="BUG15" s="5"/>
      <c r="BUH15" s="5"/>
      <c r="BUI15" s="5"/>
      <c r="BUJ15" s="5"/>
      <c r="BUK15" s="5"/>
      <c r="BUL15" s="5"/>
      <c r="BUM15" s="5"/>
      <c r="BUN15" s="5"/>
      <c r="BUO15" s="5"/>
      <c r="BUP15" s="5"/>
      <c r="BUQ15" s="5"/>
      <c r="BUR15" s="5"/>
      <c r="BUS15" s="5"/>
      <c r="BUT15" s="5"/>
      <c r="BUU15" s="5"/>
      <c r="BUV15" s="5"/>
      <c r="BUW15" s="5"/>
      <c r="BUX15" s="5"/>
      <c r="BUY15" s="5"/>
      <c r="BUZ15" s="5"/>
      <c r="BVA15" s="5"/>
      <c r="BVB15" s="5"/>
      <c r="BVC15" s="5"/>
      <c r="BVD15" s="5"/>
      <c r="BVE15" s="5"/>
      <c r="BVF15" s="5"/>
      <c r="BVG15" s="5"/>
      <c r="BVH15" s="5"/>
      <c r="BVI15" s="5"/>
      <c r="BVJ15" s="5"/>
      <c r="BVK15" s="5"/>
      <c r="BVL15" s="5"/>
      <c r="BVM15" s="5"/>
      <c r="BVN15" s="5"/>
      <c r="BVO15" s="5"/>
      <c r="BVP15" s="5"/>
      <c r="BVQ15" s="5"/>
      <c r="BVR15" s="5"/>
      <c r="BVS15" s="5"/>
      <c r="BVT15" s="5"/>
      <c r="BVU15" s="5"/>
      <c r="BVV15" s="5"/>
      <c r="BVW15" s="5"/>
      <c r="BVX15" s="5"/>
      <c r="BVY15" s="5"/>
      <c r="BVZ15" s="5"/>
      <c r="BWA15" s="5"/>
      <c r="BWB15" s="5"/>
      <c r="BWC15" s="5"/>
      <c r="BWD15" s="5"/>
      <c r="BWE15" s="5"/>
      <c r="BWF15" s="5"/>
      <c r="BWG15" s="5"/>
      <c r="BWH15" s="5"/>
      <c r="BWI15" s="5"/>
      <c r="BWJ15" s="5"/>
      <c r="BWK15" s="5"/>
      <c r="BWL15" s="5"/>
      <c r="BWM15" s="5"/>
      <c r="BWN15" s="5"/>
      <c r="BWO15" s="5"/>
      <c r="BWP15" s="5"/>
      <c r="BWQ15" s="5"/>
      <c r="BWR15" s="5"/>
      <c r="BWS15" s="5"/>
      <c r="BWT15" s="5"/>
      <c r="BWU15" s="5"/>
      <c r="BWV15" s="5"/>
      <c r="BWW15" s="5"/>
      <c r="BWX15" s="5"/>
      <c r="BWY15" s="5"/>
      <c r="BWZ15" s="5"/>
      <c r="BXA15" s="5"/>
      <c r="BXB15" s="5"/>
      <c r="BXC15" s="5"/>
      <c r="BXD15" s="5"/>
      <c r="BXE15" s="5"/>
      <c r="BXF15" s="5"/>
      <c r="BXG15" s="5"/>
      <c r="BXH15" s="5"/>
      <c r="BXI15" s="5"/>
      <c r="BXJ15" s="5"/>
      <c r="BXK15" s="5"/>
      <c r="BXL15" s="5"/>
      <c r="BXM15" s="5"/>
      <c r="BXN15" s="5"/>
      <c r="BXO15" s="5"/>
      <c r="BXP15" s="5"/>
      <c r="BXQ15" s="5"/>
      <c r="BXR15" s="5"/>
      <c r="BXS15" s="5"/>
      <c r="BXT15" s="5"/>
      <c r="BXU15" s="5"/>
      <c r="BXV15" s="5"/>
      <c r="BXW15" s="5"/>
      <c r="BXX15" s="5"/>
      <c r="BXY15" s="5"/>
      <c r="BXZ15" s="5"/>
      <c r="BYA15" s="5"/>
      <c r="BYB15" s="5"/>
      <c r="BYC15" s="5"/>
      <c r="BYD15" s="5"/>
      <c r="BYE15" s="5"/>
      <c r="BYF15" s="5"/>
      <c r="BYG15" s="5"/>
      <c r="BYH15" s="5"/>
      <c r="BYI15" s="5"/>
      <c r="BYJ15" s="5"/>
      <c r="BYK15" s="5"/>
      <c r="BYL15" s="5"/>
      <c r="BYM15" s="5"/>
      <c r="BYN15" s="5"/>
      <c r="BYO15" s="5"/>
      <c r="BYP15" s="5"/>
      <c r="BYQ15" s="5"/>
      <c r="BYR15" s="5"/>
      <c r="BYS15" s="5"/>
      <c r="BYT15" s="5"/>
      <c r="BYU15" s="5"/>
      <c r="BYV15" s="5"/>
      <c r="BYW15" s="5"/>
      <c r="BYX15" s="5"/>
      <c r="BYY15" s="5"/>
      <c r="BYZ15" s="5"/>
      <c r="BZA15" s="5"/>
      <c r="BZB15" s="5"/>
      <c r="BZC15" s="5"/>
      <c r="BZD15" s="5"/>
      <c r="BZE15" s="5"/>
      <c r="BZF15" s="5"/>
      <c r="BZG15" s="5"/>
      <c r="BZH15" s="5"/>
      <c r="BZI15" s="5"/>
      <c r="BZJ15" s="5"/>
      <c r="BZK15" s="5"/>
      <c r="BZL15" s="5"/>
      <c r="BZM15" s="5"/>
      <c r="BZN15" s="5"/>
      <c r="BZO15" s="5"/>
      <c r="BZP15" s="5"/>
      <c r="BZQ15" s="5"/>
      <c r="BZR15" s="5"/>
      <c r="BZS15" s="5"/>
      <c r="BZT15" s="5"/>
      <c r="BZU15" s="5"/>
      <c r="BZV15" s="5"/>
      <c r="BZW15" s="5"/>
      <c r="BZX15" s="5"/>
      <c r="BZY15" s="5"/>
      <c r="BZZ15" s="5"/>
      <c r="CAA15" s="5"/>
      <c r="CAB15" s="5"/>
      <c r="CAC15" s="5"/>
      <c r="CAD15" s="5"/>
      <c r="CAE15" s="5"/>
      <c r="CAF15" s="5"/>
      <c r="CAG15" s="5"/>
      <c r="CAH15" s="5"/>
      <c r="CAI15" s="5"/>
      <c r="CAJ15" s="5"/>
      <c r="CAK15" s="5"/>
      <c r="CAL15" s="5"/>
      <c r="CAM15" s="5"/>
      <c r="CAN15" s="5"/>
      <c r="CAO15" s="5"/>
      <c r="CAP15" s="5"/>
      <c r="CAQ15" s="5"/>
      <c r="CAR15" s="5"/>
      <c r="CAS15" s="5"/>
      <c r="CAT15" s="5"/>
      <c r="CAU15" s="5"/>
      <c r="CAV15" s="5"/>
      <c r="CAW15" s="5"/>
      <c r="CAX15" s="5"/>
      <c r="CAY15" s="5"/>
      <c r="CAZ15" s="5"/>
      <c r="CBA15" s="5"/>
      <c r="CBB15" s="5"/>
      <c r="CBC15" s="5"/>
      <c r="CBD15" s="5"/>
      <c r="CBE15" s="5"/>
      <c r="CBF15" s="5"/>
      <c r="CBG15" s="5"/>
      <c r="CBH15" s="5"/>
      <c r="CBI15" s="5"/>
      <c r="CBJ15" s="5"/>
      <c r="CBK15" s="5"/>
      <c r="CBL15" s="5"/>
      <c r="CBM15" s="5"/>
      <c r="CBN15" s="5"/>
      <c r="CBO15" s="5"/>
      <c r="CBP15" s="5"/>
      <c r="CBQ15" s="5"/>
      <c r="CBR15" s="5"/>
      <c r="CBS15" s="5"/>
      <c r="CBT15" s="5"/>
      <c r="CBU15" s="5"/>
      <c r="CBV15" s="5"/>
      <c r="CBW15" s="5"/>
      <c r="CBX15" s="5"/>
      <c r="CBY15" s="5"/>
      <c r="CBZ15" s="5"/>
      <c r="CCA15" s="5"/>
      <c r="CCB15" s="5"/>
      <c r="CCC15" s="5"/>
      <c r="CCD15" s="5"/>
      <c r="CCE15" s="5"/>
      <c r="CCF15" s="5"/>
      <c r="CCG15" s="5"/>
      <c r="CCH15" s="5"/>
      <c r="CCI15" s="5"/>
      <c r="CCJ15" s="5"/>
      <c r="CCK15" s="5"/>
      <c r="CCL15" s="5"/>
      <c r="CCM15" s="5"/>
      <c r="CCN15" s="5"/>
      <c r="CCO15" s="5"/>
      <c r="CCP15" s="5"/>
      <c r="CCQ15" s="5"/>
      <c r="CCR15" s="5"/>
      <c r="CCS15" s="5"/>
      <c r="CCT15" s="5"/>
      <c r="CCU15" s="5"/>
      <c r="CCV15" s="5"/>
      <c r="CCW15" s="5"/>
      <c r="CCX15" s="5"/>
      <c r="CCY15" s="5"/>
      <c r="CCZ15" s="5"/>
      <c r="CDA15" s="5"/>
      <c r="CDB15" s="5"/>
      <c r="CDC15" s="5"/>
      <c r="CDD15" s="5"/>
      <c r="CDE15" s="5"/>
      <c r="CDF15" s="5"/>
      <c r="CDG15" s="5"/>
      <c r="CDH15" s="5"/>
      <c r="CDI15" s="5"/>
      <c r="CDJ15" s="5"/>
      <c r="CDK15" s="5"/>
      <c r="CDL15" s="5"/>
      <c r="CDM15" s="5"/>
      <c r="CDN15" s="5"/>
      <c r="CDO15" s="5"/>
      <c r="CDP15" s="5"/>
      <c r="CDQ15" s="5"/>
      <c r="CDR15" s="5"/>
      <c r="CDS15" s="5"/>
      <c r="CDT15" s="5"/>
      <c r="CDU15" s="5"/>
      <c r="CDV15" s="5"/>
      <c r="CDW15" s="5"/>
      <c r="CDX15" s="5"/>
      <c r="CDY15" s="5"/>
      <c r="CDZ15" s="5"/>
      <c r="CEA15" s="5"/>
      <c r="CEB15" s="5"/>
      <c r="CEC15" s="5"/>
      <c r="CED15" s="5"/>
      <c r="CEE15" s="5"/>
      <c r="CEF15" s="5"/>
      <c r="CEG15" s="5"/>
      <c r="CEH15" s="5"/>
      <c r="CEI15" s="5"/>
      <c r="CEJ15" s="5"/>
      <c r="CEK15" s="5"/>
      <c r="CEL15" s="5"/>
      <c r="CEM15" s="5"/>
      <c r="CEN15" s="5"/>
      <c r="CEO15" s="5"/>
      <c r="CEP15" s="5"/>
      <c r="CEQ15" s="5"/>
      <c r="CER15" s="5"/>
      <c r="CES15" s="5"/>
      <c r="CET15" s="5"/>
      <c r="CEU15" s="5"/>
      <c r="CEV15" s="5"/>
      <c r="CEW15" s="5"/>
      <c r="CEX15" s="5"/>
      <c r="CEY15" s="5"/>
      <c r="CEZ15" s="5"/>
      <c r="CFA15" s="5"/>
      <c r="CFB15" s="5"/>
      <c r="CFC15" s="5"/>
      <c r="CFD15" s="5"/>
      <c r="CFE15" s="5"/>
      <c r="CFF15" s="5"/>
      <c r="CFG15" s="5"/>
      <c r="CFH15" s="5"/>
      <c r="CFI15" s="5"/>
      <c r="CFJ15" s="5"/>
      <c r="CFK15" s="5"/>
      <c r="CFL15" s="5"/>
      <c r="CFM15" s="5"/>
      <c r="CFN15" s="5"/>
      <c r="CFO15" s="5"/>
      <c r="CFP15" s="5"/>
      <c r="CFQ15" s="5"/>
      <c r="CFR15" s="5"/>
      <c r="CFS15" s="5"/>
      <c r="CFT15" s="5"/>
      <c r="CFU15" s="5"/>
      <c r="CFV15" s="5"/>
      <c r="CFW15" s="5"/>
      <c r="CFX15" s="5"/>
      <c r="CFY15" s="5"/>
      <c r="CFZ15" s="5"/>
      <c r="CGA15" s="5"/>
      <c r="CGB15" s="5"/>
      <c r="CGC15" s="5"/>
      <c r="CGD15" s="5"/>
      <c r="CGE15" s="5"/>
      <c r="CGF15" s="5"/>
      <c r="CGG15" s="5"/>
      <c r="CGH15" s="5"/>
      <c r="CGI15" s="5"/>
      <c r="CGJ15" s="5"/>
      <c r="CGK15" s="5"/>
      <c r="CGL15" s="5"/>
      <c r="CGM15" s="5"/>
      <c r="CGN15" s="5"/>
      <c r="CGO15" s="5"/>
      <c r="CGP15" s="5"/>
      <c r="CGQ15" s="5"/>
      <c r="CGR15" s="5"/>
      <c r="CGS15" s="5"/>
      <c r="CGT15" s="5"/>
      <c r="CGU15" s="5"/>
      <c r="CGV15" s="5"/>
      <c r="CGW15" s="5"/>
      <c r="CGX15" s="5"/>
      <c r="CGY15" s="5"/>
      <c r="CGZ15" s="5"/>
      <c r="CHA15" s="5"/>
      <c r="CHB15" s="5"/>
      <c r="CHC15" s="5"/>
      <c r="CHD15" s="5"/>
      <c r="CHE15" s="5"/>
      <c r="CHF15" s="5"/>
      <c r="CHG15" s="5"/>
      <c r="CHH15" s="5"/>
      <c r="CHI15" s="5"/>
      <c r="CHJ15" s="5"/>
      <c r="CHK15" s="5"/>
      <c r="CHL15" s="5"/>
      <c r="CHM15" s="5"/>
      <c r="CHN15" s="5"/>
      <c r="CHO15" s="5"/>
      <c r="CHP15" s="5"/>
      <c r="CHQ15" s="5"/>
      <c r="CHR15" s="5"/>
      <c r="CHS15" s="5"/>
      <c r="CHT15" s="5"/>
      <c r="CHU15" s="5"/>
      <c r="CHV15" s="5"/>
      <c r="CHW15" s="5"/>
      <c r="CHX15" s="5"/>
      <c r="CHY15" s="5"/>
      <c r="CHZ15" s="5"/>
      <c r="CIA15" s="5"/>
      <c r="CIB15" s="5"/>
      <c r="CIC15" s="5"/>
      <c r="CID15" s="5"/>
      <c r="CIE15" s="5"/>
      <c r="CIF15" s="5"/>
      <c r="CIG15" s="5"/>
      <c r="CIH15" s="5"/>
      <c r="CII15" s="5"/>
      <c r="CIJ15" s="5"/>
      <c r="CIK15" s="5"/>
      <c r="CIL15" s="5"/>
      <c r="CIM15" s="5"/>
      <c r="CIN15" s="5"/>
      <c r="CIO15" s="5"/>
      <c r="CIP15" s="5"/>
      <c r="CIQ15" s="5"/>
      <c r="CIR15" s="5"/>
      <c r="CIS15" s="5"/>
      <c r="CIT15" s="5"/>
      <c r="CIU15" s="5"/>
      <c r="CIV15" s="5"/>
      <c r="CIW15" s="5"/>
      <c r="CIX15" s="5"/>
      <c r="CIY15" s="5"/>
      <c r="CIZ15" s="5"/>
      <c r="CJA15" s="5"/>
      <c r="CJB15" s="5"/>
      <c r="CJC15" s="5"/>
      <c r="CJD15" s="5"/>
      <c r="CJE15" s="5"/>
      <c r="CJF15" s="5"/>
      <c r="CJG15" s="5"/>
      <c r="CJH15" s="5"/>
      <c r="CJI15" s="5"/>
      <c r="CJJ15" s="5"/>
      <c r="CJK15" s="5"/>
      <c r="CJL15" s="5"/>
      <c r="CJM15" s="5"/>
      <c r="CJN15" s="5"/>
      <c r="CJO15" s="5"/>
      <c r="CJP15" s="5"/>
      <c r="CJQ15" s="5"/>
      <c r="CJR15" s="5"/>
      <c r="CJS15" s="5"/>
      <c r="CJT15" s="5"/>
      <c r="CJU15" s="5"/>
      <c r="CJV15" s="5"/>
      <c r="CJW15" s="5"/>
      <c r="CJX15" s="5"/>
      <c r="CJY15" s="5"/>
      <c r="CJZ15" s="5"/>
      <c r="CKA15" s="5"/>
      <c r="CKB15" s="5"/>
      <c r="CKC15" s="5"/>
      <c r="CKD15" s="5"/>
      <c r="CKE15" s="5"/>
      <c r="CKF15" s="5"/>
      <c r="CKG15" s="5"/>
      <c r="CKH15" s="5"/>
      <c r="CKI15" s="5"/>
      <c r="CKJ15" s="5"/>
      <c r="CKK15" s="5"/>
      <c r="CKL15" s="5"/>
      <c r="CKM15" s="5"/>
      <c r="CKN15" s="5"/>
      <c r="CKO15" s="5"/>
      <c r="CKP15" s="5"/>
      <c r="CKQ15" s="5"/>
      <c r="CKR15" s="5"/>
      <c r="CKS15" s="5"/>
      <c r="CKT15" s="5"/>
      <c r="CKU15" s="5"/>
      <c r="CKV15" s="5"/>
      <c r="CKW15" s="5"/>
      <c r="CKX15" s="5"/>
      <c r="CKY15" s="5"/>
      <c r="CKZ15" s="5"/>
      <c r="CLA15" s="5"/>
      <c r="CLB15" s="5"/>
      <c r="CLC15" s="5"/>
      <c r="CLD15" s="5"/>
      <c r="CLE15" s="5"/>
      <c r="CLF15" s="5"/>
      <c r="CLG15" s="5"/>
      <c r="CLH15" s="5"/>
      <c r="CLI15" s="5"/>
      <c r="CLJ15" s="5"/>
      <c r="CLK15" s="5"/>
      <c r="CLL15" s="5"/>
      <c r="CLM15" s="5"/>
      <c r="CLN15" s="5"/>
      <c r="CLO15" s="5"/>
      <c r="CLP15" s="5"/>
      <c r="CLQ15" s="5"/>
      <c r="CLR15" s="5"/>
      <c r="CLS15" s="5"/>
      <c r="CLT15" s="5"/>
      <c r="CLU15" s="5"/>
      <c r="CLV15" s="5"/>
      <c r="CLW15" s="5"/>
      <c r="CLX15" s="5"/>
      <c r="CLY15" s="5"/>
      <c r="CLZ15" s="5"/>
      <c r="CMA15" s="5"/>
      <c r="CMB15" s="5"/>
      <c r="CMC15" s="5"/>
      <c r="CMD15" s="5"/>
      <c r="CME15" s="5"/>
      <c r="CMF15" s="5"/>
      <c r="CMG15" s="5"/>
      <c r="CMH15" s="5"/>
      <c r="CMI15" s="5"/>
      <c r="CMJ15" s="5"/>
      <c r="CMK15" s="5"/>
      <c r="CML15" s="5"/>
      <c r="CMM15" s="5"/>
      <c r="CMN15" s="5"/>
      <c r="CMO15" s="5"/>
      <c r="CMP15" s="5"/>
      <c r="CMQ15" s="5"/>
      <c r="CMR15" s="5"/>
      <c r="CMS15" s="5"/>
      <c r="CMT15" s="5"/>
      <c r="CMU15" s="5"/>
      <c r="CMV15" s="5"/>
      <c r="CMW15" s="5"/>
      <c r="CMX15" s="5"/>
      <c r="CMY15" s="5"/>
      <c r="CMZ15" s="5"/>
      <c r="CNA15" s="5"/>
      <c r="CNB15" s="5"/>
      <c r="CNC15" s="5"/>
      <c r="CND15" s="5"/>
      <c r="CNE15" s="5"/>
      <c r="CNF15" s="5"/>
      <c r="CNG15" s="5"/>
      <c r="CNH15" s="5"/>
      <c r="CNI15" s="5"/>
      <c r="CNJ15" s="5"/>
      <c r="CNK15" s="5"/>
      <c r="CNL15" s="5"/>
      <c r="CNM15" s="5"/>
      <c r="CNN15" s="5"/>
      <c r="CNO15" s="5"/>
      <c r="CNP15" s="5"/>
      <c r="CNQ15" s="5"/>
      <c r="CNR15" s="5"/>
      <c r="CNS15" s="5"/>
      <c r="CNT15" s="5"/>
      <c r="CNU15" s="5"/>
      <c r="CNV15" s="5"/>
      <c r="CNW15" s="5"/>
      <c r="CNX15" s="5"/>
      <c r="CNY15" s="5"/>
      <c r="CNZ15" s="5"/>
      <c r="COA15" s="5"/>
      <c r="COB15" s="5"/>
      <c r="COC15" s="5"/>
      <c r="COD15" s="5"/>
      <c r="COE15" s="5"/>
      <c r="COF15" s="5"/>
      <c r="COG15" s="5"/>
      <c r="COH15" s="5"/>
      <c r="COI15" s="5"/>
      <c r="COJ15" s="5"/>
      <c r="COK15" s="5"/>
      <c r="COL15" s="5"/>
      <c r="COM15" s="5"/>
      <c r="CON15" s="5"/>
      <c r="COO15" s="5"/>
      <c r="COP15" s="5"/>
      <c r="COQ15" s="5"/>
      <c r="COR15" s="5"/>
      <c r="COS15" s="5"/>
      <c r="COT15" s="5"/>
      <c r="COU15" s="5"/>
      <c r="COV15" s="5"/>
      <c r="COW15" s="5"/>
      <c r="COX15" s="5"/>
      <c r="COY15" s="5"/>
      <c r="COZ15" s="5"/>
      <c r="CPA15" s="5"/>
      <c r="CPB15" s="5"/>
      <c r="CPC15" s="5"/>
      <c r="CPD15" s="5"/>
      <c r="CPE15" s="5"/>
      <c r="CPF15" s="5"/>
      <c r="CPG15" s="5"/>
      <c r="CPH15" s="5"/>
      <c r="CPI15" s="5"/>
      <c r="CPJ15" s="5"/>
      <c r="CPK15" s="5"/>
      <c r="CPL15" s="5"/>
      <c r="CPM15" s="5"/>
      <c r="CPN15" s="5"/>
      <c r="CPO15" s="5"/>
      <c r="CPP15" s="5"/>
      <c r="CPQ15" s="5"/>
      <c r="CPR15" s="5"/>
      <c r="CPS15" s="5"/>
      <c r="CPT15" s="5"/>
      <c r="CPU15" s="5"/>
      <c r="CPV15" s="5"/>
      <c r="CPW15" s="5"/>
      <c r="CPX15" s="5"/>
      <c r="CPY15" s="5"/>
      <c r="CPZ15" s="5"/>
      <c r="CQA15" s="5"/>
      <c r="CQB15" s="5"/>
      <c r="CQC15" s="5"/>
      <c r="CQD15" s="5"/>
      <c r="CQE15" s="5"/>
      <c r="CQF15" s="5"/>
      <c r="CQG15" s="5"/>
      <c r="CQH15" s="5"/>
      <c r="CQI15" s="5"/>
      <c r="CQJ15" s="5"/>
      <c r="CQK15" s="5"/>
      <c r="CQL15" s="5"/>
      <c r="CQM15" s="5"/>
      <c r="CQN15" s="5"/>
      <c r="CQO15" s="5"/>
      <c r="CQP15" s="5"/>
      <c r="CQQ15" s="5"/>
      <c r="CQR15" s="5"/>
      <c r="CQS15" s="5"/>
      <c r="CQT15" s="5"/>
      <c r="CQU15" s="5"/>
      <c r="CQV15" s="5"/>
      <c r="CQW15" s="5"/>
      <c r="CQX15" s="5"/>
      <c r="CQY15" s="5"/>
      <c r="CQZ15" s="5"/>
      <c r="CRA15" s="5"/>
      <c r="CRB15" s="5"/>
      <c r="CRC15" s="5"/>
      <c r="CRD15" s="5"/>
      <c r="CRE15" s="5"/>
      <c r="CRF15" s="5"/>
      <c r="CRG15" s="5"/>
      <c r="CRH15" s="5"/>
      <c r="CRI15" s="5"/>
      <c r="CRJ15" s="5"/>
      <c r="CRK15" s="5"/>
      <c r="CRL15" s="5"/>
      <c r="CRM15" s="5"/>
      <c r="CRN15" s="5"/>
      <c r="CRO15" s="5"/>
      <c r="CRP15" s="5"/>
      <c r="CRQ15" s="5"/>
      <c r="CRR15" s="5"/>
      <c r="CRS15" s="5"/>
      <c r="CRT15" s="5"/>
      <c r="CRU15" s="5"/>
      <c r="CRV15" s="5"/>
      <c r="CRW15" s="5"/>
      <c r="CRX15" s="5"/>
      <c r="CRY15" s="5"/>
      <c r="CRZ15" s="5"/>
      <c r="CSA15" s="5"/>
      <c r="CSB15" s="5"/>
      <c r="CSC15" s="5"/>
      <c r="CSD15" s="5"/>
      <c r="CSE15" s="5"/>
      <c r="CSF15" s="5"/>
      <c r="CSG15" s="5"/>
      <c r="CSH15" s="5"/>
      <c r="CSI15" s="5"/>
      <c r="CSJ15" s="5"/>
      <c r="CSK15" s="5"/>
      <c r="CSL15" s="5"/>
      <c r="CSM15" s="5"/>
      <c r="CSN15" s="5"/>
      <c r="CSO15" s="5"/>
      <c r="CSP15" s="5"/>
      <c r="CSQ15" s="5"/>
      <c r="CSR15" s="5"/>
      <c r="CSS15" s="5"/>
      <c r="CST15" s="5"/>
      <c r="CSU15" s="5"/>
      <c r="CSV15" s="5"/>
      <c r="CSW15" s="5"/>
      <c r="CSX15" s="5"/>
      <c r="CSY15" s="5"/>
      <c r="CSZ15" s="5"/>
      <c r="CTA15" s="5"/>
      <c r="CTB15" s="5"/>
      <c r="CTC15" s="5"/>
      <c r="CTD15" s="5"/>
      <c r="CTE15" s="5"/>
      <c r="CTF15" s="5"/>
      <c r="CTG15" s="5"/>
      <c r="CTH15" s="5"/>
      <c r="CTI15" s="5"/>
      <c r="CTJ15" s="5"/>
      <c r="CTK15" s="5"/>
      <c r="CTL15" s="5"/>
      <c r="CTM15" s="5"/>
      <c r="CTN15" s="5"/>
      <c r="CTO15" s="5"/>
      <c r="CTP15" s="5"/>
      <c r="CTQ15" s="5"/>
      <c r="CTR15" s="5"/>
      <c r="CTS15" s="5"/>
      <c r="CTT15" s="5"/>
      <c r="CTU15" s="5"/>
      <c r="CTV15" s="5"/>
      <c r="CTW15" s="5"/>
      <c r="CTX15" s="5"/>
      <c r="CTY15" s="5"/>
      <c r="CTZ15" s="5"/>
      <c r="CUA15" s="5"/>
      <c r="CUB15" s="5"/>
      <c r="CUC15" s="5"/>
      <c r="CUD15" s="5"/>
      <c r="CUE15" s="5"/>
      <c r="CUF15" s="5"/>
      <c r="CUG15" s="5"/>
      <c r="CUH15" s="5"/>
      <c r="CUI15" s="5"/>
      <c r="CUJ15" s="5"/>
      <c r="CUK15" s="5"/>
      <c r="CUL15" s="5"/>
      <c r="CUM15" s="5"/>
      <c r="CUN15" s="5"/>
      <c r="CUO15" s="5"/>
      <c r="CUP15" s="5"/>
      <c r="CUQ15" s="5"/>
      <c r="CUR15" s="5"/>
      <c r="CUS15" s="5"/>
      <c r="CUT15" s="5"/>
      <c r="CUU15" s="5"/>
      <c r="CUV15" s="5"/>
      <c r="CUW15" s="5"/>
      <c r="CUX15" s="5"/>
      <c r="CUY15" s="5"/>
      <c r="CUZ15" s="5"/>
      <c r="CVA15" s="5"/>
      <c r="CVB15" s="5"/>
      <c r="CVC15" s="5"/>
      <c r="CVD15" s="5"/>
      <c r="CVE15" s="5"/>
      <c r="CVF15" s="5"/>
      <c r="CVG15" s="5"/>
      <c r="CVH15" s="5"/>
      <c r="CVI15" s="5"/>
      <c r="CVJ15" s="5"/>
      <c r="CVK15" s="5"/>
      <c r="CVL15" s="5"/>
      <c r="CVM15" s="5"/>
      <c r="CVN15" s="5"/>
      <c r="CVO15" s="5"/>
      <c r="CVP15" s="5"/>
      <c r="CVQ15" s="5"/>
      <c r="CVR15" s="5"/>
      <c r="CVS15" s="5"/>
      <c r="CVT15" s="5"/>
      <c r="CVU15" s="5"/>
      <c r="CVV15" s="5"/>
      <c r="CVW15" s="5"/>
      <c r="CVX15" s="5"/>
      <c r="CVY15" s="5"/>
      <c r="CVZ15" s="5"/>
      <c r="CWA15" s="5"/>
      <c r="CWB15" s="5"/>
      <c r="CWC15" s="5"/>
      <c r="CWD15" s="5"/>
      <c r="CWE15" s="5"/>
      <c r="CWF15" s="5"/>
      <c r="CWG15" s="5"/>
      <c r="CWH15" s="5"/>
      <c r="CWI15" s="5"/>
      <c r="CWJ15" s="5"/>
      <c r="CWK15" s="5"/>
      <c r="CWL15" s="5"/>
      <c r="CWM15" s="5"/>
      <c r="CWN15" s="5"/>
      <c r="CWO15" s="5"/>
      <c r="CWP15" s="5"/>
      <c r="CWQ15" s="5"/>
      <c r="CWR15" s="5"/>
      <c r="CWS15" s="5"/>
      <c r="CWT15" s="5"/>
      <c r="CWU15" s="5"/>
      <c r="CWV15" s="5"/>
      <c r="CWW15" s="5"/>
      <c r="CWX15" s="5"/>
      <c r="CWY15" s="5"/>
      <c r="CWZ15" s="5"/>
      <c r="CXA15" s="5"/>
      <c r="CXB15" s="5"/>
      <c r="CXC15" s="5"/>
      <c r="CXD15" s="5"/>
      <c r="CXE15" s="5"/>
      <c r="CXF15" s="5"/>
      <c r="CXG15" s="5"/>
      <c r="CXH15" s="5"/>
      <c r="CXI15" s="5"/>
      <c r="CXJ15" s="5"/>
      <c r="CXK15" s="5"/>
      <c r="CXL15" s="5"/>
      <c r="CXM15" s="5"/>
      <c r="CXN15" s="5"/>
      <c r="CXO15" s="5"/>
      <c r="CXP15" s="5"/>
      <c r="CXQ15" s="5"/>
      <c r="CXR15" s="5"/>
      <c r="CXS15" s="5"/>
      <c r="CXT15" s="5"/>
      <c r="CXU15" s="5"/>
      <c r="CXV15" s="5"/>
      <c r="CXW15" s="5"/>
      <c r="CXX15" s="5"/>
      <c r="CXY15" s="5"/>
      <c r="CXZ15" s="5"/>
      <c r="CYA15" s="5"/>
      <c r="CYB15" s="5"/>
      <c r="CYC15" s="5"/>
      <c r="CYD15" s="5"/>
      <c r="CYE15" s="5"/>
      <c r="CYF15" s="5"/>
      <c r="CYG15" s="5"/>
      <c r="CYH15" s="5"/>
      <c r="CYI15" s="5"/>
      <c r="CYJ15" s="5"/>
      <c r="CYK15" s="5"/>
      <c r="CYL15" s="5"/>
      <c r="CYM15" s="5"/>
      <c r="CYN15" s="5"/>
      <c r="CYO15" s="5"/>
      <c r="CYP15" s="5"/>
      <c r="CYQ15" s="5"/>
      <c r="CYR15" s="5"/>
      <c r="CYS15" s="5"/>
      <c r="CYT15" s="5"/>
      <c r="CYU15" s="5"/>
      <c r="CYV15" s="5"/>
      <c r="CYW15" s="5"/>
      <c r="CYX15" s="5"/>
      <c r="CYY15" s="5"/>
      <c r="CYZ15" s="5"/>
      <c r="CZA15" s="5"/>
      <c r="CZB15" s="5"/>
      <c r="CZC15" s="5"/>
      <c r="CZD15" s="5"/>
      <c r="CZE15" s="5"/>
      <c r="CZF15" s="5"/>
      <c r="CZG15" s="5"/>
      <c r="CZH15" s="5"/>
      <c r="CZI15" s="5"/>
      <c r="CZJ15" s="5"/>
      <c r="CZK15" s="5"/>
      <c r="CZL15" s="5"/>
      <c r="CZM15" s="5"/>
      <c r="CZN15" s="5"/>
      <c r="CZO15" s="5"/>
      <c r="CZP15" s="5"/>
      <c r="CZQ15" s="5"/>
      <c r="CZR15" s="5"/>
      <c r="CZS15" s="5"/>
      <c r="CZT15" s="5"/>
      <c r="CZU15" s="5"/>
      <c r="CZV15" s="5"/>
      <c r="CZW15" s="5"/>
      <c r="CZX15" s="5"/>
      <c r="CZY15" s="5"/>
      <c r="CZZ15" s="5"/>
      <c r="DAA15" s="5"/>
      <c r="DAB15" s="5"/>
      <c r="DAC15" s="5"/>
      <c r="DAD15" s="5"/>
      <c r="DAE15" s="5"/>
      <c r="DAF15" s="5"/>
      <c r="DAG15" s="5"/>
      <c r="DAH15" s="5"/>
      <c r="DAI15" s="5"/>
      <c r="DAJ15" s="5"/>
      <c r="DAK15" s="5"/>
      <c r="DAL15" s="5"/>
      <c r="DAM15" s="5"/>
      <c r="DAN15" s="5"/>
      <c r="DAO15" s="5"/>
      <c r="DAP15" s="5"/>
      <c r="DAQ15" s="5"/>
      <c r="DAR15" s="5"/>
      <c r="DAS15" s="5"/>
      <c r="DAT15" s="5"/>
      <c r="DAU15" s="5"/>
      <c r="DAV15" s="5"/>
      <c r="DAW15" s="5"/>
      <c r="DAX15" s="5"/>
      <c r="DAY15" s="5"/>
      <c r="DAZ15" s="5"/>
      <c r="DBA15" s="5"/>
      <c r="DBB15" s="5"/>
      <c r="DBC15" s="5"/>
      <c r="DBD15" s="5"/>
      <c r="DBE15" s="5"/>
      <c r="DBF15" s="5"/>
      <c r="DBG15" s="5"/>
      <c r="DBH15" s="5"/>
      <c r="DBI15" s="5"/>
      <c r="DBJ15" s="5"/>
      <c r="DBK15" s="5"/>
      <c r="DBL15" s="5"/>
      <c r="DBM15" s="5"/>
      <c r="DBN15" s="5"/>
      <c r="DBO15" s="5"/>
      <c r="DBP15" s="5"/>
      <c r="DBQ15" s="5"/>
      <c r="DBR15" s="5"/>
      <c r="DBS15" s="5"/>
      <c r="DBT15" s="5"/>
      <c r="DBU15" s="5"/>
      <c r="DBV15" s="5"/>
      <c r="DBW15" s="5"/>
      <c r="DBX15" s="5"/>
      <c r="DBY15" s="5"/>
      <c r="DBZ15" s="5"/>
      <c r="DCA15" s="5"/>
      <c r="DCB15" s="5"/>
      <c r="DCC15" s="5"/>
      <c r="DCD15" s="5"/>
      <c r="DCE15" s="5"/>
      <c r="DCF15" s="5"/>
      <c r="DCG15" s="5"/>
      <c r="DCH15" s="5"/>
      <c r="DCI15" s="5"/>
      <c r="DCJ15" s="5"/>
      <c r="DCK15" s="5"/>
      <c r="DCL15" s="5"/>
      <c r="DCM15" s="5"/>
      <c r="DCN15" s="5"/>
      <c r="DCO15" s="5"/>
      <c r="DCP15" s="5"/>
      <c r="DCQ15" s="5"/>
      <c r="DCR15" s="5"/>
      <c r="DCS15" s="5"/>
      <c r="DCT15" s="5"/>
      <c r="DCU15" s="5"/>
      <c r="DCV15" s="5"/>
      <c r="DCW15" s="5"/>
      <c r="DCX15" s="5"/>
      <c r="DCY15" s="5"/>
      <c r="DCZ15" s="5"/>
      <c r="DDA15" s="5"/>
      <c r="DDB15" s="5"/>
      <c r="DDC15" s="5"/>
      <c r="DDD15" s="5"/>
      <c r="DDE15" s="5"/>
      <c r="DDF15" s="5"/>
      <c r="DDG15" s="5"/>
      <c r="DDH15" s="5"/>
      <c r="DDI15" s="5"/>
      <c r="DDJ15" s="5"/>
      <c r="DDK15" s="5"/>
      <c r="DDL15" s="5"/>
      <c r="DDM15" s="5"/>
      <c r="DDN15" s="5"/>
      <c r="DDO15" s="5"/>
      <c r="DDP15" s="5"/>
      <c r="DDQ15" s="5"/>
      <c r="DDR15" s="5"/>
      <c r="DDS15" s="5"/>
      <c r="DDT15" s="5"/>
      <c r="DDU15" s="5"/>
      <c r="DDV15" s="5"/>
      <c r="DDW15" s="5"/>
      <c r="DDX15" s="5"/>
      <c r="DDY15" s="5"/>
      <c r="DDZ15" s="5"/>
      <c r="DEA15" s="5"/>
      <c r="DEB15" s="5"/>
      <c r="DEC15" s="5"/>
      <c r="DED15" s="5"/>
      <c r="DEE15" s="5"/>
      <c r="DEF15" s="5"/>
      <c r="DEG15" s="5"/>
      <c r="DEH15" s="5"/>
      <c r="DEI15" s="5"/>
      <c r="DEJ15" s="5"/>
      <c r="DEK15" s="5"/>
      <c r="DEL15" s="5"/>
      <c r="DEM15" s="5"/>
      <c r="DEN15" s="5"/>
      <c r="DEO15" s="5"/>
      <c r="DEP15" s="5"/>
      <c r="DEQ15" s="5"/>
      <c r="DER15" s="5"/>
      <c r="DES15" s="5"/>
      <c r="DET15" s="5"/>
      <c r="DEU15" s="5"/>
      <c r="DEV15" s="5"/>
      <c r="DEW15" s="5"/>
      <c r="DEX15" s="5"/>
      <c r="DEY15" s="5"/>
      <c r="DEZ15" s="5"/>
      <c r="DFA15" s="5"/>
      <c r="DFB15" s="5"/>
      <c r="DFC15" s="5"/>
      <c r="DFD15" s="5"/>
      <c r="DFE15" s="5"/>
      <c r="DFF15" s="5"/>
      <c r="DFG15" s="5"/>
      <c r="DFH15" s="5"/>
      <c r="DFI15" s="5"/>
      <c r="DFJ15" s="5"/>
      <c r="DFK15" s="5"/>
      <c r="DFL15" s="5"/>
      <c r="DFM15" s="5"/>
      <c r="DFN15" s="5"/>
      <c r="DFO15" s="5"/>
      <c r="DFP15" s="5"/>
      <c r="DFQ15" s="5"/>
      <c r="DFR15" s="5"/>
      <c r="DFS15" s="5"/>
      <c r="DFT15" s="5"/>
      <c r="DFU15" s="5"/>
      <c r="DFV15" s="5"/>
      <c r="DFW15" s="5"/>
      <c r="DFX15" s="5"/>
      <c r="DFY15" s="5"/>
      <c r="DFZ15" s="5"/>
      <c r="DGA15" s="5"/>
      <c r="DGB15" s="5"/>
      <c r="DGC15" s="5"/>
      <c r="DGD15" s="5"/>
      <c r="DGE15" s="5"/>
      <c r="DGF15" s="5"/>
      <c r="DGG15" s="5"/>
      <c r="DGH15" s="5"/>
      <c r="DGI15" s="5"/>
      <c r="DGJ15" s="5"/>
      <c r="DGK15" s="5"/>
      <c r="DGL15" s="5"/>
      <c r="DGM15" s="5"/>
      <c r="DGN15" s="5"/>
      <c r="DGO15" s="5"/>
      <c r="DGP15" s="5"/>
      <c r="DGQ15" s="5"/>
      <c r="DGR15" s="5"/>
      <c r="DGS15" s="5"/>
      <c r="DGT15" s="5"/>
      <c r="DGU15" s="5"/>
      <c r="DGV15" s="5"/>
      <c r="DGW15" s="5"/>
      <c r="DGX15" s="5"/>
      <c r="DGY15" s="5"/>
      <c r="DGZ15" s="5"/>
      <c r="DHA15" s="5"/>
      <c r="DHB15" s="5"/>
      <c r="DHC15" s="5"/>
      <c r="DHD15" s="5"/>
      <c r="DHE15" s="5"/>
      <c r="DHF15" s="5"/>
      <c r="DHG15" s="5"/>
      <c r="DHH15" s="5"/>
      <c r="DHI15" s="5"/>
      <c r="DHJ15" s="5"/>
      <c r="DHK15" s="5"/>
      <c r="DHL15" s="5"/>
      <c r="DHM15" s="5"/>
      <c r="DHN15" s="5"/>
      <c r="DHO15" s="5"/>
      <c r="DHP15" s="5"/>
      <c r="DHQ15" s="5"/>
      <c r="DHR15" s="5"/>
      <c r="DHS15" s="5"/>
      <c r="DHT15" s="5"/>
      <c r="DHU15" s="5"/>
      <c r="DHV15" s="5"/>
      <c r="DHW15" s="5"/>
      <c r="DHX15" s="5"/>
      <c r="DHY15" s="5"/>
      <c r="DHZ15" s="5"/>
      <c r="DIA15" s="5"/>
      <c r="DIB15" s="5"/>
      <c r="DIC15" s="5"/>
      <c r="DID15" s="5"/>
      <c r="DIE15" s="5"/>
      <c r="DIF15" s="5"/>
      <c r="DIG15" s="5"/>
      <c r="DIH15" s="5"/>
      <c r="DII15" s="5"/>
      <c r="DIJ15" s="5"/>
      <c r="DIK15" s="5"/>
      <c r="DIL15" s="5"/>
      <c r="DIM15" s="5"/>
      <c r="DIN15" s="5"/>
      <c r="DIO15" s="5"/>
      <c r="DIP15" s="5"/>
      <c r="DIQ15" s="5"/>
      <c r="DIR15" s="5"/>
      <c r="DIS15" s="5"/>
      <c r="DIT15" s="5"/>
      <c r="DIU15" s="5"/>
      <c r="DIV15" s="5"/>
      <c r="DIW15" s="5"/>
      <c r="DIX15" s="5"/>
      <c r="DIY15" s="5"/>
      <c r="DIZ15" s="5"/>
      <c r="DJA15" s="5"/>
      <c r="DJB15" s="5"/>
      <c r="DJC15" s="5"/>
      <c r="DJD15" s="5"/>
      <c r="DJE15" s="5"/>
      <c r="DJF15" s="5"/>
      <c r="DJG15" s="5"/>
      <c r="DJH15" s="5"/>
      <c r="DJI15" s="5"/>
      <c r="DJJ15" s="5"/>
      <c r="DJK15" s="5"/>
      <c r="DJL15" s="5"/>
      <c r="DJM15" s="5"/>
      <c r="DJN15" s="5"/>
      <c r="DJO15" s="5"/>
      <c r="DJP15" s="5"/>
      <c r="DJQ15" s="5"/>
      <c r="DJR15" s="5"/>
      <c r="DJS15" s="5"/>
      <c r="DJT15" s="5"/>
      <c r="DJU15" s="5"/>
      <c r="DJV15" s="5"/>
      <c r="DJW15" s="5"/>
      <c r="DJX15" s="5"/>
      <c r="DJY15" s="5"/>
      <c r="DJZ15" s="5"/>
      <c r="DKA15" s="5"/>
      <c r="DKB15" s="5"/>
      <c r="DKC15" s="5"/>
      <c r="DKD15" s="5"/>
      <c r="DKE15" s="5"/>
      <c r="DKF15" s="5"/>
      <c r="DKG15" s="5"/>
      <c r="DKH15" s="5"/>
      <c r="DKI15" s="5"/>
      <c r="DKJ15" s="5"/>
      <c r="DKK15" s="5"/>
      <c r="DKL15" s="5"/>
      <c r="DKM15" s="5"/>
      <c r="DKN15" s="5"/>
      <c r="DKO15" s="5"/>
      <c r="DKP15" s="5"/>
      <c r="DKQ15" s="5"/>
      <c r="DKR15" s="5"/>
      <c r="DKS15" s="5"/>
      <c r="DKT15" s="5"/>
      <c r="DKU15" s="5"/>
      <c r="DKV15" s="5"/>
      <c r="DKW15" s="5"/>
      <c r="DKX15" s="5"/>
      <c r="DKY15" s="5"/>
      <c r="DKZ15" s="5"/>
      <c r="DLA15" s="5"/>
      <c r="DLB15" s="5"/>
      <c r="DLC15" s="5"/>
      <c r="DLD15" s="5"/>
      <c r="DLE15" s="5"/>
      <c r="DLF15" s="5"/>
      <c r="DLG15" s="5"/>
      <c r="DLH15" s="5"/>
      <c r="DLI15" s="5"/>
      <c r="DLJ15" s="5"/>
      <c r="DLK15" s="5"/>
      <c r="DLL15" s="5"/>
      <c r="DLM15" s="5"/>
      <c r="DLN15" s="5"/>
      <c r="DLO15" s="5"/>
      <c r="DLP15" s="5"/>
      <c r="DLQ15" s="5"/>
      <c r="DLR15" s="5"/>
      <c r="DLS15" s="5"/>
      <c r="DLT15" s="5"/>
      <c r="DLU15" s="5"/>
      <c r="DLV15" s="5"/>
      <c r="DLW15" s="5"/>
      <c r="DLX15" s="5"/>
      <c r="DLY15" s="5"/>
      <c r="DLZ15" s="5"/>
      <c r="DMA15" s="5"/>
      <c r="DMB15" s="5"/>
      <c r="DMC15" s="5"/>
      <c r="DMD15" s="5"/>
      <c r="DME15" s="5"/>
      <c r="DMF15" s="5"/>
      <c r="DMG15" s="5"/>
      <c r="DMH15" s="5"/>
      <c r="DMI15" s="5"/>
      <c r="DMJ15" s="5"/>
      <c r="DMK15" s="5"/>
      <c r="DML15" s="5"/>
      <c r="DMM15" s="5"/>
      <c r="DMN15" s="5"/>
      <c r="DMO15" s="5"/>
      <c r="DMP15" s="5"/>
      <c r="DMQ15" s="5"/>
      <c r="DMR15" s="5"/>
      <c r="DMS15" s="5"/>
      <c r="DMT15" s="5"/>
      <c r="DMU15" s="5"/>
      <c r="DMV15" s="5"/>
      <c r="DMW15" s="5"/>
      <c r="DMX15" s="5"/>
      <c r="DMY15" s="5"/>
      <c r="DMZ15" s="5"/>
      <c r="DNA15" s="5"/>
      <c r="DNB15" s="5"/>
      <c r="DNC15" s="5"/>
      <c r="DND15" s="5"/>
      <c r="DNE15" s="5"/>
      <c r="DNF15" s="5"/>
      <c r="DNG15" s="5"/>
      <c r="DNH15" s="5"/>
      <c r="DNI15" s="5"/>
      <c r="DNJ15" s="5"/>
      <c r="DNK15" s="5"/>
      <c r="DNL15" s="5"/>
      <c r="DNM15" s="5"/>
      <c r="DNN15" s="5"/>
      <c r="DNO15" s="5"/>
      <c r="DNP15" s="5"/>
      <c r="DNQ15" s="5"/>
      <c r="DNR15" s="5"/>
      <c r="DNS15" s="5"/>
      <c r="DNT15" s="5"/>
      <c r="DNU15" s="5"/>
      <c r="DNV15" s="5"/>
      <c r="DNW15" s="5"/>
      <c r="DNX15" s="5"/>
      <c r="DNY15" s="5"/>
      <c r="DNZ15" s="5"/>
      <c r="DOA15" s="5"/>
      <c r="DOB15" s="5"/>
      <c r="DOC15" s="5"/>
      <c r="DOD15" s="5"/>
      <c r="DOE15" s="5"/>
      <c r="DOF15" s="5"/>
      <c r="DOG15" s="5"/>
      <c r="DOH15" s="5"/>
      <c r="DOI15" s="5"/>
      <c r="DOJ15" s="5"/>
      <c r="DOK15" s="5"/>
      <c r="DOL15" s="5"/>
      <c r="DOM15" s="5"/>
      <c r="DON15" s="5"/>
      <c r="DOO15" s="5"/>
      <c r="DOP15" s="5"/>
      <c r="DOQ15" s="5"/>
      <c r="DOR15" s="5"/>
      <c r="DOS15" s="5"/>
      <c r="DOT15" s="5"/>
      <c r="DOU15" s="5"/>
      <c r="DOV15" s="5"/>
      <c r="DOW15" s="5"/>
      <c r="DOX15" s="5"/>
      <c r="DOY15" s="5"/>
      <c r="DOZ15" s="5"/>
      <c r="DPA15" s="5"/>
      <c r="DPB15" s="5"/>
      <c r="DPC15" s="5"/>
      <c r="DPD15" s="5"/>
      <c r="DPE15" s="5"/>
      <c r="DPF15" s="5"/>
      <c r="DPG15" s="5"/>
      <c r="DPH15" s="5"/>
      <c r="DPI15" s="5"/>
      <c r="DPJ15" s="5"/>
      <c r="DPK15" s="5"/>
      <c r="DPL15" s="5"/>
      <c r="DPM15" s="5"/>
      <c r="DPN15" s="5"/>
      <c r="DPO15" s="5"/>
      <c r="DPP15" s="5"/>
      <c r="DPQ15" s="5"/>
      <c r="DPR15" s="5"/>
      <c r="DPS15" s="5"/>
      <c r="DPT15" s="5"/>
      <c r="DPU15" s="5"/>
      <c r="DPV15" s="5"/>
      <c r="DPW15" s="5"/>
      <c r="DPX15" s="5"/>
      <c r="DPY15" s="5"/>
      <c r="DPZ15" s="5"/>
      <c r="DQA15" s="5"/>
      <c r="DQB15" s="5"/>
      <c r="DQC15" s="5"/>
      <c r="DQD15" s="5"/>
      <c r="DQE15" s="5"/>
      <c r="DQF15" s="5"/>
      <c r="DQG15" s="5"/>
      <c r="DQH15" s="5"/>
      <c r="DQI15" s="5"/>
      <c r="DQJ15" s="5"/>
      <c r="DQK15" s="5"/>
      <c r="DQL15" s="5"/>
      <c r="DQM15" s="5"/>
      <c r="DQN15" s="5"/>
      <c r="DQO15" s="5"/>
      <c r="DQP15" s="5"/>
      <c r="DQQ15" s="5"/>
      <c r="DQR15" s="5"/>
      <c r="DQS15" s="5"/>
      <c r="DQT15" s="5"/>
      <c r="DQU15" s="5"/>
      <c r="DQV15" s="5"/>
      <c r="DQW15" s="5"/>
      <c r="DQX15" s="5"/>
      <c r="DQY15" s="5"/>
      <c r="DQZ15" s="5"/>
      <c r="DRA15" s="5"/>
      <c r="DRB15" s="5"/>
      <c r="DRC15" s="5"/>
      <c r="DRD15" s="5"/>
      <c r="DRE15" s="5"/>
      <c r="DRF15" s="5"/>
      <c r="DRG15" s="5"/>
      <c r="DRH15" s="5"/>
      <c r="DRI15" s="5"/>
      <c r="DRJ15" s="5"/>
      <c r="DRK15" s="5"/>
      <c r="DRL15" s="5"/>
      <c r="DRM15" s="5"/>
      <c r="DRN15" s="5"/>
      <c r="DRO15" s="5"/>
      <c r="DRP15" s="5"/>
      <c r="DRQ15" s="5"/>
      <c r="DRR15" s="5"/>
      <c r="DRS15" s="5"/>
      <c r="DRT15" s="5"/>
      <c r="DRU15" s="5"/>
      <c r="DRV15" s="5"/>
      <c r="DRW15" s="5"/>
      <c r="DRX15" s="5"/>
      <c r="DRY15" s="5"/>
      <c r="DRZ15" s="5"/>
      <c r="DSA15" s="5"/>
      <c r="DSB15" s="5"/>
      <c r="DSC15" s="5"/>
      <c r="DSD15" s="5"/>
      <c r="DSE15" s="5"/>
      <c r="DSF15" s="5"/>
      <c r="DSG15" s="5"/>
      <c r="DSH15" s="5"/>
      <c r="DSI15" s="5"/>
      <c r="DSJ15" s="5"/>
      <c r="DSK15" s="5"/>
      <c r="DSL15" s="5"/>
      <c r="DSM15" s="5"/>
      <c r="DSN15" s="5"/>
      <c r="DSO15" s="5"/>
      <c r="DSP15" s="5"/>
      <c r="DSQ15" s="5"/>
      <c r="DSR15" s="5"/>
      <c r="DSS15" s="5"/>
      <c r="DST15" s="5"/>
      <c r="DSU15" s="5"/>
      <c r="DSV15" s="5"/>
      <c r="DSW15" s="5"/>
      <c r="DSX15" s="5"/>
      <c r="DSY15" s="5"/>
      <c r="DSZ15" s="5"/>
      <c r="DTA15" s="5"/>
      <c r="DTB15" s="5"/>
      <c r="DTC15" s="5"/>
      <c r="DTD15" s="5"/>
      <c r="DTE15" s="5"/>
      <c r="DTF15" s="5"/>
      <c r="DTG15" s="5"/>
      <c r="DTH15" s="5"/>
      <c r="DTI15" s="5"/>
      <c r="DTJ15" s="5"/>
      <c r="DTK15" s="5"/>
      <c r="DTL15" s="5"/>
      <c r="DTM15" s="5"/>
      <c r="DTN15" s="5"/>
      <c r="DTO15" s="5"/>
      <c r="DTP15" s="5"/>
      <c r="DTQ15" s="5"/>
      <c r="DTR15" s="5"/>
      <c r="DTS15" s="5"/>
      <c r="DTT15" s="5"/>
      <c r="DTU15" s="5"/>
      <c r="DTV15" s="5"/>
      <c r="DTW15" s="5"/>
      <c r="DTX15" s="5"/>
      <c r="DTY15" s="5"/>
      <c r="DTZ15" s="5"/>
      <c r="DUA15" s="5"/>
      <c r="DUB15" s="5"/>
      <c r="DUC15" s="5"/>
      <c r="DUD15" s="5"/>
      <c r="DUE15" s="5"/>
      <c r="DUF15" s="5"/>
      <c r="DUG15" s="5"/>
      <c r="DUH15" s="5"/>
      <c r="DUI15" s="5"/>
      <c r="DUJ15" s="5"/>
      <c r="DUK15" s="5"/>
      <c r="DUL15" s="5"/>
      <c r="DUM15" s="5"/>
      <c r="DUN15" s="5"/>
      <c r="DUO15" s="5"/>
      <c r="DUP15" s="5"/>
      <c r="DUQ15" s="5"/>
      <c r="DUR15" s="5"/>
      <c r="DUS15" s="5"/>
      <c r="DUT15" s="5"/>
      <c r="DUU15" s="5"/>
      <c r="DUV15" s="5"/>
      <c r="DUW15" s="5"/>
      <c r="DUX15" s="5"/>
      <c r="DUY15" s="5"/>
      <c r="DUZ15" s="5"/>
      <c r="DVA15" s="5"/>
      <c r="DVB15" s="5"/>
      <c r="DVC15" s="5"/>
      <c r="DVD15" s="5"/>
      <c r="DVE15" s="5"/>
      <c r="DVF15" s="5"/>
      <c r="DVG15" s="5"/>
      <c r="DVH15" s="5"/>
      <c r="DVI15" s="5"/>
      <c r="DVJ15" s="5"/>
      <c r="DVK15" s="5"/>
      <c r="DVL15" s="5"/>
      <c r="DVM15" s="5"/>
      <c r="DVN15" s="5"/>
      <c r="DVO15" s="5"/>
      <c r="DVP15" s="5"/>
      <c r="DVQ15" s="5"/>
      <c r="DVR15" s="5"/>
      <c r="DVS15" s="5"/>
      <c r="DVT15" s="5"/>
      <c r="DVU15" s="5"/>
      <c r="DVV15" s="5"/>
      <c r="DVW15" s="5"/>
      <c r="DVX15" s="5"/>
      <c r="DVY15" s="5"/>
      <c r="DVZ15" s="5"/>
      <c r="DWA15" s="5"/>
      <c r="DWB15" s="5"/>
      <c r="DWC15" s="5"/>
      <c r="DWD15" s="5"/>
      <c r="DWE15" s="5"/>
      <c r="DWF15" s="5"/>
      <c r="DWG15" s="5"/>
      <c r="DWH15" s="5"/>
      <c r="DWI15" s="5"/>
      <c r="DWJ15" s="5"/>
      <c r="DWK15" s="5"/>
      <c r="DWL15" s="5"/>
      <c r="DWM15" s="5"/>
      <c r="DWN15" s="5"/>
      <c r="DWO15" s="5"/>
      <c r="DWP15" s="5"/>
      <c r="DWQ15" s="5"/>
      <c r="DWR15" s="5"/>
      <c r="DWS15" s="5"/>
      <c r="DWT15" s="5"/>
      <c r="DWU15" s="5"/>
      <c r="DWV15" s="5"/>
      <c r="DWW15" s="5"/>
      <c r="DWX15" s="5"/>
      <c r="DWY15" s="5"/>
      <c r="DWZ15" s="5"/>
      <c r="DXA15" s="5"/>
      <c r="DXB15" s="5"/>
      <c r="DXC15" s="5"/>
      <c r="DXD15" s="5"/>
      <c r="DXE15" s="5"/>
      <c r="DXF15" s="5"/>
      <c r="DXG15" s="5"/>
      <c r="DXH15" s="5"/>
      <c r="DXI15" s="5"/>
      <c r="DXJ15" s="5"/>
      <c r="DXK15" s="5"/>
      <c r="DXL15" s="5"/>
      <c r="DXM15" s="5"/>
      <c r="DXN15" s="5"/>
      <c r="DXO15" s="5"/>
      <c r="DXP15" s="5"/>
      <c r="DXQ15" s="5"/>
      <c r="DXR15" s="5"/>
      <c r="DXS15" s="5"/>
      <c r="DXT15" s="5"/>
      <c r="DXU15" s="5"/>
      <c r="DXV15" s="5"/>
      <c r="DXW15" s="5"/>
      <c r="DXX15" s="5"/>
      <c r="DXY15" s="5"/>
      <c r="DXZ15" s="5"/>
      <c r="DYA15" s="5"/>
      <c r="DYB15" s="5"/>
      <c r="DYC15" s="5"/>
      <c r="DYD15" s="5"/>
      <c r="DYE15" s="5"/>
      <c r="DYF15" s="5"/>
      <c r="DYG15" s="5"/>
      <c r="DYH15" s="5"/>
      <c r="DYI15" s="5"/>
      <c r="DYJ15" s="5"/>
      <c r="DYK15" s="5"/>
      <c r="DYL15" s="5"/>
      <c r="DYM15" s="5"/>
      <c r="DYN15" s="5"/>
      <c r="DYO15" s="5"/>
      <c r="DYP15" s="5"/>
      <c r="DYQ15" s="5"/>
      <c r="DYR15" s="5"/>
      <c r="DYS15" s="5"/>
      <c r="DYT15" s="5"/>
      <c r="DYU15" s="5"/>
      <c r="DYV15" s="5"/>
      <c r="DYW15" s="5"/>
      <c r="DYX15" s="5"/>
      <c r="DYY15" s="5"/>
      <c r="DYZ15" s="5"/>
      <c r="DZA15" s="5"/>
      <c r="DZB15" s="5"/>
      <c r="DZC15" s="5"/>
      <c r="DZD15" s="5"/>
      <c r="DZE15" s="5"/>
      <c r="DZF15" s="5"/>
      <c r="DZG15" s="5"/>
      <c r="DZH15" s="5"/>
      <c r="DZI15" s="5"/>
      <c r="DZJ15" s="5"/>
      <c r="DZK15" s="5"/>
      <c r="DZL15" s="5"/>
      <c r="DZM15" s="5"/>
      <c r="DZN15" s="5"/>
      <c r="DZO15" s="5"/>
      <c r="DZP15" s="5"/>
      <c r="DZQ15" s="5"/>
      <c r="DZR15" s="5"/>
      <c r="DZS15" s="5"/>
      <c r="DZT15" s="5"/>
      <c r="DZU15" s="5"/>
      <c r="DZV15" s="5"/>
      <c r="DZW15" s="5"/>
      <c r="DZX15" s="5"/>
      <c r="DZY15" s="5"/>
      <c r="DZZ15" s="5"/>
      <c r="EAA15" s="5"/>
      <c r="EAB15" s="5"/>
      <c r="EAC15" s="5"/>
      <c r="EAD15" s="5"/>
      <c r="EAE15" s="5"/>
      <c r="EAF15" s="5"/>
      <c r="EAG15" s="5"/>
      <c r="EAH15" s="5"/>
      <c r="EAI15" s="5"/>
      <c r="EAJ15" s="5"/>
      <c r="EAK15" s="5"/>
      <c r="EAL15" s="5"/>
      <c r="EAM15" s="5"/>
      <c r="EAN15" s="5"/>
      <c r="EAO15" s="5"/>
      <c r="EAP15" s="5"/>
      <c r="EAQ15" s="5"/>
      <c r="EAR15" s="5"/>
      <c r="EAS15" s="5"/>
      <c r="EAT15" s="5"/>
      <c r="EAU15" s="5"/>
      <c r="EAV15" s="5"/>
      <c r="EAW15" s="5"/>
      <c r="EAX15" s="5"/>
      <c r="EAY15" s="5"/>
      <c r="EAZ15" s="5"/>
      <c r="EBA15" s="5"/>
      <c r="EBB15" s="5"/>
      <c r="EBC15" s="5"/>
      <c r="EBD15" s="5"/>
      <c r="EBE15" s="5"/>
      <c r="EBF15" s="5"/>
      <c r="EBG15" s="5"/>
      <c r="EBH15" s="5"/>
      <c r="EBI15" s="5"/>
      <c r="EBJ15" s="5"/>
      <c r="EBK15" s="5"/>
      <c r="EBL15" s="5"/>
      <c r="EBM15" s="5"/>
      <c r="EBN15" s="5"/>
      <c r="EBO15" s="5"/>
      <c r="EBP15" s="5"/>
      <c r="EBQ15" s="5"/>
      <c r="EBR15" s="5"/>
      <c r="EBS15" s="5"/>
      <c r="EBT15" s="5"/>
      <c r="EBU15" s="5"/>
      <c r="EBV15" s="5"/>
      <c r="EBW15" s="5"/>
      <c r="EBX15" s="5"/>
      <c r="EBY15" s="5"/>
      <c r="EBZ15" s="5"/>
      <c r="ECA15" s="5"/>
      <c r="ECB15" s="5"/>
      <c r="ECC15" s="5"/>
      <c r="ECD15" s="5"/>
      <c r="ECE15" s="5"/>
      <c r="ECF15" s="5"/>
      <c r="ECG15" s="5"/>
      <c r="ECH15" s="5"/>
      <c r="ECI15" s="5"/>
      <c r="ECJ15" s="5"/>
      <c r="ECK15" s="5"/>
      <c r="ECL15" s="5"/>
      <c r="ECM15" s="5"/>
      <c r="ECN15" s="5"/>
      <c r="ECO15" s="5"/>
      <c r="ECP15" s="5"/>
      <c r="ECQ15" s="5"/>
      <c r="ECR15" s="5"/>
      <c r="ECS15" s="5"/>
      <c r="ECT15" s="5"/>
      <c r="ECU15" s="5"/>
      <c r="ECV15" s="5"/>
      <c r="ECW15" s="5"/>
      <c r="ECX15" s="5"/>
      <c r="ECY15" s="5"/>
      <c r="ECZ15" s="5"/>
      <c r="EDA15" s="5"/>
      <c r="EDB15" s="5"/>
      <c r="EDC15" s="5"/>
      <c r="EDD15" s="5"/>
      <c r="EDE15" s="5"/>
      <c r="EDF15" s="5"/>
      <c r="EDG15" s="5"/>
      <c r="EDH15" s="5"/>
      <c r="EDI15" s="5"/>
      <c r="EDJ15" s="5"/>
      <c r="EDK15" s="5"/>
      <c r="EDL15" s="5"/>
      <c r="EDM15" s="5"/>
      <c r="EDN15" s="5"/>
      <c r="EDO15" s="5"/>
      <c r="EDP15" s="5"/>
      <c r="EDQ15" s="5"/>
      <c r="EDR15" s="5"/>
      <c r="EDS15" s="5"/>
      <c r="EDT15" s="5"/>
      <c r="EDU15" s="5"/>
      <c r="EDV15" s="5"/>
      <c r="EDW15" s="5"/>
      <c r="EDX15" s="5"/>
      <c r="EDY15" s="5"/>
      <c r="EDZ15" s="5"/>
      <c r="EEA15" s="5"/>
      <c r="EEB15" s="5"/>
      <c r="EEC15" s="5"/>
      <c r="EED15" s="5"/>
      <c r="EEE15" s="5"/>
      <c r="EEF15" s="5"/>
      <c r="EEG15" s="5"/>
      <c r="EEH15" s="5"/>
      <c r="EEI15" s="5"/>
      <c r="EEJ15" s="5"/>
      <c r="EEK15" s="5"/>
      <c r="EEL15" s="5"/>
      <c r="EEM15" s="5"/>
      <c r="EEN15" s="5"/>
      <c r="EEO15" s="5"/>
      <c r="EEP15" s="5"/>
      <c r="EEQ15" s="5"/>
      <c r="EER15" s="5"/>
      <c r="EES15" s="5"/>
      <c r="EET15" s="5"/>
      <c r="EEU15" s="5"/>
      <c r="EEV15" s="5"/>
      <c r="EEW15" s="5"/>
      <c r="EEX15" s="5"/>
      <c r="EEY15" s="5"/>
      <c r="EEZ15" s="5"/>
      <c r="EFA15" s="5"/>
      <c r="EFB15" s="5"/>
      <c r="EFC15" s="5"/>
      <c r="EFD15" s="5"/>
      <c r="EFE15" s="5"/>
      <c r="EFF15" s="5"/>
      <c r="EFG15" s="5"/>
      <c r="EFH15" s="5"/>
      <c r="EFI15" s="5"/>
      <c r="EFJ15" s="5"/>
      <c r="EFK15" s="5"/>
      <c r="EFL15" s="5"/>
      <c r="EFM15" s="5"/>
      <c r="EFN15" s="5"/>
      <c r="EFO15" s="5"/>
      <c r="EFP15" s="5"/>
      <c r="EFQ15" s="5"/>
      <c r="EFR15" s="5"/>
      <c r="EFS15" s="5"/>
      <c r="EFT15" s="5"/>
      <c r="EFU15" s="5"/>
      <c r="EFV15" s="5"/>
      <c r="EFW15" s="5"/>
      <c r="EFX15" s="5"/>
      <c r="EFY15" s="5"/>
      <c r="EFZ15" s="5"/>
      <c r="EGA15" s="5"/>
      <c r="EGB15" s="5"/>
      <c r="EGC15" s="5"/>
      <c r="EGD15" s="5"/>
      <c r="EGE15" s="5"/>
      <c r="EGF15" s="5"/>
      <c r="EGG15" s="5"/>
      <c r="EGH15" s="5"/>
      <c r="EGI15" s="5"/>
      <c r="EGJ15" s="5"/>
      <c r="EGK15" s="5"/>
      <c r="EGL15" s="5"/>
      <c r="EGM15" s="5"/>
      <c r="EGN15" s="5"/>
      <c r="EGO15" s="5"/>
      <c r="EGP15" s="5"/>
      <c r="EGQ15" s="5"/>
      <c r="EGR15" s="5"/>
      <c r="EGS15" s="5"/>
      <c r="EGT15" s="5"/>
      <c r="EGU15" s="5"/>
      <c r="EGV15" s="5"/>
      <c r="EGW15" s="5"/>
      <c r="EGX15" s="5"/>
      <c r="EGY15" s="5"/>
      <c r="EGZ15" s="5"/>
      <c r="EHA15" s="5"/>
      <c r="EHB15" s="5"/>
      <c r="EHC15" s="5"/>
      <c r="EHD15" s="5"/>
      <c r="EHE15" s="5"/>
      <c r="EHF15" s="5"/>
      <c r="EHG15" s="5"/>
      <c r="EHH15" s="5"/>
      <c r="EHI15" s="5"/>
      <c r="EHJ15" s="5"/>
      <c r="EHK15" s="5"/>
      <c r="EHL15" s="5"/>
      <c r="EHM15" s="5"/>
      <c r="EHN15" s="5"/>
      <c r="EHO15" s="5"/>
      <c r="EHP15" s="5"/>
      <c r="EHQ15" s="5"/>
      <c r="EHR15" s="5"/>
      <c r="EHS15" s="5"/>
      <c r="EHT15" s="5"/>
      <c r="EHU15" s="5"/>
      <c r="EHV15" s="5"/>
      <c r="EHW15" s="5"/>
      <c r="EHX15" s="5"/>
      <c r="EHY15" s="5"/>
      <c r="EHZ15" s="5"/>
      <c r="EIA15" s="5"/>
      <c r="EIB15" s="5"/>
      <c r="EIC15" s="5"/>
      <c r="EID15" s="5"/>
      <c r="EIE15" s="5"/>
      <c r="EIF15" s="5"/>
      <c r="EIG15" s="5"/>
      <c r="EIH15" s="5"/>
      <c r="EII15" s="5"/>
      <c r="EIJ15" s="5"/>
      <c r="EIK15" s="5"/>
      <c r="EIL15" s="5"/>
      <c r="EIM15" s="5"/>
      <c r="EIN15" s="5"/>
      <c r="EIO15" s="5"/>
      <c r="EIP15" s="5"/>
      <c r="EIQ15" s="5"/>
      <c r="EIR15" s="5"/>
      <c r="EIS15" s="5"/>
      <c r="EIT15" s="5"/>
      <c r="EIU15" s="5"/>
      <c r="EIV15" s="5"/>
      <c r="EIW15" s="5"/>
      <c r="EIX15" s="5"/>
      <c r="EIY15" s="5"/>
      <c r="EIZ15" s="5"/>
      <c r="EJA15" s="5"/>
      <c r="EJB15" s="5"/>
      <c r="EJC15" s="5"/>
      <c r="EJD15" s="5"/>
      <c r="EJE15" s="5"/>
      <c r="EJF15" s="5"/>
      <c r="EJG15" s="5"/>
      <c r="EJH15" s="5"/>
      <c r="EJI15" s="5"/>
      <c r="EJJ15" s="5"/>
      <c r="EJK15" s="5"/>
      <c r="EJL15" s="5"/>
      <c r="EJM15" s="5"/>
      <c r="EJN15" s="5"/>
      <c r="EJO15" s="5"/>
      <c r="EJP15" s="5"/>
      <c r="EJQ15" s="5"/>
      <c r="EJR15" s="5"/>
      <c r="EJS15" s="5"/>
      <c r="EJT15" s="5"/>
      <c r="EJU15" s="5"/>
      <c r="EJV15" s="5"/>
      <c r="EJW15" s="5"/>
      <c r="EJX15" s="5"/>
      <c r="EJY15" s="5"/>
      <c r="EJZ15" s="5"/>
      <c r="EKA15" s="5"/>
      <c r="EKB15" s="5"/>
      <c r="EKC15" s="5"/>
      <c r="EKD15" s="5"/>
      <c r="EKE15" s="5"/>
      <c r="EKF15" s="5"/>
      <c r="EKG15" s="5"/>
      <c r="EKH15" s="5"/>
      <c r="EKI15" s="5"/>
      <c r="EKJ15" s="5"/>
      <c r="EKK15" s="5"/>
      <c r="EKL15" s="5"/>
      <c r="EKM15" s="5"/>
      <c r="EKN15" s="5"/>
      <c r="EKO15" s="5"/>
      <c r="EKP15" s="5"/>
      <c r="EKQ15" s="5"/>
      <c r="EKR15" s="5"/>
      <c r="EKS15" s="5"/>
      <c r="EKT15" s="5"/>
      <c r="EKU15" s="5"/>
      <c r="EKV15" s="5"/>
      <c r="EKW15" s="5"/>
      <c r="EKX15" s="5"/>
      <c r="EKY15" s="5"/>
      <c r="EKZ15" s="5"/>
      <c r="ELA15" s="5"/>
      <c r="ELB15" s="5"/>
      <c r="ELC15" s="5"/>
      <c r="ELD15" s="5"/>
      <c r="ELE15" s="5"/>
      <c r="ELF15" s="5"/>
      <c r="ELG15" s="5"/>
      <c r="ELH15" s="5"/>
      <c r="ELI15" s="5"/>
      <c r="ELJ15" s="5"/>
      <c r="ELK15" s="5"/>
      <c r="ELL15" s="5"/>
      <c r="ELM15" s="5"/>
      <c r="ELN15" s="5"/>
      <c r="ELO15" s="5"/>
      <c r="ELP15" s="5"/>
      <c r="ELQ15" s="5"/>
      <c r="ELR15" s="5"/>
      <c r="ELS15" s="5"/>
      <c r="ELT15" s="5"/>
      <c r="ELU15" s="5"/>
      <c r="ELV15" s="5"/>
      <c r="ELW15" s="5"/>
      <c r="ELX15" s="5"/>
      <c r="ELY15" s="5"/>
      <c r="ELZ15" s="5"/>
      <c r="EMA15" s="5"/>
      <c r="EMB15" s="5"/>
      <c r="EMC15" s="5"/>
      <c r="EMD15" s="5"/>
      <c r="EME15" s="5"/>
      <c r="EMF15" s="5"/>
      <c r="EMG15" s="5"/>
      <c r="EMH15" s="5"/>
      <c r="EMI15" s="5"/>
      <c r="EMJ15" s="5"/>
      <c r="EMK15" s="5"/>
      <c r="EML15" s="5"/>
      <c r="EMM15" s="5"/>
      <c r="EMN15" s="5"/>
      <c r="EMO15" s="5"/>
      <c r="EMP15" s="5"/>
      <c r="EMQ15" s="5"/>
      <c r="EMR15" s="5"/>
      <c r="EMS15" s="5"/>
      <c r="EMT15" s="5"/>
      <c r="EMU15" s="5"/>
      <c r="EMV15" s="5"/>
      <c r="EMW15" s="5"/>
      <c r="EMX15" s="5"/>
      <c r="EMY15" s="5"/>
      <c r="EMZ15" s="5"/>
      <c r="ENA15" s="5"/>
      <c r="ENB15" s="5"/>
      <c r="ENC15" s="5"/>
      <c r="END15" s="5"/>
      <c r="ENE15" s="5"/>
      <c r="ENF15" s="5"/>
      <c r="ENG15" s="5"/>
      <c r="ENH15" s="5"/>
      <c r="ENI15" s="5"/>
      <c r="ENJ15" s="5"/>
      <c r="ENK15" s="5"/>
      <c r="ENL15" s="5"/>
      <c r="ENM15" s="5"/>
      <c r="ENN15" s="5"/>
      <c r="ENO15" s="5"/>
      <c r="ENP15" s="5"/>
      <c r="ENQ15" s="5"/>
      <c r="ENR15" s="5"/>
      <c r="ENS15" s="5"/>
      <c r="ENT15" s="5"/>
      <c r="ENU15" s="5"/>
      <c r="ENV15" s="5"/>
      <c r="ENW15" s="5"/>
      <c r="ENX15" s="5"/>
      <c r="ENY15" s="5"/>
      <c r="ENZ15" s="5"/>
      <c r="EOA15" s="5"/>
      <c r="EOB15" s="5"/>
      <c r="EOC15" s="5"/>
      <c r="EOD15" s="5"/>
      <c r="EOE15" s="5"/>
      <c r="EOF15" s="5"/>
      <c r="EOG15" s="5"/>
      <c r="EOH15" s="5"/>
      <c r="EOI15" s="5"/>
      <c r="EOJ15" s="5"/>
      <c r="EOK15" s="5"/>
      <c r="EOL15" s="5"/>
      <c r="EOM15" s="5"/>
      <c r="EON15" s="5"/>
      <c r="EOO15" s="5"/>
      <c r="EOP15" s="5"/>
      <c r="EOQ15" s="5"/>
      <c r="EOR15" s="5"/>
      <c r="EOS15" s="5"/>
      <c r="EOT15" s="5"/>
      <c r="EOU15" s="5"/>
      <c r="EOV15" s="5"/>
      <c r="EOW15" s="5"/>
      <c r="EOX15" s="5"/>
      <c r="EOY15" s="5"/>
      <c r="EOZ15" s="5"/>
      <c r="EPA15" s="5"/>
      <c r="EPB15" s="5"/>
      <c r="EPC15" s="5"/>
      <c r="EPD15" s="5"/>
      <c r="EPE15" s="5"/>
      <c r="EPF15" s="5"/>
      <c r="EPG15" s="5"/>
      <c r="EPH15" s="5"/>
      <c r="EPI15" s="5"/>
      <c r="EPJ15" s="5"/>
      <c r="EPK15" s="5"/>
      <c r="EPL15" s="5"/>
      <c r="EPM15" s="5"/>
      <c r="EPN15" s="5"/>
      <c r="EPO15" s="5"/>
      <c r="EPP15" s="5"/>
      <c r="EPQ15" s="5"/>
      <c r="EPR15" s="5"/>
      <c r="EPS15" s="5"/>
      <c r="EPT15" s="5"/>
      <c r="EPU15" s="5"/>
      <c r="EPV15" s="5"/>
      <c r="EPW15" s="5"/>
      <c r="EPX15" s="5"/>
      <c r="EPY15" s="5"/>
      <c r="EPZ15" s="5"/>
      <c r="EQA15" s="5"/>
      <c r="EQB15" s="5"/>
      <c r="EQC15" s="5"/>
      <c r="EQD15" s="5"/>
      <c r="EQE15" s="5"/>
      <c r="EQF15" s="5"/>
      <c r="EQG15" s="5"/>
      <c r="EQH15" s="5"/>
      <c r="EQI15" s="5"/>
      <c r="EQJ15" s="5"/>
      <c r="EQK15" s="5"/>
      <c r="EQL15" s="5"/>
      <c r="EQM15" s="5"/>
      <c r="EQN15" s="5"/>
      <c r="EQO15" s="5"/>
      <c r="EQP15" s="5"/>
      <c r="EQQ15" s="5"/>
      <c r="EQR15" s="5"/>
      <c r="EQS15" s="5"/>
      <c r="EQT15" s="5"/>
      <c r="EQU15" s="5"/>
      <c r="EQV15" s="5"/>
      <c r="EQW15" s="5"/>
      <c r="EQX15" s="5"/>
      <c r="EQY15" s="5"/>
      <c r="EQZ15" s="5"/>
      <c r="ERA15" s="5"/>
      <c r="ERB15" s="5"/>
      <c r="ERC15" s="5"/>
      <c r="ERD15" s="5"/>
      <c r="ERE15" s="5"/>
      <c r="ERF15" s="5"/>
      <c r="ERG15" s="5"/>
      <c r="ERH15" s="5"/>
      <c r="ERI15" s="5"/>
      <c r="ERJ15" s="5"/>
      <c r="ERK15" s="5"/>
      <c r="ERL15" s="5"/>
      <c r="ERM15" s="5"/>
      <c r="ERN15" s="5"/>
      <c r="ERO15" s="5"/>
      <c r="ERP15" s="5"/>
      <c r="ERQ15" s="5"/>
      <c r="ERR15" s="5"/>
      <c r="ERS15" s="5"/>
      <c r="ERT15" s="5"/>
      <c r="ERU15" s="5"/>
      <c r="ERV15" s="5"/>
      <c r="ERW15" s="5"/>
      <c r="ERX15" s="5"/>
      <c r="ERY15" s="5"/>
      <c r="ERZ15" s="5"/>
      <c r="ESA15" s="5"/>
      <c r="ESB15" s="5"/>
      <c r="ESC15" s="5"/>
      <c r="ESD15" s="5"/>
      <c r="ESE15" s="5"/>
      <c r="ESF15" s="5"/>
      <c r="ESG15" s="5"/>
      <c r="ESH15" s="5"/>
      <c r="ESI15" s="5"/>
      <c r="ESJ15" s="5"/>
      <c r="ESK15" s="5"/>
      <c r="ESL15" s="5"/>
      <c r="ESM15" s="5"/>
      <c r="ESN15" s="5"/>
      <c r="ESO15" s="5"/>
      <c r="ESP15" s="5"/>
      <c r="ESQ15" s="5"/>
      <c r="ESR15" s="5"/>
      <c r="ESS15" s="5"/>
      <c r="EST15" s="5"/>
      <c r="ESU15" s="5"/>
      <c r="ESV15" s="5"/>
      <c r="ESW15" s="5"/>
      <c r="ESX15" s="5"/>
      <c r="ESY15" s="5"/>
      <c r="ESZ15" s="5"/>
      <c r="ETA15" s="5"/>
      <c r="ETB15" s="5"/>
      <c r="ETC15" s="5"/>
      <c r="ETD15" s="5"/>
      <c r="ETE15" s="5"/>
      <c r="ETF15" s="5"/>
      <c r="ETG15" s="5"/>
      <c r="ETH15" s="5"/>
      <c r="ETI15" s="5"/>
      <c r="ETJ15" s="5"/>
      <c r="ETK15" s="5"/>
      <c r="ETL15" s="5"/>
      <c r="ETM15" s="5"/>
      <c r="ETN15" s="5"/>
      <c r="ETO15" s="5"/>
      <c r="ETP15" s="5"/>
      <c r="ETQ15" s="5"/>
      <c r="ETR15" s="5"/>
      <c r="ETS15" s="5"/>
      <c r="ETT15" s="5"/>
      <c r="ETU15" s="5"/>
      <c r="ETV15" s="5"/>
      <c r="ETW15" s="5"/>
      <c r="ETX15" s="5"/>
      <c r="ETY15" s="5"/>
      <c r="ETZ15" s="5"/>
      <c r="EUA15" s="5"/>
      <c r="EUB15" s="5"/>
      <c r="EUC15" s="5"/>
      <c r="EUD15" s="5"/>
      <c r="EUE15" s="5"/>
      <c r="EUF15" s="5"/>
      <c r="EUG15" s="5"/>
      <c r="EUH15" s="5"/>
      <c r="EUI15" s="5"/>
      <c r="EUJ15" s="5"/>
      <c r="EUK15" s="5"/>
      <c r="EUL15" s="5"/>
      <c r="EUM15" s="5"/>
      <c r="EUN15" s="5"/>
      <c r="EUO15" s="5"/>
      <c r="EUP15" s="5"/>
      <c r="EUQ15" s="5"/>
      <c r="EUR15" s="5"/>
      <c r="EUS15" s="5"/>
      <c r="EUT15" s="5"/>
      <c r="EUU15" s="5"/>
      <c r="EUV15" s="5"/>
      <c r="EUW15" s="5"/>
      <c r="EUX15" s="5"/>
      <c r="EUY15" s="5"/>
      <c r="EUZ15" s="5"/>
      <c r="EVA15" s="5"/>
      <c r="EVB15" s="5"/>
      <c r="EVC15" s="5"/>
      <c r="EVD15" s="5"/>
      <c r="EVE15" s="5"/>
      <c r="EVF15" s="5"/>
      <c r="EVG15" s="5"/>
      <c r="EVH15" s="5"/>
      <c r="EVI15" s="5"/>
      <c r="EVJ15" s="5"/>
      <c r="EVK15" s="5"/>
      <c r="EVL15" s="5"/>
      <c r="EVM15" s="5"/>
      <c r="EVN15" s="5"/>
      <c r="EVO15" s="5"/>
      <c r="EVP15" s="5"/>
      <c r="EVQ15" s="5"/>
      <c r="EVR15" s="5"/>
      <c r="EVS15" s="5"/>
      <c r="EVT15" s="5"/>
      <c r="EVU15" s="5"/>
      <c r="EVV15" s="5"/>
      <c r="EVW15" s="5"/>
      <c r="EVX15" s="5"/>
      <c r="EVY15" s="5"/>
      <c r="EVZ15" s="5"/>
      <c r="EWA15" s="5"/>
      <c r="EWB15" s="5"/>
      <c r="EWC15" s="5"/>
      <c r="EWD15" s="5"/>
      <c r="EWE15" s="5"/>
      <c r="EWF15" s="5"/>
      <c r="EWG15" s="5"/>
      <c r="EWH15" s="5"/>
      <c r="EWI15" s="5"/>
      <c r="EWJ15" s="5"/>
      <c r="EWK15" s="5"/>
      <c r="EWL15" s="5"/>
      <c r="EWM15" s="5"/>
      <c r="EWN15" s="5"/>
      <c r="EWO15" s="5"/>
      <c r="EWP15" s="5"/>
      <c r="EWQ15" s="5"/>
      <c r="EWR15" s="5"/>
      <c r="EWS15" s="5"/>
      <c r="EWT15" s="5"/>
      <c r="EWU15" s="5"/>
      <c r="EWV15" s="5"/>
      <c r="EWW15" s="5"/>
      <c r="EWX15" s="5"/>
      <c r="EWY15" s="5"/>
      <c r="EWZ15" s="5"/>
      <c r="EXA15" s="5"/>
      <c r="EXB15" s="5"/>
      <c r="EXC15" s="5"/>
      <c r="EXD15" s="5"/>
      <c r="EXE15" s="5"/>
      <c r="EXF15" s="5"/>
      <c r="EXG15" s="5"/>
      <c r="EXH15" s="5"/>
      <c r="EXI15" s="5"/>
      <c r="EXJ15" s="5"/>
      <c r="EXK15" s="5"/>
      <c r="EXL15" s="5"/>
      <c r="EXM15" s="5"/>
      <c r="EXN15" s="5"/>
      <c r="EXO15" s="5"/>
      <c r="EXP15" s="5"/>
      <c r="EXQ15" s="5"/>
      <c r="EXR15" s="5"/>
      <c r="EXS15" s="5"/>
      <c r="EXT15" s="5"/>
      <c r="EXU15" s="5"/>
      <c r="EXV15" s="5"/>
      <c r="EXW15" s="5"/>
      <c r="EXX15" s="5"/>
      <c r="EXY15" s="5"/>
      <c r="EXZ15" s="5"/>
      <c r="EYA15" s="5"/>
      <c r="EYB15" s="5"/>
      <c r="EYC15" s="5"/>
      <c r="EYD15" s="5"/>
      <c r="EYE15" s="5"/>
      <c r="EYF15" s="5"/>
      <c r="EYG15" s="5"/>
      <c r="EYH15" s="5"/>
      <c r="EYI15" s="5"/>
      <c r="EYJ15" s="5"/>
      <c r="EYK15" s="5"/>
      <c r="EYL15" s="5"/>
      <c r="EYM15" s="5"/>
      <c r="EYN15" s="5"/>
      <c r="EYO15" s="5"/>
      <c r="EYP15" s="5"/>
      <c r="EYQ15" s="5"/>
      <c r="EYR15" s="5"/>
      <c r="EYS15" s="5"/>
      <c r="EYT15" s="5"/>
      <c r="EYU15" s="5"/>
      <c r="EYV15" s="5"/>
      <c r="EYW15" s="5"/>
      <c r="EYX15" s="5"/>
      <c r="EYY15" s="5"/>
      <c r="EYZ15" s="5"/>
      <c r="EZA15" s="5"/>
      <c r="EZB15" s="5"/>
      <c r="EZC15" s="5"/>
      <c r="EZD15" s="5"/>
      <c r="EZE15" s="5"/>
      <c r="EZF15" s="5"/>
      <c r="EZG15" s="5"/>
      <c r="EZH15" s="5"/>
      <c r="EZI15" s="5"/>
      <c r="EZJ15" s="5"/>
      <c r="EZK15" s="5"/>
      <c r="EZL15" s="5"/>
      <c r="EZM15" s="5"/>
      <c r="EZN15" s="5"/>
      <c r="EZO15" s="5"/>
      <c r="EZP15" s="5"/>
      <c r="EZQ15" s="5"/>
      <c r="EZR15" s="5"/>
      <c r="EZS15" s="5"/>
      <c r="EZT15" s="5"/>
      <c r="EZU15" s="5"/>
      <c r="EZV15" s="5"/>
      <c r="EZW15" s="5"/>
      <c r="EZX15" s="5"/>
      <c r="EZY15" s="5"/>
      <c r="EZZ15" s="5"/>
      <c r="FAA15" s="5"/>
      <c r="FAB15" s="5"/>
      <c r="FAC15" s="5"/>
      <c r="FAD15" s="5"/>
      <c r="FAE15" s="5"/>
      <c r="FAF15" s="5"/>
      <c r="FAG15" s="5"/>
      <c r="FAH15" s="5"/>
      <c r="FAI15" s="5"/>
      <c r="FAJ15" s="5"/>
      <c r="FAK15" s="5"/>
      <c r="FAL15" s="5"/>
      <c r="FAM15" s="5"/>
      <c r="FAN15" s="5"/>
      <c r="FAO15" s="5"/>
      <c r="FAP15" s="5"/>
      <c r="FAQ15" s="5"/>
      <c r="FAR15" s="5"/>
      <c r="FAS15" s="5"/>
      <c r="FAT15" s="5"/>
      <c r="FAU15" s="5"/>
      <c r="FAV15" s="5"/>
      <c r="FAW15" s="5"/>
      <c r="FAX15" s="5"/>
      <c r="FAY15" s="5"/>
      <c r="FAZ15" s="5"/>
      <c r="FBA15" s="5"/>
      <c r="FBB15" s="5"/>
      <c r="FBC15" s="5"/>
      <c r="FBD15" s="5"/>
      <c r="FBE15" s="5"/>
      <c r="FBF15" s="5"/>
      <c r="FBG15" s="5"/>
      <c r="FBH15" s="5"/>
      <c r="FBI15" s="5"/>
      <c r="FBJ15" s="5"/>
      <c r="FBK15" s="5"/>
      <c r="FBL15" s="5"/>
      <c r="FBM15" s="5"/>
      <c r="FBN15" s="5"/>
      <c r="FBO15" s="5"/>
      <c r="FBP15" s="5"/>
      <c r="FBQ15" s="5"/>
      <c r="FBR15" s="5"/>
      <c r="FBS15" s="5"/>
      <c r="FBT15" s="5"/>
      <c r="FBU15" s="5"/>
      <c r="FBV15" s="5"/>
      <c r="FBW15" s="5"/>
      <c r="FBX15" s="5"/>
      <c r="FBY15" s="5"/>
      <c r="FBZ15" s="5"/>
      <c r="FCA15" s="5"/>
      <c r="FCB15" s="5"/>
      <c r="FCC15" s="5"/>
      <c r="FCD15" s="5"/>
      <c r="FCE15" s="5"/>
      <c r="FCF15" s="5"/>
      <c r="FCG15" s="5"/>
      <c r="FCH15" s="5"/>
      <c r="FCI15" s="5"/>
      <c r="FCJ15" s="5"/>
      <c r="FCK15" s="5"/>
      <c r="FCL15" s="5"/>
      <c r="FCM15" s="5"/>
      <c r="FCN15" s="5"/>
      <c r="FCO15" s="5"/>
      <c r="FCP15" s="5"/>
      <c r="FCQ15" s="5"/>
      <c r="FCR15" s="5"/>
      <c r="FCS15" s="5"/>
      <c r="FCT15" s="5"/>
      <c r="FCU15" s="5"/>
      <c r="FCV15" s="5"/>
      <c r="FCW15" s="5"/>
      <c r="FCX15" s="5"/>
      <c r="FCY15" s="5"/>
      <c r="FCZ15" s="5"/>
      <c r="FDA15" s="5"/>
      <c r="FDB15" s="5"/>
      <c r="FDC15" s="5"/>
      <c r="FDD15" s="5"/>
      <c r="FDE15" s="5"/>
      <c r="FDF15" s="5"/>
      <c r="FDG15" s="5"/>
      <c r="FDH15" s="5"/>
      <c r="FDI15" s="5"/>
      <c r="FDJ15" s="5"/>
      <c r="FDK15" s="5"/>
      <c r="FDL15" s="5"/>
      <c r="FDM15" s="5"/>
      <c r="FDN15" s="5"/>
      <c r="FDO15" s="5"/>
      <c r="FDP15" s="5"/>
      <c r="FDQ15" s="5"/>
      <c r="FDR15" s="5"/>
      <c r="FDS15" s="5"/>
      <c r="FDT15" s="5"/>
      <c r="FDU15" s="5"/>
      <c r="FDV15" s="5"/>
      <c r="FDW15" s="5"/>
      <c r="FDX15" s="5"/>
      <c r="FDY15" s="5"/>
      <c r="FDZ15" s="5"/>
      <c r="FEA15" s="5"/>
      <c r="FEB15" s="5"/>
      <c r="FEC15" s="5"/>
      <c r="FED15" s="5"/>
      <c r="FEE15" s="5"/>
      <c r="FEF15" s="5"/>
      <c r="FEG15" s="5"/>
      <c r="FEH15" s="5"/>
      <c r="FEI15" s="5"/>
      <c r="FEJ15" s="5"/>
      <c r="FEK15" s="5"/>
      <c r="FEL15" s="5"/>
      <c r="FEM15" s="5"/>
      <c r="FEN15" s="5"/>
      <c r="FEO15" s="5"/>
      <c r="FEP15" s="5"/>
      <c r="FEQ15" s="5"/>
      <c r="FER15" s="5"/>
      <c r="FES15" s="5"/>
      <c r="FET15" s="5"/>
      <c r="FEU15" s="5"/>
      <c r="FEV15" s="5"/>
      <c r="FEW15" s="5"/>
      <c r="FEX15" s="5"/>
      <c r="FEY15" s="5"/>
      <c r="FEZ15" s="5"/>
      <c r="FFA15" s="5"/>
      <c r="FFB15" s="5"/>
      <c r="FFC15" s="5"/>
      <c r="FFD15" s="5"/>
      <c r="FFE15" s="5"/>
      <c r="FFF15" s="5"/>
      <c r="FFG15" s="5"/>
      <c r="FFH15" s="5"/>
      <c r="FFI15" s="5"/>
      <c r="FFJ15" s="5"/>
      <c r="FFK15" s="5"/>
      <c r="FFL15" s="5"/>
      <c r="FFM15" s="5"/>
      <c r="FFN15" s="5"/>
      <c r="FFO15" s="5"/>
      <c r="FFP15" s="5"/>
      <c r="FFQ15" s="5"/>
      <c r="FFR15" s="5"/>
      <c r="FFS15" s="5"/>
      <c r="FFT15" s="5"/>
      <c r="FFU15" s="5"/>
      <c r="FFV15" s="5"/>
      <c r="FFW15" s="5"/>
      <c r="FFX15" s="5"/>
      <c r="FFY15" s="5"/>
      <c r="FFZ15" s="5"/>
      <c r="FGA15" s="5"/>
      <c r="FGB15" s="5"/>
      <c r="FGC15" s="5"/>
      <c r="FGD15" s="5"/>
      <c r="FGE15" s="5"/>
      <c r="FGF15" s="5"/>
      <c r="FGG15" s="5"/>
      <c r="FGH15" s="5"/>
      <c r="FGI15" s="5"/>
      <c r="FGJ15" s="5"/>
      <c r="FGK15" s="5"/>
      <c r="FGL15" s="5"/>
      <c r="FGM15" s="5"/>
      <c r="FGN15" s="5"/>
      <c r="FGO15" s="5"/>
      <c r="FGP15" s="5"/>
      <c r="FGQ15" s="5"/>
      <c r="FGR15" s="5"/>
      <c r="FGS15" s="5"/>
      <c r="FGT15" s="5"/>
      <c r="FGU15" s="5"/>
      <c r="FGV15" s="5"/>
      <c r="FGW15" s="5"/>
      <c r="FGX15" s="5"/>
      <c r="FGY15" s="5"/>
      <c r="FGZ15" s="5"/>
      <c r="FHA15" s="5"/>
      <c r="FHB15" s="5"/>
      <c r="FHC15" s="5"/>
      <c r="FHD15" s="5"/>
      <c r="FHE15" s="5"/>
      <c r="FHF15" s="5"/>
      <c r="FHG15" s="5"/>
      <c r="FHH15" s="5"/>
      <c r="FHI15" s="5"/>
      <c r="FHJ15" s="5"/>
      <c r="FHK15" s="5"/>
      <c r="FHL15" s="5"/>
      <c r="FHM15" s="5"/>
      <c r="FHN15" s="5"/>
      <c r="FHO15" s="5"/>
      <c r="FHP15" s="5"/>
      <c r="FHQ15" s="5"/>
      <c r="FHR15" s="5"/>
      <c r="FHS15" s="5"/>
      <c r="FHT15" s="5"/>
      <c r="FHU15" s="5"/>
      <c r="FHV15" s="5"/>
      <c r="FHW15" s="5"/>
      <c r="FHX15" s="5"/>
      <c r="FHY15" s="5"/>
      <c r="FHZ15" s="5"/>
      <c r="FIA15" s="5"/>
      <c r="FIB15" s="5"/>
      <c r="FIC15" s="5"/>
      <c r="FID15" s="5"/>
      <c r="FIE15" s="5"/>
      <c r="FIF15" s="5"/>
      <c r="FIG15" s="5"/>
      <c r="FIH15" s="5"/>
      <c r="FII15" s="5"/>
      <c r="FIJ15" s="5"/>
      <c r="FIK15" s="5"/>
      <c r="FIL15" s="5"/>
      <c r="FIM15" s="5"/>
      <c r="FIN15" s="5"/>
      <c r="FIO15" s="5"/>
      <c r="FIP15" s="5"/>
      <c r="FIQ15" s="5"/>
      <c r="FIR15" s="5"/>
      <c r="FIS15" s="5"/>
      <c r="FIT15" s="5"/>
      <c r="FIU15" s="5"/>
      <c r="FIV15" s="5"/>
      <c r="FIW15" s="5"/>
      <c r="FIX15" s="5"/>
      <c r="FIY15" s="5"/>
      <c r="FIZ15" s="5"/>
      <c r="FJA15" s="5"/>
      <c r="FJB15" s="5"/>
      <c r="FJC15" s="5"/>
      <c r="FJD15" s="5"/>
      <c r="FJE15" s="5"/>
      <c r="FJF15" s="5"/>
      <c r="FJG15" s="5"/>
      <c r="FJH15" s="5"/>
      <c r="FJI15" s="5"/>
      <c r="FJJ15" s="5"/>
      <c r="FJK15" s="5"/>
      <c r="FJL15" s="5"/>
      <c r="FJM15" s="5"/>
      <c r="FJN15" s="5"/>
      <c r="FJO15" s="5"/>
      <c r="FJP15" s="5"/>
      <c r="FJQ15" s="5"/>
      <c r="FJR15" s="5"/>
      <c r="FJS15" s="5"/>
      <c r="FJT15" s="5"/>
      <c r="FJU15" s="5"/>
      <c r="FJV15" s="5"/>
      <c r="FJW15" s="5"/>
      <c r="FJX15" s="5"/>
      <c r="FJY15" s="5"/>
      <c r="FJZ15" s="5"/>
      <c r="FKA15" s="5"/>
      <c r="FKB15" s="5"/>
      <c r="FKC15" s="5"/>
      <c r="FKD15" s="5"/>
      <c r="FKE15" s="5"/>
      <c r="FKF15" s="5"/>
      <c r="FKG15" s="5"/>
      <c r="FKH15" s="5"/>
      <c r="FKI15" s="5"/>
      <c r="FKJ15" s="5"/>
      <c r="FKK15" s="5"/>
      <c r="FKL15" s="5"/>
      <c r="FKM15" s="5"/>
      <c r="FKN15" s="5"/>
      <c r="FKO15" s="5"/>
      <c r="FKP15" s="5"/>
      <c r="FKQ15" s="5"/>
      <c r="FKR15" s="5"/>
      <c r="FKS15" s="5"/>
      <c r="FKT15" s="5"/>
      <c r="FKU15" s="5"/>
      <c r="FKV15" s="5"/>
      <c r="FKW15" s="5"/>
      <c r="FKX15" s="5"/>
      <c r="FKY15" s="5"/>
      <c r="FKZ15" s="5"/>
      <c r="FLA15" s="5"/>
      <c r="FLB15" s="5"/>
      <c r="FLC15" s="5"/>
      <c r="FLD15" s="5"/>
      <c r="FLE15" s="5"/>
      <c r="FLF15" s="5"/>
      <c r="FLG15" s="5"/>
      <c r="FLH15" s="5"/>
      <c r="FLI15" s="5"/>
      <c r="FLJ15" s="5"/>
      <c r="FLK15" s="5"/>
      <c r="FLL15" s="5"/>
      <c r="FLM15" s="5"/>
      <c r="FLN15" s="5"/>
      <c r="FLO15" s="5"/>
      <c r="FLP15" s="5"/>
      <c r="FLQ15" s="5"/>
      <c r="FLR15" s="5"/>
      <c r="FLS15" s="5"/>
      <c r="FLT15" s="5"/>
      <c r="FLU15" s="5"/>
      <c r="FLV15" s="5"/>
      <c r="FLW15" s="5"/>
      <c r="FLX15" s="5"/>
      <c r="FLY15" s="5"/>
      <c r="FLZ15" s="5"/>
      <c r="FMA15" s="5"/>
      <c r="FMB15" s="5"/>
      <c r="FMC15" s="5"/>
      <c r="FMD15" s="5"/>
      <c r="FME15" s="5"/>
      <c r="FMF15" s="5"/>
      <c r="FMG15" s="5"/>
      <c r="FMH15" s="5"/>
      <c r="FMI15" s="5"/>
      <c r="FMJ15" s="5"/>
      <c r="FMK15" s="5"/>
      <c r="FML15" s="5"/>
      <c r="FMM15" s="5"/>
      <c r="FMN15" s="5"/>
      <c r="FMO15" s="5"/>
      <c r="FMP15" s="5"/>
      <c r="FMQ15" s="5"/>
      <c r="FMR15" s="5"/>
      <c r="FMS15" s="5"/>
      <c r="FMT15" s="5"/>
      <c r="FMU15" s="5"/>
      <c r="FMV15" s="5"/>
      <c r="FMW15" s="5"/>
      <c r="FMX15" s="5"/>
      <c r="FMY15" s="5"/>
      <c r="FMZ15" s="5"/>
      <c r="FNA15" s="5"/>
      <c r="FNB15" s="5"/>
      <c r="FNC15" s="5"/>
      <c r="FND15" s="5"/>
      <c r="FNE15" s="5"/>
      <c r="FNF15" s="5"/>
      <c r="FNG15" s="5"/>
      <c r="FNH15" s="5"/>
      <c r="FNI15" s="5"/>
      <c r="FNJ15" s="5"/>
      <c r="FNK15" s="5"/>
      <c r="FNL15" s="5"/>
      <c r="FNM15" s="5"/>
      <c r="FNN15" s="5"/>
      <c r="FNO15" s="5"/>
      <c r="FNP15" s="5"/>
      <c r="FNQ15" s="5"/>
      <c r="FNR15" s="5"/>
      <c r="FNS15" s="5"/>
      <c r="FNT15" s="5"/>
      <c r="FNU15" s="5"/>
      <c r="FNV15" s="5"/>
      <c r="FNW15" s="5"/>
      <c r="FNX15" s="5"/>
      <c r="FNY15" s="5"/>
      <c r="FNZ15" s="5"/>
      <c r="FOA15" s="5"/>
      <c r="FOB15" s="5"/>
      <c r="FOC15" s="5"/>
      <c r="FOD15" s="5"/>
      <c r="FOE15" s="5"/>
      <c r="FOF15" s="5"/>
      <c r="FOG15" s="5"/>
      <c r="FOH15" s="5"/>
      <c r="FOI15" s="5"/>
      <c r="FOJ15" s="5"/>
      <c r="FOK15" s="5"/>
      <c r="FOL15" s="5"/>
      <c r="FOM15" s="5"/>
      <c r="FON15" s="5"/>
      <c r="FOO15" s="5"/>
      <c r="FOP15" s="5"/>
      <c r="FOQ15" s="5"/>
      <c r="FOR15" s="5"/>
      <c r="FOS15" s="5"/>
      <c r="FOT15" s="5"/>
      <c r="FOU15" s="5"/>
      <c r="FOV15" s="5"/>
      <c r="FOW15" s="5"/>
      <c r="FOX15" s="5"/>
      <c r="FOY15" s="5"/>
      <c r="FOZ15" s="5"/>
      <c r="FPA15" s="5"/>
      <c r="FPB15" s="5"/>
      <c r="FPC15" s="5"/>
      <c r="FPD15" s="5"/>
      <c r="FPE15" s="5"/>
      <c r="FPF15" s="5"/>
      <c r="FPG15" s="5"/>
      <c r="FPH15" s="5"/>
      <c r="FPI15" s="5"/>
      <c r="FPJ15" s="5"/>
      <c r="FPK15" s="5"/>
      <c r="FPL15" s="5"/>
      <c r="FPM15" s="5"/>
      <c r="FPN15" s="5"/>
      <c r="FPO15" s="5"/>
      <c r="FPP15" s="5"/>
      <c r="FPQ15" s="5"/>
      <c r="FPR15" s="5"/>
      <c r="FPS15" s="5"/>
      <c r="FPT15" s="5"/>
      <c r="FPU15" s="5"/>
      <c r="FPV15" s="5"/>
      <c r="FPW15" s="5"/>
      <c r="FPX15" s="5"/>
      <c r="FPY15" s="5"/>
      <c r="FPZ15" s="5"/>
      <c r="FQA15" s="5"/>
      <c r="FQB15" s="5"/>
      <c r="FQC15" s="5"/>
      <c r="FQD15" s="5"/>
      <c r="FQE15" s="5"/>
      <c r="FQF15" s="5"/>
      <c r="FQG15" s="5"/>
      <c r="FQH15" s="5"/>
      <c r="FQI15" s="5"/>
      <c r="FQJ15" s="5"/>
      <c r="FQK15" s="5"/>
      <c r="FQL15" s="5"/>
      <c r="FQM15" s="5"/>
      <c r="FQN15" s="5"/>
      <c r="FQO15" s="5"/>
      <c r="FQP15" s="5"/>
      <c r="FQQ15" s="5"/>
      <c r="FQR15" s="5"/>
      <c r="FQS15" s="5"/>
      <c r="FQT15" s="5"/>
      <c r="FQU15" s="5"/>
      <c r="FQV15" s="5"/>
      <c r="FQW15" s="5"/>
      <c r="FQX15" s="5"/>
      <c r="FQY15" s="5"/>
      <c r="FQZ15" s="5"/>
      <c r="FRA15" s="5"/>
      <c r="FRB15" s="5"/>
      <c r="FRC15" s="5"/>
      <c r="FRD15" s="5"/>
      <c r="FRE15" s="5"/>
      <c r="FRF15" s="5"/>
      <c r="FRG15" s="5"/>
      <c r="FRH15" s="5"/>
      <c r="FRI15" s="5"/>
      <c r="FRJ15" s="5"/>
      <c r="FRK15" s="5"/>
      <c r="FRL15" s="5"/>
      <c r="FRM15" s="5"/>
      <c r="FRN15" s="5"/>
      <c r="FRO15" s="5"/>
      <c r="FRP15" s="5"/>
      <c r="FRQ15" s="5"/>
      <c r="FRR15" s="5"/>
      <c r="FRS15" s="5"/>
      <c r="FRT15" s="5"/>
      <c r="FRU15" s="5"/>
      <c r="FRV15" s="5"/>
      <c r="FRW15" s="5"/>
      <c r="FRX15" s="5"/>
      <c r="FRY15" s="5"/>
      <c r="FRZ15" s="5"/>
      <c r="FSA15" s="5"/>
      <c r="FSB15" s="5"/>
      <c r="FSC15" s="5"/>
      <c r="FSD15" s="5"/>
      <c r="FSE15" s="5"/>
      <c r="FSF15" s="5"/>
      <c r="FSG15" s="5"/>
      <c r="FSH15" s="5"/>
      <c r="FSI15" s="5"/>
      <c r="FSJ15" s="5"/>
      <c r="FSK15" s="5"/>
      <c r="FSL15" s="5"/>
      <c r="FSM15" s="5"/>
      <c r="FSN15" s="5"/>
      <c r="FSO15" s="5"/>
      <c r="FSP15" s="5"/>
      <c r="FSQ15" s="5"/>
      <c r="FSR15" s="5"/>
      <c r="FSS15" s="5"/>
      <c r="FST15" s="5"/>
      <c r="FSU15" s="5"/>
      <c r="FSV15" s="5"/>
      <c r="FSW15" s="5"/>
      <c r="FSX15" s="5"/>
      <c r="FSY15" s="5"/>
      <c r="FSZ15" s="5"/>
      <c r="FTA15" s="5"/>
      <c r="FTB15" s="5"/>
      <c r="FTC15" s="5"/>
      <c r="FTD15" s="5"/>
      <c r="FTE15" s="5"/>
      <c r="FTF15" s="5"/>
      <c r="FTG15" s="5"/>
      <c r="FTH15" s="5"/>
      <c r="FTI15" s="5"/>
      <c r="FTJ15" s="5"/>
      <c r="FTK15" s="5"/>
      <c r="FTL15" s="5"/>
      <c r="FTM15" s="5"/>
      <c r="FTN15" s="5"/>
      <c r="FTO15" s="5"/>
      <c r="FTP15" s="5"/>
      <c r="FTQ15" s="5"/>
      <c r="FTR15" s="5"/>
      <c r="FTS15" s="5"/>
      <c r="FTT15" s="5"/>
      <c r="FTU15" s="5"/>
      <c r="FTV15" s="5"/>
      <c r="FTW15" s="5"/>
      <c r="FTX15" s="5"/>
      <c r="FTY15" s="5"/>
      <c r="FTZ15" s="5"/>
      <c r="FUA15" s="5"/>
      <c r="FUB15" s="5"/>
      <c r="FUC15" s="5"/>
      <c r="FUD15" s="5"/>
      <c r="FUE15" s="5"/>
      <c r="FUF15" s="5"/>
      <c r="FUG15" s="5"/>
      <c r="FUH15" s="5"/>
      <c r="FUI15" s="5"/>
      <c r="FUJ15" s="5"/>
      <c r="FUK15" s="5"/>
      <c r="FUL15" s="5"/>
      <c r="FUM15" s="5"/>
      <c r="FUN15" s="5"/>
      <c r="FUO15" s="5"/>
      <c r="FUP15" s="5"/>
      <c r="FUQ15" s="5"/>
      <c r="FUR15" s="5"/>
      <c r="FUS15" s="5"/>
      <c r="FUT15" s="5"/>
      <c r="FUU15" s="5"/>
      <c r="FUV15" s="5"/>
      <c r="FUW15" s="5"/>
      <c r="FUX15" s="5"/>
      <c r="FUY15" s="5"/>
      <c r="FUZ15" s="5"/>
      <c r="FVA15" s="5"/>
      <c r="FVB15" s="5"/>
      <c r="FVC15" s="5"/>
      <c r="FVD15" s="5"/>
      <c r="FVE15" s="5"/>
      <c r="FVF15" s="5"/>
      <c r="FVG15" s="5"/>
      <c r="FVH15" s="5"/>
      <c r="FVI15" s="5"/>
      <c r="FVJ15" s="5"/>
      <c r="FVK15" s="5"/>
      <c r="FVL15" s="5"/>
      <c r="FVM15" s="5"/>
      <c r="FVN15" s="5"/>
      <c r="FVO15" s="5"/>
      <c r="FVP15" s="5"/>
      <c r="FVQ15" s="5"/>
      <c r="FVR15" s="5"/>
      <c r="FVS15" s="5"/>
      <c r="FVT15" s="5"/>
      <c r="FVU15" s="5"/>
      <c r="FVV15" s="5"/>
      <c r="FVW15" s="5"/>
      <c r="FVX15" s="5"/>
      <c r="FVY15" s="5"/>
      <c r="FVZ15" s="5"/>
      <c r="FWA15" s="5"/>
      <c r="FWB15" s="5"/>
      <c r="FWC15" s="5"/>
      <c r="FWD15" s="5"/>
      <c r="FWE15" s="5"/>
      <c r="FWF15" s="5"/>
      <c r="FWG15" s="5"/>
      <c r="FWH15" s="5"/>
      <c r="FWI15" s="5"/>
      <c r="FWJ15" s="5"/>
      <c r="FWK15" s="5"/>
      <c r="FWL15" s="5"/>
      <c r="FWM15" s="5"/>
      <c r="FWN15" s="5"/>
      <c r="FWO15" s="5"/>
      <c r="FWP15" s="5"/>
      <c r="FWQ15" s="5"/>
      <c r="FWR15" s="5"/>
      <c r="FWS15" s="5"/>
      <c r="FWT15" s="5"/>
      <c r="FWU15" s="5"/>
      <c r="FWV15" s="5"/>
      <c r="FWW15" s="5"/>
      <c r="FWX15" s="5"/>
      <c r="FWY15" s="5"/>
      <c r="FWZ15" s="5"/>
      <c r="FXA15" s="5"/>
      <c r="FXB15" s="5"/>
      <c r="FXC15" s="5"/>
      <c r="FXD15" s="5"/>
      <c r="FXE15" s="5"/>
      <c r="FXF15" s="5"/>
      <c r="FXG15" s="5"/>
      <c r="FXH15" s="5"/>
      <c r="FXI15" s="5"/>
      <c r="FXJ15" s="5"/>
      <c r="FXK15" s="5"/>
      <c r="FXL15" s="5"/>
      <c r="FXM15" s="5"/>
      <c r="FXN15" s="5"/>
      <c r="FXO15" s="5"/>
      <c r="FXP15" s="5"/>
      <c r="FXQ15" s="5"/>
      <c r="FXR15" s="5"/>
      <c r="FXS15" s="5"/>
      <c r="FXT15" s="5"/>
      <c r="FXU15" s="5"/>
      <c r="FXV15" s="5"/>
      <c r="FXW15" s="5"/>
      <c r="FXX15" s="5"/>
      <c r="FXY15" s="5"/>
      <c r="FXZ15" s="5"/>
      <c r="FYA15" s="5"/>
      <c r="FYB15" s="5"/>
      <c r="FYC15" s="5"/>
      <c r="FYD15" s="5"/>
      <c r="FYE15" s="5"/>
      <c r="FYF15" s="5"/>
      <c r="FYG15" s="5"/>
      <c r="FYH15" s="5"/>
      <c r="FYI15" s="5"/>
      <c r="FYJ15" s="5"/>
      <c r="FYK15" s="5"/>
      <c r="FYL15" s="5"/>
      <c r="FYM15" s="5"/>
      <c r="FYN15" s="5"/>
      <c r="FYO15" s="5"/>
      <c r="FYP15" s="5"/>
      <c r="FYQ15" s="5"/>
      <c r="FYR15" s="5"/>
      <c r="FYS15" s="5"/>
      <c r="FYT15" s="5"/>
      <c r="FYU15" s="5"/>
      <c r="FYV15" s="5"/>
      <c r="FYW15" s="5"/>
      <c r="FYX15" s="5"/>
      <c r="FYY15" s="5"/>
      <c r="FYZ15" s="5"/>
      <c r="FZA15" s="5"/>
      <c r="FZB15" s="5"/>
      <c r="FZC15" s="5"/>
      <c r="FZD15" s="5"/>
      <c r="FZE15" s="5"/>
      <c r="FZF15" s="5"/>
      <c r="FZG15" s="5"/>
      <c r="FZH15" s="5"/>
      <c r="FZI15" s="5"/>
      <c r="FZJ15" s="5"/>
      <c r="FZK15" s="5"/>
      <c r="FZL15" s="5"/>
      <c r="FZM15" s="5"/>
      <c r="FZN15" s="5"/>
      <c r="FZO15" s="5"/>
      <c r="FZP15" s="5"/>
      <c r="FZQ15" s="5"/>
      <c r="FZR15" s="5"/>
      <c r="FZS15" s="5"/>
      <c r="FZT15" s="5"/>
      <c r="FZU15" s="5"/>
      <c r="FZV15" s="5"/>
      <c r="FZW15" s="5"/>
      <c r="FZX15" s="5"/>
      <c r="FZY15" s="5"/>
      <c r="FZZ15" s="5"/>
      <c r="GAA15" s="5"/>
      <c r="GAB15" s="5"/>
      <c r="GAC15" s="5"/>
      <c r="GAD15" s="5"/>
      <c r="GAE15" s="5"/>
      <c r="GAF15" s="5"/>
      <c r="GAG15" s="5"/>
      <c r="GAH15" s="5"/>
      <c r="GAI15" s="5"/>
      <c r="GAJ15" s="5"/>
      <c r="GAK15" s="5"/>
      <c r="GAL15" s="5"/>
      <c r="GAM15" s="5"/>
      <c r="GAN15" s="5"/>
      <c r="GAO15" s="5"/>
      <c r="GAP15" s="5"/>
      <c r="GAQ15" s="5"/>
      <c r="GAR15" s="5"/>
      <c r="GAS15" s="5"/>
      <c r="GAT15" s="5"/>
      <c r="GAU15" s="5"/>
      <c r="GAV15" s="5"/>
      <c r="GAW15" s="5"/>
      <c r="GAX15" s="5"/>
      <c r="GAY15" s="5"/>
      <c r="GAZ15" s="5"/>
      <c r="GBA15" s="5"/>
      <c r="GBB15" s="5"/>
      <c r="GBC15" s="5"/>
      <c r="GBD15" s="5"/>
      <c r="GBE15" s="5"/>
      <c r="GBF15" s="5"/>
      <c r="GBG15" s="5"/>
      <c r="GBH15" s="5"/>
      <c r="GBI15" s="5"/>
      <c r="GBJ15" s="5"/>
      <c r="GBK15" s="5"/>
      <c r="GBL15" s="5"/>
      <c r="GBM15" s="5"/>
      <c r="GBN15" s="5"/>
      <c r="GBO15" s="5"/>
      <c r="GBP15" s="5"/>
      <c r="GBQ15" s="5"/>
      <c r="GBR15" s="5"/>
      <c r="GBS15" s="5"/>
      <c r="GBT15" s="5"/>
      <c r="GBU15" s="5"/>
      <c r="GBV15" s="5"/>
      <c r="GBW15" s="5"/>
      <c r="GBX15" s="5"/>
      <c r="GBY15" s="5"/>
      <c r="GBZ15" s="5"/>
      <c r="GCA15" s="5"/>
      <c r="GCB15" s="5"/>
      <c r="GCC15" s="5"/>
      <c r="GCD15" s="5"/>
      <c r="GCE15" s="5"/>
      <c r="GCF15" s="5"/>
      <c r="GCG15" s="5"/>
      <c r="GCH15" s="5"/>
      <c r="GCI15" s="5"/>
      <c r="GCJ15" s="5"/>
      <c r="GCK15" s="5"/>
      <c r="GCL15" s="5"/>
      <c r="GCM15" s="5"/>
      <c r="GCN15" s="5"/>
      <c r="GCO15" s="5"/>
      <c r="GCP15" s="5"/>
      <c r="GCQ15" s="5"/>
      <c r="GCR15" s="5"/>
      <c r="GCS15" s="5"/>
      <c r="GCT15" s="5"/>
      <c r="GCU15" s="5"/>
      <c r="GCV15" s="5"/>
      <c r="GCW15" s="5"/>
      <c r="GCX15" s="5"/>
      <c r="GCY15" s="5"/>
      <c r="GCZ15" s="5"/>
      <c r="GDA15" s="5"/>
      <c r="GDB15" s="5"/>
      <c r="GDC15" s="5"/>
      <c r="GDD15" s="5"/>
      <c r="GDE15" s="5"/>
      <c r="GDF15" s="5"/>
      <c r="GDG15" s="5"/>
      <c r="GDH15" s="5"/>
      <c r="GDI15" s="5"/>
      <c r="GDJ15" s="5"/>
      <c r="GDK15" s="5"/>
      <c r="GDL15" s="5"/>
      <c r="GDM15" s="5"/>
      <c r="GDN15" s="5"/>
      <c r="GDO15" s="5"/>
      <c r="GDP15" s="5"/>
      <c r="GDQ15" s="5"/>
      <c r="GDR15" s="5"/>
      <c r="GDS15" s="5"/>
      <c r="GDT15" s="5"/>
      <c r="GDU15" s="5"/>
      <c r="GDV15" s="5"/>
      <c r="GDW15" s="5"/>
      <c r="GDX15" s="5"/>
      <c r="GDY15" s="5"/>
      <c r="GDZ15" s="5"/>
      <c r="GEA15" s="5"/>
      <c r="GEB15" s="5"/>
      <c r="GEC15" s="5"/>
      <c r="GED15" s="5"/>
      <c r="GEE15" s="5"/>
      <c r="GEF15" s="5"/>
      <c r="GEG15" s="5"/>
      <c r="GEH15" s="5"/>
      <c r="GEI15" s="5"/>
      <c r="GEJ15" s="5"/>
      <c r="GEK15" s="5"/>
      <c r="GEL15" s="5"/>
      <c r="GEM15" s="5"/>
      <c r="GEN15" s="5"/>
      <c r="GEO15" s="5"/>
      <c r="GEP15" s="5"/>
      <c r="GEQ15" s="5"/>
      <c r="GER15" s="5"/>
      <c r="GES15" s="5"/>
      <c r="GET15" s="5"/>
      <c r="GEU15" s="5"/>
      <c r="GEV15" s="5"/>
      <c r="GEW15" s="5"/>
      <c r="GEX15" s="5"/>
      <c r="GEY15" s="5"/>
      <c r="GEZ15" s="5"/>
      <c r="GFA15" s="5"/>
      <c r="GFB15" s="5"/>
      <c r="GFC15" s="5"/>
      <c r="GFD15" s="5"/>
      <c r="GFE15" s="5"/>
      <c r="GFF15" s="5"/>
      <c r="GFG15" s="5"/>
      <c r="GFH15" s="5"/>
      <c r="GFI15" s="5"/>
      <c r="GFJ15" s="5"/>
      <c r="GFK15" s="5"/>
      <c r="GFL15" s="5"/>
      <c r="GFM15" s="5"/>
      <c r="GFN15" s="5"/>
      <c r="GFO15" s="5"/>
      <c r="GFP15" s="5"/>
      <c r="GFQ15" s="5"/>
      <c r="GFR15" s="5"/>
      <c r="GFS15" s="5"/>
      <c r="GFT15" s="5"/>
      <c r="GFU15" s="5"/>
      <c r="GFV15" s="5"/>
      <c r="GFW15" s="5"/>
      <c r="GFX15" s="5"/>
      <c r="GFY15" s="5"/>
      <c r="GFZ15" s="5"/>
      <c r="GGA15" s="5"/>
      <c r="GGB15" s="5"/>
      <c r="GGC15" s="5"/>
      <c r="GGD15" s="5"/>
      <c r="GGE15" s="5"/>
      <c r="GGF15" s="5"/>
      <c r="GGG15" s="5"/>
      <c r="GGH15" s="5"/>
      <c r="GGI15" s="5"/>
      <c r="GGJ15" s="5"/>
      <c r="GGK15" s="5"/>
      <c r="GGL15" s="5"/>
      <c r="GGM15" s="5"/>
      <c r="GGN15" s="5"/>
      <c r="GGO15" s="5"/>
      <c r="GGP15" s="5"/>
      <c r="GGQ15" s="5"/>
      <c r="GGR15" s="5"/>
      <c r="GGS15" s="5"/>
      <c r="GGT15" s="5"/>
      <c r="GGU15" s="5"/>
      <c r="GGV15" s="5"/>
      <c r="GGW15" s="5"/>
      <c r="GGX15" s="5"/>
      <c r="GGY15" s="5"/>
      <c r="GGZ15" s="5"/>
      <c r="GHA15" s="5"/>
      <c r="GHB15" s="5"/>
      <c r="GHC15" s="5"/>
      <c r="GHD15" s="5"/>
      <c r="GHE15" s="5"/>
      <c r="GHF15" s="5"/>
      <c r="GHG15" s="5"/>
      <c r="GHH15" s="5"/>
      <c r="GHI15" s="5"/>
      <c r="GHJ15" s="5"/>
      <c r="GHK15" s="5"/>
      <c r="GHL15" s="5"/>
      <c r="GHM15" s="5"/>
      <c r="GHN15" s="5"/>
      <c r="GHO15" s="5"/>
      <c r="GHP15" s="5"/>
      <c r="GHQ15" s="5"/>
      <c r="GHR15" s="5"/>
      <c r="GHS15" s="5"/>
      <c r="GHT15" s="5"/>
      <c r="GHU15" s="5"/>
      <c r="GHV15" s="5"/>
      <c r="GHW15" s="5"/>
      <c r="GHX15" s="5"/>
      <c r="GHY15" s="5"/>
      <c r="GHZ15" s="5"/>
      <c r="GIA15" s="5"/>
      <c r="GIB15" s="5"/>
      <c r="GIC15" s="5"/>
      <c r="GID15" s="5"/>
      <c r="GIE15" s="5"/>
      <c r="GIF15" s="5"/>
      <c r="GIG15" s="5"/>
      <c r="GIH15" s="5"/>
      <c r="GII15" s="5"/>
      <c r="GIJ15" s="5"/>
      <c r="GIK15" s="5"/>
      <c r="GIL15" s="5"/>
      <c r="GIM15" s="5"/>
      <c r="GIN15" s="5"/>
      <c r="GIO15" s="5"/>
      <c r="GIP15" s="5"/>
      <c r="GIQ15" s="5"/>
      <c r="GIR15" s="5"/>
      <c r="GIS15" s="5"/>
      <c r="GIT15" s="5"/>
      <c r="GIU15" s="5"/>
      <c r="GIV15" s="5"/>
      <c r="GIW15" s="5"/>
      <c r="GIX15" s="5"/>
      <c r="GIY15" s="5"/>
      <c r="GIZ15" s="5"/>
      <c r="GJA15" s="5"/>
      <c r="GJB15" s="5"/>
      <c r="GJC15" s="5"/>
      <c r="GJD15" s="5"/>
      <c r="GJE15" s="5"/>
      <c r="GJF15" s="5"/>
      <c r="GJG15" s="5"/>
      <c r="GJH15" s="5"/>
      <c r="GJI15" s="5"/>
      <c r="GJJ15" s="5"/>
      <c r="GJK15" s="5"/>
      <c r="GJL15" s="5"/>
      <c r="GJM15" s="5"/>
      <c r="GJN15" s="5"/>
      <c r="GJO15" s="5"/>
      <c r="GJP15" s="5"/>
      <c r="GJQ15" s="5"/>
      <c r="GJR15" s="5"/>
      <c r="GJS15" s="5"/>
      <c r="GJT15" s="5"/>
      <c r="GJU15" s="5"/>
      <c r="GJV15" s="5"/>
      <c r="GJW15" s="5"/>
      <c r="GJX15" s="5"/>
      <c r="GJY15" s="5"/>
      <c r="GJZ15" s="5"/>
      <c r="GKA15" s="5"/>
      <c r="GKB15" s="5"/>
      <c r="GKC15" s="5"/>
      <c r="GKD15" s="5"/>
      <c r="GKE15" s="5"/>
      <c r="GKF15" s="5"/>
      <c r="GKG15" s="5"/>
      <c r="GKH15" s="5"/>
      <c r="GKI15" s="5"/>
      <c r="GKJ15" s="5"/>
      <c r="GKK15" s="5"/>
      <c r="GKL15" s="5"/>
      <c r="GKM15" s="5"/>
      <c r="GKN15" s="5"/>
      <c r="GKO15" s="5"/>
      <c r="GKP15" s="5"/>
      <c r="GKQ15" s="5"/>
      <c r="GKR15" s="5"/>
      <c r="GKS15" s="5"/>
      <c r="GKT15" s="5"/>
      <c r="GKU15" s="5"/>
      <c r="GKV15" s="5"/>
      <c r="GKW15" s="5"/>
      <c r="GKX15" s="5"/>
      <c r="GKY15" s="5"/>
      <c r="GKZ15" s="5"/>
      <c r="GLA15" s="5"/>
      <c r="GLB15" s="5"/>
      <c r="GLC15" s="5"/>
      <c r="GLD15" s="5"/>
      <c r="GLE15" s="5"/>
      <c r="GLF15" s="5"/>
      <c r="GLG15" s="5"/>
      <c r="GLH15" s="5"/>
      <c r="GLI15" s="5"/>
      <c r="GLJ15" s="5"/>
      <c r="GLK15" s="5"/>
      <c r="GLL15" s="5"/>
      <c r="GLM15" s="5"/>
      <c r="GLN15" s="5"/>
      <c r="GLO15" s="5"/>
      <c r="GLP15" s="5"/>
      <c r="GLQ15" s="5"/>
      <c r="GLR15" s="5"/>
      <c r="GLS15" s="5"/>
      <c r="GLT15" s="5"/>
      <c r="GLU15" s="5"/>
      <c r="GLV15" s="5"/>
      <c r="GLW15" s="5"/>
      <c r="GLX15" s="5"/>
      <c r="GLY15" s="5"/>
      <c r="GLZ15" s="5"/>
      <c r="GMA15" s="5"/>
      <c r="GMB15" s="5"/>
      <c r="GMC15" s="5"/>
      <c r="GMD15" s="5"/>
      <c r="GME15" s="5"/>
      <c r="GMF15" s="5"/>
      <c r="GMG15" s="5"/>
      <c r="GMH15" s="5"/>
      <c r="GMI15" s="5"/>
      <c r="GMJ15" s="5"/>
      <c r="GMK15" s="5"/>
      <c r="GML15" s="5"/>
      <c r="GMM15" s="5"/>
      <c r="GMN15" s="5"/>
      <c r="GMO15" s="5"/>
      <c r="GMP15" s="5"/>
      <c r="GMQ15" s="5"/>
      <c r="GMR15" s="5"/>
      <c r="GMS15" s="5"/>
      <c r="GMT15" s="5"/>
      <c r="GMU15" s="5"/>
      <c r="GMV15" s="5"/>
      <c r="GMW15" s="5"/>
      <c r="GMX15" s="5"/>
      <c r="GMY15" s="5"/>
      <c r="GMZ15" s="5"/>
      <c r="GNA15" s="5"/>
      <c r="GNB15" s="5"/>
      <c r="GNC15" s="5"/>
      <c r="GND15" s="5"/>
      <c r="GNE15" s="5"/>
      <c r="GNF15" s="5"/>
      <c r="GNG15" s="5"/>
      <c r="GNH15" s="5"/>
      <c r="GNI15" s="5"/>
      <c r="GNJ15" s="5"/>
      <c r="GNK15" s="5"/>
      <c r="GNL15" s="5"/>
      <c r="GNM15" s="5"/>
      <c r="GNN15" s="5"/>
      <c r="GNO15" s="5"/>
      <c r="GNP15" s="5"/>
      <c r="GNQ15" s="5"/>
      <c r="GNR15" s="5"/>
      <c r="GNS15" s="5"/>
      <c r="GNT15" s="5"/>
      <c r="GNU15" s="5"/>
      <c r="GNV15" s="5"/>
      <c r="GNW15" s="5"/>
      <c r="GNX15" s="5"/>
      <c r="GNY15" s="5"/>
      <c r="GNZ15" s="5"/>
      <c r="GOA15" s="5"/>
      <c r="GOB15" s="5"/>
      <c r="GOC15" s="5"/>
      <c r="GOD15" s="5"/>
      <c r="GOE15" s="5"/>
      <c r="GOF15" s="5"/>
      <c r="GOG15" s="5"/>
      <c r="GOH15" s="5"/>
      <c r="GOI15" s="5"/>
      <c r="GOJ15" s="5"/>
      <c r="GOK15" s="5"/>
      <c r="GOL15" s="5"/>
      <c r="GOM15" s="5"/>
      <c r="GON15" s="5"/>
      <c r="GOO15" s="5"/>
      <c r="GOP15" s="5"/>
      <c r="GOQ15" s="5"/>
      <c r="GOR15" s="5"/>
      <c r="GOS15" s="5"/>
      <c r="GOT15" s="5"/>
      <c r="GOU15" s="5"/>
      <c r="GOV15" s="5"/>
      <c r="GOW15" s="5"/>
      <c r="GOX15" s="5"/>
      <c r="GOY15" s="5"/>
      <c r="GOZ15" s="5"/>
      <c r="GPA15" s="5"/>
      <c r="GPB15" s="5"/>
      <c r="GPC15" s="5"/>
      <c r="GPD15" s="5"/>
      <c r="GPE15" s="5"/>
      <c r="GPF15" s="5"/>
      <c r="GPG15" s="5"/>
      <c r="GPH15" s="5"/>
      <c r="GPI15" s="5"/>
      <c r="GPJ15" s="5"/>
      <c r="GPK15" s="5"/>
      <c r="GPL15" s="5"/>
      <c r="GPM15" s="5"/>
      <c r="GPN15" s="5"/>
      <c r="GPO15" s="5"/>
      <c r="GPP15" s="5"/>
      <c r="GPQ15" s="5"/>
      <c r="GPR15" s="5"/>
      <c r="GPS15" s="5"/>
      <c r="GPT15" s="5"/>
      <c r="GPU15" s="5"/>
      <c r="GPV15" s="5"/>
      <c r="GPW15" s="5"/>
      <c r="GPX15" s="5"/>
      <c r="GPY15" s="5"/>
      <c r="GPZ15" s="5"/>
      <c r="GQA15" s="5"/>
      <c r="GQB15" s="5"/>
      <c r="GQC15" s="5"/>
      <c r="GQD15" s="5"/>
      <c r="GQE15" s="5"/>
      <c r="GQF15" s="5"/>
      <c r="GQG15" s="5"/>
      <c r="GQH15" s="5"/>
      <c r="GQI15" s="5"/>
      <c r="GQJ15" s="5"/>
      <c r="GQK15" s="5"/>
      <c r="GQL15" s="5"/>
      <c r="GQM15" s="5"/>
      <c r="GQN15" s="5"/>
      <c r="GQO15" s="5"/>
      <c r="GQP15" s="5"/>
      <c r="GQQ15" s="5"/>
      <c r="GQR15" s="5"/>
      <c r="GQS15" s="5"/>
      <c r="GQT15" s="5"/>
      <c r="GQU15" s="5"/>
      <c r="GQV15" s="5"/>
      <c r="GQW15" s="5"/>
      <c r="GQX15" s="5"/>
      <c r="GQY15" s="5"/>
      <c r="GQZ15" s="5"/>
      <c r="GRA15" s="5"/>
      <c r="GRB15" s="5"/>
      <c r="GRC15" s="5"/>
      <c r="GRD15" s="5"/>
      <c r="GRE15" s="5"/>
      <c r="GRF15" s="5"/>
      <c r="GRG15" s="5"/>
      <c r="GRH15" s="5"/>
      <c r="GRI15" s="5"/>
      <c r="GRJ15" s="5"/>
      <c r="GRK15" s="5"/>
      <c r="GRL15" s="5"/>
      <c r="GRM15" s="5"/>
      <c r="GRN15" s="5"/>
      <c r="GRO15" s="5"/>
      <c r="GRP15" s="5"/>
      <c r="GRQ15" s="5"/>
      <c r="GRR15" s="5"/>
      <c r="GRS15" s="5"/>
      <c r="GRT15" s="5"/>
      <c r="GRU15" s="5"/>
      <c r="GRV15" s="5"/>
      <c r="GRW15" s="5"/>
      <c r="GRX15" s="5"/>
      <c r="GRY15" s="5"/>
      <c r="GRZ15" s="5"/>
      <c r="GSA15" s="5"/>
      <c r="GSB15" s="5"/>
      <c r="GSC15" s="5"/>
      <c r="GSD15" s="5"/>
      <c r="GSE15" s="5"/>
      <c r="GSF15" s="5"/>
      <c r="GSG15" s="5"/>
      <c r="GSH15" s="5"/>
      <c r="GSI15" s="5"/>
      <c r="GSJ15" s="5"/>
      <c r="GSK15" s="5"/>
      <c r="GSL15" s="5"/>
      <c r="GSM15" s="5"/>
      <c r="GSN15" s="5"/>
      <c r="GSO15" s="5"/>
      <c r="GSP15" s="5"/>
      <c r="GSQ15" s="5"/>
      <c r="GSR15" s="5"/>
      <c r="GSS15" s="5"/>
      <c r="GST15" s="5"/>
      <c r="GSU15" s="5"/>
      <c r="GSV15" s="5"/>
      <c r="GSW15" s="5"/>
      <c r="GSX15" s="5"/>
      <c r="GSY15" s="5"/>
      <c r="GSZ15" s="5"/>
      <c r="GTA15" s="5"/>
      <c r="GTB15" s="5"/>
      <c r="GTC15" s="5"/>
      <c r="GTD15" s="5"/>
      <c r="GTE15" s="5"/>
      <c r="GTF15" s="5"/>
      <c r="GTG15" s="5"/>
      <c r="GTH15" s="5"/>
      <c r="GTI15" s="5"/>
      <c r="GTJ15" s="5"/>
      <c r="GTK15" s="5"/>
      <c r="GTL15" s="5"/>
      <c r="GTM15" s="5"/>
      <c r="GTN15" s="5"/>
      <c r="GTO15" s="5"/>
      <c r="GTP15" s="5"/>
      <c r="GTQ15" s="5"/>
      <c r="GTR15" s="5"/>
      <c r="GTS15" s="5"/>
      <c r="GTT15" s="5"/>
      <c r="GTU15" s="5"/>
      <c r="GTV15" s="5"/>
      <c r="GTW15" s="5"/>
      <c r="GTX15" s="5"/>
      <c r="GTY15" s="5"/>
      <c r="GTZ15" s="5"/>
      <c r="GUA15" s="5"/>
      <c r="GUB15" s="5"/>
      <c r="GUC15" s="5"/>
      <c r="GUD15" s="5"/>
      <c r="GUE15" s="5"/>
      <c r="GUF15" s="5"/>
      <c r="GUG15" s="5"/>
      <c r="GUH15" s="5"/>
      <c r="GUI15" s="5"/>
      <c r="GUJ15" s="5"/>
      <c r="GUK15" s="5"/>
      <c r="GUL15" s="5"/>
      <c r="GUM15" s="5"/>
      <c r="GUN15" s="5"/>
      <c r="GUO15" s="5"/>
      <c r="GUP15" s="5"/>
      <c r="GUQ15" s="5"/>
      <c r="GUR15" s="5"/>
      <c r="GUS15" s="5"/>
      <c r="GUT15" s="5"/>
      <c r="GUU15" s="5"/>
      <c r="GUV15" s="5"/>
      <c r="GUW15" s="5"/>
      <c r="GUX15" s="5"/>
      <c r="GUY15" s="5"/>
      <c r="GUZ15" s="5"/>
      <c r="GVA15" s="5"/>
      <c r="GVB15" s="5"/>
      <c r="GVC15" s="5"/>
      <c r="GVD15" s="5"/>
      <c r="GVE15" s="5"/>
      <c r="GVF15" s="5"/>
      <c r="GVG15" s="5"/>
      <c r="GVH15" s="5"/>
      <c r="GVI15" s="5"/>
      <c r="GVJ15" s="5"/>
      <c r="GVK15" s="5"/>
      <c r="GVL15" s="5"/>
      <c r="GVM15" s="5"/>
      <c r="GVN15" s="5"/>
      <c r="GVO15" s="5"/>
      <c r="GVP15" s="5"/>
      <c r="GVQ15" s="5"/>
      <c r="GVR15" s="5"/>
      <c r="GVS15" s="5"/>
      <c r="GVT15" s="5"/>
      <c r="GVU15" s="5"/>
      <c r="GVV15" s="5"/>
      <c r="GVW15" s="5"/>
      <c r="GVX15" s="5"/>
      <c r="GVY15" s="5"/>
      <c r="GVZ15" s="5"/>
      <c r="GWA15" s="5"/>
      <c r="GWB15" s="5"/>
      <c r="GWC15" s="5"/>
      <c r="GWD15" s="5"/>
      <c r="GWE15" s="5"/>
      <c r="GWF15" s="5"/>
      <c r="GWG15" s="5"/>
      <c r="GWH15" s="5"/>
      <c r="GWI15" s="5"/>
      <c r="GWJ15" s="5"/>
      <c r="GWK15" s="5"/>
      <c r="GWL15" s="5"/>
      <c r="GWM15" s="5"/>
      <c r="GWN15" s="5"/>
      <c r="GWO15" s="5"/>
      <c r="GWP15" s="5"/>
      <c r="GWQ15" s="5"/>
      <c r="GWR15" s="5"/>
      <c r="GWS15" s="5"/>
      <c r="GWT15" s="5"/>
      <c r="GWU15" s="5"/>
      <c r="GWV15" s="5"/>
      <c r="GWW15" s="5"/>
      <c r="GWX15" s="5"/>
      <c r="GWY15" s="5"/>
      <c r="GWZ15" s="5"/>
      <c r="GXA15" s="5"/>
      <c r="GXB15" s="5"/>
      <c r="GXC15" s="5"/>
      <c r="GXD15" s="5"/>
      <c r="GXE15" s="5"/>
      <c r="GXF15" s="5"/>
      <c r="GXG15" s="5"/>
      <c r="GXH15" s="5"/>
      <c r="GXI15" s="5"/>
      <c r="GXJ15" s="5"/>
      <c r="GXK15" s="5"/>
      <c r="GXL15" s="5"/>
      <c r="GXM15" s="5"/>
      <c r="GXN15" s="5"/>
      <c r="GXO15" s="5"/>
      <c r="GXP15" s="5"/>
      <c r="GXQ15" s="5"/>
      <c r="GXR15" s="5"/>
      <c r="GXS15" s="5"/>
      <c r="GXT15" s="5"/>
      <c r="GXU15" s="5"/>
      <c r="GXV15" s="5"/>
      <c r="GXW15" s="5"/>
      <c r="GXX15" s="5"/>
      <c r="GXY15" s="5"/>
      <c r="GXZ15" s="5"/>
      <c r="GYA15" s="5"/>
      <c r="GYB15" s="5"/>
      <c r="GYC15" s="5"/>
      <c r="GYD15" s="5"/>
      <c r="GYE15" s="5"/>
      <c r="GYF15" s="5"/>
      <c r="GYG15" s="5"/>
      <c r="GYH15" s="5"/>
      <c r="GYI15" s="5"/>
      <c r="GYJ15" s="5"/>
      <c r="GYK15" s="5"/>
      <c r="GYL15" s="5"/>
      <c r="GYM15" s="5"/>
      <c r="GYN15" s="5"/>
      <c r="GYO15" s="5"/>
      <c r="GYP15" s="5"/>
      <c r="GYQ15" s="5"/>
      <c r="GYR15" s="5"/>
      <c r="GYS15" s="5"/>
      <c r="GYT15" s="5"/>
      <c r="GYU15" s="5"/>
      <c r="GYV15" s="5"/>
      <c r="GYW15" s="5"/>
      <c r="GYX15" s="5"/>
      <c r="GYY15" s="5"/>
      <c r="GYZ15" s="5"/>
      <c r="GZA15" s="5"/>
      <c r="GZB15" s="5"/>
      <c r="GZC15" s="5"/>
      <c r="GZD15" s="5"/>
      <c r="GZE15" s="5"/>
      <c r="GZF15" s="5"/>
      <c r="GZG15" s="5"/>
      <c r="GZH15" s="5"/>
      <c r="GZI15" s="5"/>
      <c r="GZJ15" s="5"/>
      <c r="GZK15" s="5"/>
      <c r="GZL15" s="5"/>
      <c r="GZM15" s="5"/>
      <c r="GZN15" s="5"/>
      <c r="GZO15" s="5"/>
      <c r="GZP15" s="5"/>
      <c r="GZQ15" s="5"/>
      <c r="GZR15" s="5"/>
      <c r="GZS15" s="5"/>
      <c r="GZT15" s="5"/>
      <c r="GZU15" s="5"/>
      <c r="GZV15" s="5"/>
      <c r="GZW15" s="5"/>
      <c r="GZX15" s="5"/>
      <c r="GZY15" s="5"/>
      <c r="GZZ15" s="5"/>
      <c r="HAA15" s="5"/>
      <c r="HAB15" s="5"/>
      <c r="HAC15" s="5"/>
      <c r="HAD15" s="5"/>
      <c r="HAE15" s="5"/>
      <c r="HAF15" s="5"/>
      <c r="HAG15" s="5"/>
      <c r="HAH15" s="5"/>
      <c r="HAI15" s="5"/>
      <c r="HAJ15" s="5"/>
      <c r="HAK15" s="5"/>
      <c r="HAL15" s="5"/>
      <c r="HAM15" s="5"/>
      <c r="HAN15" s="5"/>
      <c r="HAO15" s="5"/>
      <c r="HAP15" s="5"/>
      <c r="HAQ15" s="5"/>
      <c r="HAR15" s="5"/>
      <c r="HAS15" s="5"/>
      <c r="HAT15" s="5"/>
      <c r="HAU15" s="5"/>
      <c r="HAV15" s="5"/>
      <c r="HAW15" s="5"/>
      <c r="HAX15" s="5"/>
      <c r="HAY15" s="5"/>
      <c r="HAZ15" s="5"/>
      <c r="HBA15" s="5"/>
      <c r="HBB15" s="5"/>
      <c r="HBC15" s="5"/>
      <c r="HBD15" s="5"/>
      <c r="HBE15" s="5"/>
      <c r="HBF15" s="5"/>
      <c r="HBG15" s="5"/>
      <c r="HBH15" s="5"/>
      <c r="HBI15" s="5"/>
      <c r="HBJ15" s="5"/>
      <c r="HBK15" s="5"/>
      <c r="HBL15" s="5"/>
      <c r="HBM15" s="5"/>
      <c r="HBN15" s="5"/>
      <c r="HBO15" s="5"/>
      <c r="HBP15" s="5"/>
      <c r="HBQ15" s="5"/>
      <c r="HBR15" s="5"/>
      <c r="HBS15" s="5"/>
      <c r="HBT15" s="5"/>
      <c r="HBU15" s="5"/>
      <c r="HBV15" s="5"/>
      <c r="HBW15" s="5"/>
      <c r="HBX15" s="5"/>
      <c r="HBY15" s="5"/>
      <c r="HBZ15" s="5"/>
      <c r="HCA15" s="5"/>
      <c r="HCB15" s="5"/>
      <c r="HCC15" s="5"/>
      <c r="HCD15" s="5"/>
      <c r="HCE15" s="5"/>
      <c r="HCF15" s="5"/>
      <c r="HCG15" s="5"/>
      <c r="HCH15" s="5"/>
      <c r="HCI15" s="5"/>
      <c r="HCJ15" s="5"/>
      <c r="HCK15" s="5"/>
      <c r="HCL15" s="5"/>
      <c r="HCM15" s="5"/>
      <c r="HCN15" s="5"/>
      <c r="HCO15" s="5"/>
      <c r="HCP15" s="5"/>
      <c r="HCQ15" s="5"/>
      <c r="HCR15" s="5"/>
      <c r="HCS15" s="5"/>
      <c r="HCT15" s="5"/>
      <c r="HCU15" s="5"/>
      <c r="HCV15" s="5"/>
      <c r="HCW15" s="5"/>
      <c r="HCX15" s="5"/>
      <c r="HCY15" s="5"/>
      <c r="HCZ15" s="5"/>
      <c r="HDA15" s="5"/>
      <c r="HDB15" s="5"/>
      <c r="HDC15" s="5"/>
      <c r="HDD15" s="5"/>
      <c r="HDE15" s="5"/>
      <c r="HDF15" s="5"/>
      <c r="HDG15" s="5"/>
      <c r="HDH15" s="5"/>
      <c r="HDI15" s="5"/>
      <c r="HDJ15" s="5"/>
      <c r="HDK15" s="5"/>
      <c r="HDL15" s="5"/>
      <c r="HDM15" s="5"/>
      <c r="HDN15" s="5"/>
      <c r="HDO15" s="5"/>
      <c r="HDP15" s="5"/>
      <c r="HDQ15" s="5"/>
      <c r="HDR15" s="5"/>
      <c r="HDS15" s="5"/>
      <c r="HDT15" s="5"/>
      <c r="HDU15" s="5"/>
      <c r="HDV15" s="5"/>
      <c r="HDW15" s="5"/>
      <c r="HDX15" s="5"/>
      <c r="HDY15" s="5"/>
      <c r="HDZ15" s="5"/>
      <c r="HEA15" s="5"/>
      <c r="HEB15" s="5"/>
      <c r="HEC15" s="5"/>
      <c r="HED15" s="5"/>
      <c r="HEE15" s="5"/>
      <c r="HEF15" s="5"/>
      <c r="HEG15" s="5"/>
      <c r="HEH15" s="5"/>
      <c r="HEI15" s="5"/>
      <c r="HEJ15" s="5"/>
      <c r="HEK15" s="5"/>
      <c r="HEL15" s="5"/>
      <c r="HEM15" s="5"/>
      <c r="HEN15" s="5"/>
      <c r="HEO15" s="5"/>
      <c r="HEP15" s="5"/>
      <c r="HEQ15" s="5"/>
      <c r="HER15" s="5"/>
      <c r="HES15" s="5"/>
      <c r="HET15" s="5"/>
      <c r="HEU15" s="5"/>
      <c r="HEV15" s="5"/>
      <c r="HEW15" s="5"/>
      <c r="HEX15" s="5"/>
      <c r="HEY15" s="5"/>
      <c r="HEZ15" s="5"/>
      <c r="HFA15" s="5"/>
      <c r="HFB15" s="5"/>
      <c r="HFC15" s="5"/>
      <c r="HFD15" s="5"/>
      <c r="HFE15" s="5"/>
      <c r="HFF15" s="5"/>
      <c r="HFG15" s="5"/>
      <c r="HFH15" s="5"/>
      <c r="HFI15" s="5"/>
      <c r="HFJ15" s="5"/>
      <c r="HFK15" s="5"/>
      <c r="HFL15" s="5"/>
      <c r="HFM15" s="5"/>
      <c r="HFN15" s="5"/>
      <c r="HFO15" s="5"/>
      <c r="HFP15" s="5"/>
      <c r="HFQ15" s="5"/>
      <c r="HFR15" s="5"/>
      <c r="HFS15" s="5"/>
      <c r="HFT15" s="5"/>
      <c r="HFU15" s="5"/>
      <c r="HFV15" s="5"/>
      <c r="HFW15" s="5"/>
      <c r="HFX15" s="5"/>
      <c r="HFY15" s="5"/>
      <c r="HFZ15" s="5"/>
      <c r="HGA15" s="5"/>
      <c r="HGB15" s="5"/>
      <c r="HGC15" s="5"/>
      <c r="HGD15" s="5"/>
      <c r="HGE15" s="5"/>
      <c r="HGF15" s="5"/>
      <c r="HGG15" s="5"/>
      <c r="HGH15" s="5"/>
      <c r="HGI15" s="5"/>
      <c r="HGJ15" s="5"/>
      <c r="HGK15" s="5"/>
      <c r="HGL15" s="5"/>
      <c r="HGM15" s="5"/>
      <c r="HGN15" s="5"/>
      <c r="HGO15" s="5"/>
      <c r="HGP15" s="5"/>
      <c r="HGQ15" s="5"/>
      <c r="HGR15" s="5"/>
      <c r="HGS15" s="5"/>
      <c r="HGT15" s="5"/>
      <c r="HGU15" s="5"/>
      <c r="HGV15" s="5"/>
      <c r="HGW15" s="5"/>
      <c r="HGX15" s="5"/>
      <c r="HGY15" s="5"/>
      <c r="HGZ15" s="5"/>
      <c r="HHA15" s="5"/>
      <c r="HHB15" s="5"/>
      <c r="HHC15" s="5"/>
      <c r="HHD15" s="5"/>
      <c r="HHE15" s="5"/>
      <c r="HHF15" s="5"/>
      <c r="HHG15" s="5"/>
      <c r="HHH15" s="5"/>
      <c r="HHI15" s="5"/>
      <c r="HHJ15" s="5"/>
      <c r="HHK15" s="5"/>
      <c r="HHL15" s="5"/>
      <c r="HHM15" s="5"/>
      <c r="HHN15" s="5"/>
      <c r="HHO15" s="5"/>
      <c r="HHP15" s="5"/>
      <c r="HHQ15" s="5"/>
      <c r="HHR15" s="5"/>
      <c r="HHS15" s="5"/>
      <c r="HHT15" s="5"/>
      <c r="HHU15" s="5"/>
      <c r="HHV15" s="5"/>
      <c r="HHW15" s="5"/>
      <c r="HHX15" s="5"/>
      <c r="HHY15" s="5"/>
      <c r="HHZ15" s="5"/>
      <c r="HIA15" s="5"/>
      <c r="HIB15" s="5"/>
      <c r="HIC15" s="5"/>
      <c r="HID15" s="5"/>
      <c r="HIE15" s="5"/>
      <c r="HIF15" s="5"/>
      <c r="HIG15" s="5"/>
      <c r="HIH15" s="5"/>
      <c r="HII15" s="5"/>
      <c r="HIJ15" s="5"/>
      <c r="HIK15" s="5"/>
      <c r="HIL15" s="5"/>
      <c r="HIM15" s="5"/>
      <c r="HIN15" s="5"/>
      <c r="HIO15" s="5"/>
      <c r="HIP15" s="5"/>
      <c r="HIQ15" s="5"/>
      <c r="HIR15" s="5"/>
      <c r="HIS15" s="5"/>
      <c r="HIT15" s="5"/>
      <c r="HIU15" s="5"/>
      <c r="HIV15" s="5"/>
      <c r="HIW15" s="5"/>
      <c r="HIX15" s="5"/>
      <c r="HIY15" s="5"/>
      <c r="HIZ15" s="5"/>
      <c r="HJA15" s="5"/>
      <c r="HJB15" s="5"/>
      <c r="HJC15" s="5"/>
      <c r="HJD15" s="5"/>
      <c r="HJE15" s="5"/>
      <c r="HJF15" s="5"/>
      <c r="HJG15" s="5"/>
      <c r="HJH15" s="5"/>
      <c r="HJI15" s="5"/>
      <c r="HJJ15" s="5"/>
      <c r="HJK15" s="5"/>
      <c r="HJL15" s="5"/>
      <c r="HJM15" s="5"/>
      <c r="HJN15" s="5"/>
      <c r="HJO15" s="5"/>
      <c r="HJP15" s="5"/>
      <c r="HJQ15" s="5"/>
      <c r="HJR15" s="5"/>
      <c r="HJS15" s="5"/>
      <c r="HJT15" s="5"/>
      <c r="HJU15" s="5"/>
      <c r="HJV15" s="5"/>
      <c r="HJW15" s="5"/>
      <c r="HJX15" s="5"/>
      <c r="HJY15" s="5"/>
      <c r="HJZ15" s="5"/>
      <c r="HKA15" s="5"/>
      <c r="HKB15" s="5"/>
      <c r="HKC15" s="5"/>
      <c r="HKD15" s="5"/>
      <c r="HKE15" s="5"/>
      <c r="HKF15" s="5"/>
      <c r="HKG15" s="5"/>
      <c r="HKH15" s="5"/>
      <c r="HKI15" s="5"/>
      <c r="HKJ15" s="5"/>
      <c r="HKK15" s="5"/>
      <c r="HKL15" s="5"/>
      <c r="HKM15" s="5"/>
      <c r="HKN15" s="5"/>
      <c r="HKO15" s="5"/>
      <c r="HKP15" s="5"/>
      <c r="HKQ15" s="5"/>
      <c r="HKR15" s="5"/>
      <c r="HKS15" s="5"/>
      <c r="HKT15" s="5"/>
      <c r="HKU15" s="5"/>
      <c r="HKV15" s="5"/>
      <c r="HKW15" s="5"/>
      <c r="HKX15" s="5"/>
      <c r="HKY15" s="5"/>
      <c r="HKZ15" s="5"/>
      <c r="HLA15" s="5"/>
      <c r="HLB15" s="5"/>
      <c r="HLC15" s="5"/>
      <c r="HLD15" s="5"/>
      <c r="HLE15" s="5"/>
      <c r="HLF15" s="5"/>
      <c r="HLG15" s="5"/>
      <c r="HLH15" s="5"/>
      <c r="HLI15" s="5"/>
      <c r="HLJ15" s="5"/>
      <c r="HLK15" s="5"/>
      <c r="HLL15" s="5"/>
      <c r="HLM15" s="5"/>
      <c r="HLN15" s="5"/>
      <c r="HLO15" s="5"/>
      <c r="HLP15" s="5"/>
      <c r="HLQ15" s="5"/>
      <c r="HLR15" s="5"/>
      <c r="HLS15" s="5"/>
      <c r="HLT15" s="5"/>
      <c r="HLU15" s="5"/>
      <c r="HLV15" s="5"/>
      <c r="HLW15" s="5"/>
      <c r="HLX15" s="5"/>
      <c r="HLY15" s="5"/>
      <c r="HLZ15" s="5"/>
      <c r="HMA15" s="5"/>
      <c r="HMB15" s="5"/>
      <c r="HMC15" s="5"/>
      <c r="HMD15" s="5"/>
      <c r="HME15" s="5"/>
      <c r="HMF15" s="5"/>
      <c r="HMG15" s="5"/>
      <c r="HMH15" s="5"/>
      <c r="HMI15" s="5"/>
      <c r="HMJ15" s="5"/>
      <c r="HMK15" s="5"/>
      <c r="HML15" s="5"/>
      <c r="HMM15" s="5"/>
      <c r="HMN15" s="5"/>
      <c r="HMO15" s="5"/>
      <c r="HMP15" s="5"/>
      <c r="HMQ15" s="5"/>
      <c r="HMR15" s="5"/>
      <c r="HMS15" s="5"/>
      <c r="HMT15" s="5"/>
      <c r="HMU15" s="5"/>
      <c r="HMV15" s="5"/>
      <c r="HMW15" s="5"/>
      <c r="HMX15" s="5"/>
      <c r="HMY15" s="5"/>
      <c r="HMZ15" s="5"/>
      <c r="HNA15" s="5"/>
      <c r="HNB15" s="5"/>
      <c r="HNC15" s="5"/>
      <c r="HND15" s="5"/>
      <c r="HNE15" s="5"/>
      <c r="HNF15" s="5"/>
      <c r="HNG15" s="5"/>
      <c r="HNH15" s="5"/>
      <c r="HNI15" s="5"/>
      <c r="HNJ15" s="5"/>
      <c r="HNK15" s="5"/>
      <c r="HNL15" s="5"/>
      <c r="HNM15" s="5"/>
      <c r="HNN15" s="5"/>
      <c r="HNO15" s="5"/>
      <c r="HNP15" s="5"/>
      <c r="HNQ15" s="5"/>
      <c r="HNR15" s="5"/>
      <c r="HNS15" s="5"/>
      <c r="HNT15" s="5"/>
      <c r="HNU15" s="5"/>
      <c r="HNV15" s="5"/>
      <c r="HNW15" s="5"/>
      <c r="HNX15" s="5"/>
      <c r="HNY15" s="5"/>
      <c r="HNZ15" s="5"/>
      <c r="HOA15" s="5"/>
      <c r="HOB15" s="5"/>
      <c r="HOC15" s="5"/>
      <c r="HOD15" s="5"/>
      <c r="HOE15" s="5"/>
      <c r="HOF15" s="5"/>
      <c r="HOG15" s="5"/>
      <c r="HOH15" s="5"/>
      <c r="HOI15" s="5"/>
      <c r="HOJ15" s="5"/>
      <c r="HOK15" s="5"/>
      <c r="HOL15" s="5"/>
      <c r="HOM15" s="5"/>
      <c r="HON15" s="5"/>
      <c r="HOO15" s="5"/>
      <c r="HOP15" s="5"/>
      <c r="HOQ15" s="5"/>
      <c r="HOR15" s="5"/>
      <c r="HOS15" s="5"/>
      <c r="HOT15" s="5"/>
      <c r="HOU15" s="5"/>
      <c r="HOV15" s="5"/>
      <c r="HOW15" s="5"/>
      <c r="HOX15" s="5"/>
      <c r="HOY15" s="5"/>
      <c r="HOZ15" s="5"/>
      <c r="HPA15" s="5"/>
      <c r="HPB15" s="5"/>
      <c r="HPC15" s="5"/>
      <c r="HPD15" s="5"/>
      <c r="HPE15" s="5"/>
      <c r="HPF15" s="5"/>
      <c r="HPG15" s="5"/>
      <c r="HPH15" s="5"/>
      <c r="HPI15" s="5"/>
      <c r="HPJ15" s="5"/>
      <c r="HPK15" s="5"/>
      <c r="HPL15" s="5"/>
      <c r="HPM15" s="5"/>
      <c r="HPN15" s="5"/>
      <c r="HPO15" s="5"/>
      <c r="HPP15" s="5"/>
      <c r="HPQ15" s="5"/>
      <c r="HPR15" s="5"/>
      <c r="HPS15" s="5"/>
      <c r="HPT15" s="5"/>
      <c r="HPU15" s="5"/>
      <c r="HPV15" s="5"/>
      <c r="HPW15" s="5"/>
      <c r="HPX15" s="5"/>
      <c r="HPY15" s="5"/>
      <c r="HPZ15" s="5"/>
      <c r="HQA15" s="5"/>
      <c r="HQB15" s="5"/>
      <c r="HQC15" s="5"/>
      <c r="HQD15" s="5"/>
      <c r="HQE15" s="5"/>
      <c r="HQF15" s="5"/>
      <c r="HQG15" s="5"/>
      <c r="HQH15" s="5"/>
      <c r="HQI15" s="5"/>
      <c r="HQJ15" s="5"/>
      <c r="HQK15" s="5"/>
      <c r="HQL15" s="5"/>
      <c r="HQM15" s="5"/>
      <c r="HQN15" s="5"/>
      <c r="HQO15" s="5"/>
      <c r="HQP15" s="5"/>
      <c r="HQQ15" s="5"/>
      <c r="HQR15" s="5"/>
      <c r="HQS15" s="5"/>
      <c r="HQT15" s="5"/>
      <c r="HQU15" s="5"/>
      <c r="HQV15" s="5"/>
      <c r="HQW15" s="5"/>
      <c r="HQX15" s="5"/>
      <c r="HQY15" s="5"/>
      <c r="HQZ15" s="5"/>
      <c r="HRA15" s="5"/>
      <c r="HRB15" s="5"/>
      <c r="HRC15" s="5"/>
      <c r="HRD15" s="5"/>
      <c r="HRE15" s="5"/>
      <c r="HRF15" s="5"/>
      <c r="HRG15" s="5"/>
      <c r="HRH15" s="5"/>
      <c r="HRI15" s="5"/>
      <c r="HRJ15" s="5"/>
      <c r="HRK15" s="5"/>
      <c r="HRL15" s="5"/>
      <c r="HRM15" s="5"/>
      <c r="HRN15" s="5"/>
      <c r="HRO15" s="5"/>
      <c r="HRP15" s="5"/>
      <c r="HRQ15" s="5"/>
      <c r="HRR15" s="5"/>
      <c r="HRS15" s="5"/>
      <c r="HRT15" s="5"/>
      <c r="HRU15" s="5"/>
      <c r="HRV15" s="5"/>
      <c r="HRW15" s="5"/>
      <c r="HRX15" s="5"/>
      <c r="HRY15" s="5"/>
      <c r="HRZ15" s="5"/>
      <c r="HSA15" s="5"/>
      <c r="HSB15" s="5"/>
      <c r="HSC15" s="5"/>
      <c r="HSD15" s="5"/>
      <c r="HSE15" s="5"/>
      <c r="HSF15" s="5"/>
      <c r="HSG15" s="5"/>
      <c r="HSH15" s="5"/>
      <c r="HSI15" s="5"/>
      <c r="HSJ15" s="5"/>
      <c r="HSK15" s="5"/>
      <c r="HSL15" s="5"/>
      <c r="HSM15" s="5"/>
      <c r="HSN15" s="5"/>
      <c r="HSO15" s="5"/>
      <c r="HSP15" s="5"/>
      <c r="HSQ15" s="5"/>
      <c r="HSR15" s="5"/>
      <c r="HSS15" s="5"/>
      <c r="HST15" s="5"/>
      <c r="HSU15" s="5"/>
      <c r="HSV15" s="5"/>
      <c r="HSW15" s="5"/>
      <c r="HSX15" s="5"/>
      <c r="HSY15" s="5"/>
      <c r="HSZ15" s="5"/>
      <c r="HTA15" s="5"/>
      <c r="HTB15" s="5"/>
      <c r="HTC15" s="5"/>
      <c r="HTD15" s="5"/>
      <c r="HTE15" s="5"/>
      <c r="HTF15" s="5"/>
      <c r="HTG15" s="5"/>
      <c r="HTH15" s="5"/>
      <c r="HTI15" s="5"/>
      <c r="HTJ15" s="5"/>
      <c r="HTK15" s="5"/>
      <c r="HTL15" s="5"/>
      <c r="HTM15" s="5"/>
      <c r="HTN15" s="5"/>
      <c r="HTO15" s="5"/>
      <c r="HTP15" s="5"/>
      <c r="HTQ15" s="5"/>
      <c r="HTR15" s="5"/>
      <c r="HTS15" s="5"/>
      <c r="HTT15" s="5"/>
      <c r="HTU15" s="5"/>
      <c r="HTV15" s="5"/>
      <c r="HTW15" s="5"/>
      <c r="HTX15" s="5"/>
      <c r="HTY15" s="5"/>
      <c r="HTZ15" s="5"/>
      <c r="HUA15" s="5"/>
      <c r="HUB15" s="5"/>
      <c r="HUC15" s="5"/>
      <c r="HUD15" s="5"/>
      <c r="HUE15" s="5"/>
      <c r="HUF15" s="5"/>
      <c r="HUG15" s="5"/>
      <c r="HUH15" s="5"/>
      <c r="HUI15" s="5"/>
      <c r="HUJ15" s="5"/>
      <c r="HUK15" s="5"/>
      <c r="HUL15" s="5"/>
      <c r="HUM15" s="5"/>
      <c r="HUN15" s="5"/>
      <c r="HUO15" s="5"/>
      <c r="HUP15" s="5"/>
      <c r="HUQ15" s="5"/>
      <c r="HUR15" s="5"/>
      <c r="HUS15" s="5"/>
      <c r="HUT15" s="5"/>
      <c r="HUU15" s="5"/>
      <c r="HUV15" s="5"/>
      <c r="HUW15" s="5"/>
      <c r="HUX15" s="5"/>
      <c r="HUY15" s="5"/>
      <c r="HUZ15" s="5"/>
      <c r="HVA15" s="5"/>
      <c r="HVB15" s="5"/>
      <c r="HVC15" s="5"/>
      <c r="HVD15" s="5"/>
      <c r="HVE15" s="5"/>
      <c r="HVF15" s="5"/>
      <c r="HVG15" s="5"/>
      <c r="HVH15" s="5"/>
      <c r="HVI15" s="5"/>
      <c r="HVJ15" s="5"/>
      <c r="HVK15" s="5"/>
      <c r="HVL15" s="5"/>
      <c r="HVM15" s="5"/>
      <c r="HVN15" s="5"/>
      <c r="HVO15" s="5"/>
      <c r="HVP15" s="5"/>
      <c r="HVQ15" s="5"/>
      <c r="HVR15" s="5"/>
      <c r="HVS15" s="5"/>
      <c r="HVT15" s="5"/>
      <c r="HVU15" s="5"/>
      <c r="HVV15" s="5"/>
      <c r="HVW15" s="5"/>
      <c r="HVX15" s="5"/>
      <c r="HVY15" s="5"/>
      <c r="HVZ15" s="5"/>
      <c r="HWA15" s="5"/>
      <c r="HWB15" s="5"/>
      <c r="HWC15" s="5"/>
      <c r="HWD15" s="5"/>
      <c r="HWE15" s="5"/>
      <c r="HWF15" s="5"/>
      <c r="HWG15" s="5"/>
      <c r="HWH15" s="5"/>
      <c r="HWI15" s="5"/>
      <c r="HWJ15" s="5"/>
      <c r="HWK15" s="5"/>
      <c r="HWL15" s="5"/>
      <c r="HWM15" s="5"/>
      <c r="HWN15" s="5"/>
      <c r="HWO15" s="5"/>
      <c r="HWP15" s="5"/>
      <c r="HWQ15" s="5"/>
      <c r="HWR15" s="5"/>
      <c r="HWS15" s="5"/>
      <c r="HWT15" s="5"/>
      <c r="HWU15" s="5"/>
      <c r="HWV15" s="5"/>
      <c r="HWW15" s="5"/>
      <c r="HWX15" s="5"/>
      <c r="HWY15" s="5"/>
      <c r="HWZ15" s="5"/>
      <c r="HXA15" s="5"/>
      <c r="HXB15" s="5"/>
      <c r="HXC15" s="5"/>
      <c r="HXD15" s="5"/>
      <c r="HXE15" s="5"/>
      <c r="HXF15" s="5"/>
      <c r="HXG15" s="5"/>
      <c r="HXH15" s="5"/>
      <c r="HXI15" s="5"/>
      <c r="HXJ15" s="5"/>
      <c r="HXK15" s="5"/>
      <c r="HXL15" s="5"/>
      <c r="HXM15" s="5"/>
      <c r="HXN15" s="5"/>
      <c r="HXO15" s="5"/>
      <c r="HXP15" s="5"/>
      <c r="HXQ15" s="5"/>
      <c r="HXR15" s="5"/>
      <c r="HXS15" s="5"/>
      <c r="HXT15" s="5"/>
      <c r="HXU15" s="5"/>
      <c r="HXV15" s="5"/>
      <c r="HXW15" s="5"/>
      <c r="HXX15" s="5"/>
      <c r="HXY15" s="5"/>
      <c r="HXZ15" s="5"/>
      <c r="HYA15" s="5"/>
      <c r="HYB15" s="5"/>
      <c r="HYC15" s="5"/>
      <c r="HYD15" s="5"/>
      <c r="HYE15" s="5"/>
      <c r="HYF15" s="5"/>
      <c r="HYG15" s="5"/>
      <c r="HYH15" s="5"/>
      <c r="HYI15" s="5"/>
      <c r="HYJ15" s="5"/>
      <c r="HYK15" s="5"/>
      <c r="HYL15" s="5"/>
      <c r="HYM15" s="5"/>
      <c r="HYN15" s="5"/>
      <c r="HYO15" s="5"/>
      <c r="HYP15" s="5"/>
      <c r="HYQ15" s="5"/>
      <c r="HYR15" s="5"/>
      <c r="HYS15" s="5"/>
      <c r="HYT15" s="5"/>
      <c r="HYU15" s="5"/>
      <c r="HYV15" s="5"/>
      <c r="HYW15" s="5"/>
      <c r="HYX15" s="5"/>
      <c r="HYY15" s="5"/>
      <c r="HYZ15" s="5"/>
      <c r="HZA15" s="5"/>
      <c r="HZB15" s="5"/>
      <c r="HZC15" s="5"/>
      <c r="HZD15" s="5"/>
      <c r="HZE15" s="5"/>
      <c r="HZF15" s="5"/>
      <c r="HZG15" s="5"/>
      <c r="HZH15" s="5"/>
      <c r="HZI15" s="5"/>
      <c r="HZJ15" s="5"/>
      <c r="HZK15" s="5"/>
      <c r="HZL15" s="5"/>
      <c r="HZM15" s="5"/>
      <c r="HZN15" s="5"/>
      <c r="HZO15" s="5"/>
      <c r="HZP15" s="5"/>
      <c r="HZQ15" s="5"/>
      <c r="HZR15" s="5"/>
      <c r="HZS15" s="5"/>
      <c r="HZT15" s="5"/>
      <c r="HZU15" s="5"/>
      <c r="HZV15" s="5"/>
      <c r="HZW15" s="5"/>
      <c r="HZX15" s="5"/>
      <c r="HZY15" s="5"/>
      <c r="HZZ15" s="5"/>
      <c r="IAA15" s="5"/>
      <c r="IAB15" s="5"/>
      <c r="IAC15" s="5"/>
      <c r="IAD15" s="5"/>
      <c r="IAE15" s="5"/>
      <c r="IAF15" s="5"/>
      <c r="IAG15" s="5"/>
      <c r="IAH15" s="5"/>
      <c r="IAI15" s="5"/>
      <c r="IAJ15" s="5"/>
      <c r="IAK15" s="5"/>
      <c r="IAL15" s="5"/>
      <c r="IAM15" s="5"/>
      <c r="IAN15" s="5"/>
      <c r="IAO15" s="5"/>
      <c r="IAP15" s="5"/>
      <c r="IAQ15" s="5"/>
      <c r="IAR15" s="5"/>
      <c r="IAS15" s="5"/>
      <c r="IAT15" s="5"/>
      <c r="IAU15" s="5"/>
      <c r="IAV15" s="5"/>
      <c r="IAW15" s="5"/>
      <c r="IAX15" s="5"/>
      <c r="IAY15" s="5"/>
      <c r="IAZ15" s="5"/>
      <c r="IBA15" s="5"/>
      <c r="IBB15" s="5"/>
      <c r="IBC15" s="5"/>
      <c r="IBD15" s="5"/>
      <c r="IBE15" s="5"/>
      <c r="IBF15" s="5"/>
      <c r="IBG15" s="5"/>
      <c r="IBH15" s="5"/>
      <c r="IBI15" s="5"/>
      <c r="IBJ15" s="5"/>
      <c r="IBK15" s="5"/>
      <c r="IBL15" s="5"/>
      <c r="IBM15" s="5"/>
      <c r="IBN15" s="5"/>
      <c r="IBO15" s="5"/>
      <c r="IBP15" s="5"/>
      <c r="IBQ15" s="5"/>
      <c r="IBR15" s="5"/>
      <c r="IBS15" s="5"/>
      <c r="IBT15" s="5"/>
      <c r="IBU15" s="5"/>
      <c r="IBV15" s="5"/>
      <c r="IBW15" s="5"/>
      <c r="IBX15" s="5"/>
      <c r="IBY15" s="5"/>
      <c r="IBZ15" s="5"/>
      <c r="ICA15" s="5"/>
      <c r="ICB15" s="5"/>
      <c r="ICC15" s="5"/>
      <c r="ICD15" s="5"/>
      <c r="ICE15" s="5"/>
      <c r="ICF15" s="5"/>
      <c r="ICG15" s="5"/>
      <c r="ICH15" s="5"/>
      <c r="ICI15" s="5"/>
      <c r="ICJ15" s="5"/>
      <c r="ICK15" s="5"/>
      <c r="ICL15" s="5"/>
      <c r="ICM15" s="5"/>
      <c r="ICN15" s="5"/>
      <c r="ICO15" s="5"/>
      <c r="ICP15" s="5"/>
      <c r="ICQ15" s="5"/>
      <c r="ICR15" s="5"/>
      <c r="ICS15" s="5"/>
      <c r="ICT15" s="5"/>
      <c r="ICU15" s="5"/>
      <c r="ICV15" s="5"/>
      <c r="ICW15" s="5"/>
      <c r="ICX15" s="5"/>
      <c r="ICY15" s="5"/>
      <c r="ICZ15" s="5"/>
      <c r="IDA15" s="5"/>
      <c r="IDB15" s="5"/>
      <c r="IDC15" s="5"/>
      <c r="IDD15" s="5"/>
      <c r="IDE15" s="5"/>
      <c r="IDF15" s="5"/>
      <c r="IDG15" s="5"/>
      <c r="IDH15" s="5"/>
      <c r="IDI15" s="5"/>
      <c r="IDJ15" s="5"/>
      <c r="IDK15" s="5"/>
      <c r="IDL15" s="5"/>
      <c r="IDM15" s="5"/>
      <c r="IDN15" s="5"/>
      <c r="IDO15" s="5"/>
      <c r="IDP15" s="5"/>
      <c r="IDQ15" s="5"/>
      <c r="IDR15" s="5"/>
      <c r="IDS15" s="5"/>
      <c r="IDT15" s="5"/>
      <c r="IDU15" s="5"/>
      <c r="IDV15" s="5"/>
      <c r="IDW15" s="5"/>
      <c r="IDX15" s="5"/>
      <c r="IDY15" s="5"/>
      <c r="IDZ15" s="5"/>
      <c r="IEA15" s="5"/>
      <c r="IEB15" s="5"/>
      <c r="IEC15" s="5"/>
      <c r="IED15" s="5"/>
      <c r="IEE15" s="5"/>
      <c r="IEF15" s="5"/>
      <c r="IEG15" s="5"/>
      <c r="IEH15" s="5"/>
      <c r="IEI15" s="5"/>
      <c r="IEJ15" s="5"/>
      <c r="IEK15" s="5"/>
      <c r="IEL15" s="5"/>
      <c r="IEM15" s="5"/>
      <c r="IEN15" s="5"/>
      <c r="IEO15" s="5"/>
      <c r="IEP15" s="5"/>
      <c r="IEQ15" s="5"/>
      <c r="IER15" s="5"/>
      <c r="IES15" s="5"/>
      <c r="IET15" s="5"/>
      <c r="IEU15" s="5"/>
      <c r="IEV15" s="5"/>
      <c r="IEW15" s="5"/>
      <c r="IEX15" s="5"/>
      <c r="IEY15" s="5"/>
      <c r="IEZ15" s="5"/>
      <c r="IFA15" s="5"/>
      <c r="IFB15" s="5"/>
      <c r="IFC15" s="5"/>
      <c r="IFD15" s="5"/>
      <c r="IFE15" s="5"/>
      <c r="IFF15" s="5"/>
      <c r="IFG15" s="5"/>
      <c r="IFH15" s="5"/>
      <c r="IFI15" s="5"/>
      <c r="IFJ15" s="5"/>
      <c r="IFK15" s="5"/>
      <c r="IFL15" s="5"/>
      <c r="IFM15" s="5"/>
      <c r="IFN15" s="5"/>
      <c r="IFO15" s="5"/>
      <c r="IFP15" s="5"/>
      <c r="IFQ15" s="5"/>
      <c r="IFR15" s="5"/>
      <c r="IFS15" s="5"/>
      <c r="IFT15" s="5"/>
      <c r="IFU15" s="5"/>
      <c r="IFV15" s="5"/>
      <c r="IFW15" s="5"/>
      <c r="IFX15" s="5"/>
      <c r="IFY15" s="5"/>
      <c r="IFZ15" s="5"/>
      <c r="IGA15" s="5"/>
      <c r="IGB15" s="5"/>
      <c r="IGC15" s="5"/>
      <c r="IGD15" s="5"/>
      <c r="IGE15" s="5"/>
      <c r="IGF15" s="5"/>
      <c r="IGG15" s="5"/>
      <c r="IGH15" s="5"/>
      <c r="IGI15" s="5"/>
      <c r="IGJ15" s="5"/>
      <c r="IGK15" s="5"/>
      <c r="IGL15" s="5"/>
      <c r="IGM15" s="5"/>
      <c r="IGN15" s="5"/>
      <c r="IGO15" s="5"/>
      <c r="IGP15" s="5"/>
      <c r="IGQ15" s="5"/>
      <c r="IGR15" s="5"/>
      <c r="IGS15" s="5"/>
      <c r="IGT15" s="5"/>
      <c r="IGU15" s="5"/>
      <c r="IGV15" s="5"/>
      <c r="IGW15" s="5"/>
      <c r="IGX15" s="5"/>
      <c r="IGY15" s="5"/>
      <c r="IGZ15" s="5"/>
      <c r="IHA15" s="5"/>
      <c r="IHB15" s="5"/>
      <c r="IHC15" s="5"/>
      <c r="IHD15" s="5"/>
      <c r="IHE15" s="5"/>
      <c r="IHF15" s="5"/>
      <c r="IHG15" s="5"/>
      <c r="IHH15" s="5"/>
      <c r="IHI15" s="5"/>
      <c r="IHJ15" s="5"/>
      <c r="IHK15" s="5"/>
      <c r="IHL15" s="5"/>
      <c r="IHM15" s="5"/>
      <c r="IHN15" s="5"/>
      <c r="IHO15" s="5"/>
      <c r="IHP15" s="5"/>
      <c r="IHQ15" s="5"/>
      <c r="IHR15" s="5"/>
      <c r="IHS15" s="5"/>
      <c r="IHT15" s="5"/>
      <c r="IHU15" s="5"/>
      <c r="IHV15" s="5"/>
      <c r="IHW15" s="5"/>
      <c r="IHX15" s="5"/>
      <c r="IHY15" s="5"/>
      <c r="IHZ15" s="5"/>
      <c r="IIA15" s="5"/>
      <c r="IIB15" s="5"/>
      <c r="IIC15" s="5"/>
      <c r="IID15" s="5"/>
      <c r="IIE15" s="5"/>
      <c r="IIF15" s="5"/>
      <c r="IIG15" s="5"/>
      <c r="IIH15" s="5"/>
      <c r="III15" s="5"/>
      <c r="IIJ15" s="5"/>
      <c r="IIK15" s="5"/>
      <c r="IIL15" s="5"/>
      <c r="IIM15" s="5"/>
      <c r="IIN15" s="5"/>
      <c r="IIO15" s="5"/>
      <c r="IIP15" s="5"/>
      <c r="IIQ15" s="5"/>
      <c r="IIR15" s="5"/>
      <c r="IIS15" s="5"/>
      <c r="IIT15" s="5"/>
      <c r="IIU15" s="5"/>
      <c r="IIV15" s="5"/>
      <c r="IIW15" s="5"/>
      <c r="IIX15" s="5"/>
      <c r="IIY15" s="5"/>
      <c r="IIZ15" s="5"/>
      <c r="IJA15" s="5"/>
      <c r="IJB15" s="5"/>
      <c r="IJC15" s="5"/>
      <c r="IJD15" s="5"/>
      <c r="IJE15" s="5"/>
      <c r="IJF15" s="5"/>
      <c r="IJG15" s="5"/>
      <c r="IJH15" s="5"/>
      <c r="IJI15" s="5"/>
      <c r="IJJ15" s="5"/>
      <c r="IJK15" s="5"/>
      <c r="IJL15" s="5"/>
      <c r="IJM15" s="5"/>
      <c r="IJN15" s="5"/>
      <c r="IJO15" s="5"/>
      <c r="IJP15" s="5"/>
      <c r="IJQ15" s="5"/>
      <c r="IJR15" s="5"/>
      <c r="IJS15" s="5"/>
      <c r="IJT15" s="5"/>
      <c r="IJU15" s="5"/>
      <c r="IJV15" s="5"/>
      <c r="IJW15" s="5"/>
      <c r="IJX15" s="5"/>
      <c r="IJY15" s="5"/>
      <c r="IJZ15" s="5"/>
      <c r="IKA15" s="5"/>
      <c r="IKB15" s="5"/>
      <c r="IKC15" s="5"/>
      <c r="IKD15" s="5"/>
      <c r="IKE15" s="5"/>
      <c r="IKF15" s="5"/>
      <c r="IKG15" s="5"/>
      <c r="IKH15" s="5"/>
      <c r="IKI15" s="5"/>
      <c r="IKJ15" s="5"/>
      <c r="IKK15" s="5"/>
      <c r="IKL15" s="5"/>
      <c r="IKM15" s="5"/>
      <c r="IKN15" s="5"/>
      <c r="IKO15" s="5"/>
      <c r="IKP15" s="5"/>
      <c r="IKQ15" s="5"/>
      <c r="IKR15" s="5"/>
      <c r="IKS15" s="5"/>
      <c r="IKT15" s="5"/>
      <c r="IKU15" s="5"/>
      <c r="IKV15" s="5"/>
      <c r="IKW15" s="5"/>
      <c r="IKX15" s="5"/>
      <c r="IKY15" s="5"/>
      <c r="IKZ15" s="5"/>
      <c r="ILA15" s="5"/>
      <c r="ILB15" s="5"/>
      <c r="ILC15" s="5"/>
      <c r="ILD15" s="5"/>
      <c r="ILE15" s="5"/>
      <c r="ILF15" s="5"/>
      <c r="ILG15" s="5"/>
      <c r="ILH15" s="5"/>
      <c r="ILI15" s="5"/>
      <c r="ILJ15" s="5"/>
      <c r="ILK15" s="5"/>
      <c r="ILL15" s="5"/>
      <c r="ILM15" s="5"/>
      <c r="ILN15" s="5"/>
      <c r="ILO15" s="5"/>
      <c r="ILP15" s="5"/>
      <c r="ILQ15" s="5"/>
      <c r="ILR15" s="5"/>
      <c r="ILS15" s="5"/>
      <c r="ILT15" s="5"/>
      <c r="ILU15" s="5"/>
      <c r="ILV15" s="5"/>
      <c r="ILW15" s="5"/>
      <c r="ILX15" s="5"/>
      <c r="ILY15" s="5"/>
      <c r="ILZ15" s="5"/>
      <c r="IMA15" s="5"/>
      <c r="IMB15" s="5"/>
      <c r="IMC15" s="5"/>
      <c r="IMD15" s="5"/>
      <c r="IME15" s="5"/>
      <c r="IMF15" s="5"/>
      <c r="IMG15" s="5"/>
      <c r="IMH15" s="5"/>
      <c r="IMI15" s="5"/>
      <c r="IMJ15" s="5"/>
      <c r="IMK15" s="5"/>
      <c r="IML15" s="5"/>
      <c r="IMM15" s="5"/>
      <c r="IMN15" s="5"/>
      <c r="IMO15" s="5"/>
      <c r="IMP15" s="5"/>
      <c r="IMQ15" s="5"/>
      <c r="IMR15" s="5"/>
      <c r="IMS15" s="5"/>
      <c r="IMT15" s="5"/>
      <c r="IMU15" s="5"/>
      <c r="IMV15" s="5"/>
      <c r="IMW15" s="5"/>
      <c r="IMX15" s="5"/>
      <c r="IMY15" s="5"/>
      <c r="IMZ15" s="5"/>
      <c r="INA15" s="5"/>
      <c r="INB15" s="5"/>
      <c r="INC15" s="5"/>
      <c r="IND15" s="5"/>
      <c r="INE15" s="5"/>
      <c r="INF15" s="5"/>
      <c r="ING15" s="5"/>
      <c r="INH15" s="5"/>
      <c r="INI15" s="5"/>
      <c r="INJ15" s="5"/>
      <c r="INK15" s="5"/>
      <c r="INL15" s="5"/>
      <c r="INM15" s="5"/>
      <c r="INN15" s="5"/>
      <c r="INO15" s="5"/>
      <c r="INP15" s="5"/>
      <c r="INQ15" s="5"/>
      <c r="INR15" s="5"/>
      <c r="INS15" s="5"/>
      <c r="INT15" s="5"/>
      <c r="INU15" s="5"/>
      <c r="INV15" s="5"/>
      <c r="INW15" s="5"/>
      <c r="INX15" s="5"/>
      <c r="INY15" s="5"/>
      <c r="INZ15" s="5"/>
      <c r="IOA15" s="5"/>
      <c r="IOB15" s="5"/>
      <c r="IOC15" s="5"/>
      <c r="IOD15" s="5"/>
      <c r="IOE15" s="5"/>
      <c r="IOF15" s="5"/>
      <c r="IOG15" s="5"/>
      <c r="IOH15" s="5"/>
      <c r="IOI15" s="5"/>
      <c r="IOJ15" s="5"/>
      <c r="IOK15" s="5"/>
      <c r="IOL15" s="5"/>
      <c r="IOM15" s="5"/>
      <c r="ION15" s="5"/>
      <c r="IOO15" s="5"/>
      <c r="IOP15" s="5"/>
      <c r="IOQ15" s="5"/>
      <c r="IOR15" s="5"/>
      <c r="IOS15" s="5"/>
      <c r="IOT15" s="5"/>
      <c r="IOU15" s="5"/>
      <c r="IOV15" s="5"/>
      <c r="IOW15" s="5"/>
      <c r="IOX15" s="5"/>
      <c r="IOY15" s="5"/>
      <c r="IOZ15" s="5"/>
      <c r="IPA15" s="5"/>
      <c r="IPB15" s="5"/>
      <c r="IPC15" s="5"/>
      <c r="IPD15" s="5"/>
      <c r="IPE15" s="5"/>
      <c r="IPF15" s="5"/>
      <c r="IPG15" s="5"/>
      <c r="IPH15" s="5"/>
      <c r="IPI15" s="5"/>
      <c r="IPJ15" s="5"/>
      <c r="IPK15" s="5"/>
      <c r="IPL15" s="5"/>
      <c r="IPM15" s="5"/>
      <c r="IPN15" s="5"/>
      <c r="IPO15" s="5"/>
      <c r="IPP15" s="5"/>
      <c r="IPQ15" s="5"/>
      <c r="IPR15" s="5"/>
      <c r="IPS15" s="5"/>
      <c r="IPT15" s="5"/>
      <c r="IPU15" s="5"/>
      <c r="IPV15" s="5"/>
      <c r="IPW15" s="5"/>
      <c r="IPX15" s="5"/>
      <c r="IPY15" s="5"/>
      <c r="IPZ15" s="5"/>
      <c r="IQA15" s="5"/>
      <c r="IQB15" s="5"/>
      <c r="IQC15" s="5"/>
      <c r="IQD15" s="5"/>
      <c r="IQE15" s="5"/>
      <c r="IQF15" s="5"/>
      <c r="IQG15" s="5"/>
      <c r="IQH15" s="5"/>
      <c r="IQI15" s="5"/>
      <c r="IQJ15" s="5"/>
      <c r="IQK15" s="5"/>
      <c r="IQL15" s="5"/>
      <c r="IQM15" s="5"/>
      <c r="IQN15" s="5"/>
      <c r="IQO15" s="5"/>
      <c r="IQP15" s="5"/>
      <c r="IQQ15" s="5"/>
      <c r="IQR15" s="5"/>
      <c r="IQS15" s="5"/>
      <c r="IQT15" s="5"/>
      <c r="IQU15" s="5"/>
      <c r="IQV15" s="5"/>
      <c r="IQW15" s="5"/>
      <c r="IQX15" s="5"/>
      <c r="IQY15" s="5"/>
      <c r="IQZ15" s="5"/>
      <c r="IRA15" s="5"/>
      <c r="IRB15" s="5"/>
      <c r="IRC15" s="5"/>
      <c r="IRD15" s="5"/>
      <c r="IRE15" s="5"/>
      <c r="IRF15" s="5"/>
      <c r="IRG15" s="5"/>
      <c r="IRH15" s="5"/>
      <c r="IRI15" s="5"/>
      <c r="IRJ15" s="5"/>
      <c r="IRK15" s="5"/>
      <c r="IRL15" s="5"/>
      <c r="IRM15" s="5"/>
      <c r="IRN15" s="5"/>
      <c r="IRO15" s="5"/>
      <c r="IRP15" s="5"/>
      <c r="IRQ15" s="5"/>
      <c r="IRR15" s="5"/>
      <c r="IRS15" s="5"/>
      <c r="IRT15" s="5"/>
      <c r="IRU15" s="5"/>
      <c r="IRV15" s="5"/>
      <c r="IRW15" s="5"/>
      <c r="IRX15" s="5"/>
      <c r="IRY15" s="5"/>
      <c r="IRZ15" s="5"/>
      <c r="ISA15" s="5"/>
      <c r="ISB15" s="5"/>
      <c r="ISC15" s="5"/>
      <c r="ISD15" s="5"/>
      <c r="ISE15" s="5"/>
      <c r="ISF15" s="5"/>
      <c r="ISG15" s="5"/>
      <c r="ISH15" s="5"/>
      <c r="ISI15" s="5"/>
      <c r="ISJ15" s="5"/>
      <c r="ISK15" s="5"/>
      <c r="ISL15" s="5"/>
      <c r="ISM15" s="5"/>
      <c r="ISN15" s="5"/>
      <c r="ISO15" s="5"/>
      <c r="ISP15" s="5"/>
      <c r="ISQ15" s="5"/>
      <c r="ISR15" s="5"/>
      <c r="ISS15" s="5"/>
      <c r="IST15" s="5"/>
      <c r="ISU15" s="5"/>
      <c r="ISV15" s="5"/>
      <c r="ISW15" s="5"/>
      <c r="ISX15" s="5"/>
      <c r="ISY15" s="5"/>
      <c r="ISZ15" s="5"/>
      <c r="ITA15" s="5"/>
      <c r="ITB15" s="5"/>
      <c r="ITC15" s="5"/>
      <c r="ITD15" s="5"/>
      <c r="ITE15" s="5"/>
      <c r="ITF15" s="5"/>
      <c r="ITG15" s="5"/>
      <c r="ITH15" s="5"/>
      <c r="ITI15" s="5"/>
      <c r="ITJ15" s="5"/>
      <c r="ITK15" s="5"/>
      <c r="ITL15" s="5"/>
      <c r="ITM15" s="5"/>
      <c r="ITN15" s="5"/>
      <c r="ITO15" s="5"/>
      <c r="ITP15" s="5"/>
      <c r="ITQ15" s="5"/>
      <c r="ITR15" s="5"/>
      <c r="ITS15" s="5"/>
      <c r="ITT15" s="5"/>
      <c r="ITU15" s="5"/>
      <c r="ITV15" s="5"/>
      <c r="ITW15" s="5"/>
      <c r="ITX15" s="5"/>
      <c r="ITY15" s="5"/>
      <c r="ITZ15" s="5"/>
      <c r="IUA15" s="5"/>
      <c r="IUB15" s="5"/>
      <c r="IUC15" s="5"/>
      <c r="IUD15" s="5"/>
      <c r="IUE15" s="5"/>
      <c r="IUF15" s="5"/>
      <c r="IUG15" s="5"/>
      <c r="IUH15" s="5"/>
      <c r="IUI15" s="5"/>
      <c r="IUJ15" s="5"/>
      <c r="IUK15" s="5"/>
      <c r="IUL15" s="5"/>
      <c r="IUM15" s="5"/>
      <c r="IUN15" s="5"/>
      <c r="IUO15" s="5"/>
      <c r="IUP15" s="5"/>
      <c r="IUQ15" s="5"/>
      <c r="IUR15" s="5"/>
      <c r="IUS15" s="5"/>
      <c r="IUT15" s="5"/>
      <c r="IUU15" s="5"/>
      <c r="IUV15" s="5"/>
      <c r="IUW15" s="5"/>
      <c r="IUX15" s="5"/>
      <c r="IUY15" s="5"/>
      <c r="IUZ15" s="5"/>
      <c r="IVA15" s="5"/>
      <c r="IVB15" s="5"/>
      <c r="IVC15" s="5"/>
      <c r="IVD15" s="5"/>
      <c r="IVE15" s="5"/>
      <c r="IVF15" s="5"/>
      <c r="IVG15" s="5"/>
      <c r="IVH15" s="5"/>
      <c r="IVI15" s="5"/>
      <c r="IVJ15" s="5"/>
      <c r="IVK15" s="5"/>
      <c r="IVL15" s="5"/>
      <c r="IVM15" s="5"/>
      <c r="IVN15" s="5"/>
      <c r="IVO15" s="5"/>
      <c r="IVP15" s="5"/>
      <c r="IVQ15" s="5"/>
      <c r="IVR15" s="5"/>
      <c r="IVS15" s="5"/>
      <c r="IVT15" s="5"/>
      <c r="IVU15" s="5"/>
      <c r="IVV15" s="5"/>
      <c r="IVW15" s="5"/>
      <c r="IVX15" s="5"/>
      <c r="IVY15" s="5"/>
      <c r="IVZ15" s="5"/>
      <c r="IWA15" s="5"/>
      <c r="IWB15" s="5"/>
      <c r="IWC15" s="5"/>
      <c r="IWD15" s="5"/>
      <c r="IWE15" s="5"/>
      <c r="IWF15" s="5"/>
      <c r="IWG15" s="5"/>
      <c r="IWH15" s="5"/>
      <c r="IWI15" s="5"/>
      <c r="IWJ15" s="5"/>
      <c r="IWK15" s="5"/>
      <c r="IWL15" s="5"/>
      <c r="IWM15" s="5"/>
      <c r="IWN15" s="5"/>
      <c r="IWO15" s="5"/>
      <c r="IWP15" s="5"/>
      <c r="IWQ15" s="5"/>
      <c r="IWR15" s="5"/>
      <c r="IWS15" s="5"/>
      <c r="IWT15" s="5"/>
      <c r="IWU15" s="5"/>
      <c r="IWV15" s="5"/>
      <c r="IWW15" s="5"/>
      <c r="IWX15" s="5"/>
      <c r="IWY15" s="5"/>
      <c r="IWZ15" s="5"/>
      <c r="IXA15" s="5"/>
      <c r="IXB15" s="5"/>
      <c r="IXC15" s="5"/>
      <c r="IXD15" s="5"/>
      <c r="IXE15" s="5"/>
      <c r="IXF15" s="5"/>
      <c r="IXG15" s="5"/>
      <c r="IXH15" s="5"/>
      <c r="IXI15" s="5"/>
      <c r="IXJ15" s="5"/>
      <c r="IXK15" s="5"/>
      <c r="IXL15" s="5"/>
      <c r="IXM15" s="5"/>
      <c r="IXN15" s="5"/>
      <c r="IXO15" s="5"/>
      <c r="IXP15" s="5"/>
      <c r="IXQ15" s="5"/>
      <c r="IXR15" s="5"/>
      <c r="IXS15" s="5"/>
      <c r="IXT15" s="5"/>
      <c r="IXU15" s="5"/>
      <c r="IXV15" s="5"/>
      <c r="IXW15" s="5"/>
      <c r="IXX15" s="5"/>
      <c r="IXY15" s="5"/>
      <c r="IXZ15" s="5"/>
      <c r="IYA15" s="5"/>
      <c r="IYB15" s="5"/>
      <c r="IYC15" s="5"/>
      <c r="IYD15" s="5"/>
      <c r="IYE15" s="5"/>
      <c r="IYF15" s="5"/>
      <c r="IYG15" s="5"/>
      <c r="IYH15" s="5"/>
      <c r="IYI15" s="5"/>
      <c r="IYJ15" s="5"/>
      <c r="IYK15" s="5"/>
      <c r="IYL15" s="5"/>
      <c r="IYM15" s="5"/>
      <c r="IYN15" s="5"/>
      <c r="IYO15" s="5"/>
      <c r="IYP15" s="5"/>
      <c r="IYQ15" s="5"/>
      <c r="IYR15" s="5"/>
      <c r="IYS15" s="5"/>
      <c r="IYT15" s="5"/>
      <c r="IYU15" s="5"/>
      <c r="IYV15" s="5"/>
      <c r="IYW15" s="5"/>
      <c r="IYX15" s="5"/>
      <c r="IYY15" s="5"/>
      <c r="IYZ15" s="5"/>
      <c r="IZA15" s="5"/>
      <c r="IZB15" s="5"/>
      <c r="IZC15" s="5"/>
      <c r="IZD15" s="5"/>
      <c r="IZE15" s="5"/>
      <c r="IZF15" s="5"/>
      <c r="IZG15" s="5"/>
      <c r="IZH15" s="5"/>
      <c r="IZI15" s="5"/>
      <c r="IZJ15" s="5"/>
      <c r="IZK15" s="5"/>
      <c r="IZL15" s="5"/>
      <c r="IZM15" s="5"/>
      <c r="IZN15" s="5"/>
      <c r="IZO15" s="5"/>
      <c r="IZP15" s="5"/>
      <c r="IZQ15" s="5"/>
      <c r="IZR15" s="5"/>
      <c r="IZS15" s="5"/>
      <c r="IZT15" s="5"/>
      <c r="IZU15" s="5"/>
      <c r="IZV15" s="5"/>
      <c r="IZW15" s="5"/>
      <c r="IZX15" s="5"/>
      <c r="IZY15" s="5"/>
      <c r="IZZ15" s="5"/>
      <c r="JAA15" s="5"/>
      <c r="JAB15" s="5"/>
      <c r="JAC15" s="5"/>
      <c r="JAD15" s="5"/>
      <c r="JAE15" s="5"/>
      <c r="JAF15" s="5"/>
      <c r="JAG15" s="5"/>
      <c r="JAH15" s="5"/>
      <c r="JAI15" s="5"/>
      <c r="JAJ15" s="5"/>
      <c r="JAK15" s="5"/>
      <c r="JAL15" s="5"/>
      <c r="JAM15" s="5"/>
      <c r="JAN15" s="5"/>
      <c r="JAO15" s="5"/>
      <c r="JAP15" s="5"/>
      <c r="JAQ15" s="5"/>
      <c r="JAR15" s="5"/>
      <c r="JAS15" s="5"/>
      <c r="JAT15" s="5"/>
      <c r="JAU15" s="5"/>
      <c r="JAV15" s="5"/>
      <c r="JAW15" s="5"/>
      <c r="JAX15" s="5"/>
      <c r="JAY15" s="5"/>
      <c r="JAZ15" s="5"/>
      <c r="JBA15" s="5"/>
      <c r="JBB15" s="5"/>
      <c r="JBC15" s="5"/>
      <c r="JBD15" s="5"/>
      <c r="JBE15" s="5"/>
      <c r="JBF15" s="5"/>
      <c r="JBG15" s="5"/>
      <c r="JBH15" s="5"/>
      <c r="JBI15" s="5"/>
      <c r="JBJ15" s="5"/>
      <c r="JBK15" s="5"/>
      <c r="JBL15" s="5"/>
      <c r="JBM15" s="5"/>
      <c r="JBN15" s="5"/>
      <c r="JBO15" s="5"/>
      <c r="JBP15" s="5"/>
      <c r="JBQ15" s="5"/>
      <c r="JBR15" s="5"/>
      <c r="JBS15" s="5"/>
      <c r="JBT15" s="5"/>
      <c r="JBU15" s="5"/>
      <c r="JBV15" s="5"/>
      <c r="JBW15" s="5"/>
      <c r="JBX15" s="5"/>
      <c r="JBY15" s="5"/>
      <c r="JBZ15" s="5"/>
      <c r="JCA15" s="5"/>
      <c r="JCB15" s="5"/>
      <c r="JCC15" s="5"/>
      <c r="JCD15" s="5"/>
      <c r="JCE15" s="5"/>
      <c r="JCF15" s="5"/>
      <c r="JCG15" s="5"/>
      <c r="JCH15" s="5"/>
      <c r="JCI15" s="5"/>
      <c r="JCJ15" s="5"/>
      <c r="JCK15" s="5"/>
      <c r="JCL15" s="5"/>
      <c r="JCM15" s="5"/>
      <c r="JCN15" s="5"/>
      <c r="JCO15" s="5"/>
      <c r="JCP15" s="5"/>
      <c r="JCQ15" s="5"/>
      <c r="JCR15" s="5"/>
      <c r="JCS15" s="5"/>
      <c r="JCT15" s="5"/>
      <c r="JCU15" s="5"/>
      <c r="JCV15" s="5"/>
      <c r="JCW15" s="5"/>
      <c r="JCX15" s="5"/>
      <c r="JCY15" s="5"/>
      <c r="JCZ15" s="5"/>
      <c r="JDA15" s="5"/>
      <c r="JDB15" s="5"/>
      <c r="JDC15" s="5"/>
      <c r="JDD15" s="5"/>
      <c r="JDE15" s="5"/>
      <c r="JDF15" s="5"/>
      <c r="JDG15" s="5"/>
      <c r="JDH15" s="5"/>
      <c r="JDI15" s="5"/>
      <c r="JDJ15" s="5"/>
      <c r="JDK15" s="5"/>
      <c r="JDL15" s="5"/>
      <c r="JDM15" s="5"/>
      <c r="JDN15" s="5"/>
      <c r="JDO15" s="5"/>
      <c r="JDP15" s="5"/>
      <c r="JDQ15" s="5"/>
      <c r="JDR15" s="5"/>
      <c r="JDS15" s="5"/>
      <c r="JDT15" s="5"/>
      <c r="JDU15" s="5"/>
      <c r="JDV15" s="5"/>
      <c r="JDW15" s="5"/>
      <c r="JDX15" s="5"/>
      <c r="JDY15" s="5"/>
      <c r="JDZ15" s="5"/>
      <c r="JEA15" s="5"/>
      <c r="JEB15" s="5"/>
      <c r="JEC15" s="5"/>
      <c r="JED15" s="5"/>
      <c r="JEE15" s="5"/>
      <c r="JEF15" s="5"/>
      <c r="JEG15" s="5"/>
      <c r="JEH15" s="5"/>
      <c r="JEI15" s="5"/>
      <c r="JEJ15" s="5"/>
      <c r="JEK15" s="5"/>
      <c r="JEL15" s="5"/>
      <c r="JEM15" s="5"/>
      <c r="JEN15" s="5"/>
      <c r="JEO15" s="5"/>
      <c r="JEP15" s="5"/>
      <c r="JEQ15" s="5"/>
      <c r="JER15" s="5"/>
      <c r="JES15" s="5"/>
      <c r="JET15" s="5"/>
      <c r="JEU15" s="5"/>
      <c r="JEV15" s="5"/>
      <c r="JEW15" s="5"/>
      <c r="JEX15" s="5"/>
      <c r="JEY15" s="5"/>
      <c r="JEZ15" s="5"/>
      <c r="JFA15" s="5"/>
      <c r="JFB15" s="5"/>
      <c r="JFC15" s="5"/>
      <c r="JFD15" s="5"/>
      <c r="JFE15" s="5"/>
      <c r="JFF15" s="5"/>
      <c r="JFG15" s="5"/>
      <c r="JFH15" s="5"/>
      <c r="JFI15" s="5"/>
      <c r="JFJ15" s="5"/>
      <c r="JFK15" s="5"/>
      <c r="JFL15" s="5"/>
      <c r="JFM15" s="5"/>
      <c r="JFN15" s="5"/>
      <c r="JFO15" s="5"/>
      <c r="JFP15" s="5"/>
      <c r="JFQ15" s="5"/>
      <c r="JFR15" s="5"/>
      <c r="JFS15" s="5"/>
      <c r="JFT15" s="5"/>
      <c r="JFU15" s="5"/>
      <c r="JFV15" s="5"/>
      <c r="JFW15" s="5"/>
      <c r="JFX15" s="5"/>
      <c r="JFY15" s="5"/>
      <c r="JFZ15" s="5"/>
      <c r="JGA15" s="5"/>
      <c r="JGB15" s="5"/>
      <c r="JGC15" s="5"/>
      <c r="JGD15" s="5"/>
      <c r="JGE15" s="5"/>
      <c r="JGF15" s="5"/>
      <c r="JGG15" s="5"/>
      <c r="JGH15" s="5"/>
      <c r="JGI15" s="5"/>
      <c r="JGJ15" s="5"/>
      <c r="JGK15" s="5"/>
      <c r="JGL15" s="5"/>
      <c r="JGM15" s="5"/>
      <c r="JGN15" s="5"/>
      <c r="JGO15" s="5"/>
      <c r="JGP15" s="5"/>
      <c r="JGQ15" s="5"/>
      <c r="JGR15" s="5"/>
      <c r="JGS15" s="5"/>
      <c r="JGT15" s="5"/>
      <c r="JGU15" s="5"/>
      <c r="JGV15" s="5"/>
      <c r="JGW15" s="5"/>
      <c r="JGX15" s="5"/>
      <c r="JGY15" s="5"/>
      <c r="JGZ15" s="5"/>
      <c r="JHA15" s="5"/>
      <c r="JHB15" s="5"/>
      <c r="JHC15" s="5"/>
      <c r="JHD15" s="5"/>
      <c r="JHE15" s="5"/>
      <c r="JHF15" s="5"/>
      <c r="JHG15" s="5"/>
      <c r="JHH15" s="5"/>
      <c r="JHI15" s="5"/>
      <c r="JHJ15" s="5"/>
      <c r="JHK15" s="5"/>
      <c r="JHL15" s="5"/>
      <c r="JHM15" s="5"/>
      <c r="JHN15" s="5"/>
      <c r="JHO15" s="5"/>
      <c r="JHP15" s="5"/>
      <c r="JHQ15" s="5"/>
      <c r="JHR15" s="5"/>
      <c r="JHS15" s="5"/>
      <c r="JHT15" s="5"/>
      <c r="JHU15" s="5"/>
      <c r="JHV15" s="5"/>
      <c r="JHW15" s="5"/>
      <c r="JHX15" s="5"/>
      <c r="JHY15" s="5"/>
      <c r="JHZ15" s="5"/>
      <c r="JIA15" s="5"/>
      <c r="JIB15" s="5"/>
      <c r="JIC15" s="5"/>
      <c r="JID15" s="5"/>
      <c r="JIE15" s="5"/>
      <c r="JIF15" s="5"/>
      <c r="JIG15" s="5"/>
      <c r="JIH15" s="5"/>
      <c r="JII15" s="5"/>
      <c r="JIJ15" s="5"/>
      <c r="JIK15" s="5"/>
      <c r="JIL15" s="5"/>
      <c r="JIM15" s="5"/>
      <c r="JIN15" s="5"/>
      <c r="JIO15" s="5"/>
      <c r="JIP15" s="5"/>
      <c r="JIQ15" s="5"/>
      <c r="JIR15" s="5"/>
      <c r="JIS15" s="5"/>
      <c r="JIT15" s="5"/>
      <c r="JIU15" s="5"/>
      <c r="JIV15" s="5"/>
      <c r="JIW15" s="5"/>
      <c r="JIX15" s="5"/>
      <c r="JIY15" s="5"/>
      <c r="JIZ15" s="5"/>
      <c r="JJA15" s="5"/>
      <c r="JJB15" s="5"/>
      <c r="JJC15" s="5"/>
      <c r="JJD15" s="5"/>
      <c r="JJE15" s="5"/>
      <c r="JJF15" s="5"/>
      <c r="JJG15" s="5"/>
      <c r="JJH15" s="5"/>
      <c r="JJI15" s="5"/>
      <c r="JJJ15" s="5"/>
      <c r="JJK15" s="5"/>
      <c r="JJL15" s="5"/>
      <c r="JJM15" s="5"/>
      <c r="JJN15" s="5"/>
      <c r="JJO15" s="5"/>
      <c r="JJP15" s="5"/>
      <c r="JJQ15" s="5"/>
      <c r="JJR15" s="5"/>
      <c r="JJS15" s="5"/>
      <c r="JJT15" s="5"/>
      <c r="JJU15" s="5"/>
      <c r="JJV15" s="5"/>
      <c r="JJW15" s="5"/>
      <c r="JJX15" s="5"/>
      <c r="JJY15" s="5"/>
      <c r="JJZ15" s="5"/>
      <c r="JKA15" s="5"/>
      <c r="JKB15" s="5"/>
      <c r="JKC15" s="5"/>
      <c r="JKD15" s="5"/>
      <c r="JKE15" s="5"/>
      <c r="JKF15" s="5"/>
      <c r="JKG15" s="5"/>
      <c r="JKH15" s="5"/>
      <c r="JKI15" s="5"/>
      <c r="JKJ15" s="5"/>
      <c r="JKK15" s="5"/>
      <c r="JKL15" s="5"/>
      <c r="JKM15" s="5"/>
      <c r="JKN15" s="5"/>
      <c r="JKO15" s="5"/>
      <c r="JKP15" s="5"/>
      <c r="JKQ15" s="5"/>
      <c r="JKR15" s="5"/>
      <c r="JKS15" s="5"/>
      <c r="JKT15" s="5"/>
      <c r="JKU15" s="5"/>
      <c r="JKV15" s="5"/>
      <c r="JKW15" s="5"/>
      <c r="JKX15" s="5"/>
      <c r="JKY15" s="5"/>
      <c r="JKZ15" s="5"/>
      <c r="JLA15" s="5"/>
      <c r="JLB15" s="5"/>
      <c r="JLC15" s="5"/>
      <c r="JLD15" s="5"/>
      <c r="JLE15" s="5"/>
      <c r="JLF15" s="5"/>
      <c r="JLG15" s="5"/>
      <c r="JLH15" s="5"/>
      <c r="JLI15" s="5"/>
      <c r="JLJ15" s="5"/>
      <c r="JLK15" s="5"/>
      <c r="JLL15" s="5"/>
      <c r="JLM15" s="5"/>
      <c r="JLN15" s="5"/>
      <c r="JLO15" s="5"/>
      <c r="JLP15" s="5"/>
      <c r="JLQ15" s="5"/>
      <c r="JLR15" s="5"/>
      <c r="JLS15" s="5"/>
      <c r="JLT15" s="5"/>
      <c r="JLU15" s="5"/>
      <c r="JLV15" s="5"/>
      <c r="JLW15" s="5"/>
      <c r="JLX15" s="5"/>
      <c r="JLY15" s="5"/>
      <c r="JLZ15" s="5"/>
      <c r="JMA15" s="5"/>
      <c r="JMB15" s="5"/>
      <c r="JMC15" s="5"/>
      <c r="JMD15" s="5"/>
      <c r="JME15" s="5"/>
      <c r="JMF15" s="5"/>
      <c r="JMG15" s="5"/>
      <c r="JMH15" s="5"/>
      <c r="JMI15" s="5"/>
      <c r="JMJ15" s="5"/>
      <c r="JMK15" s="5"/>
      <c r="JML15" s="5"/>
      <c r="JMM15" s="5"/>
      <c r="JMN15" s="5"/>
      <c r="JMO15" s="5"/>
      <c r="JMP15" s="5"/>
      <c r="JMQ15" s="5"/>
      <c r="JMR15" s="5"/>
      <c r="JMS15" s="5"/>
      <c r="JMT15" s="5"/>
      <c r="JMU15" s="5"/>
      <c r="JMV15" s="5"/>
      <c r="JMW15" s="5"/>
      <c r="JMX15" s="5"/>
      <c r="JMY15" s="5"/>
      <c r="JMZ15" s="5"/>
      <c r="JNA15" s="5"/>
      <c r="JNB15" s="5"/>
      <c r="JNC15" s="5"/>
      <c r="JND15" s="5"/>
      <c r="JNE15" s="5"/>
      <c r="JNF15" s="5"/>
      <c r="JNG15" s="5"/>
      <c r="JNH15" s="5"/>
      <c r="JNI15" s="5"/>
      <c r="JNJ15" s="5"/>
      <c r="JNK15" s="5"/>
      <c r="JNL15" s="5"/>
      <c r="JNM15" s="5"/>
      <c r="JNN15" s="5"/>
      <c r="JNO15" s="5"/>
      <c r="JNP15" s="5"/>
      <c r="JNQ15" s="5"/>
      <c r="JNR15" s="5"/>
      <c r="JNS15" s="5"/>
      <c r="JNT15" s="5"/>
      <c r="JNU15" s="5"/>
      <c r="JNV15" s="5"/>
      <c r="JNW15" s="5"/>
      <c r="JNX15" s="5"/>
      <c r="JNY15" s="5"/>
      <c r="JNZ15" s="5"/>
      <c r="JOA15" s="5"/>
      <c r="JOB15" s="5"/>
      <c r="JOC15" s="5"/>
      <c r="JOD15" s="5"/>
      <c r="JOE15" s="5"/>
      <c r="JOF15" s="5"/>
      <c r="JOG15" s="5"/>
      <c r="JOH15" s="5"/>
      <c r="JOI15" s="5"/>
      <c r="JOJ15" s="5"/>
      <c r="JOK15" s="5"/>
      <c r="JOL15" s="5"/>
      <c r="JOM15" s="5"/>
      <c r="JON15" s="5"/>
      <c r="JOO15" s="5"/>
      <c r="JOP15" s="5"/>
      <c r="JOQ15" s="5"/>
      <c r="JOR15" s="5"/>
      <c r="JOS15" s="5"/>
      <c r="JOT15" s="5"/>
      <c r="JOU15" s="5"/>
      <c r="JOV15" s="5"/>
      <c r="JOW15" s="5"/>
      <c r="JOX15" s="5"/>
      <c r="JOY15" s="5"/>
      <c r="JOZ15" s="5"/>
      <c r="JPA15" s="5"/>
      <c r="JPB15" s="5"/>
      <c r="JPC15" s="5"/>
      <c r="JPD15" s="5"/>
      <c r="JPE15" s="5"/>
      <c r="JPF15" s="5"/>
      <c r="JPG15" s="5"/>
      <c r="JPH15" s="5"/>
      <c r="JPI15" s="5"/>
      <c r="JPJ15" s="5"/>
      <c r="JPK15" s="5"/>
      <c r="JPL15" s="5"/>
      <c r="JPM15" s="5"/>
      <c r="JPN15" s="5"/>
      <c r="JPO15" s="5"/>
      <c r="JPP15" s="5"/>
      <c r="JPQ15" s="5"/>
      <c r="JPR15" s="5"/>
      <c r="JPS15" s="5"/>
      <c r="JPT15" s="5"/>
      <c r="JPU15" s="5"/>
      <c r="JPV15" s="5"/>
      <c r="JPW15" s="5"/>
      <c r="JPX15" s="5"/>
      <c r="JPY15" s="5"/>
      <c r="JPZ15" s="5"/>
      <c r="JQA15" s="5"/>
      <c r="JQB15" s="5"/>
      <c r="JQC15" s="5"/>
      <c r="JQD15" s="5"/>
      <c r="JQE15" s="5"/>
      <c r="JQF15" s="5"/>
      <c r="JQG15" s="5"/>
      <c r="JQH15" s="5"/>
      <c r="JQI15" s="5"/>
      <c r="JQJ15" s="5"/>
      <c r="JQK15" s="5"/>
      <c r="JQL15" s="5"/>
      <c r="JQM15" s="5"/>
      <c r="JQN15" s="5"/>
      <c r="JQO15" s="5"/>
      <c r="JQP15" s="5"/>
      <c r="JQQ15" s="5"/>
      <c r="JQR15" s="5"/>
      <c r="JQS15" s="5"/>
      <c r="JQT15" s="5"/>
      <c r="JQU15" s="5"/>
      <c r="JQV15" s="5"/>
      <c r="JQW15" s="5"/>
      <c r="JQX15" s="5"/>
      <c r="JQY15" s="5"/>
      <c r="JQZ15" s="5"/>
      <c r="JRA15" s="5"/>
      <c r="JRB15" s="5"/>
      <c r="JRC15" s="5"/>
      <c r="JRD15" s="5"/>
      <c r="JRE15" s="5"/>
      <c r="JRF15" s="5"/>
      <c r="JRG15" s="5"/>
      <c r="JRH15" s="5"/>
      <c r="JRI15" s="5"/>
      <c r="JRJ15" s="5"/>
      <c r="JRK15" s="5"/>
      <c r="JRL15" s="5"/>
      <c r="JRM15" s="5"/>
      <c r="JRN15" s="5"/>
      <c r="JRO15" s="5"/>
      <c r="JRP15" s="5"/>
      <c r="JRQ15" s="5"/>
      <c r="JRR15" s="5"/>
      <c r="JRS15" s="5"/>
      <c r="JRT15" s="5"/>
      <c r="JRU15" s="5"/>
      <c r="JRV15" s="5"/>
      <c r="JRW15" s="5"/>
      <c r="JRX15" s="5"/>
      <c r="JRY15" s="5"/>
      <c r="JRZ15" s="5"/>
      <c r="JSA15" s="5"/>
      <c r="JSB15" s="5"/>
      <c r="JSC15" s="5"/>
      <c r="JSD15" s="5"/>
      <c r="JSE15" s="5"/>
      <c r="JSF15" s="5"/>
      <c r="JSG15" s="5"/>
      <c r="JSH15" s="5"/>
      <c r="JSI15" s="5"/>
      <c r="JSJ15" s="5"/>
      <c r="JSK15" s="5"/>
      <c r="JSL15" s="5"/>
      <c r="JSM15" s="5"/>
      <c r="JSN15" s="5"/>
      <c r="JSO15" s="5"/>
      <c r="JSP15" s="5"/>
      <c r="JSQ15" s="5"/>
      <c r="JSR15" s="5"/>
      <c r="JSS15" s="5"/>
      <c r="JST15" s="5"/>
      <c r="JSU15" s="5"/>
      <c r="JSV15" s="5"/>
      <c r="JSW15" s="5"/>
      <c r="JSX15" s="5"/>
      <c r="JSY15" s="5"/>
      <c r="JSZ15" s="5"/>
      <c r="JTA15" s="5"/>
      <c r="JTB15" s="5"/>
      <c r="JTC15" s="5"/>
      <c r="JTD15" s="5"/>
      <c r="JTE15" s="5"/>
      <c r="JTF15" s="5"/>
      <c r="JTG15" s="5"/>
      <c r="JTH15" s="5"/>
      <c r="JTI15" s="5"/>
      <c r="JTJ15" s="5"/>
      <c r="JTK15" s="5"/>
      <c r="JTL15" s="5"/>
      <c r="JTM15" s="5"/>
      <c r="JTN15" s="5"/>
      <c r="JTO15" s="5"/>
      <c r="JTP15" s="5"/>
      <c r="JTQ15" s="5"/>
      <c r="JTR15" s="5"/>
      <c r="JTS15" s="5"/>
      <c r="JTT15" s="5"/>
      <c r="JTU15" s="5"/>
      <c r="JTV15" s="5"/>
      <c r="JTW15" s="5"/>
      <c r="JTX15" s="5"/>
      <c r="JTY15" s="5"/>
      <c r="JTZ15" s="5"/>
      <c r="JUA15" s="5"/>
      <c r="JUB15" s="5"/>
      <c r="JUC15" s="5"/>
      <c r="JUD15" s="5"/>
      <c r="JUE15" s="5"/>
      <c r="JUF15" s="5"/>
      <c r="JUG15" s="5"/>
      <c r="JUH15" s="5"/>
      <c r="JUI15" s="5"/>
      <c r="JUJ15" s="5"/>
      <c r="JUK15" s="5"/>
      <c r="JUL15" s="5"/>
      <c r="JUM15" s="5"/>
      <c r="JUN15" s="5"/>
      <c r="JUO15" s="5"/>
      <c r="JUP15" s="5"/>
      <c r="JUQ15" s="5"/>
      <c r="JUR15" s="5"/>
      <c r="JUS15" s="5"/>
      <c r="JUT15" s="5"/>
      <c r="JUU15" s="5"/>
      <c r="JUV15" s="5"/>
      <c r="JUW15" s="5"/>
      <c r="JUX15" s="5"/>
      <c r="JUY15" s="5"/>
      <c r="JUZ15" s="5"/>
      <c r="JVA15" s="5"/>
      <c r="JVB15" s="5"/>
      <c r="JVC15" s="5"/>
      <c r="JVD15" s="5"/>
      <c r="JVE15" s="5"/>
      <c r="JVF15" s="5"/>
      <c r="JVG15" s="5"/>
      <c r="JVH15" s="5"/>
      <c r="JVI15" s="5"/>
      <c r="JVJ15" s="5"/>
      <c r="JVK15" s="5"/>
      <c r="JVL15" s="5"/>
      <c r="JVM15" s="5"/>
      <c r="JVN15" s="5"/>
      <c r="JVO15" s="5"/>
      <c r="JVP15" s="5"/>
      <c r="JVQ15" s="5"/>
      <c r="JVR15" s="5"/>
      <c r="JVS15" s="5"/>
      <c r="JVT15" s="5"/>
      <c r="JVU15" s="5"/>
      <c r="JVV15" s="5"/>
      <c r="JVW15" s="5"/>
      <c r="JVX15" s="5"/>
      <c r="JVY15" s="5"/>
      <c r="JVZ15" s="5"/>
      <c r="JWA15" s="5"/>
      <c r="JWB15" s="5"/>
      <c r="JWC15" s="5"/>
      <c r="JWD15" s="5"/>
      <c r="JWE15" s="5"/>
      <c r="JWF15" s="5"/>
      <c r="JWG15" s="5"/>
      <c r="JWH15" s="5"/>
      <c r="JWI15" s="5"/>
      <c r="JWJ15" s="5"/>
      <c r="JWK15" s="5"/>
      <c r="JWL15" s="5"/>
      <c r="JWM15" s="5"/>
      <c r="JWN15" s="5"/>
      <c r="JWO15" s="5"/>
      <c r="JWP15" s="5"/>
      <c r="JWQ15" s="5"/>
      <c r="JWR15" s="5"/>
      <c r="JWS15" s="5"/>
      <c r="JWT15" s="5"/>
      <c r="JWU15" s="5"/>
      <c r="JWV15" s="5"/>
      <c r="JWW15" s="5"/>
      <c r="JWX15" s="5"/>
      <c r="JWY15" s="5"/>
      <c r="JWZ15" s="5"/>
      <c r="JXA15" s="5"/>
      <c r="JXB15" s="5"/>
      <c r="JXC15" s="5"/>
      <c r="JXD15" s="5"/>
      <c r="JXE15" s="5"/>
      <c r="JXF15" s="5"/>
      <c r="JXG15" s="5"/>
      <c r="JXH15" s="5"/>
      <c r="JXI15" s="5"/>
      <c r="JXJ15" s="5"/>
      <c r="JXK15" s="5"/>
      <c r="JXL15" s="5"/>
      <c r="JXM15" s="5"/>
      <c r="JXN15" s="5"/>
      <c r="JXO15" s="5"/>
      <c r="JXP15" s="5"/>
      <c r="JXQ15" s="5"/>
      <c r="JXR15" s="5"/>
      <c r="JXS15" s="5"/>
      <c r="JXT15" s="5"/>
      <c r="JXU15" s="5"/>
      <c r="JXV15" s="5"/>
      <c r="JXW15" s="5"/>
      <c r="JXX15" s="5"/>
      <c r="JXY15" s="5"/>
      <c r="JXZ15" s="5"/>
      <c r="JYA15" s="5"/>
      <c r="JYB15" s="5"/>
      <c r="JYC15" s="5"/>
      <c r="JYD15" s="5"/>
      <c r="JYE15" s="5"/>
      <c r="JYF15" s="5"/>
      <c r="JYG15" s="5"/>
      <c r="JYH15" s="5"/>
      <c r="JYI15" s="5"/>
      <c r="JYJ15" s="5"/>
      <c r="JYK15" s="5"/>
      <c r="JYL15" s="5"/>
      <c r="JYM15" s="5"/>
      <c r="JYN15" s="5"/>
      <c r="JYO15" s="5"/>
      <c r="JYP15" s="5"/>
      <c r="JYQ15" s="5"/>
      <c r="JYR15" s="5"/>
      <c r="JYS15" s="5"/>
      <c r="JYT15" s="5"/>
      <c r="JYU15" s="5"/>
      <c r="JYV15" s="5"/>
      <c r="JYW15" s="5"/>
      <c r="JYX15" s="5"/>
      <c r="JYY15" s="5"/>
      <c r="JYZ15" s="5"/>
      <c r="JZA15" s="5"/>
      <c r="JZB15" s="5"/>
      <c r="JZC15" s="5"/>
      <c r="JZD15" s="5"/>
      <c r="JZE15" s="5"/>
      <c r="JZF15" s="5"/>
      <c r="JZG15" s="5"/>
      <c r="JZH15" s="5"/>
      <c r="JZI15" s="5"/>
      <c r="JZJ15" s="5"/>
      <c r="JZK15" s="5"/>
      <c r="JZL15" s="5"/>
      <c r="JZM15" s="5"/>
      <c r="JZN15" s="5"/>
      <c r="JZO15" s="5"/>
      <c r="JZP15" s="5"/>
      <c r="JZQ15" s="5"/>
      <c r="JZR15" s="5"/>
      <c r="JZS15" s="5"/>
      <c r="JZT15" s="5"/>
      <c r="JZU15" s="5"/>
      <c r="JZV15" s="5"/>
      <c r="JZW15" s="5"/>
      <c r="JZX15" s="5"/>
      <c r="JZY15" s="5"/>
      <c r="JZZ15" s="5"/>
      <c r="KAA15" s="5"/>
      <c r="KAB15" s="5"/>
      <c r="KAC15" s="5"/>
      <c r="KAD15" s="5"/>
      <c r="KAE15" s="5"/>
      <c r="KAF15" s="5"/>
      <c r="KAG15" s="5"/>
      <c r="KAH15" s="5"/>
      <c r="KAI15" s="5"/>
      <c r="KAJ15" s="5"/>
      <c r="KAK15" s="5"/>
      <c r="KAL15" s="5"/>
      <c r="KAM15" s="5"/>
      <c r="KAN15" s="5"/>
      <c r="KAO15" s="5"/>
      <c r="KAP15" s="5"/>
      <c r="KAQ15" s="5"/>
      <c r="KAR15" s="5"/>
      <c r="KAS15" s="5"/>
      <c r="KAT15" s="5"/>
      <c r="KAU15" s="5"/>
      <c r="KAV15" s="5"/>
      <c r="KAW15" s="5"/>
      <c r="KAX15" s="5"/>
      <c r="KAY15" s="5"/>
      <c r="KAZ15" s="5"/>
      <c r="KBA15" s="5"/>
      <c r="KBB15" s="5"/>
      <c r="KBC15" s="5"/>
      <c r="KBD15" s="5"/>
      <c r="KBE15" s="5"/>
      <c r="KBF15" s="5"/>
      <c r="KBG15" s="5"/>
      <c r="KBH15" s="5"/>
      <c r="KBI15" s="5"/>
      <c r="KBJ15" s="5"/>
      <c r="KBK15" s="5"/>
      <c r="KBL15" s="5"/>
      <c r="KBM15" s="5"/>
      <c r="KBN15" s="5"/>
      <c r="KBO15" s="5"/>
      <c r="KBP15" s="5"/>
      <c r="KBQ15" s="5"/>
      <c r="KBR15" s="5"/>
      <c r="KBS15" s="5"/>
      <c r="KBT15" s="5"/>
      <c r="KBU15" s="5"/>
      <c r="KBV15" s="5"/>
      <c r="KBW15" s="5"/>
      <c r="KBX15" s="5"/>
      <c r="KBY15" s="5"/>
      <c r="KBZ15" s="5"/>
      <c r="KCA15" s="5"/>
      <c r="KCB15" s="5"/>
      <c r="KCC15" s="5"/>
      <c r="KCD15" s="5"/>
      <c r="KCE15" s="5"/>
      <c r="KCF15" s="5"/>
      <c r="KCG15" s="5"/>
      <c r="KCH15" s="5"/>
      <c r="KCI15" s="5"/>
      <c r="KCJ15" s="5"/>
      <c r="KCK15" s="5"/>
      <c r="KCL15" s="5"/>
      <c r="KCM15" s="5"/>
      <c r="KCN15" s="5"/>
      <c r="KCO15" s="5"/>
      <c r="KCP15" s="5"/>
      <c r="KCQ15" s="5"/>
      <c r="KCR15" s="5"/>
      <c r="KCS15" s="5"/>
      <c r="KCT15" s="5"/>
      <c r="KCU15" s="5"/>
      <c r="KCV15" s="5"/>
      <c r="KCW15" s="5"/>
      <c r="KCX15" s="5"/>
      <c r="KCY15" s="5"/>
      <c r="KCZ15" s="5"/>
      <c r="KDA15" s="5"/>
      <c r="KDB15" s="5"/>
      <c r="KDC15" s="5"/>
      <c r="KDD15" s="5"/>
      <c r="KDE15" s="5"/>
      <c r="KDF15" s="5"/>
      <c r="KDG15" s="5"/>
      <c r="KDH15" s="5"/>
      <c r="KDI15" s="5"/>
      <c r="KDJ15" s="5"/>
      <c r="KDK15" s="5"/>
      <c r="KDL15" s="5"/>
      <c r="KDM15" s="5"/>
      <c r="KDN15" s="5"/>
      <c r="KDO15" s="5"/>
      <c r="KDP15" s="5"/>
      <c r="KDQ15" s="5"/>
      <c r="KDR15" s="5"/>
      <c r="KDS15" s="5"/>
      <c r="KDT15" s="5"/>
      <c r="KDU15" s="5"/>
      <c r="KDV15" s="5"/>
      <c r="KDW15" s="5"/>
      <c r="KDX15" s="5"/>
      <c r="KDY15" s="5"/>
      <c r="KDZ15" s="5"/>
      <c r="KEA15" s="5"/>
      <c r="KEB15" s="5"/>
      <c r="KEC15" s="5"/>
      <c r="KED15" s="5"/>
      <c r="KEE15" s="5"/>
      <c r="KEF15" s="5"/>
      <c r="KEG15" s="5"/>
      <c r="KEH15" s="5"/>
      <c r="KEI15" s="5"/>
      <c r="KEJ15" s="5"/>
      <c r="KEK15" s="5"/>
      <c r="KEL15" s="5"/>
      <c r="KEM15" s="5"/>
      <c r="KEN15" s="5"/>
      <c r="KEO15" s="5"/>
      <c r="KEP15" s="5"/>
      <c r="KEQ15" s="5"/>
      <c r="KER15" s="5"/>
      <c r="KES15" s="5"/>
      <c r="KET15" s="5"/>
      <c r="KEU15" s="5"/>
      <c r="KEV15" s="5"/>
      <c r="KEW15" s="5"/>
      <c r="KEX15" s="5"/>
      <c r="KEY15" s="5"/>
      <c r="KEZ15" s="5"/>
      <c r="KFA15" s="5"/>
      <c r="KFB15" s="5"/>
      <c r="KFC15" s="5"/>
      <c r="KFD15" s="5"/>
      <c r="KFE15" s="5"/>
      <c r="KFF15" s="5"/>
      <c r="KFG15" s="5"/>
      <c r="KFH15" s="5"/>
      <c r="KFI15" s="5"/>
      <c r="KFJ15" s="5"/>
      <c r="KFK15" s="5"/>
      <c r="KFL15" s="5"/>
      <c r="KFM15" s="5"/>
      <c r="KFN15" s="5"/>
      <c r="KFO15" s="5"/>
      <c r="KFP15" s="5"/>
      <c r="KFQ15" s="5"/>
      <c r="KFR15" s="5"/>
      <c r="KFS15" s="5"/>
      <c r="KFT15" s="5"/>
      <c r="KFU15" s="5"/>
      <c r="KFV15" s="5"/>
      <c r="KFW15" s="5"/>
      <c r="KFX15" s="5"/>
      <c r="KFY15" s="5"/>
      <c r="KFZ15" s="5"/>
      <c r="KGA15" s="5"/>
      <c r="KGB15" s="5"/>
      <c r="KGC15" s="5"/>
      <c r="KGD15" s="5"/>
      <c r="KGE15" s="5"/>
      <c r="KGF15" s="5"/>
      <c r="KGG15" s="5"/>
      <c r="KGH15" s="5"/>
      <c r="KGI15" s="5"/>
      <c r="KGJ15" s="5"/>
      <c r="KGK15" s="5"/>
      <c r="KGL15" s="5"/>
      <c r="KGM15" s="5"/>
      <c r="KGN15" s="5"/>
      <c r="KGO15" s="5"/>
      <c r="KGP15" s="5"/>
      <c r="KGQ15" s="5"/>
      <c r="KGR15" s="5"/>
      <c r="KGS15" s="5"/>
      <c r="KGT15" s="5"/>
      <c r="KGU15" s="5"/>
      <c r="KGV15" s="5"/>
      <c r="KGW15" s="5"/>
      <c r="KGX15" s="5"/>
      <c r="KGY15" s="5"/>
      <c r="KGZ15" s="5"/>
      <c r="KHA15" s="5"/>
      <c r="KHB15" s="5"/>
      <c r="KHC15" s="5"/>
      <c r="KHD15" s="5"/>
      <c r="KHE15" s="5"/>
      <c r="KHF15" s="5"/>
      <c r="KHG15" s="5"/>
      <c r="KHH15" s="5"/>
      <c r="KHI15" s="5"/>
      <c r="KHJ15" s="5"/>
      <c r="KHK15" s="5"/>
      <c r="KHL15" s="5"/>
      <c r="KHM15" s="5"/>
      <c r="KHN15" s="5"/>
      <c r="KHO15" s="5"/>
      <c r="KHP15" s="5"/>
      <c r="KHQ15" s="5"/>
      <c r="KHR15" s="5"/>
      <c r="KHS15" s="5"/>
      <c r="KHT15" s="5"/>
      <c r="KHU15" s="5"/>
      <c r="KHV15" s="5"/>
      <c r="KHW15" s="5"/>
      <c r="KHX15" s="5"/>
      <c r="KHY15" s="5"/>
      <c r="KHZ15" s="5"/>
      <c r="KIA15" s="5"/>
      <c r="KIB15" s="5"/>
      <c r="KIC15" s="5"/>
      <c r="KID15" s="5"/>
      <c r="KIE15" s="5"/>
      <c r="KIF15" s="5"/>
      <c r="KIG15" s="5"/>
      <c r="KIH15" s="5"/>
      <c r="KII15" s="5"/>
      <c r="KIJ15" s="5"/>
      <c r="KIK15" s="5"/>
      <c r="KIL15" s="5"/>
      <c r="KIM15" s="5"/>
      <c r="KIN15" s="5"/>
      <c r="KIO15" s="5"/>
      <c r="KIP15" s="5"/>
      <c r="KIQ15" s="5"/>
      <c r="KIR15" s="5"/>
      <c r="KIS15" s="5"/>
      <c r="KIT15" s="5"/>
      <c r="KIU15" s="5"/>
      <c r="KIV15" s="5"/>
      <c r="KIW15" s="5"/>
      <c r="KIX15" s="5"/>
      <c r="KIY15" s="5"/>
      <c r="KIZ15" s="5"/>
      <c r="KJA15" s="5"/>
      <c r="KJB15" s="5"/>
      <c r="KJC15" s="5"/>
      <c r="KJD15" s="5"/>
      <c r="KJE15" s="5"/>
      <c r="KJF15" s="5"/>
      <c r="KJG15" s="5"/>
      <c r="KJH15" s="5"/>
      <c r="KJI15" s="5"/>
      <c r="KJJ15" s="5"/>
      <c r="KJK15" s="5"/>
      <c r="KJL15" s="5"/>
      <c r="KJM15" s="5"/>
      <c r="KJN15" s="5"/>
      <c r="KJO15" s="5"/>
      <c r="KJP15" s="5"/>
      <c r="KJQ15" s="5"/>
      <c r="KJR15" s="5"/>
      <c r="KJS15" s="5"/>
      <c r="KJT15" s="5"/>
      <c r="KJU15" s="5"/>
      <c r="KJV15" s="5"/>
      <c r="KJW15" s="5"/>
      <c r="KJX15" s="5"/>
      <c r="KJY15" s="5"/>
      <c r="KJZ15" s="5"/>
      <c r="KKA15" s="5"/>
      <c r="KKB15" s="5"/>
      <c r="KKC15" s="5"/>
      <c r="KKD15" s="5"/>
      <c r="KKE15" s="5"/>
      <c r="KKF15" s="5"/>
      <c r="KKG15" s="5"/>
      <c r="KKH15" s="5"/>
      <c r="KKI15" s="5"/>
      <c r="KKJ15" s="5"/>
      <c r="KKK15" s="5"/>
      <c r="KKL15" s="5"/>
      <c r="KKM15" s="5"/>
      <c r="KKN15" s="5"/>
      <c r="KKO15" s="5"/>
      <c r="KKP15" s="5"/>
      <c r="KKQ15" s="5"/>
      <c r="KKR15" s="5"/>
      <c r="KKS15" s="5"/>
      <c r="KKT15" s="5"/>
      <c r="KKU15" s="5"/>
      <c r="KKV15" s="5"/>
      <c r="KKW15" s="5"/>
      <c r="KKX15" s="5"/>
      <c r="KKY15" s="5"/>
      <c r="KKZ15" s="5"/>
      <c r="KLA15" s="5"/>
      <c r="KLB15" s="5"/>
      <c r="KLC15" s="5"/>
      <c r="KLD15" s="5"/>
      <c r="KLE15" s="5"/>
      <c r="KLF15" s="5"/>
      <c r="KLG15" s="5"/>
      <c r="KLH15" s="5"/>
      <c r="KLI15" s="5"/>
      <c r="KLJ15" s="5"/>
      <c r="KLK15" s="5"/>
      <c r="KLL15" s="5"/>
      <c r="KLM15" s="5"/>
      <c r="KLN15" s="5"/>
      <c r="KLO15" s="5"/>
      <c r="KLP15" s="5"/>
      <c r="KLQ15" s="5"/>
      <c r="KLR15" s="5"/>
      <c r="KLS15" s="5"/>
      <c r="KLT15" s="5"/>
      <c r="KLU15" s="5"/>
      <c r="KLV15" s="5"/>
      <c r="KLW15" s="5"/>
      <c r="KLX15" s="5"/>
      <c r="KLY15" s="5"/>
      <c r="KLZ15" s="5"/>
      <c r="KMA15" s="5"/>
      <c r="KMB15" s="5"/>
      <c r="KMC15" s="5"/>
      <c r="KMD15" s="5"/>
      <c r="KME15" s="5"/>
      <c r="KMF15" s="5"/>
      <c r="KMG15" s="5"/>
      <c r="KMH15" s="5"/>
      <c r="KMI15" s="5"/>
      <c r="KMJ15" s="5"/>
      <c r="KMK15" s="5"/>
      <c r="KML15" s="5"/>
      <c r="KMM15" s="5"/>
      <c r="KMN15" s="5"/>
      <c r="KMO15" s="5"/>
      <c r="KMP15" s="5"/>
      <c r="KMQ15" s="5"/>
      <c r="KMR15" s="5"/>
      <c r="KMS15" s="5"/>
      <c r="KMT15" s="5"/>
      <c r="KMU15" s="5"/>
      <c r="KMV15" s="5"/>
      <c r="KMW15" s="5"/>
      <c r="KMX15" s="5"/>
      <c r="KMY15" s="5"/>
      <c r="KMZ15" s="5"/>
      <c r="KNA15" s="5"/>
      <c r="KNB15" s="5"/>
      <c r="KNC15" s="5"/>
      <c r="KND15" s="5"/>
      <c r="KNE15" s="5"/>
      <c r="KNF15" s="5"/>
      <c r="KNG15" s="5"/>
      <c r="KNH15" s="5"/>
      <c r="KNI15" s="5"/>
      <c r="KNJ15" s="5"/>
      <c r="KNK15" s="5"/>
      <c r="KNL15" s="5"/>
      <c r="KNM15" s="5"/>
      <c r="KNN15" s="5"/>
      <c r="KNO15" s="5"/>
      <c r="KNP15" s="5"/>
      <c r="KNQ15" s="5"/>
      <c r="KNR15" s="5"/>
      <c r="KNS15" s="5"/>
      <c r="KNT15" s="5"/>
      <c r="KNU15" s="5"/>
      <c r="KNV15" s="5"/>
      <c r="KNW15" s="5"/>
      <c r="KNX15" s="5"/>
      <c r="KNY15" s="5"/>
      <c r="KNZ15" s="5"/>
      <c r="KOA15" s="5"/>
      <c r="KOB15" s="5"/>
      <c r="KOC15" s="5"/>
      <c r="KOD15" s="5"/>
      <c r="KOE15" s="5"/>
      <c r="KOF15" s="5"/>
      <c r="KOG15" s="5"/>
      <c r="KOH15" s="5"/>
      <c r="KOI15" s="5"/>
      <c r="KOJ15" s="5"/>
      <c r="KOK15" s="5"/>
      <c r="KOL15" s="5"/>
      <c r="KOM15" s="5"/>
      <c r="KON15" s="5"/>
      <c r="KOO15" s="5"/>
      <c r="KOP15" s="5"/>
      <c r="KOQ15" s="5"/>
      <c r="KOR15" s="5"/>
      <c r="KOS15" s="5"/>
      <c r="KOT15" s="5"/>
      <c r="KOU15" s="5"/>
      <c r="KOV15" s="5"/>
      <c r="KOW15" s="5"/>
      <c r="KOX15" s="5"/>
      <c r="KOY15" s="5"/>
      <c r="KOZ15" s="5"/>
      <c r="KPA15" s="5"/>
      <c r="KPB15" s="5"/>
      <c r="KPC15" s="5"/>
      <c r="KPD15" s="5"/>
      <c r="KPE15" s="5"/>
      <c r="KPF15" s="5"/>
      <c r="KPG15" s="5"/>
      <c r="KPH15" s="5"/>
      <c r="KPI15" s="5"/>
      <c r="KPJ15" s="5"/>
      <c r="KPK15" s="5"/>
      <c r="KPL15" s="5"/>
      <c r="KPM15" s="5"/>
      <c r="KPN15" s="5"/>
      <c r="KPO15" s="5"/>
      <c r="KPP15" s="5"/>
      <c r="KPQ15" s="5"/>
      <c r="KPR15" s="5"/>
      <c r="KPS15" s="5"/>
      <c r="KPT15" s="5"/>
      <c r="KPU15" s="5"/>
      <c r="KPV15" s="5"/>
      <c r="KPW15" s="5"/>
      <c r="KPX15" s="5"/>
      <c r="KPY15" s="5"/>
      <c r="KPZ15" s="5"/>
      <c r="KQA15" s="5"/>
      <c r="KQB15" s="5"/>
      <c r="KQC15" s="5"/>
      <c r="KQD15" s="5"/>
      <c r="KQE15" s="5"/>
      <c r="KQF15" s="5"/>
      <c r="KQG15" s="5"/>
      <c r="KQH15" s="5"/>
      <c r="KQI15" s="5"/>
      <c r="KQJ15" s="5"/>
      <c r="KQK15" s="5"/>
      <c r="KQL15" s="5"/>
      <c r="KQM15" s="5"/>
      <c r="KQN15" s="5"/>
      <c r="KQO15" s="5"/>
      <c r="KQP15" s="5"/>
      <c r="KQQ15" s="5"/>
      <c r="KQR15" s="5"/>
      <c r="KQS15" s="5"/>
      <c r="KQT15" s="5"/>
      <c r="KQU15" s="5"/>
      <c r="KQV15" s="5"/>
      <c r="KQW15" s="5"/>
      <c r="KQX15" s="5"/>
      <c r="KQY15" s="5"/>
      <c r="KQZ15" s="5"/>
      <c r="KRA15" s="5"/>
      <c r="KRB15" s="5"/>
      <c r="KRC15" s="5"/>
      <c r="KRD15" s="5"/>
      <c r="KRE15" s="5"/>
      <c r="KRF15" s="5"/>
      <c r="KRG15" s="5"/>
      <c r="KRH15" s="5"/>
      <c r="KRI15" s="5"/>
      <c r="KRJ15" s="5"/>
      <c r="KRK15" s="5"/>
      <c r="KRL15" s="5"/>
      <c r="KRM15" s="5"/>
      <c r="KRN15" s="5"/>
      <c r="KRO15" s="5"/>
      <c r="KRP15" s="5"/>
      <c r="KRQ15" s="5"/>
      <c r="KRR15" s="5"/>
      <c r="KRS15" s="5"/>
      <c r="KRT15" s="5"/>
      <c r="KRU15" s="5"/>
      <c r="KRV15" s="5"/>
      <c r="KRW15" s="5"/>
      <c r="KRX15" s="5"/>
      <c r="KRY15" s="5"/>
      <c r="KRZ15" s="5"/>
      <c r="KSA15" s="5"/>
      <c r="KSB15" s="5"/>
      <c r="KSC15" s="5"/>
      <c r="KSD15" s="5"/>
      <c r="KSE15" s="5"/>
      <c r="KSF15" s="5"/>
      <c r="KSG15" s="5"/>
      <c r="KSH15" s="5"/>
      <c r="KSI15" s="5"/>
      <c r="KSJ15" s="5"/>
      <c r="KSK15" s="5"/>
      <c r="KSL15" s="5"/>
      <c r="KSM15" s="5"/>
      <c r="KSN15" s="5"/>
      <c r="KSO15" s="5"/>
      <c r="KSP15" s="5"/>
      <c r="KSQ15" s="5"/>
      <c r="KSR15" s="5"/>
      <c r="KSS15" s="5"/>
      <c r="KST15" s="5"/>
      <c r="KSU15" s="5"/>
      <c r="KSV15" s="5"/>
      <c r="KSW15" s="5"/>
      <c r="KSX15" s="5"/>
      <c r="KSY15" s="5"/>
      <c r="KSZ15" s="5"/>
      <c r="KTA15" s="5"/>
      <c r="KTB15" s="5"/>
      <c r="KTC15" s="5"/>
      <c r="KTD15" s="5"/>
      <c r="KTE15" s="5"/>
      <c r="KTF15" s="5"/>
      <c r="KTG15" s="5"/>
      <c r="KTH15" s="5"/>
      <c r="KTI15" s="5"/>
      <c r="KTJ15" s="5"/>
      <c r="KTK15" s="5"/>
      <c r="KTL15" s="5"/>
      <c r="KTM15" s="5"/>
      <c r="KTN15" s="5"/>
      <c r="KTO15" s="5"/>
      <c r="KTP15" s="5"/>
      <c r="KTQ15" s="5"/>
      <c r="KTR15" s="5"/>
      <c r="KTS15" s="5"/>
      <c r="KTT15" s="5"/>
      <c r="KTU15" s="5"/>
      <c r="KTV15" s="5"/>
      <c r="KTW15" s="5"/>
      <c r="KTX15" s="5"/>
      <c r="KTY15" s="5"/>
      <c r="KTZ15" s="5"/>
      <c r="KUA15" s="5"/>
      <c r="KUB15" s="5"/>
      <c r="KUC15" s="5"/>
      <c r="KUD15" s="5"/>
      <c r="KUE15" s="5"/>
      <c r="KUF15" s="5"/>
      <c r="KUG15" s="5"/>
      <c r="KUH15" s="5"/>
      <c r="KUI15" s="5"/>
      <c r="KUJ15" s="5"/>
      <c r="KUK15" s="5"/>
      <c r="KUL15" s="5"/>
      <c r="KUM15" s="5"/>
      <c r="KUN15" s="5"/>
      <c r="KUO15" s="5"/>
      <c r="KUP15" s="5"/>
      <c r="KUQ15" s="5"/>
      <c r="KUR15" s="5"/>
      <c r="KUS15" s="5"/>
      <c r="KUT15" s="5"/>
      <c r="KUU15" s="5"/>
      <c r="KUV15" s="5"/>
      <c r="KUW15" s="5"/>
      <c r="KUX15" s="5"/>
      <c r="KUY15" s="5"/>
      <c r="KUZ15" s="5"/>
      <c r="KVA15" s="5"/>
      <c r="KVB15" s="5"/>
      <c r="KVC15" s="5"/>
      <c r="KVD15" s="5"/>
      <c r="KVE15" s="5"/>
      <c r="KVF15" s="5"/>
      <c r="KVG15" s="5"/>
      <c r="KVH15" s="5"/>
      <c r="KVI15" s="5"/>
      <c r="KVJ15" s="5"/>
      <c r="KVK15" s="5"/>
      <c r="KVL15" s="5"/>
      <c r="KVM15" s="5"/>
      <c r="KVN15" s="5"/>
      <c r="KVO15" s="5"/>
      <c r="KVP15" s="5"/>
      <c r="KVQ15" s="5"/>
      <c r="KVR15" s="5"/>
      <c r="KVS15" s="5"/>
      <c r="KVT15" s="5"/>
      <c r="KVU15" s="5"/>
      <c r="KVV15" s="5"/>
      <c r="KVW15" s="5"/>
      <c r="KVX15" s="5"/>
      <c r="KVY15" s="5"/>
      <c r="KVZ15" s="5"/>
      <c r="KWA15" s="5"/>
      <c r="KWB15" s="5"/>
      <c r="KWC15" s="5"/>
      <c r="KWD15" s="5"/>
      <c r="KWE15" s="5"/>
      <c r="KWF15" s="5"/>
      <c r="KWG15" s="5"/>
      <c r="KWH15" s="5"/>
      <c r="KWI15" s="5"/>
      <c r="KWJ15" s="5"/>
      <c r="KWK15" s="5"/>
      <c r="KWL15" s="5"/>
      <c r="KWM15" s="5"/>
      <c r="KWN15" s="5"/>
      <c r="KWO15" s="5"/>
      <c r="KWP15" s="5"/>
      <c r="KWQ15" s="5"/>
      <c r="KWR15" s="5"/>
      <c r="KWS15" s="5"/>
      <c r="KWT15" s="5"/>
      <c r="KWU15" s="5"/>
      <c r="KWV15" s="5"/>
      <c r="KWW15" s="5"/>
      <c r="KWX15" s="5"/>
      <c r="KWY15" s="5"/>
      <c r="KWZ15" s="5"/>
      <c r="KXA15" s="5"/>
      <c r="KXB15" s="5"/>
      <c r="KXC15" s="5"/>
      <c r="KXD15" s="5"/>
      <c r="KXE15" s="5"/>
      <c r="KXF15" s="5"/>
      <c r="KXG15" s="5"/>
      <c r="KXH15" s="5"/>
      <c r="KXI15" s="5"/>
      <c r="KXJ15" s="5"/>
      <c r="KXK15" s="5"/>
      <c r="KXL15" s="5"/>
      <c r="KXM15" s="5"/>
      <c r="KXN15" s="5"/>
      <c r="KXO15" s="5"/>
      <c r="KXP15" s="5"/>
      <c r="KXQ15" s="5"/>
      <c r="KXR15" s="5"/>
      <c r="KXS15" s="5"/>
      <c r="KXT15" s="5"/>
      <c r="KXU15" s="5"/>
      <c r="KXV15" s="5"/>
      <c r="KXW15" s="5"/>
      <c r="KXX15" s="5"/>
      <c r="KXY15" s="5"/>
      <c r="KXZ15" s="5"/>
      <c r="KYA15" s="5"/>
      <c r="KYB15" s="5"/>
      <c r="KYC15" s="5"/>
      <c r="KYD15" s="5"/>
      <c r="KYE15" s="5"/>
      <c r="KYF15" s="5"/>
      <c r="KYG15" s="5"/>
      <c r="KYH15" s="5"/>
      <c r="KYI15" s="5"/>
      <c r="KYJ15" s="5"/>
      <c r="KYK15" s="5"/>
      <c r="KYL15" s="5"/>
      <c r="KYM15" s="5"/>
      <c r="KYN15" s="5"/>
      <c r="KYO15" s="5"/>
      <c r="KYP15" s="5"/>
      <c r="KYQ15" s="5"/>
      <c r="KYR15" s="5"/>
      <c r="KYS15" s="5"/>
      <c r="KYT15" s="5"/>
      <c r="KYU15" s="5"/>
      <c r="KYV15" s="5"/>
      <c r="KYW15" s="5"/>
      <c r="KYX15" s="5"/>
      <c r="KYY15" s="5"/>
      <c r="KYZ15" s="5"/>
      <c r="KZA15" s="5"/>
      <c r="KZB15" s="5"/>
      <c r="KZC15" s="5"/>
      <c r="KZD15" s="5"/>
      <c r="KZE15" s="5"/>
      <c r="KZF15" s="5"/>
      <c r="KZG15" s="5"/>
      <c r="KZH15" s="5"/>
      <c r="KZI15" s="5"/>
      <c r="KZJ15" s="5"/>
      <c r="KZK15" s="5"/>
      <c r="KZL15" s="5"/>
      <c r="KZM15" s="5"/>
      <c r="KZN15" s="5"/>
      <c r="KZO15" s="5"/>
      <c r="KZP15" s="5"/>
      <c r="KZQ15" s="5"/>
      <c r="KZR15" s="5"/>
      <c r="KZS15" s="5"/>
      <c r="KZT15" s="5"/>
      <c r="KZU15" s="5"/>
      <c r="KZV15" s="5"/>
      <c r="KZW15" s="5"/>
      <c r="KZX15" s="5"/>
      <c r="KZY15" s="5"/>
      <c r="KZZ15" s="5"/>
      <c r="LAA15" s="5"/>
      <c r="LAB15" s="5"/>
      <c r="LAC15" s="5"/>
      <c r="LAD15" s="5"/>
      <c r="LAE15" s="5"/>
      <c r="LAF15" s="5"/>
      <c r="LAG15" s="5"/>
      <c r="LAH15" s="5"/>
      <c r="LAI15" s="5"/>
      <c r="LAJ15" s="5"/>
      <c r="LAK15" s="5"/>
      <c r="LAL15" s="5"/>
      <c r="LAM15" s="5"/>
      <c r="LAN15" s="5"/>
      <c r="LAO15" s="5"/>
      <c r="LAP15" s="5"/>
      <c r="LAQ15" s="5"/>
      <c r="LAR15" s="5"/>
      <c r="LAS15" s="5"/>
      <c r="LAT15" s="5"/>
      <c r="LAU15" s="5"/>
      <c r="LAV15" s="5"/>
      <c r="LAW15" s="5"/>
      <c r="LAX15" s="5"/>
      <c r="LAY15" s="5"/>
      <c r="LAZ15" s="5"/>
      <c r="LBA15" s="5"/>
      <c r="LBB15" s="5"/>
      <c r="LBC15" s="5"/>
      <c r="LBD15" s="5"/>
      <c r="LBE15" s="5"/>
      <c r="LBF15" s="5"/>
      <c r="LBG15" s="5"/>
      <c r="LBH15" s="5"/>
      <c r="LBI15" s="5"/>
      <c r="LBJ15" s="5"/>
      <c r="LBK15" s="5"/>
      <c r="LBL15" s="5"/>
      <c r="LBM15" s="5"/>
      <c r="LBN15" s="5"/>
      <c r="LBO15" s="5"/>
      <c r="LBP15" s="5"/>
      <c r="LBQ15" s="5"/>
      <c r="LBR15" s="5"/>
      <c r="LBS15" s="5"/>
      <c r="LBT15" s="5"/>
      <c r="LBU15" s="5"/>
      <c r="LBV15" s="5"/>
      <c r="LBW15" s="5"/>
      <c r="LBX15" s="5"/>
      <c r="LBY15" s="5"/>
      <c r="LBZ15" s="5"/>
      <c r="LCA15" s="5"/>
      <c r="LCB15" s="5"/>
      <c r="LCC15" s="5"/>
      <c r="LCD15" s="5"/>
      <c r="LCE15" s="5"/>
      <c r="LCF15" s="5"/>
      <c r="LCG15" s="5"/>
      <c r="LCH15" s="5"/>
      <c r="LCI15" s="5"/>
      <c r="LCJ15" s="5"/>
      <c r="LCK15" s="5"/>
      <c r="LCL15" s="5"/>
      <c r="LCM15" s="5"/>
      <c r="LCN15" s="5"/>
      <c r="LCO15" s="5"/>
      <c r="LCP15" s="5"/>
      <c r="LCQ15" s="5"/>
      <c r="LCR15" s="5"/>
      <c r="LCS15" s="5"/>
      <c r="LCT15" s="5"/>
      <c r="LCU15" s="5"/>
      <c r="LCV15" s="5"/>
      <c r="LCW15" s="5"/>
      <c r="LCX15" s="5"/>
      <c r="LCY15" s="5"/>
      <c r="LCZ15" s="5"/>
      <c r="LDA15" s="5"/>
      <c r="LDB15" s="5"/>
      <c r="LDC15" s="5"/>
      <c r="LDD15" s="5"/>
      <c r="LDE15" s="5"/>
      <c r="LDF15" s="5"/>
      <c r="LDG15" s="5"/>
      <c r="LDH15" s="5"/>
      <c r="LDI15" s="5"/>
      <c r="LDJ15" s="5"/>
      <c r="LDK15" s="5"/>
      <c r="LDL15" s="5"/>
      <c r="LDM15" s="5"/>
      <c r="LDN15" s="5"/>
      <c r="LDO15" s="5"/>
      <c r="LDP15" s="5"/>
      <c r="LDQ15" s="5"/>
      <c r="LDR15" s="5"/>
      <c r="LDS15" s="5"/>
      <c r="LDT15" s="5"/>
      <c r="LDU15" s="5"/>
      <c r="LDV15" s="5"/>
      <c r="LDW15" s="5"/>
      <c r="LDX15" s="5"/>
      <c r="LDY15" s="5"/>
      <c r="LDZ15" s="5"/>
      <c r="LEA15" s="5"/>
      <c r="LEB15" s="5"/>
      <c r="LEC15" s="5"/>
      <c r="LED15" s="5"/>
      <c r="LEE15" s="5"/>
      <c r="LEF15" s="5"/>
      <c r="LEG15" s="5"/>
      <c r="LEH15" s="5"/>
      <c r="LEI15" s="5"/>
      <c r="LEJ15" s="5"/>
      <c r="LEK15" s="5"/>
      <c r="LEL15" s="5"/>
      <c r="LEM15" s="5"/>
      <c r="LEN15" s="5"/>
      <c r="LEO15" s="5"/>
      <c r="LEP15" s="5"/>
      <c r="LEQ15" s="5"/>
      <c r="LER15" s="5"/>
      <c r="LES15" s="5"/>
      <c r="LET15" s="5"/>
      <c r="LEU15" s="5"/>
      <c r="LEV15" s="5"/>
      <c r="LEW15" s="5"/>
      <c r="LEX15" s="5"/>
      <c r="LEY15" s="5"/>
      <c r="LEZ15" s="5"/>
      <c r="LFA15" s="5"/>
      <c r="LFB15" s="5"/>
      <c r="LFC15" s="5"/>
      <c r="LFD15" s="5"/>
      <c r="LFE15" s="5"/>
      <c r="LFF15" s="5"/>
      <c r="LFG15" s="5"/>
      <c r="LFH15" s="5"/>
      <c r="LFI15" s="5"/>
      <c r="LFJ15" s="5"/>
      <c r="LFK15" s="5"/>
      <c r="LFL15" s="5"/>
      <c r="LFM15" s="5"/>
      <c r="LFN15" s="5"/>
      <c r="LFO15" s="5"/>
      <c r="LFP15" s="5"/>
      <c r="LFQ15" s="5"/>
      <c r="LFR15" s="5"/>
      <c r="LFS15" s="5"/>
      <c r="LFT15" s="5"/>
      <c r="LFU15" s="5"/>
      <c r="LFV15" s="5"/>
      <c r="LFW15" s="5"/>
      <c r="LFX15" s="5"/>
      <c r="LFY15" s="5"/>
      <c r="LFZ15" s="5"/>
      <c r="LGA15" s="5"/>
      <c r="LGB15" s="5"/>
      <c r="LGC15" s="5"/>
      <c r="LGD15" s="5"/>
      <c r="LGE15" s="5"/>
      <c r="LGF15" s="5"/>
      <c r="LGG15" s="5"/>
      <c r="LGH15" s="5"/>
      <c r="LGI15" s="5"/>
      <c r="LGJ15" s="5"/>
      <c r="LGK15" s="5"/>
      <c r="LGL15" s="5"/>
      <c r="LGM15" s="5"/>
      <c r="LGN15" s="5"/>
      <c r="LGO15" s="5"/>
      <c r="LGP15" s="5"/>
      <c r="LGQ15" s="5"/>
      <c r="LGR15" s="5"/>
      <c r="LGS15" s="5"/>
      <c r="LGT15" s="5"/>
      <c r="LGU15" s="5"/>
      <c r="LGV15" s="5"/>
      <c r="LGW15" s="5"/>
      <c r="LGX15" s="5"/>
      <c r="LGY15" s="5"/>
      <c r="LGZ15" s="5"/>
      <c r="LHA15" s="5"/>
      <c r="LHB15" s="5"/>
      <c r="LHC15" s="5"/>
      <c r="LHD15" s="5"/>
      <c r="LHE15" s="5"/>
      <c r="LHF15" s="5"/>
      <c r="LHG15" s="5"/>
      <c r="LHH15" s="5"/>
      <c r="LHI15" s="5"/>
      <c r="LHJ15" s="5"/>
      <c r="LHK15" s="5"/>
      <c r="LHL15" s="5"/>
      <c r="LHM15" s="5"/>
      <c r="LHN15" s="5"/>
      <c r="LHO15" s="5"/>
      <c r="LHP15" s="5"/>
      <c r="LHQ15" s="5"/>
      <c r="LHR15" s="5"/>
      <c r="LHS15" s="5"/>
      <c r="LHT15" s="5"/>
      <c r="LHU15" s="5"/>
      <c r="LHV15" s="5"/>
      <c r="LHW15" s="5"/>
      <c r="LHX15" s="5"/>
      <c r="LHY15" s="5"/>
      <c r="LHZ15" s="5"/>
      <c r="LIA15" s="5"/>
      <c r="LIB15" s="5"/>
      <c r="LIC15" s="5"/>
      <c r="LID15" s="5"/>
      <c r="LIE15" s="5"/>
      <c r="LIF15" s="5"/>
      <c r="LIG15" s="5"/>
      <c r="LIH15" s="5"/>
      <c r="LII15" s="5"/>
      <c r="LIJ15" s="5"/>
      <c r="LIK15" s="5"/>
      <c r="LIL15" s="5"/>
      <c r="LIM15" s="5"/>
      <c r="LIN15" s="5"/>
      <c r="LIO15" s="5"/>
      <c r="LIP15" s="5"/>
      <c r="LIQ15" s="5"/>
      <c r="LIR15" s="5"/>
      <c r="LIS15" s="5"/>
      <c r="LIT15" s="5"/>
      <c r="LIU15" s="5"/>
      <c r="LIV15" s="5"/>
      <c r="LIW15" s="5"/>
      <c r="LIX15" s="5"/>
      <c r="LIY15" s="5"/>
      <c r="LIZ15" s="5"/>
      <c r="LJA15" s="5"/>
      <c r="LJB15" s="5"/>
      <c r="LJC15" s="5"/>
      <c r="LJD15" s="5"/>
      <c r="LJE15" s="5"/>
      <c r="LJF15" s="5"/>
      <c r="LJG15" s="5"/>
      <c r="LJH15" s="5"/>
      <c r="LJI15" s="5"/>
      <c r="LJJ15" s="5"/>
      <c r="LJK15" s="5"/>
      <c r="LJL15" s="5"/>
      <c r="LJM15" s="5"/>
      <c r="LJN15" s="5"/>
      <c r="LJO15" s="5"/>
      <c r="LJP15" s="5"/>
      <c r="LJQ15" s="5"/>
      <c r="LJR15" s="5"/>
      <c r="LJS15" s="5"/>
      <c r="LJT15" s="5"/>
      <c r="LJU15" s="5"/>
      <c r="LJV15" s="5"/>
      <c r="LJW15" s="5"/>
      <c r="LJX15" s="5"/>
      <c r="LJY15" s="5"/>
      <c r="LJZ15" s="5"/>
      <c r="LKA15" s="5"/>
      <c r="LKB15" s="5"/>
      <c r="LKC15" s="5"/>
      <c r="LKD15" s="5"/>
      <c r="LKE15" s="5"/>
      <c r="LKF15" s="5"/>
      <c r="LKG15" s="5"/>
      <c r="LKH15" s="5"/>
      <c r="LKI15" s="5"/>
      <c r="LKJ15" s="5"/>
      <c r="LKK15" s="5"/>
      <c r="LKL15" s="5"/>
      <c r="LKM15" s="5"/>
      <c r="LKN15" s="5"/>
      <c r="LKO15" s="5"/>
      <c r="LKP15" s="5"/>
      <c r="LKQ15" s="5"/>
      <c r="LKR15" s="5"/>
      <c r="LKS15" s="5"/>
      <c r="LKT15" s="5"/>
      <c r="LKU15" s="5"/>
      <c r="LKV15" s="5"/>
      <c r="LKW15" s="5"/>
      <c r="LKX15" s="5"/>
      <c r="LKY15" s="5"/>
      <c r="LKZ15" s="5"/>
      <c r="LLA15" s="5"/>
      <c r="LLB15" s="5"/>
      <c r="LLC15" s="5"/>
      <c r="LLD15" s="5"/>
      <c r="LLE15" s="5"/>
      <c r="LLF15" s="5"/>
      <c r="LLG15" s="5"/>
      <c r="LLH15" s="5"/>
      <c r="LLI15" s="5"/>
      <c r="LLJ15" s="5"/>
      <c r="LLK15" s="5"/>
      <c r="LLL15" s="5"/>
      <c r="LLM15" s="5"/>
      <c r="LLN15" s="5"/>
      <c r="LLO15" s="5"/>
      <c r="LLP15" s="5"/>
      <c r="LLQ15" s="5"/>
      <c r="LLR15" s="5"/>
      <c r="LLS15" s="5"/>
      <c r="LLT15" s="5"/>
      <c r="LLU15" s="5"/>
      <c r="LLV15" s="5"/>
      <c r="LLW15" s="5"/>
      <c r="LLX15" s="5"/>
      <c r="LLY15" s="5"/>
      <c r="LLZ15" s="5"/>
      <c r="LMA15" s="5"/>
      <c r="LMB15" s="5"/>
      <c r="LMC15" s="5"/>
      <c r="LMD15" s="5"/>
      <c r="LME15" s="5"/>
      <c r="LMF15" s="5"/>
      <c r="LMG15" s="5"/>
      <c r="LMH15" s="5"/>
      <c r="LMI15" s="5"/>
      <c r="LMJ15" s="5"/>
      <c r="LMK15" s="5"/>
      <c r="LML15" s="5"/>
      <c r="LMM15" s="5"/>
      <c r="LMN15" s="5"/>
      <c r="LMO15" s="5"/>
      <c r="LMP15" s="5"/>
      <c r="LMQ15" s="5"/>
      <c r="LMR15" s="5"/>
      <c r="LMS15" s="5"/>
      <c r="LMT15" s="5"/>
      <c r="LMU15" s="5"/>
      <c r="LMV15" s="5"/>
      <c r="LMW15" s="5"/>
      <c r="LMX15" s="5"/>
      <c r="LMY15" s="5"/>
      <c r="LMZ15" s="5"/>
      <c r="LNA15" s="5"/>
      <c r="LNB15" s="5"/>
      <c r="LNC15" s="5"/>
      <c r="LND15" s="5"/>
      <c r="LNE15" s="5"/>
      <c r="LNF15" s="5"/>
      <c r="LNG15" s="5"/>
      <c r="LNH15" s="5"/>
      <c r="LNI15" s="5"/>
      <c r="LNJ15" s="5"/>
      <c r="LNK15" s="5"/>
      <c r="LNL15" s="5"/>
      <c r="LNM15" s="5"/>
      <c r="LNN15" s="5"/>
      <c r="LNO15" s="5"/>
      <c r="LNP15" s="5"/>
      <c r="LNQ15" s="5"/>
      <c r="LNR15" s="5"/>
      <c r="LNS15" s="5"/>
      <c r="LNT15" s="5"/>
      <c r="LNU15" s="5"/>
      <c r="LNV15" s="5"/>
      <c r="LNW15" s="5"/>
      <c r="LNX15" s="5"/>
      <c r="LNY15" s="5"/>
      <c r="LNZ15" s="5"/>
      <c r="LOA15" s="5"/>
      <c r="LOB15" s="5"/>
      <c r="LOC15" s="5"/>
      <c r="LOD15" s="5"/>
      <c r="LOE15" s="5"/>
      <c r="LOF15" s="5"/>
      <c r="LOG15" s="5"/>
      <c r="LOH15" s="5"/>
      <c r="LOI15" s="5"/>
      <c r="LOJ15" s="5"/>
      <c r="LOK15" s="5"/>
      <c r="LOL15" s="5"/>
      <c r="LOM15" s="5"/>
      <c r="LON15" s="5"/>
      <c r="LOO15" s="5"/>
      <c r="LOP15" s="5"/>
      <c r="LOQ15" s="5"/>
      <c r="LOR15" s="5"/>
      <c r="LOS15" s="5"/>
      <c r="LOT15" s="5"/>
      <c r="LOU15" s="5"/>
      <c r="LOV15" s="5"/>
      <c r="LOW15" s="5"/>
      <c r="LOX15" s="5"/>
      <c r="LOY15" s="5"/>
      <c r="LOZ15" s="5"/>
      <c r="LPA15" s="5"/>
      <c r="LPB15" s="5"/>
      <c r="LPC15" s="5"/>
      <c r="LPD15" s="5"/>
      <c r="LPE15" s="5"/>
      <c r="LPF15" s="5"/>
      <c r="LPG15" s="5"/>
      <c r="LPH15" s="5"/>
      <c r="LPI15" s="5"/>
      <c r="LPJ15" s="5"/>
      <c r="LPK15" s="5"/>
      <c r="LPL15" s="5"/>
      <c r="LPM15" s="5"/>
      <c r="LPN15" s="5"/>
      <c r="LPO15" s="5"/>
      <c r="LPP15" s="5"/>
      <c r="LPQ15" s="5"/>
      <c r="LPR15" s="5"/>
      <c r="LPS15" s="5"/>
      <c r="LPT15" s="5"/>
      <c r="LPU15" s="5"/>
      <c r="LPV15" s="5"/>
      <c r="LPW15" s="5"/>
      <c r="LPX15" s="5"/>
      <c r="LPY15" s="5"/>
      <c r="LPZ15" s="5"/>
      <c r="LQA15" s="5"/>
      <c r="LQB15" s="5"/>
      <c r="LQC15" s="5"/>
      <c r="LQD15" s="5"/>
      <c r="LQE15" s="5"/>
      <c r="LQF15" s="5"/>
      <c r="LQG15" s="5"/>
      <c r="LQH15" s="5"/>
      <c r="LQI15" s="5"/>
      <c r="LQJ15" s="5"/>
      <c r="LQK15" s="5"/>
      <c r="LQL15" s="5"/>
      <c r="LQM15" s="5"/>
      <c r="LQN15" s="5"/>
      <c r="LQO15" s="5"/>
      <c r="LQP15" s="5"/>
      <c r="LQQ15" s="5"/>
      <c r="LQR15" s="5"/>
      <c r="LQS15" s="5"/>
      <c r="LQT15" s="5"/>
      <c r="LQU15" s="5"/>
      <c r="LQV15" s="5"/>
      <c r="LQW15" s="5"/>
      <c r="LQX15" s="5"/>
      <c r="LQY15" s="5"/>
      <c r="LQZ15" s="5"/>
      <c r="LRA15" s="5"/>
      <c r="LRB15" s="5"/>
      <c r="LRC15" s="5"/>
      <c r="LRD15" s="5"/>
      <c r="LRE15" s="5"/>
      <c r="LRF15" s="5"/>
      <c r="LRG15" s="5"/>
      <c r="LRH15" s="5"/>
      <c r="LRI15" s="5"/>
      <c r="LRJ15" s="5"/>
      <c r="LRK15" s="5"/>
      <c r="LRL15" s="5"/>
      <c r="LRM15" s="5"/>
      <c r="LRN15" s="5"/>
      <c r="LRO15" s="5"/>
      <c r="LRP15" s="5"/>
      <c r="LRQ15" s="5"/>
      <c r="LRR15" s="5"/>
      <c r="LRS15" s="5"/>
      <c r="LRT15" s="5"/>
      <c r="LRU15" s="5"/>
      <c r="LRV15" s="5"/>
      <c r="LRW15" s="5"/>
      <c r="LRX15" s="5"/>
      <c r="LRY15" s="5"/>
      <c r="LRZ15" s="5"/>
      <c r="LSA15" s="5"/>
      <c r="LSB15" s="5"/>
      <c r="LSC15" s="5"/>
      <c r="LSD15" s="5"/>
      <c r="LSE15" s="5"/>
      <c r="LSF15" s="5"/>
      <c r="LSG15" s="5"/>
      <c r="LSH15" s="5"/>
      <c r="LSI15" s="5"/>
      <c r="LSJ15" s="5"/>
      <c r="LSK15" s="5"/>
      <c r="LSL15" s="5"/>
      <c r="LSM15" s="5"/>
      <c r="LSN15" s="5"/>
      <c r="LSO15" s="5"/>
      <c r="LSP15" s="5"/>
      <c r="LSQ15" s="5"/>
      <c r="LSR15" s="5"/>
      <c r="LSS15" s="5"/>
      <c r="LST15" s="5"/>
      <c r="LSU15" s="5"/>
      <c r="LSV15" s="5"/>
      <c r="LSW15" s="5"/>
      <c r="LSX15" s="5"/>
      <c r="LSY15" s="5"/>
      <c r="LSZ15" s="5"/>
      <c r="LTA15" s="5"/>
      <c r="LTB15" s="5"/>
      <c r="LTC15" s="5"/>
      <c r="LTD15" s="5"/>
      <c r="LTE15" s="5"/>
      <c r="LTF15" s="5"/>
      <c r="LTG15" s="5"/>
      <c r="LTH15" s="5"/>
      <c r="LTI15" s="5"/>
      <c r="LTJ15" s="5"/>
      <c r="LTK15" s="5"/>
      <c r="LTL15" s="5"/>
      <c r="LTM15" s="5"/>
      <c r="LTN15" s="5"/>
      <c r="LTO15" s="5"/>
      <c r="LTP15" s="5"/>
      <c r="LTQ15" s="5"/>
      <c r="LTR15" s="5"/>
      <c r="LTS15" s="5"/>
      <c r="LTT15" s="5"/>
      <c r="LTU15" s="5"/>
      <c r="LTV15" s="5"/>
      <c r="LTW15" s="5"/>
      <c r="LTX15" s="5"/>
      <c r="LTY15" s="5"/>
      <c r="LTZ15" s="5"/>
      <c r="LUA15" s="5"/>
      <c r="LUB15" s="5"/>
      <c r="LUC15" s="5"/>
      <c r="LUD15" s="5"/>
      <c r="LUE15" s="5"/>
      <c r="LUF15" s="5"/>
      <c r="LUG15" s="5"/>
      <c r="LUH15" s="5"/>
      <c r="LUI15" s="5"/>
      <c r="LUJ15" s="5"/>
      <c r="LUK15" s="5"/>
      <c r="LUL15" s="5"/>
      <c r="LUM15" s="5"/>
      <c r="LUN15" s="5"/>
      <c r="LUO15" s="5"/>
      <c r="LUP15" s="5"/>
      <c r="LUQ15" s="5"/>
      <c r="LUR15" s="5"/>
      <c r="LUS15" s="5"/>
      <c r="LUT15" s="5"/>
      <c r="LUU15" s="5"/>
      <c r="LUV15" s="5"/>
      <c r="LUW15" s="5"/>
      <c r="LUX15" s="5"/>
      <c r="LUY15" s="5"/>
      <c r="LUZ15" s="5"/>
      <c r="LVA15" s="5"/>
      <c r="LVB15" s="5"/>
      <c r="LVC15" s="5"/>
      <c r="LVD15" s="5"/>
      <c r="LVE15" s="5"/>
      <c r="LVF15" s="5"/>
      <c r="LVG15" s="5"/>
      <c r="LVH15" s="5"/>
      <c r="LVI15" s="5"/>
      <c r="LVJ15" s="5"/>
      <c r="LVK15" s="5"/>
      <c r="LVL15" s="5"/>
      <c r="LVM15" s="5"/>
      <c r="LVN15" s="5"/>
      <c r="LVO15" s="5"/>
      <c r="LVP15" s="5"/>
      <c r="LVQ15" s="5"/>
      <c r="LVR15" s="5"/>
      <c r="LVS15" s="5"/>
      <c r="LVT15" s="5"/>
      <c r="LVU15" s="5"/>
      <c r="LVV15" s="5"/>
      <c r="LVW15" s="5"/>
      <c r="LVX15" s="5"/>
      <c r="LVY15" s="5"/>
      <c r="LVZ15" s="5"/>
      <c r="LWA15" s="5"/>
      <c r="LWB15" s="5"/>
      <c r="LWC15" s="5"/>
      <c r="LWD15" s="5"/>
      <c r="LWE15" s="5"/>
      <c r="LWF15" s="5"/>
      <c r="LWG15" s="5"/>
      <c r="LWH15" s="5"/>
      <c r="LWI15" s="5"/>
      <c r="LWJ15" s="5"/>
      <c r="LWK15" s="5"/>
      <c r="LWL15" s="5"/>
      <c r="LWM15" s="5"/>
      <c r="LWN15" s="5"/>
      <c r="LWO15" s="5"/>
      <c r="LWP15" s="5"/>
      <c r="LWQ15" s="5"/>
      <c r="LWR15" s="5"/>
      <c r="LWS15" s="5"/>
      <c r="LWT15" s="5"/>
      <c r="LWU15" s="5"/>
      <c r="LWV15" s="5"/>
      <c r="LWW15" s="5"/>
      <c r="LWX15" s="5"/>
      <c r="LWY15" s="5"/>
      <c r="LWZ15" s="5"/>
      <c r="LXA15" s="5"/>
      <c r="LXB15" s="5"/>
      <c r="LXC15" s="5"/>
      <c r="LXD15" s="5"/>
      <c r="LXE15" s="5"/>
      <c r="LXF15" s="5"/>
      <c r="LXG15" s="5"/>
      <c r="LXH15" s="5"/>
      <c r="LXI15" s="5"/>
      <c r="LXJ15" s="5"/>
      <c r="LXK15" s="5"/>
      <c r="LXL15" s="5"/>
      <c r="LXM15" s="5"/>
      <c r="LXN15" s="5"/>
      <c r="LXO15" s="5"/>
      <c r="LXP15" s="5"/>
      <c r="LXQ15" s="5"/>
      <c r="LXR15" s="5"/>
      <c r="LXS15" s="5"/>
      <c r="LXT15" s="5"/>
      <c r="LXU15" s="5"/>
      <c r="LXV15" s="5"/>
      <c r="LXW15" s="5"/>
      <c r="LXX15" s="5"/>
      <c r="LXY15" s="5"/>
      <c r="LXZ15" s="5"/>
      <c r="LYA15" s="5"/>
      <c r="LYB15" s="5"/>
      <c r="LYC15" s="5"/>
      <c r="LYD15" s="5"/>
      <c r="LYE15" s="5"/>
      <c r="LYF15" s="5"/>
      <c r="LYG15" s="5"/>
      <c r="LYH15" s="5"/>
      <c r="LYI15" s="5"/>
      <c r="LYJ15" s="5"/>
      <c r="LYK15" s="5"/>
      <c r="LYL15" s="5"/>
      <c r="LYM15" s="5"/>
      <c r="LYN15" s="5"/>
      <c r="LYO15" s="5"/>
      <c r="LYP15" s="5"/>
      <c r="LYQ15" s="5"/>
      <c r="LYR15" s="5"/>
      <c r="LYS15" s="5"/>
      <c r="LYT15" s="5"/>
      <c r="LYU15" s="5"/>
      <c r="LYV15" s="5"/>
      <c r="LYW15" s="5"/>
      <c r="LYX15" s="5"/>
      <c r="LYY15" s="5"/>
      <c r="LYZ15" s="5"/>
      <c r="LZA15" s="5"/>
      <c r="LZB15" s="5"/>
      <c r="LZC15" s="5"/>
      <c r="LZD15" s="5"/>
      <c r="LZE15" s="5"/>
      <c r="LZF15" s="5"/>
      <c r="LZG15" s="5"/>
      <c r="LZH15" s="5"/>
      <c r="LZI15" s="5"/>
      <c r="LZJ15" s="5"/>
      <c r="LZK15" s="5"/>
      <c r="LZL15" s="5"/>
      <c r="LZM15" s="5"/>
      <c r="LZN15" s="5"/>
      <c r="LZO15" s="5"/>
      <c r="LZP15" s="5"/>
      <c r="LZQ15" s="5"/>
      <c r="LZR15" s="5"/>
      <c r="LZS15" s="5"/>
      <c r="LZT15" s="5"/>
      <c r="LZU15" s="5"/>
      <c r="LZV15" s="5"/>
      <c r="LZW15" s="5"/>
      <c r="LZX15" s="5"/>
      <c r="LZY15" s="5"/>
      <c r="LZZ15" s="5"/>
      <c r="MAA15" s="5"/>
      <c r="MAB15" s="5"/>
      <c r="MAC15" s="5"/>
      <c r="MAD15" s="5"/>
      <c r="MAE15" s="5"/>
      <c r="MAF15" s="5"/>
      <c r="MAG15" s="5"/>
      <c r="MAH15" s="5"/>
      <c r="MAI15" s="5"/>
      <c r="MAJ15" s="5"/>
      <c r="MAK15" s="5"/>
      <c r="MAL15" s="5"/>
      <c r="MAM15" s="5"/>
      <c r="MAN15" s="5"/>
      <c r="MAO15" s="5"/>
      <c r="MAP15" s="5"/>
      <c r="MAQ15" s="5"/>
      <c r="MAR15" s="5"/>
      <c r="MAS15" s="5"/>
      <c r="MAT15" s="5"/>
      <c r="MAU15" s="5"/>
      <c r="MAV15" s="5"/>
      <c r="MAW15" s="5"/>
      <c r="MAX15" s="5"/>
      <c r="MAY15" s="5"/>
      <c r="MAZ15" s="5"/>
      <c r="MBA15" s="5"/>
      <c r="MBB15" s="5"/>
      <c r="MBC15" s="5"/>
      <c r="MBD15" s="5"/>
      <c r="MBE15" s="5"/>
      <c r="MBF15" s="5"/>
      <c r="MBG15" s="5"/>
      <c r="MBH15" s="5"/>
      <c r="MBI15" s="5"/>
      <c r="MBJ15" s="5"/>
      <c r="MBK15" s="5"/>
      <c r="MBL15" s="5"/>
      <c r="MBM15" s="5"/>
      <c r="MBN15" s="5"/>
      <c r="MBO15" s="5"/>
      <c r="MBP15" s="5"/>
      <c r="MBQ15" s="5"/>
      <c r="MBR15" s="5"/>
      <c r="MBS15" s="5"/>
      <c r="MBT15" s="5"/>
      <c r="MBU15" s="5"/>
      <c r="MBV15" s="5"/>
      <c r="MBW15" s="5"/>
      <c r="MBX15" s="5"/>
      <c r="MBY15" s="5"/>
      <c r="MBZ15" s="5"/>
      <c r="MCA15" s="5"/>
      <c r="MCB15" s="5"/>
      <c r="MCC15" s="5"/>
      <c r="MCD15" s="5"/>
      <c r="MCE15" s="5"/>
      <c r="MCF15" s="5"/>
      <c r="MCG15" s="5"/>
      <c r="MCH15" s="5"/>
      <c r="MCI15" s="5"/>
      <c r="MCJ15" s="5"/>
      <c r="MCK15" s="5"/>
      <c r="MCL15" s="5"/>
      <c r="MCM15" s="5"/>
      <c r="MCN15" s="5"/>
      <c r="MCO15" s="5"/>
      <c r="MCP15" s="5"/>
      <c r="MCQ15" s="5"/>
      <c r="MCR15" s="5"/>
      <c r="MCS15" s="5"/>
      <c r="MCT15" s="5"/>
      <c r="MCU15" s="5"/>
      <c r="MCV15" s="5"/>
      <c r="MCW15" s="5"/>
      <c r="MCX15" s="5"/>
      <c r="MCY15" s="5"/>
      <c r="MCZ15" s="5"/>
      <c r="MDA15" s="5"/>
      <c r="MDB15" s="5"/>
      <c r="MDC15" s="5"/>
      <c r="MDD15" s="5"/>
      <c r="MDE15" s="5"/>
      <c r="MDF15" s="5"/>
      <c r="MDG15" s="5"/>
      <c r="MDH15" s="5"/>
      <c r="MDI15" s="5"/>
      <c r="MDJ15" s="5"/>
      <c r="MDK15" s="5"/>
      <c r="MDL15" s="5"/>
      <c r="MDM15" s="5"/>
      <c r="MDN15" s="5"/>
      <c r="MDO15" s="5"/>
      <c r="MDP15" s="5"/>
      <c r="MDQ15" s="5"/>
      <c r="MDR15" s="5"/>
      <c r="MDS15" s="5"/>
      <c r="MDT15" s="5"/>
      <c r="MDU15" s="5"/>
      <c r="MDV15" s="5"/>
      <c r="MDW15" s="5"/>
      <c r="MDX15" s="5"/>
      <c r="MDY15" s="5"/>
      <c r="MDZ15" s="5"/>
      <c r="MEA15" s="5"/>
      <c r="MEB15" s="5"/>
      <c r="MEC15" s="5"/>
      <c r="MED15" s="5"/>
      <c r="MEE15" s="5"/>
      <c r="MEF15" s="5"/>
      <c r="MEG15" s="5"/>
      <c r="MEH15" s="5"/>
      <c r="MEI15" s="5"/>
      <c r="MEJ15" s="5"/>
      <c r="MEK15" s="5"/>
      <c r="MEL15" s="5"/>
      <c r="MEM15" s="5"/>
      <c r="MEN15" s="5"/>
      <c r="MEO15" s="5"/>
      <c r="MEP15" s="5"/>
      <c r="MEQ15" s="5"/>
      <c r="MER15" s="5"/>
      <c r="MES15" s="5"/>
      <c r="MET15" s="5"/>
      <c r="MEU15" s="5"/>
      <c r="MEV15" s="5"/>
      <c r="MEW15" s="5"/>
      <c r="MEX15" s="5"/>
      <c r="MEY15" s="5"/>
      <c r="MEZ15" s="5"/>
      <c r="MFA15" s="5"/>
      <c r="MFB15" s="5"/>
      <c r="MFC15" s="5"/>
      <c r="MFD15" s="5"/>
      <c r="MFE15" s="5"/>
      <c r="MFF15" s="5"/>
      <c r="MFG15" s="5"/>
      <c r="MFH15" s="5"/>
      <c r="MFI15" s="5"/>
      <c r="MFJ15" s="5"/>
      <c r="MFK15" s="5"/>
      <c r="MFL15" s="5"/>
      <c r="MFM15" s="5"/>
      <c r="MFN15" s="5"/>
      <c r="MFO15" s="5"/>
      <c r="MFP15" s="5"/>
      <c r="MFQ15" s="5"/>
      <c r="MFR15" s="5"/>
      <c r="MFS15" s="5"/>
      <c r="MFT15" s="5"/>
      <c r="MFU15" s="5"/>
      <c r="MFV15" s="5"/>
      <c r="MFW15" s="5"/>
      <c r="MFX15" s="5"/>
      <c r="MFY15" s="5"/>
      <c r="MFZ15" s="5"/>
      <c r="MGA15" s="5"/>
      <c r="MGB15" s="5"/>
      <c r="MGC15" s="5"/>
      <c r="MGD15" s="5"/>
      <c r="MGE15" s="5"/>
      <c r="MGF15" s="5"/>
      <c r="MGG15" s="5"/>
      <c r="MGH15" s="5"/>
      <c r="MGI15" s="5"/>
      <c r="MGJ15" s="5"/>
      <c r="MGK15" s="5"/>
      <c r="MGL15" s="5"/>
      <c r="MGM15" s="5"/>
      <c r="MGN15" s="5"/>
      <c r="MGO15" s="5"/>
      <c r="MGP15" s="5"/>
      <c r="MGQ15" s="5"/>
      <c r="MGR15" s="5"/>
      <c r="MGS15" s="5"/>
      <c r="MGT15" s="5"/>
      <c r="MGU15" s="5"/>
      <c r="MGV15" s="5"/>
      <c r="MGW15" s="5"/>
      <c r="MGX15" s="5"/>
      <c r="MGY15" s="5"/>
      <c r="MGZ15" s="5"/>
      <c r="MHA15" s="5"/>
      <c r="MHB15" s="5"/>
      <c r="MHC15" s="5"/>
      <c r="MHD15" s="5"/>
      <c r="MHE15" s="5"/>
      <c r="MHF15" s="5"/>
      <c r="MHG15" s="5"/>
      <c r="MHH15" s="5"/>
      <c r="MHI15" s="5"/>
      <c r="MHJ15" s="5"/>
      <c r="MHK15" s="5"/>
      <c r="MHL15" s="5"/>
      <c r="MHM15" s="5"/>
      <c r="MHN15" s="5"/>
      <c r="MHO15" s="5"/>
      <c r="MHP15" s="5"/>
      <c r="MHQ15" s="5"/>
      <c r="MHR15" s="5"/>
      <c r="MHS15" s="5"/>
      <c r="MHT15" s="5"/>
      <c r="MHU15" s="5"/>
      <c r="MHV15" s="5"/>
      <c r="MHW15" s="5"/>
      <c r="MHX15" s="5"/>
      <c r="MHY15" s="5"/>
      <c r="MHZ15" s="5"/>
      <c r="MIA15" s="5"/>
      <c r="MIB15" s="5"/>
      <c r="MIC15" s="5"/>
      <c r="MID15" s="5"/>
      <c r="MIE15" s="5"/>
      <c r="MIF15" s="5"/>
      <c r="MIG15" s="5"/>
      <c r="MIH15" s="5"/>
      <c r="MII15" s="5"/>
      <c r="MIJ15" s="5"/>
      <c r="MIK15" s="5"/>
      <c r="MIL15" s="5"/>
      <c r="MIM15" s="5"/>
      <c r="MIN15" s="5"/>
      <c r="MIO15" s="5"/>
      <c r="MIP15" s="5"/>
      <c r="MIQ15" s="5"/>
      <c r="MIR15" s="5"/>
      <c r="MIS15" s="5"/>
      <c r="MIT15" s="5"/>
      <c r="MIU15" s="5"/>
      <c r="MIV15" s="5"/>
      <c r="MIW15" s="5"/>
      <c r="MIX15" s="5"/>
      <c r="MIY15" s="5"/>
      <c r="MIZ15" s="5"/>
      <c r="MJA15" s="5"/>
      <c r="MJB15" s="5"/>
      <c r="MJC15" s="5"/>
      <c r="MJD15" s="5"/>
      <c r="MJE15" s="5"/>
      <c r="MJF15" s="5"/>
      <c r="MJG15" s="5"/>
      <c r="MJH15" s="5"/>
      <c r="MJI15" s="5"/>
      <c r="MJJ15" s="5"/>
      <c r="MJK15" s="5"/>
      <c r="MJL15" s="5"/>
      <c r="MJM15" s="5"/>
      <c r="MJN15" s="5"/>
      <c r="MJO15" s="5"/>
      <c r="MJP15" s="5"/>
      <c r="MJQ15" s="5"/>
      <c r="MJR15" s="5"/>
      <c r="MJS15" s="5"/>
      <c r="MJT15" s="5"/>
      <c r="MJU15" s="5"/>
      <c r="MJV15" s="5"/>
      <c r="MJW15" s="5"/>
      <c r="MJX15" s="5"/>
      <c r="MJY15" s="5"/>
      <c r="MJZ15" s="5"/>
      <c r="MKA15" s="5"/>
      <c r="MKB15" s="5"/>
      <c r="MKC15" s="5"/>
      <c r="MKD15" s="5"/>
      <c r="MKE15" s="5"/>
      <c r="MKF15" s="5"/>
      <c r="MKG15" s="5"/>
      <c r="MKH15" s="5"/>
      <c r="MKI15" s="5"/>
      <c r="MKJ15" s="5"/>
      <c r="MKK15" s="5"/>
      <c r="MKL15" s="5"/>
      <c r="MKM15" s="5"/>
      <c r="MKN15" s="5"/>
      <c r="MKO15" s="5"/>
      <c r="MKP15" s="5"/>
      <c r="MKQ15" s="5"/>
      <c r="MKR15" s="5"/>
      <c r="MKS15" s="5"/>
      <c r="MKT15" s="5"/>
      <c r="MKU15" s="5"/>
      <c r="MKV15" s="5"/>
      <c r="MKW15" s="5"/>
      <c r="MKX15" s="5"/>
      <c r="MKY15" s="5"/>
      <c r="MKZ15" s="5"/>
      <c r="MLA15" s="5"/>
      <c r="MLB15" s="5"/>
      <c r="MLC15" s="5"/>
      <c r="MLD15" s="5"/>
      <c r="MLE15" s="5"/>
      <c r="MLF15" s="5"/>
      <c r="MLG15" s="5"/>
      <c r="MLH15" s="5"/>
      <c r="MLI15" s="5"/>
      <c r="MLJ15" s="5"/>
      <c r="MLK15" s="5"/>
      <c r="MLL15" s="5"/>
      <c r="MLM15" s="5"/>
      <c r="MLN15" s="5"/>
      <c r="MLO15" s="5"/>
      <c r="MLP15" s="5"/>
      <c r="MLQ15" s="5"/>
      <c r="MLR15" s="5"/>
      <c r="MLS15" s="5"/>
      <c r="MLT15" s="5"/>
      <c r="MLU15" s="5"/>
      <c r="MLV15" s="5"/>
      <c r="MLW15" s="5"/>
      <c r="MLX15" s="5"/>
      <c r="MLY15" s="5"/>
      <c r="MLZ15" s="5"/>
      <c r="MMA15" s="5"/>
      <c r="MMB15" s="5"/>
      <c r="MMC15" s="5"/>
      <c r="MMD15" s="5"/>
      <c r="MME15" s="5"/>
      <c r="MMF15" s="5"/>
      <c r="MMG15" s="5"/>
      <c r="MMH15" s="5"/>
      <c r="MMI15" s="5"/>
      <c r="MMJ15" s="5"/>
      <c r="MMK15" s="5"/>
      <c r="MML15" s="5"/>
      <c r="MMM15" s="5"/>
      <c r="MMN15" s="5"/>
      <c r="MMO15" s="5"/>
      <c r="MMP15" s="5"/>
      <c r="MMQ15" s="5"/>
      <c r="MMR15" s="5"/>
      <c r="MMS15" s="5"/>
      <c r="MMT15" s="5"/>
      <c r="MMU15" s="5"/>
      <c r="MMV15" s="5"/>
      <c r="MMW15" s="5"/>
      <c r="MMX15" s="5"/>
      <c r="MMY15" s="5"/>
      <c r="MMZ15" s="5"/>
      <c r="MNA15" s="5"/>
      <c r="MNB15" s="5"/>
      <c r="MNC15" s="5"/>
      <c r="MND15" s="5"/>
      <c r="MNE15" s="5"/>
      <c r="MNF15" s="5"/>
      <c r="MNG15" s="5"/>
      <c r="MNH15" s="5"/>
      <c r="MNI15" s="5"/>
      <c r="MNJ15" s="5"/>
      <c r="MNK15" s="5"/>
      <c r="MNL15" s="5"/>
      <c r="MNM15" s="5"/>
      <c r="MNN15" s="5"/>
      <c r="MNO15" s="5"/>
      <c r="MNP15" s="5"/>
      <c r="MNQ15" s="5"/>
      <c r="MNR15" s="5"/>
      <c r="MNS15" s="5"/>
      <c r="MNT15" s="5"/>
      <c r="MNU15" s="5"/>
      <c r="MNV15" s="5"/>
      <c r="MNW15" s="5"/>
      <c r="MNX15" s="5"/>
      <c r="MNY15" s="5"/>
      <c r="MNZ15" s="5"/>
      <c r="MOA15" s="5"/>
      <c r="MOB15" s="5"/>
      <c r="MOC15" s="5"/>
      <c r="MOD15" s="5"/>
      <c r="MOE15" s="5"/>
      <c r="MOF15" s="5"/>
      <c r="MOG15" s="5"/>
      <c r="MOH15" s="5"/>
      <c r="MOI15" s="5"/>
      <c r="MOJ15" s="5"/>
      <c r="MOK15" s="5"/>
      <c r="MOL15" s="5"/>
      <c r="MOM15" s="5"/>
      <c r="MON15" s="5"/>
      <c r="MOO15" s="5"/>
      <c r="MOP15" s="5"/>
      <c r="MOQ15" s="5"/>
      <c r="MOR15" s="5"/>
      <c r="MOS15" s="5"/>
      <c r="MOT15" s="5"/>
      <c r="MOU15" s="5"/>
      <c r="MOV15" s="5"/>
      <c r="MOW15" s="5"/>
      <c r="MOX15" s="5"/>
      <c r="MOY15" s="5"/>
      <c r="MOZ15" s="5"/>
      <c r="MPA15" s="5"/>
      <c r="MPB15" s="5"/>
      <c r="MPC15" s="5"/>
      <c r="MPD15" s="5"/>
      <c r="MPE15" s="5"/>
      <c r="MPF15" s="5"/>
      <c r="MPG15" s="5"/>
      <c r="MPH15" s="5"/>
      <c r="MPI15" s="5"/>
      <c r="MPJ15" s="5"/>
      <c r="MPK15" s="5"/>
      <c r="MPL15" s="5"/>
      <c r="MPM15" s="5"/>
      <c r="MPN15" s="5"/>
      <c r="MPO15" s="5"/>
      <c r="MPP15" s="5"/>
      <c r="MPQ15" s="5"/>
      <c r="MPR15" s="5"/>
      <c r="MPS15" s="5"/>
      <c r="MPT15" s="5"/>
      <c r="MPU15" s="5"/>
      <c r="MPV15" s="5"/>
      <c r="MPW15" s="5"/>
      <c r="MPX15" s="5"/>
      <c r="MPY15" s="5"/>
      <c r="MPZ15" s="5"/>
      <c r="MQA15" s="5"/>
      <c r="MQB15" s="5"/>
      <c r="MQC15" s="5"/>
      <c r="MQD15" s="5"/>
      <c r="MQE15" s="5"/>
      <c r="MQF15" s="5"/>
      <c r="MQG15" s="5"/>
      <c r="MQH15" s="5"/>
      <c r="MQI15" s="5"/>
      <c r="MQJ15" s="5"/>
      <c r="MQK15" s="5"/>
      <c r="MQL15" s="5"/>
      <c r="MQM15" s="5"/>
      <c r="MQN15" s="5"/>
      <c r="MQO15" s="5"/>
      <c r="MQP15" s="5"/>
      <c r="MQQ15" s="5"/>
      <c r="MQR15" s="5"/>
      <c r="MQS15" s="5"/>
      <c r="MQT15" s="5"/>
      <c r="MQU15" s="5"/>
      <c r="MQV15" s="5"/>
      <c r="MQW15" s="5"/>
      <c r="MQX15" s="5"/>
      <c r="MQY15" s="5"/>
      <c r="MQZ15" s="5"/>
      <c r="MRA15" s="5"/>
      <c r="MRB15" s="5"/>
      <c r="MRC15" s="5"/>
      <c r="MRD15" s="5"/>
      <c r="MRE15" s="5"/>
      <c r="MRF15" s="5"/>
      <c r="MRG15" s="5"/>
      <c r="MRH15" s="5"/>
      <c r="MRI15" s="5"/>
      <c r="MRJ15" s="5"/>
      <c r="MRK15" s="5"/>
      <c r="MRL15" s="5"/>
      <c r="MRM15" s="5"/>
      <c r="MRN15" s="5"/>
      <c r="MRO15" s="5"/>
      <c r="MRP15" s="5"/>
      <c r="MRQ15" s="5"/>
      <c r="MRR15" s="5"/>
      <c r="MRS15" s="5"/>
      <c r="MRT15" s="5"/>
      <c r="MRU15" s="5"/>
      <c r="MRV15" s="5"/>
      <c r="MRW15" s="5"/>
      <c r="MRX15" s="5"/>
      <c r="MRY15" s="5"/>
      <c r="MRZ15" s="5"/>
      <c r="MSA15" s="5"/>
      <c r="MSB15" s="5"/>
      <c r="MSC15" s="5"/>
      <c r="MSD15" s="5"/>
      <c r="MSE15" s="5"/>
      <c r="MSF15" s="5"/>
      <c r="MSG15" s="5"/>
      <c r="MSH15" s="5"/>
      <c r="MSI15" s="5"/>
      <c r="MSJ15" s="5"/>
      <c r="MSK15" s="5"/>
      <c r="MSL15" s="5"/>
      <c r="MSM15" s="5"/>
      <c r="MSN15" s="5"/>
      <c r="MSO15" s="5"/>
      <c r="MSP15" s="5"/>
      <c r="MSQ15" s="5"/>
      <c r="MSR15" s="5"/>
      <c r="MSS15" s="5"/>
      <c r="MST15" s="5"/>
      <c r="MSU15" s="5"/>
      <c r="MSV15" s="5"/>
      <c r="MSW15" s="5"/>
      <c r="MSX15" s="5"/>
      <c r="MSY15" s="5"/>
      <c r="MSZ15" s="5"/>
      <c r="MTA15" s="5"/>
      <c r="MTB15" s="5"/>
      <c r="MTC15" s="5"/>
      <c r="MTD15" s="5"/>
      <c r="MTE15" s="5"/>
      <c r="MTF15" s="5"/>
      <c r="MTG15" s="5"/>
      <c r="MTH15" s="5"/>
      <c r="MTI15" s="5"/>
      <c r="MTJ15" s="5"/>
      <c r="MTK15" s="5"/>
      <c r="MTL15" s="5"/>
      <c r="MTM15" s="5"/>
      <c r="MTN15" s="5"/>
      <c r="MTO15" s="5"/>
      <c r="MTP15" s="5"/>
      <c r="MTQ15" s="5"/>
      <c r="MTR15" s="5"/>
      <c r="MTS15" s="5"/>
      <c r="MTT15" s="5"/>
      <c r="MTU15" s="5"/>
      <c r="MTV15" s="5"/>
      <c r="MTW15" s="5"/>
      <c r="MTX15" s="5"/>
      <c r="MTY15" s="5"/>
      <c r="MTZ15" s="5"/>
      <c r="MUA15" s="5"/>
      <c r="MUB15" s="5"/>
      <c r="MUC15" s="5"/>
      <c r="MUD15" s="5"/>
      <c r="MUE15" s="5"/>
      <c r="MUF15" s="5"/>
      <c r="MUG15" s="5"/>
      <c r="MUH15" s="5"/>
      <c r="MUI15" s="5"/>
      <c r="MUJ15" s="5"/>
      <c r="MUK15" s="5"/>
      <c r="MUL15" s="5"/>
      <c r="MUM15" s="5"/>
      <c r="MUN15" s="5"/>
      <c r="MUO15" s="5"/>
      <c r="MUP15" s="5"/>
      <c r="MUQ15" s="5"/>
      <c r="MUR15" s="5"/>
      <c r="MUS15" s="5"/>
      <c r="MUT15" s="5"/>
      <c r="MUU15" s="5"/>
      <c r="MUV15" s="5"/>
      <c r="MUW15" s="5"/>
      <c r="MUX15" s="5"/>
      <c r="MUY15" s="5"/>
      <c r="MUZ15" s="5"/>
      <c r="MVA15" s="5"/>
      <c r="MVB15" s="5"/>
      <c r="MVC15" s="5"/>
      <c r="MVD15" s="5"/>
      <c r="MVE15" s="5"/>
      <c r="MVF15" s="5"/>
      <c r="MVG15" s="5"/>
      <c r="MVH15" s="5"/>
      <c r="MVI15" s="5"/>
      <c r="MVJ15" s="5"/>
      <c r="MVK15" s="5"/>
      <c r="MVL15" s="5"/>
      <c r="MVM15" s="5"/>
      <c r="MVN15" s="5"/>
      <c r="MVO15" s="5"/>
      <c r="MVP15" s="5"/>
      <c r="MVQ15" s="5"/>
      <c r="MVR15" s="5"/>
      <c r="MVS15" s="5"/>
      <c r="MVT15" s="5"/>
      <c r="MVU15" s="5"/>
      <c r="MVV15" s="5"/>
      <c r="MVW15" s="5"/>
      <c r="MVX15" s="5"/>
      <c r="MVY15" s="5"/>
      <c r="MVZ15" s="5"/>
      <c r="MWA15" s="5"/>
      <c r="MWB15" s="5"/>
      <c r="MWC15" s="5"/>
      <c r="MWD15" s="5"/>
      <c r="MWE15" s="5"/>
      <c r="MWF15" s="5"/>
      <c r="MWG15" s="5"/>
      <c r="MWH15" s="5"/>
      <c r="MWI15" s="5"/>
      <c r="MWJ15" s="5"/>
      <c r="MWK15" s="5"/>
      <c r="MWL15" s="5"/>
      <c r="MWM15" s="5"/>
      <c r="MWN15" s="5"/>
      <c r="MWO15" s="5"/>
      <c r="MWP15" s="5"/>
      <c r="MWQ15" s="5"/>
      <c r="MWR15" s="5"/>
      <c r="MWS15" s="5"/>
      <c r="MWT15" s="5"/>
      <c r="MWU15" s="5"/>
      <c r="MWV15" s="5"/>
      <c r="MWW15" s="5"/>
      <c r="MWX15" s="5"/>
      <c r="MWY15" s="5"/>
      <c r="MWZ15" s="5"/>
      <c r="MXA15" s="5"/>
      <c r="MXB15" s="5"/>
      <c r="MXC15" s="5"/>
      <c r="MXD15" s="5"/>
      <c r="MXE15" s="5"/>
      <c r="MXF15" s="5"/>
      <c r="MXG15" s="5"/>
      <c r="MXH15" s="5"/>
      <c r="MXI15" s="5"/>
      <c r="MXJ15" s="5"/>
      <c r="MXK15" s="5"/>
      <c r="MXL15" s="5"/>
      <c r="MXM15" s="5"/>
      <c r="MXN15" s="5"/>
      <c r="MXO15" s="5"/>
      <c r="MXP15" s="5"/>
      <c r="MXQ15" s="5"/>
      <c r="MXR15" s="5"/>
      <c r="MXS15" s="5"/>
      <c r="MXT15" s="5"/>
      <c r="MXU15" s="5"/>
      <c r="MXV15" s="5"/>
      <c r="MXW15" s="5"/>
      <c r="MXX15" s="5"/>
      <c r="MXY15" s="5"/>
      <c r="MXZ15" s="5"/>
      <c r="MYA15" s="5"/>
      <c r="MYB15" s="5"/>
      <c r="MYC15" s="5"/>
      <c r="MYD15" s="5"/>
      <c r="MYE15" s="5"/>
      <c r="MYF15" s="5"/>
      <c r="MYG15" s="5"/>
      <c r="MYH15" s="5"/>
      <c r="MYI15" s="5"/>
      <c r="MYJ15" s="5"/>
      <c r="MYK15" s="5"/>
      <c r="MYL15" s="5"/>
      <c r="MYM15" s="5"/>
      <c r="MYN15" s="5"/>
      <c r="MYO15" s="5"/>
      <c r="MYP15" s="5"/>
      <c r="MYQ15" s="5"/>
      <c r="MYR15" s="5"/>
      <c r="MYS15" s="5"/>
      <c r="MYT15" s="5"/>
      <c r="MYU15" s="5"/>
      <c r="MYV15" s="5"/>
      <c r="MYW15" s="5"/>
      <c r="MYX15" s="5"/>
      <c r="MYY15" s="5"/>
      <c r="MYZ15" s="5"/>
      <c r="MZA15" s="5"/>
      <c r="MZB15" s="5"/>
      <c r="MZC15" s="5"/>
      <c r="MZD15" s="5"/>
      <c r="MZE15" s="5"/>
      <c r="MZF15" s="5"/>
      <c r="MZG15" s="5"/>
      <c r="MZH15" s="5"/>
      <c r="MZI15" s="5"/>
      <c r="MZJ15" s="5"/>
      <c r="MZK15" s="5"/>
      <c r="MZL15" s="5"/>
      <c r="MZM15" s="5"/>
      <c r="MZN15" s="5"/>
      <c r="MZO15" s="5"/>
      <c r="MZP15" s="5"/>
      <c r="MZQ15" s="5"/>
      <c r="MZR15" s="5"/>
      <c r="MZS15" s="5"/>
      <c r="MZT15" s="5"/>
      <c r="MZU15" s="5"/>
      <c r="MZV15" s="5"/>
      <c r="MZW15" s="5"/>
      <c r="MZX15" s="5"/>
      <c r="MZY15" s="5"/>
      <c r="MZZ15" s="5"/>
      <c r="NAA15" s="5"/>
      <c r="NAB15" s="5"/>
      <c r="NAC15" s="5"/>
      <c r="NAD15" s="5"/>
      <c r="NAE15" s="5"/>
      <c r="NAF15" s="5"/>
      <c r="NAG15" s="5"/>
      <c r="NAH15" s="5"/>
      <c r="NAI15" s="5"/>
      <c r="NAJ15" s="5"/>
      <c r="NAK15" s="5"/>
      <c r="NAL15" s="5"/>
      <c r="NAM15" s="5"/>
      <c r="NAN15" s="5"/>
      <c r="NAO15" s="5"/>
      <c r="NAP15" s="5"/>
      <c r="NAQ15" s="5"/>
      <c r="NAR15" s="5"/>
      <c r="NAS15" s="5"/>
      <c r="NAT15" s="5"/>
      <c r="NAU15" s="5"/>
      <c r="NAV15" s="5"/>
      <c r="NAW15" s="5"/>
      <c r="NAX15" s="5"/>
      <c r="NAY15" s="5"/>
      <c r="NAZ15" s="5"/>
      <c r="NBA15" s="5"/>
      <c r="NBB15" s="5"/>
      <c r="NBC15" s="5"/>
      <c r="NBD15" s="5"/>
      <c r="NBE15" s="5"/>
      <c r="NBF15" s="5"/>
      <c r="NBG15" s="5"/>
      <c r="NBH15" s="5"/>
      <c r="NBI15" s="5"/>
      <c r="NBJ15" s="5"/>
      <c r="NBK15" s="5"/>
      <c r="NBL15" s="5"/>
      <c r="NBM15" s="5"/>
      <c r="NBN15" s="5"/>
      <c r="NBO15" s="5"/>
      <c r="NBP15" s="5"/>
      <c r="NBQ15" s="5"/>
      <c r="NBR15" s="5"/>
      <c r="NBS15" s="5"/>
      <c r="NBT15" s="5"/>
      <c r="NBU15" s="5"/>
      <c r="NBV15" s="5"/>
      <c r="NBW15" s="5"/>
      <c r="NBX15" s="5"/>
      <c r="NBY15" s="5"/>
      <c r="NBZ15" s="5"/>
      <c r="NCA15" s="5"/>
      <c r="NCB15" s="5"/>
      <c r="NCC15" s="5"/>
      <c r="NCD15" s="5"/>
      <c r="NCE15" s="5"/>
      <c r="NCF15" s="5"/>
      <c r="NCG15" s="5"/>
      <c r="NCH15" s="5"/>
      <c r="NCI15" s="5"/>
      <c r="NCJ15" s="5"/>
      <c r="NCK15" s="5"/>
      <c r="NCL15" s="5"/>
      <c r="NCM15" s="5"/>
      <c r="NCN15" s="5"/>
      <c r="NCO15" s="5"/>
      <c r="NCP15" s="5"/>
      <c r="NCQ15" s="5"/>
      <c r="NCR15" s="5"/>
      <c r="NCS15" s="5"/>
      <c r="NCT15" s="5"/>
      <c r="NCU15" s="5"/>
      <c r="NCV15" s="5"/>
      <c r="NCW15" s="5"/>
      <c r="NCX15" s="5"/>
      <c r="NCY15" s="5"/>
      <c r="NCZ15" s="5"/>
      <c r="NDA15" s="5"/>
      <c r="NDB15" s="5"/>
      <c r="NDC15" s="5"/>
      <c r="NDD15" s="5"/>
      <c r="NDE15" s="5"/>
      <c r="NDF15" s="5"/>
      <c r="NDG15" s="5"/>
      <c r="NDH15" s="5"/>
      <c r="NDI15" s="5"/>
      <c r="NDJ15" s="5"/>
      <c r="NDK15" s="5"/>
      <c r="NDL15" s="5"/>
      <c r="NDM15" s="5"/>
      <c r="NDN15" s="5"/>
      <c r="NDO15" s="5"/>
      <c r="NDP15" s="5"/>
      <c r="NDQ15" s="5"/>
      <c r="NDR15" s="5"/>
      <c r="NDS15" s="5"/>
      <c r="NDT15" s="5"/>
      <c r="NDU15" s="5"/>
      <c r="NDV15" s="5"/>
      <c r="NDW15" s="5"/>
      <c r="NDX15" s="5"/>
      <c r="NDY15" s="5"/>
      <c r="NDZ15" s="5"/>
      <c r="NEA15" s="5"/>
      <c r="NEB15" s="5"/>
      <c r="NEC15" s="5"/>
      <c r="NED15" s="5"/>
      <c r="NEE15" s="5"/>
      <c r="NEF15" s="5"/>
      <c r="NEG15" s="5"/>
      <c r="NEH15" s="5"/>
      <c r="NEI15" s="5"/>
      <c r="NEJ15" s="5"/>
      <c r="NEK15" s="5"/>
      <c r="NEL15" s="5"/>
      <c r="NEM15" s="5"/>
      <c r="NEN15" s="5"/>
      <c r="NEO15" s="5"/>
      <c r="NEP15" s="5"/>
      <c r="NEQ15" s="5"/>
      <c r="NER15" s="5"/>
      <c r="NES15" s="5"/>
      <c r="NET15" s="5"/>
      <c r="NEU15" s="5"/>
      <c r="NEV15" s="5"/>
      <c r="NEW15" s="5"/>
      <c r="NEX15" s="5"/>
      <c r="NEY15" s="5"/>
      <c r="NEZ15" s="5"/>
      <c r="NFA15" s="5"/>
      <c r="NFB15" s="5"/>
      <c r="NFC15" s="5"/>
      <c r="NFD15" s="5"/>
      <c r="NFE15" s="5"/>
      <c r="NFF15" s="5"/>
      <c r="NFG15" s="5"/>
      <c r="NFH15" s="5"/>
      <c r="NFI15" s="5"/>
      <c r="NFJ15" s="5"/>
      <c r="NFK15" s="5"/>
      <c r="NFL15" s="5"/>
      <c r="NFM15" s="5"/>
      <c r="NFN15" s="5"/>
      <c r="NFO15" s="5"/>
      <c r="NFP15" s="5"/>
      <c r="NFQ15" s="5"/>
      <c r="NFR15" s="5"/>
      <c r="NFS15" s="5"/>
      <c r="NFT15" s="5"/>
      <c r="NFU15" s="5"/>
      <c r="NFV15" s="5"/>
      <c r="NFW15" s="5"/>
      <c r="NFX15" s="5"/>
      <c r="NFY15" s="5"/>
      <c r="NFZ15" s="5"/>
      <c r="NGA15" s="5"/>
      <c r="NGB15" s="5"/>
      <c r="NGC15" s="5"/>
      <c r="NGD15" s="5"/>
      <c r="NGE15" s="5"/>
      <c r="NGF15" s="5"/>
      <c r="NGG15" s="5"/>
      <c r="NGH15" s="5"/>
      <c r="NGI15" s="5"/>
      <c r="NGJ15" s="5"/>
      <c r="NGK15" s="5"/>
      <c r="NGL15" s="5"/>
      <c r="NGM15" s="5"/>
      <c r="NGN15" s="5"/>
      <c r="NGO15" s="5"/>
      <c r="NGP15" s="5"/>
      <c r="NGQ15" s="5"/>
      <c r="NGR15" s="5"/>
      <c r="NGS15" s="5"/>
      <c r="NGT15" s="5"/>
      <c r="NGU15" s="5"/>
      <c r="NGV15" s="5"/>
      <c r="NGW15" s="5"/>
      <c r="NGX15" s="5"/>
      <c r="NGY15" s="5"/>
      <c r="NGZ15" s="5"/>
      <c r="NHA15" s="5"/>
      <c r="NHB15" s="5"/>
      <c r="NHC15" s="5"/>
      <c r="NHD15" s="5"/>
      <c r="NHE15" s="5"/>
      <c r="NHF15" s="5"/>
      <c r="NHG15" s="5"/>
      <c r="NHH15" s="5"/>
      <c r="NHI15" s="5"/>
      <c r="NHJ15" s="5"/>
      <c r="NHK15" s="5"/>
      <c r="NHL15" s="5"/>
      <c r="NHM15" s="5"/>
      <c r="NHN15" s="5"/>
      <c r="NHO15" s="5"/>
      <c r="NHP15" s="5"/>
      <c r="NHQ15" s="5"/>
      <c r="NHR15" s="5"/>
      <c r="NHS15" s="5"/>
      <c r="NHT15" s="5"/>
      <c r="NHU15" s="5"/>
      <c r="NHV15" s="5"/>
      <c r="NHW15" s="5"/>
      <c r="NHX15" s="5"/>
      <c r="NHY15" s="5"/>
      <c r="NHZ15" s="5"/>
      <c r="NIA15" s="5"/>
      <c r="NIB15" s="5"/>
      <c r="NIC15" s="5"/>
      <c r="NID15" s="5"/>
      <c r="NIE15" s="5"/>
      <c r="NIF15" s="5"/>
      <c r="NIG15" s="5"/>
      <c r="NIH15" s="5"/>
      <c r="NII15" s="5"/>
      <c r="NIJ15" s="5"/>
      <c r="NIK15" s="5"/>
      <c r="NIL15" s="5"/>
      <c r="NIM15" s="5"/>
      <c r="NIN15" s="5"/>
      <c r="NIO15" s="5"/>
      <c r="NIP15" s="5"/>
      <c r="NIQ15" s="5"/>
      <c r="NIR15" s="5"/>
      <c r="NIS15" s="5"/>
      <c r="NIT15" s="5"/>
      <c r="NIU15" s="5"/>
      <c r="NIV15" s="5"/>
      <c r="NIW15" s="5"/>
      <c r="NIX15" s="5"/>
      <c r="NIY15" s="5"/>
      <c r="NIZ15" s="5"/>
      <c r="NJA15" s="5"/>
      <c r="NJB15" s="5"/>
      <c r="NJC15" s="5"/>
      <c r="NJD15" s="5"/>
      <c r="NJE15" s="5"/>
      <c r="NJF15" s="5"/>
      <c r="NJG15" s="5"/>
      <c r="NJH15" s="5"/>
      <c r="NJI15" s="5"/>
      <c r="NJJ15" s="5"/>
      <c r="NJK15" s="5"/>
      <c r="NJL15" s="5"/>
      <c r="NJM15" s="5"/>
      <c r="NJN15" s="5"/>
      <c r="NJO15" s="5"/>
      <c r="NJP15" s="5"/>
      <c r="NJQ15" s="5"/>
      <c r="NJR15" s="5"/>
      <c r="NJS15" s="5"/>
      <c r="NJT15" s="5"/>
      <c r="NJU15" s="5"/>
      <c r="NJV15" s="5"/>
      <c r="NJW15" s="5"/>
      <c r="NJX15" s="5"/>
      <c r="NJY15" s="5"/>
      <c r="NJZ15" s="5"/>
      <c r="NKA15" s="5"/>
      <c r="NKB15" s="5"/>
      <c r="NKC15" s="5"/>
      <c r="NKD15" s="5"/>
      <c r="NKE15" s="5"/>
      <c r="NKF15" s="5"/>
      <c r="NKG15" s="5"/>
      <c r="NKH15" s="5"/>
      <c r="NKI15" s="5"/>
      <c r="NKJ15" s="5"/>
      <c r="NKK15" s="5"/>
      <c r="NKL15" s="5"/>
      <c r="NKM15" s="5"/>
      <c r="NKN15" s="5"/>
      <c r="NKO15" s="5"/>
      <c r="NKP15" s="5"/>
      <c r="NKQ15" s="5"/>
      <c r="NKR15" s="5"/>
      <c r="NKS15" s="5"/>
      <c r="NKT15" s="5"/>
      <c r="NKU15" s="5"/>
      <c r="NKV15" s="5"/>
      <c r="NKW15" s="5"/>
      <c r="NKX15" s="5"/>
      <c r="NKY15" s="5"/>
      <c r="NKZ15" s="5"/>
      <c r="NLA15" s="5"/>
      <c r="NLB15" s="5"/>
      <c r="NLC15" s="5"/>
      <c r="NLD15" s="5"/>
      <c r="NLE15" s="5"/>
      <c r="NLF15" s="5"/>
      <c r="NLG15" s="5"/>
      <c r="NLH15" s="5"/>
      <c r="NLI15" s="5"/>
      <c r="NLJ15" s="5"/>
      <c r="NLK15" s="5"/>
      <c r="NLL15" s="5"/>
      <c r="NLM15" s="5"/>
      <c r="NLN15" s="5"/>
      <c r="NLO15" s="5"/>
      <c r="NLP15" s="5"/>
      <c r="NLQ15" s="5"/>
      <c r="NLR15" s="5"/>
      <c r="NLS15" s="5"/>
      <c r="NLT15" s="5"/>
      <c r="NLU15" s="5"/>
      <c r="NLV15" s="5"/>
      <c r="NLW15" s="5"/>
      <c r="NLX15" s="5"/>
      <c r="NLY15" s="5"/>
      <c r="NLZ15" s="5"/>
      <c r="NMA15" s="5"/>
      <c r="NMB15" s="5"/>
      <c r="NMC15" s="5"/>
      <c r="NMD15" s="5"/>
      <c r="NME15" s="5"/>
      <c r="NMF15" s="5"/>
      <c r="NMG15" s="5"/>
      <c r="NMH15" s="5"/>
      <c r="NMI15" s="5"/>
      <c r="NMJ15" s="5"/>
      <c r="NMK15" s="5"/>
      <c r="NML15" s="5"/>
      <c r="NMM15" s="5"/>
      <c r="NMN15" s="5"/>
      <c r="NMO15" s="5"/>
      <c r="NMP15" s="5"/>
      <c r="NMQ15" s="5"/>
      <c r="NMR15" s="5"/>
      <c r="NMS15" s="5"/>
      <c r="NMT15" s="5"/>
      <c r="NMU15" s="5"/>
      <c r="NMV15" s="5"/>
      <c r="NMW15" s="5"/>
      <c r="NMX15" s="5"/>
      <c r="NMY15" s="5"/>
      <c r="NMZ15" s="5"/>
      <c r="NNA15" s="5"/>
      <c r="NNB15" s="5"/>
      <c r="NNC15" s="5"/>
      <c r="NND15" s="5"/>
      <c r="NNE15" s="5"/>
      <c r="NNF15" s="5"/>
      <c r="NNG15" s="5"/>
      <c r="NNH15" s="5"/>
      <c r="NNI15" s="5"/>
      <c r="NNJ15" s="5"/>
      <c r="NNK15" s="5"/>
      <c r="NNL15" s="5"/>
      <c r="NNM15" s="5"/>
      <c r="NNN15" s="5"/>
      <c r="NNO15" s="5"/>
      <c r="NNP15" s="5"/>
      <c r="NNQ15" s="5"/>
      <c r="NNR15" s="5"/>
      <c r="NNS15" s="5"/>
      <c r="NNT15" s="5"/>
      <c r="NNU15" s="5"/>
      <c r="NNV15" s="5"/>
      <c r="NNW15" s="5"/>
      <c r="NNX15" s="5"/>
      <c r="NNY15" s="5"/>
      <c r="NNZ15" s="5"/>
      <c r="NOA15" s="5"/>
      <c r="NOB15" s="5"/>
      <c r="NOC15" s="5"/>
      <c r="NOD15" s="5"/>
      <c r="NOE15" s="5"/>
      <c r="NOF15" s="5"/>
      <c r="NOG15" s="5"/>
      <c r="NOH15" s="5"/>
      <c r="NOI15" s="5"/>
      <c r="NOJ15" s="5"/>
      <c r="NOK15" s="5"/>
      <c r="NOL15" s="5"/>
      <c r="NOM15" s="5"/>
      <c r="NON15" s="5"/>
      <c r="NOO15" s="5"/>
      <c r="NOP15" s="5"/>
      <c r="NOQ15" s="5"/>
      <c r="NOR15" s="5"/>
      <c r="NOS15" s="5"/>
      <c r="NOT15" s="5"/>
      <c r="NOU15" s="5"/>
      <c r="NOV15" s="5"/>
      <c r="NOW15" s="5"/>
      <c r="NOX15" s="5"/>
      <c r="NOY15" s="5"/>
      <c r="NOZ15" s="5"/>
      <c r="NPA15" s="5"/>
      <c r="NPB15" s="5"/>
      <c r="NPC15" s="5"/>
      <c r="NPD15" s="5"/>
      <c r="NPE15" s="5"/>
      <c r="NPF15" s="5"/>
      <c r="NPG15" s="5"/>
      <c r="NPH15" s="5"/>
      <c r="NPI15" s="5"/>
      <c r="NPJ15" s="5"/>
      <c r="NPK15" s="5"/>
      <c r="NPL15" s="5"/>
      <c r="NPM15" s="5"/>
      <c r="NPN15" s="5"/>
      <c r="NPO15" s="5"/>
      <c r="NPP15" s="5"/>
      <c r="NPQ15" s="5"/>
      <c r="NPR15" s="5"/>
      <c r="NPS15" s="5"/>
      <c r="NPT15" s="5"/>
      <c r="NPU15" s="5"/>
      <c r="NPV15" s="5"/>
      <c r="NPW15" s="5"/>
      <c r="NPX15" s="5"/>
      <c r="NPY15" s="5"/>
      <c r="NPZ15" s="5"/>
      <c r="NQA15" s="5"/>
      <c r="NQB15" s="5"/>
      <c r="NQC15" s="5"/>
      <c r="NQD15" s="5"/>
      <c r="NQE15" s="5"/>
      <c r="NQF15" s="5"/>
      <c r="NQG15" s="5"/>
      <c r="NQH15" s="5"/>
      <c r="NQI15" s="5"/>
      <c r="NQJ15" s="5"/>
      <c r="NQK15" s="5"/>
      <c r="NQL15" s="5"/>
      <c r="NQM15" s="5"/>
      <c r="NQN15" s="5"/>
      <c r="NQO15" s="5"/>
      <c r="NQP15" s="5"/>
      <c r="NQQ15" s="5"/>
      <c r="NQR15" s="5"/>
      <c r="NQS15" s="5"/>
      <c r="NQT15" s="5"/>
      <c r="NQU15" s="5"/>
      <c r="NQV15" s="5"/>
      <c r="NQW15" s="5"/>
      <c r="NQX15" s="5"/>
      <c r="NQY15" s="5"/>
      <c r="NQZ15" s="5"/>
      <c r="NRA15" s="5"/>
      <c r="NRB15" s="5"/>
      <c r="NRC15" s="5"/>
      <c r="NRD15" s="5"/>
      <c r="NRE15" s="5"/>
      <c r="NRF15" s="5"/>
      <c r="NRG15" s="5"/>
      <c r="NRH15" s="5"/>
      <c r="NRI15" s="5"/>
      <c r="NRJ15" s="5"/>
      <c r="NRK15" s="5"/>
      <c r="NRL15" s="5"/>
      <c r="NRM15" s="5"/>
      <c r="NRN15" s="5"/>
      <c r="NRO15" s="5"/>
      <c r="NRP15" s="5"/>
      <c r="NRQ15" s="5"/>
      <c r="NRR15" s="5"/>
      <c r="NRS15" s="5"/>
      <c r="NRT15" s="5"/>
      <c r="NRU15" s="5"/>
      <c r="NRV15" s="5"/>
      <c r="NRW15" s="5"/>
      <c r="NRX15" s="5"/>
      <c r="NRY15" s="5"/>
      <c r="NRZ15" s="5"/>
      <c r="NSA15" s="5"/>
      <c r="NSB15" s="5"/>
      <c r="NSC15" s="5"/>
      <c r="NSD15" s="5"/>
      <c r="NSE15" s="5"/>
      <c r="NSF15" s="5"/>
      <c r="NSG15" s="5"/>
      <c r="NSH15" s="5"/>
      <c r="NSI15" s="5"/>
      <c r="NSJ15" s="5"/>
      <c r="NSK15" s="5"/>
      <c r="NSL15" s="5"/>
      <c r="NSM15" s="5"/>
      <c r="NSN15" s="5"/>
      <c r="NSO15" s="5"/>
      <c r="NSP15" s="5"/>
      <c r="NSQ15" s="5"/>
      <c r="NSR15" s="5"/>
      <c r="NSS15" s="5"/>
      <c r="NST15" s="5"/>
      <c r="NSU15" s="5"/>
      <c r="NSV15" s="5"/>
      <c r="NSW15" s="5"/>
      <c r="NSX15" s="5"/>
      <c r="NSY15" s="5"/>
      <c r="NSZ15" s="5"/>
      <c r="NTA15" s="5"/>
      <c r="NTB15" s="5"/>
      <c r="NTC15" s="5"/>
      <c r="NTD15" s="5"/>
      <c r="NTE15" s="5"/>
      <c r="NTF15" s="5"/>
      <c r="NTG15" s="5"/>
      <c r="NTH15" s="5"/>
      <c r="NTI15" s="5"/>
      <c r="NTJ15" s="5"/>
      <c r="NTK15" s="5"/>
      <c r="NTL15" s="5"/>
      <c r="NTM15" s="5"/>
      <c r="NTN15" s="5"/>
      <c r="NTO15" s="5"/>
      <c r="NTP15" s="5"/>
      <c r="NTQ15" s="5"/>
      <c r="NTR15" s="5"/>
      <c r="NTS15" s="5"/>
      <c r="NTT15" s="5"/>
      <c r="NTU15" s="5"/>
      <c r="NTV15" s="5"/>
      <c r="NTW15" s="5"/>
      <c r="NTX15" s="5"/>
      <c r="NTY15" s="5"/>
      <c r="NTZ15" s="5"/>
      <c r="NUA15" s="5"/>
      <c r="NUB15" s="5"/>
      <c r="NUC15" s="5"/>
      <c r="NUD15" s="5"/>
      <c r="NUE15" s="5"/>
      <c r="NUF15" s="5"/>
      <c r="NUG15" s="5"/>
      <c r="NUH15" s="5"/>
      <c r="NUI15" s="5"/>
      <c r="NUJ15" s="5"/>
      <c r="NUK15" s="5"/>
      <c r="NUL15" s="5"/>
      <c r="NUM15" s="5"/>
      <c r="NUN15" s="5"/>
      <c r="NUO15" s="5"/>
      <c r="NUP15" s="5"/>
      <c r="NUQ15" s="5"/>
      <c r="NUR15" s="5"/>
      <c r="NUS15" s="5"/>
      <c r="NUT15" s="5"/>
      <c r="NUU15" s="5"/>
      <c r="NUV15" s="5"/>
      <c r="NUW15" s="5"/>
      <c r="NUX15" s="5"/>
      <c r="NUY15" s="5"/>
      <c r="NUZ15" s="5"/>
      <c r="NVA15" s="5"/>
      <c r="NVB15" s="5"/>
      <c r="NVC15" s="5"/>
      <c r="NVD15" s="5"/>
      <c r="NVE15" s="5"/>
      <c r="NVF15" s="5"/>
      <c r="NVG15" s="5"/>
      <c r="NVH15" s="5"/>
      <c r="NVI15" s="5"/>
      <c r="NVJ15" s="5"/>
      <c r="NVK15" s="5"/>
      <c r="NVL15" s="5"/>
      <c r="NVM15" s="5"/>
      <c r="NVN15" s="5"/>
      <c r="NVO15" s="5"/>
      <c r="NVP15" s="5"/>
      <c r="NVQ15" s="5"/>
      <c r="NVR15" s="5"/>
      <c r="NVS15" s="5"/>
      <c r="NVT15" s="5"/>
      <c r="NVU15" s="5"/>
      <c r="NVV15" s="5"/>
      <c r="NVW15" s="5"/>
      <c r="NVX15" s="5"/>
      <c r="NVY15" s="5"/>
      <c r="NVZ15" s="5"/>
      <c r="NWA15" s="5"/>
      <c r="NWB15" s="5"/>
      <c r="NWC15" s="5"/>
      <c r="NWD15" s="5"/>
      <c r="NWE15" s="5"/>
      <c r="NWF15" s="5"/>
      <c r="NWG15" s="5"/>
      <c r="NWH15" s="5"/>
      <c r="NWI15" s="5"/>
      <c r="NWJ15" s="5"/>
      <c r="NWK15" s="5"/>
      <c r="NWL15" s="5"/>
      <c r="NWM15" s="5"/>
      <c r="NWN15" s="5"/>
      <c r="NWO15" s="5"/>
      <c r="NWP15" s="5"/>
      <c r="NWQ15" s="5"/>
      <c r="NWR15" s="5"/>
      <c r="NWS15" s="5"/>
      <c r="NWT15" s="5"/>
      <c r="NWU15" s="5"/>
      <c r="NWV15" s="5"/>
      <c r="NWW15" s="5"/>
      <c r="NWX15" s="5"/>
      <c r="NWY15" s="5"/>
      <c r="NWZ15" s="5"/>
      <c r="NXA15" s="5"/>
      <c r="NXB15" s="5"/>
      <c r="NXC15" s="5"/>
      <c r="NXD15" s="5"/>
      <c r="NXE15" s="5"/>
      <c r="NXF15" s="5"/>
      <c r="NXG15" s="5"/>
      <c r="NXH15" s="5"/>
      <c r="NXI15" s="5"/>
      <c r="NXJ15" s="5"/>
      <c r="NXK15" s="5"/>
      <c r="NXL15" s="5"/>
      <c r="NXM15" s="5"/>
      <c r="NXN15" s="5"/>
      <c r="NXO15" s="5"/>
      <c r="NXP15" s="5"/>
      <c r="NXQ15" s="5"/>
      <c r="NXR15" s="5"/>
      <c r="NXS15" s="5"/>
      <c r="NXT15" s="5"/>
      <c r="NXU15" s="5"/>
      <c r="NXV15" s="5"/>
      <c r="NXW15" s="5"/>
      <c r="NXX15" s="5"/>
      <c r="NXY15" s="5"/>
      <c r="NXZ15" s="5"/>
      <c r="NYA15" s="5"/>
      <c r="NYB15" s="5"/>
      <c r="NYC15" s="5"/>
      <c r="NYD15" s="5"/>
      <c r="NYE15" s="5"/>
      <c r="NYF15" s="5"/>
      <c r="NYG15" s="5"/>
      <c r="NYH15" s="5"/>
      <c r="NYI15" s="5"/>
      <c r="NYJ15" s="5"/>
      <c r="NYK15" s="5"/>
      <c r="NYL15" s="5"/>
      <c r="NYM15" s="5"/>
      <c r="NYN15" s="5"/>
      <c r="NYO15" s="5"/>
      <c r="NYP15" s="5"/>
      <c r="NYQ15" s="5"/>
      <c r="NYR15" s="5"/>
      <c r="NYS15" s="5"/>
      <c r="NYT15" s="5"/>
      <c r="NYU15" s="5"/>
      <c r="NYV15" s="5"/>
      <c r="NYW15" s="5"/>
      <c r="NYX15" s="5"/>
      <c r="NYY15" s="5"/>
      <c r="NYZ15" s="5"/>
      <c r="NZA15" s="5"/>
      <c r="NZB15" s="5"/>
      <c r="NZC15" s="5"/>
      <c r="NZD15" s="5"/>
      <c r="NZE15" s="5"/>
      <c r="NZF15" s="5"/>
      <c r="NZG15" s="5"/>
      <c r="NZH15" s="5"/>
      <c r="NZI15" s="5"/>
      <c r="NZJ15" s="5"/>
      <c r="NZK15" s="5"/>
      <c r="NZL15" s="5"/>
      <c r="NZM15" s="5"/>
      <c r="NZN15" s="5"/>
      <c r="NZO15" s="5"/>
      <c r="NZP15" s="5"/>
      <c r="NZQ15" s="5"/>
      <c r="NZR15" s="5"/>
      <c r="NZS15" s="5"/>
      <c r="NZT15" s="5"/>
      <c r="NZU15" s="5"/>
      <c r="NZV15" s="5"/>
      <c r="NZW15" s="5"/>
      <c r="NZX15" s="5"/>
      <c r="NZY15" s="5"/>
      <c r="NZZ15" s="5"/>
      <c r="OAA15" s="5"/>
      <c r="OAB15" s="5"/>
      <c r="OAC15" s="5"/>
      <c r="OAD15" s="5"/>
      <c r="OAE15" s="5"/>
      <c r="OAF15" s="5"/>
      <c r="OAG15" s="5"/>
      <c r="OAH15" s="5"/>
      <c r="OAI15" s="5"/>
      <c r="OAJ15" s="5"/>
      <c r="OAK15" s="5"/>
      <c r="OAL15" s="5"/>
      <c r="OAM15" s="5"/>
      <c r="OAN15" s="5"/>
      <c r="OAO15" s="5"/>
      <c r="OAP15" s="5"/>
      <c r="OAQ15" s="5"/>
      <c r="OAR15" s="5"/>
      <c r="OAS15" s="5"/>
      <c r="OAT15" s="5"/>
      <c r="OAU15" s="5"/>
      <c r="OAV15" s="5"/>
      <c r="OAW15" s="5"/>
      <c r="OAX15" s="5"/>
      <c r="OAY15" s="5"/>
      <c r="OAZ15" s="5"/>
      <c r="OBA15" s="5"/>
      <c r="OBB15" s="5"/>
      <c r="OBC15" s="5"/>
      <c r="OBD15" s="5"/>
      <c r="OBE15" s="5"/>
      <c r="OBF15" s="5"/>
      <c r="OBG15" s="5"/>
      <c r="OBH15" s="5"/>
      <c r="OBI15" s="5"/>
      <c r="OBJ15" s="5"/>
      <c r="OBK15" s="5"/>
      <c r="OBL15" s="5"/>
      <c r="OBM15" s="5"/>
      <c r="OBN15" s="5"/>
      <c r="OBO15" s="5"/>
      <c r="OBP15" s="5"/>
      <c r="OBQ15" s="5"/>
      <c r="OBR15" s="5"/>
      <c r="OBS15" s="5"/>
      <c r="OBT15" s="5"/>
      <c r="OBU15" s="5"/>
      <c r="OBV15" s="5"/>
      <c r="OBW15" s="5"/>
      <c r="OBX15" s="5"/>
      <c r="OBY15" s="5"/>
      <c r="OBZ15" s="5"/>
      <c r="OCA15" s="5"/>
      <c r="OCB15" s="5"/>
      <c r="OCC15" s="5"/>
      <c r="OCD15" s="5"/>
      <c r="OCE15" s="5"/>
      <c r="OCF15" s="5"/>
      <c r="OCG15" s="5"/>
      <c r="OCH15" s="5"/>
      <c r="OCI15" s="5"/>
      <c r="OCJ15" s="5"/>
      <c r="OCK15" s="5"/>
      <c r="OCL15" s="5"/>
      <c r="OCM15" s="5"/>
      <c r="OCN15" s="5"/>
      <c r="OCO15" s="5"/>
      <c r="OCP15" s="5"/>
      <c r="OCQ15" s="5"/>
      <c r="OCR15" s="5"/>
      <c r="OCS15" s="5"/>
      <c r="OCT15" s="5"/>
      <c r="OCU15" s="5"/>
      <c r="OCV15" s="5"/>
      <c r="OCW15" s="5"/>
      <c r="OCX15" s="5"/>
      <c r="OCY15" s="5"/>
      <c r="OCZ15" s="5"/>
      <c r="ODA15" s="5"/>
      <c r="ODB15" s="5"/>
      <c r="ODC15" s="5"/>
      <c r="ODD15" s="5"/>
      <c r="ODE15" s="5"/>
      <c r="ODF15" s="5"/>
      <c r="ODG15" s="5"/>
      <c r="ODH15" s="5"/>
      <c r="ODI15" s="5"/>
      <c r="ODJ15" s="5"/>
      <c r="ODK15" s="5"/>
      <c r="ODL15" s="5"/>
      <c r="ODM15" s="5"/>
      <c r="ODN15" s="5"/>
      <c r="ODO15" s="5"/>
      <c r="ODP15" s="5"/>
      <c r="ODQ15" s="5"/>
      <c r="ODR15" s="5"/>
      <c r="ODS15" s="5"/>
      <c r="ODT15" s="5"/>
      <c r="ODU15" s="5"/>
      <c r="ODV15" s="5"/>
      <c r="ODW15" s="5"/>
      <c r="ODX15" s="5"/>
      <c r="ODY15" s="5"/>
      <c r="ODZ15" s="5"/>
      <c r="OEA15" s="5"/>
      <c r="OEB15" s="5"/>
      <c r="OEC15" s="5"/>
      <c r="OED15" s="5"/>
      <c r="OEE15" s="5"/>
      <c r="OEF15" s="5"/>
      <c r="OEG15" s="5"/>
      <c r="OEH15" s="5"/>
      <c r="OEI15" s="5"/>
      <c r="OEJ15" s="5"/>
      <c r="OEK15" s="5"/>
      <c r="OEL15" s="5"/>
      <c r="OEM15" s="5"/>
      <c r="OEN15" s="5"/>
      <c r="OEO15" s="5"/>
      <c r="OEP15" s="5"/>
      <c r="OEQ15" s="5"/>
      <c r="OER15" s="5"/>
      <c r="OES15" s="5"/>
      <c r="OET15" s="5"/>
      <c r="OEU15" s="5"/>
      <c r="OEV15" s="5"/>
      <c r="OEW15" s="5"/>
      <c r="OEX15" s="5"/>
      <c r="OEY15" s="5"/>
      <c r="OEZ15" s="5"/>
      <c r="OFA15" s="5"/>
      <c r="OFB15" s="5"/>
      <c r="OFC15" s="5"/>
      <c r="OFD15" s="5"/>
      <c r="OFE15" s="5"/>
      <c r="OFF15" s="5"/>
      <c r="OFG15" s="5"/>
      <c r="OFH15" s="5"/>
      <c r="OFI15" s="5"/>
      <c r="OFJ15" s="5"/>
      <c r="OFK15" s="5"/>
      <c r="OFL15" s="5"/>
      <c r="OFM15" s="5"/>
      <c r="OFN15" s="5"/>
      <c r="OFO15" s="5"/>
      <c r="OFP15" s="5"/>
      <c r="OFQ15" s="5"/>
      <c r="OFR15" s="5"/>
      <c r="OFS15" s="5"/>
      <c r="OFT15" s="5"/>
      <c r="OFU15" s="5"/>
      <c r="OFV15" s="5"/>
      <c r="OFW15" s="5"/>
      <c r="OFX15" s="5"/>
      <c r="OFY15" s="5"/>
      <c r="OFZ15" s="5"/>
      <c r="OGA15" s="5"/>
      <c r="OGB15" s="5"/>
      <c r="OGC15" s="5"/>
      <c r="OGD15" s="5"/>
      <c r="OGE15" s="5"/>
      <c r="OGF15" s="5"/>
      <c r="OGG15" s="5"/>
      <c r="OGH15" s="5"/>
      <c r="OGI15" s="5"/>
      <c r="OGJ15" s="5"/>
      <c r="OGK15" s="5"/>
      <c r="OGL15" s="5"/>
      <c r="OGM15" s="5"/>
      <c r="OGN15" s="5"/>
      <c r="OGO15" s="5"/>
      <c r="OGP15" s="5"/>
      <c r="OGQ15" s="5"/>
      <c r="OGR15" s="5"/>
      <c r="OGS15" s="5"/>
      <c r="OGT15" s="5"/>
      <c r="OGU15" s="5"/>
      <c r="OGV15" s="5"/>
      <c r="OGW15" s="5"/>
      <c r="OGX15" s="5"/>
      <c r="OGY15" s="5"/>
      <c r="OGZ15" s="5"/>
      <c r="OHA15" s="5"/>
      <c r="OHB15" s="5"/>
      <c r="OHC15" s="5"/>
      <c r="OHD15" s="5"/>
      <c r="OHE15" s="5"/>
      <c r="OHF15" s="5"/>
      <c r="OHG15" s="5"/>
      <c r="OHH15" s="5"/>
      <c r="OHI15" s="5"/>
      <c r="OHJ15" s="5"/>
      <c r="OHK15" s="5"/>
      <c r="OHL15" s="5"/>
      <c r="OHM15" s="5"/>
      <c r="OHN15" s="5"/>
      <c r="OHO15" s="5"/>
      <c r="OHP15" s="5"/>
      <c r="OHQ15" s="5"/>
      <c r="OHR15" s="5"/>
      <c r="OHS15" s="5"/>
      <c r="OHT15" s="5"/>
      <c r="OHU15" s="5"/>
      <c r="OHV15" s="5"/>
      <c r="OHW15" s="5"/>
      <c r="OHX15" s="5"/>
      <c r="OHY15" s="5"/>
      <c r="OHZ15" s="5"/>
      <c r="OIA15" s="5"/>
      <c r="OIB15" s="5"/>
      <c r="OIC15" s="5"/>
      <c r="OID15" s="5"/>
      <c r="OIE15" s="5"/>
      <c r="OIF15" s="5"/>
      <c r="OIG15" s="5"/>
      <c r="OIH15" s="5"/>
      <c r="OII15" s="5"/>
      <c r="OIJ15" s="5"/>
      <c r="OIK15" s="5"/>
      <c r="OIL15" s="5"/>
      <c r="OIM15" s="5"/>
      <c r="OIN15" s="5"/>
      <c r="OIO15" s="5"/>
      <c r="OIP15" s="5"/>
      <c r="OIQ15" s="5"/>
      <c r="OIR15" s="5"/>
      <c r="OIS15" s="5"/>
      <c r="OIT15" s="5"/>
      <c r="OIU15" s="5"/>
      <c r="OIV15" s="5"/>
      <c r="OIW15" s="5"/>
      <c r="OIX15" s="5"/>
      <c r="OIY15" s="5"/>
      <c r="OIZ15" s="5"/>
      <c r="OJA15" s="5"/>
      <c r="OJB15" s="5"/>
      <c r="OJC15" s="5"/>
      <c r="OJD15" s="5"/>
      <c r="OJE15" s="5"/>
      <c r="OJF15" s="5"/>
      <c r="OJG15" s="5"/>
      <c r="OJH15" s="5"/>
      <c r="OJI15" s="5"/>
      <c r="OJJ15" s="5"/>
      <c r="OJK15" s="5"/>
      <c r="OJL15" s="5"/>
      <c r="OJM15" s="5"/>
      <c r="OJN15" s="5"/>
      <c r="OJO15" s="5"/>
      <c r="OJP15" s="5"/>
      <c r="OJQ15" s="5"/>
      <c r="OJR15" s="5"/>
      <c r="OJS15" s="5"/>
      <c r="OJT15" s="5"/>
      <c r="OJU15" s="5"/>
      <c r="OJV15" s="5"/>
      <c r="OJW15" s="5"/>
      <c r="OJX15" s="5"/>
      <c r="OJY15" s="5"/>
      <c r="OJZ15" s="5"/>
      <c r="OKA15" s="5"/>
      <c r="OKB15" s="5"/>
      <c r="OKC15" s="5"/>
      <c r="OKD15" s="5"/>
      <c r="OKE15" s="5"/>
      <c r="OKF15" s="5"/>
      <c r="OKG15" s="5"/>
      <c r="OKH15" s="5"/>
      <c r="OKI15" s="5"/>
      <c r="OKJ15" s="5"/>
      <c r="OKK15" s="5"/>
      <c r="OKL15" s="5"/>
      <c r="OKM15" s="5"/>
      <c r="OKN15" s="5"/>
      <c r="OKO15" s="5"/>
      <c r="OKP15" s="5"/>
      <c r="OKQ15" s="5"/>
      <c r="OKR15" s="5"/>
      <c r="OKS15" s="5"/>
      <c r="OKT15" s="5"/>
      <c r="OKU15" s="5"/>
      <c r="OKV15" s="5"/>
      <c r="OKW15" s="5"/>
      <c r="OKX15" s="5"/>
      <c r="OKY15" s="5"/>
      <c r="OKZ15" s="5"/>
      <c r="OLA15" s="5"/>
      <c r="OLB15" s="5"/>
      <c r="OLC15" s="5"/>
      <c r="OLD15" s="5"/>
      <c r="OLE15" s="5"/>
      <c r="OLF15" s="5"/>
      <c r="OLG15" s="5"/>
      <c r="OLH15" s="5"/>
      <c r="OLI15" s="5"/>
      <c r="OLJ15" s="5"/>
      <c r="OLK15" s="5"/>
      <c r="OLL15" s="5"/>
      <c r="OLM15" s="5"/>
      <c r="OLN15" s="5"/>
      <c r="OLO15" s="5"/>
      <c r="OLP15" s="5"/>
      <c r="OLQ15" s="5"/>
      <c r="OLR15" s="5"/>
      <c r="OLS15" s="5"/>
      <c r="OLT15" s="5"/>
      <c r="OLU15" s="5"/>
      <c r="OLV15" s="5"/>
      <c r="OLW15" s="5"/>
      <c r="OLX15" s="5"/>
      <c r="OLY15" s="5"/>
      <c r="OLZ15" s="5"/>
      <c r="OMA15" s="5"/>
      <c r="OMB15" s="5"/>
      <c r="OMC15" s="5"/>
      <c r="OMD15" s="5"/>
      <c r="OME15" s="5"/>
      <c r="OMF15" s="5"/>
      <c r="OMG15" s="5"/>
      <c r="OMH15" s="5"/>
      <c r="OMI15" s="5"/>
      <c r="OMJ15" s="5"/>
      <c r="OMK15" s="5"/>
      <c r="OML15" s="5"/>
      <c r="OMM15" s="5"/>
      <c r="OMN15" s="5"/>
      <c r="OMO15" s="5"/>
      <c r="OMP15" s="5"/>
      <c r="OMQ15" s="5"/>
      <c r="OMR15" s="5"/>
      <c r="OMS15" s="5"/>
      <c r="OMT15" s="5"/>
      <c r="OMU15" s="5"/>
      <c r="OMV15" s="5"/>
      <c r="OMW15" s="5"/>
      <c r="OMX15" s="5"/>
      <c r="OMY15" s="5"/>
      <c r="OMZ15" s="5"/>
      <c r="ONA15" s="5"/>
      <c r="ONB15" s="5"/>
      <c r="ONC15" s="5"/>
      <c r="OND15" s="5"/>
      <c r="ONE15" s="5"/>
      <c r="ONF15" s="5"/>
      <c r="ONG15" s="5"/>
      <c r="ONH15" s="5"/>
      <c r="ONI15" s="5"/>
      <c r="ONJ15" s="5"/>
      <c r="ONK15" s="5"/>
      <c r="ONL15" s="5"/>
      <c r="ONM15" s="5"/>
      <c r="ONN15" s="5"/>
      <c r="ONO15" s="5"/>
      <c r="ONP15" s="5"/>
      <c r="ONQ15" s="5"/>
      <c r="ONR15" s="5"/>
      <c r="ONS15" s="5"/>
      <c r="ONT15" s="5"/>
      <c r="ONU15" s="5"/>
      <c r="ONV15" s="5"/>
      <c r="ONW15" s="5"/>
      <c r="ONX15" s="5"/>
      <c r="ONY15" s="5"/>
      <c r="ONZ15" s="5"/>
      <c r="OOA15" s="5"/>
      <c r="OOB15" s="5"/>
      <c r="OOC15" s="5"/>
      <c r="OOD15" s="5"/>
      <c r="OOE15" s="5"/>
      <c r="OOF15" s="5"/>
      <c r="OOG15" s="5"/>
      <c r="OOH15" s="5"/>
      <c r="OOI15" s="5"/>
      <c r="OOJ15" s="5"/>
      <c r="OOK15" s="5"/>
      <c r="OOL15" s="5"/>
      <c r="OOM15" s="5"/>
      <c r="OON15" s="5"/>
      <c r="OOO15" s="5"/>
      <c r="OOP15" s="5"/>
      <c r="OOQ15" s="5"/>
      <c r="OOR15" s="5"/>
      <c r="OOS15" s="5"/>
      <c r="OOT15" s="5"/>
      <c r="OOU15" s="5"/>
      <c r="OOV15" s="5"/>
      <c r="OOW15" s="5"/>
      <c r="OOX15" s="5"/>
      <c r="OOY15" s="5"/>
      <c r="OOZ15" s="5"/>
      <c r="OPA15" s="5"/>
      <c r="OPB15" s="5"/>
      <c r="OPC15" s="5"/>
      <c r="OPD15" s="5"/>
      <c r="OPE15" s="5"/>
      <c r="OPF15" s="5"/>
      <c r="OPG15" s="5"/>
      <c r="OPH15" s="5"/>
      <c r="OPI15" s="5"/>
      <c r="OPJ15" s="5"/>
      <c r="OPK15" s="5"/>
      <c r="OPL15" s="5"/>
      <c r="OPM15" s="5"/>
      <c r="OPN15" s="5"/>
      <c r="OPO15" s="5"/>
      <c r="OPP15" s="5"/>
      <c r="OPQ15" s="5"/>
      <c r="OPR15" s="5"/>
      <c r="OPS15" s="5"/>
      <c r="OPT15" s="5"/>
      <c r="OPU15" s="5"/>
      <c r="OPV15" s="5"/>
      <c r="OPW15" s="5"/>
      <c r="OPX15" s="5"/>
      <c r="OPY15" s="5"/>
      <c r="OPZ15" s="5"/>
      <c r="OQA15" s="5"/>
      <c r="OQB15" s="5"/>
      <c r="OQC15" s="5"/>
      <c r="OQD15" s="5"/>
      <c r="OQE15" s="5"/>
      <c r="OQF15" s="5"/>
      <c r="OQG15" s="5"/>
      <c r="OQH15" s="5"/>
      <c r="OQI15" s="5"/>
      <c r="OQJ15" s="5"/>
      <c r="OQK15" s="5"/>
      <c r="OQL15" s="5"/>
      <c r="OQM15" s="5"/>
      <c r="OQN15" s="5"/>
      <c r="OQO15" s="5"/>
      <c r="OQP15" s="5"/>
      <c r="OQQ15" s="5"/>
      <c r="OQR15" s="5"/>
      <c r="OQS15" s="5"/>
      <c r="OQT15" s="5"/>
      <c r="OQU15" s="5"/>
      <c r="OQV15" s="5"/>
      <c r="OQW15" s="5"/>
      <c r="OQX15" s="5"/>
      <c r="OQY15" s="5"/>
      <c r="OQZ15" s="5"/>
      <c r="ORA15" s="5"/>
      <c r="ORB15" s="5"/>
      <c r="ORC15" s="5"/>
      <c r="ORD15" s="5"/>
      <c r="ORE15" s="5"/>
      <c r="ORF15" s="5"/>
      <c r="ORG15" s="5"/>
      <c r="ORH15" s="5"/>
      <c r="ORI15" s="5"/>
      <c r="ORJ15" s="5"/>
      <c r="ORK15" s="5"/>
      <c r="ORL15" s="5"/>
      <c r="ORM15" s="5"/>
      <c r="ORN15" s="5"/>
      <c r="ORO15" s="5"/>
      <c r="ORP15" s="5"/>
      <c r="ORQ15" s="5"/>
      <c r="ORR15" s="5"/>
      <c r="ORS15" s="5"/>
      <c r="ORT15" s="5"/>
      <c r="ORU15" s="5"/>
      <c r="ORV15" s="5"/>
      <c r="ORW15" s="5"/>
      <c r="ORX15" s="5"/>
      <c r="ORY15" s="5"/>
      <c r="ORZ15" s="5"/>
      <c r="OSA15" s="5"/>
      <c r="OSB15" s="5"/>
      <c r="OSC15" s="5"/>
      <c r="OSD15" s="5"/>
      <c r="OSE15" s="5"/>
      <c r="OSF15" s="5"/>
      <c r="OSG15" s="5"/>
      <c r="OSH15" s="5"/>
      <c r="OSI15" s="5"/>
      <c r="OSJ15" s="5"/>
      <c r="OSK15" s="5"/>
      <c r="OSL15" s="5"/>
      <c r="OSM15" s="5"/>
      <c r="OSN15" s="5"/>
      <c r="OSO15" s="5"/>
      <c r="OSP15" s="5"/>
      <c r="OSQ15" s="5"/>
      <c r="OSR15" s="5"/>
      <c r="OSS15" s="5"/>
      <c r="OST15" s="5"/>
      <c r="OSU15" s="5"/>
      <c r="OSV15" s="5"/>
      <c r="OSW15" s="5"/>
      <c r="OSX15" s="5"/>
      <c r="OSY15" s="5"/>
      <c r="OSZ15" s="5"/>
      <c r="OTA15" s="5"/>
      <c r="OTB15" s="5"/>
      <c r="OTC15" s="5"/>
      <c r="OTD15" s="5"/>
      <c r="OTE15" s="5"/>
      <c r="OTF15" s="5"/>
      <c r="OTG15" s="5"/>
      <c r="OTH15" s="5"/>
      <c r="OTI15" s="5"/>
      <c r="OTJ15" s="5"/>
      <c r="OTK15" s="5"/>
      <c r="OTL15" s="5"/>
      <c r="OTM15" s="5"/>
      <c r="OTN15" s="5"/>
      <c r="OTO15" s="5"/>
      <c r="OTP15" s="5"/>
      <c r="OTQ15" s="5"/>
      <c r="OTR15" s="5"/>
      <c r="OTS15" s="5"/>
      <c r="OTT15" s="5"/>
      <c r="OTU15" s="5"/>
      <c r="OTV15" s="5"/>
      <c r="OTW15" s="5"/>
      <c r="OTX15" s="5"/>
      <c r="OTY15" s="5"/>
      <c r="OTZ15" s="5"/>
      <c r="OUA15" s="5"/>
      <c r="OUB15" s="5"/>
      <c r="OUC15" s="5"/>
      <c r="OUD15" s="5"/>
      <c r="OUE15" s="5"/>
      <c r="OUF15" s="5"/>
      <c r="OUG15" s="5"/>
      <c r="OUH15" s="5"/>
      <c r="OUI15" s="5"/>
      <c r="OUJ15" s="5"/>
      <c r="OUK15" s="5"/>
      <c r="OUL15" s="5"/>
      <c r="OUM15" s="5"/>
      <c r="OUN15" s="5"/>
      <c r="OUO15" s="5"/>
      <c r="OUP15" s="5"/>
      <c r="OUQ15" s="5"/>
      <c r="OUR15" s="5"/>
      <c r="OUS15" s="5"/>
      <c r="OUT15" s="5"/>
      <c r="OUU15" s="5"/>
      <c r="OUV15" s="5"/>
      <c r="OUW15" s="5"/>
      <c r="OUX15" s="5"/>
      <c r="OUY15" s="5"/>
      <c r="OUZ15" s="5"/>
      <c r="OVA15" s="5"/>
      <c r="OVB15" s="5"/>
      <c r="OVC15" s="5"/>
      <c r="OVD15" s="5"/>
      <c r="OVE15" s="5"/>
      <c r="OVF15" s="5"/>
      <c r="OVG15" s="5"/>
      <c r="OVH15" s="5"/>
      <c r="OVI15" s="5"/>
      <c r="OVJ15" s="5"/>
      <c r="OVK15" s="5"/>
      <c r="OVL15" s="5"/>
      <c r="OVM15" s="5"/>
      <c r="OVN15" s="5"/>
      <c r="OVO15" s="5"/>
      <c r="OVP15" s="5"/>
      <c r="OVQ15" s="5"/>
      <c r="OVR15" s="5"/>
      <c r="OVS15" s="5"/>
      <c r="OVT15" s="5"/>
      <c r="OVU15" s="5"/>
      <c r="OVV15" s="5"/>
      <c r="OVW15" s="5"/>
      <c r="OVX15" s="5"/>
      <c r="OVY15" s="5"/>
      <c r="OVZ15" s="5"/>
      <c r="OWA15" s="5"/>
      <c r="OWB15" s="5"/>
      <c r="OWC15" s="5"/>
      <c r="OWD15" s="5"/>
      <c r="OWE15" s="5"/>
      <c r="OWF15" s="5"/>
      <c r="OWG15" s="5"/>
      <c r="OWH15" s="5"/>
      <c r="OWI15" s="5"/>
      <c r="OWJ15" s="5"/>
      <c r="OWK15" s="5"/>
      <c r="OWL15" s="5"/>
      <c r="OWM15" s="5"/>
      <c r="OWN15" s="5"/>
      <c r="OWO15" s="5"/>
      <c r="OWP15" s="5"/>
      <c r="OWQ15" s="5"/>
      <c r="OWR15" s="5"/>
      <c r="OWS15" s="5"/>
      <c r="OWT15" s="5"/>
      <c r="OWU15" s="5"/>
      <c r="OWV15" s="5"/>
      <c r="OWW15" s="5"/>
      <c r="OWX15" s="5"/>
      <c r="OWY15" s="5"/>
      <c r="OWZ15" s="5"/>
      <c r="OXA15" s="5"/>
      <c r="OXB15" s="5"/>
      <c r="OXC15" s="5"/>
      <c r="OXD15" s="5"/>
      <c r="OXE15" s="5"/>
      <c r="OXF15" s="5"/>
      <c r="OXG15" s="5"/>
      <c r="OXH15" s="5"/>
      <c r="OXI15" s="5"/>
      <c r="OXJ15" s="5"/>
      <c r="OXK15" s="5"/>
      <c r="OXL15" s="5"/>
      <c r="OXM15" s="5"/>
      <c r="OXN15" s="5"/>
      <c r="OXO15" s="5"/>
      <c r="OXP15" s="5"/>
      <c r="OXQ15" s="5"/>
      <c r="OXR15" s="5"/>
      <c r="OXS15" s="5"/>
      <c r="OXT15" s="5"/>
      <c r="OXU15" s="5"/>
      <c r="OXV15" s="5"/>
      <c r="OXW15" s="5"/>
      <c r="OXX15" s="5"/>
      <c r="OXY15" s="5"/>
      <c r="OXZ15" s="5"/>
      <c r="OYA15" s="5"/>
      <c r="OYB15" s="5"/>
      <c r="OYC15" s="5"/>
      <c r="OYD15" s="5"/>
      <c r="OYE15" s="5"/>
      <c r="OYF15" s="5"/>
      <c r="OYG15" s="5"/>
      <c r="OYH15" s="5"/>
      <c r="OYI15" s="5"/>
      <c r="OYJ15" s="5"/>
      <c r="OYK15" s="5"/>
      <c r="OYL15" s="5"/>
      <c r="OYM15" s="5"/>
      <c r="OYN15" s="5"/>
      <c r="OYO15" s="5"/>
      <c r="OYP15" s="5"/>
      <c r="OYQ15" s="5"/>
      <c r="OYR15" s="5"/>
      <c r="OYS15" s="5"/>
      <c r="OYT15" s="5"/>
      <c r="OYU15" s="5"/>
      <c r="OYV15" s="5"/>
      <c r="OYW15" s="5"/>
      <c r="OYX15" s="5"/>
      <c r="OYY15" s="5"/>
      <c r="OYZ15" s="5"/>
      <c r="OZA15" s="5"/>
      <c r="OZB15" s="5"/>
      <c r="OZC15" s="5"/>
      <c r="OZD15" s="5"/>
      <c r="OZE15" s="5"/>
      <c r="OZF15" s="5"/>
      <c r="OZG15" s="5"/>
      <c r="OZH15" s="5"/>
      <c r="OZI15" s="5"/>
      <c r="OZJ15" s="5"/>
      <c r="OZK15" s="5"/>
      <c r="OZL15" s="5"/>
      <c r="OZM15" s="5"/>
      <c r="OZN15" s="5"/>
      <c r="OZO15" s="5"/>
      <c r="OZP15" s="5"/>
      <c r="OZQ15" s="5"/>
      <c r="OZR15" s="5"/>
      <c r="OZS15" s="5"/>
      <c r="OZT15" s="5"/>
      <c r="OZU15" s="5"/>
      <c r="OZV15" s="5"/>
      <c r="OZW15" s="5"/>
      <c r="OZX15" s="5"/>
      <c r="OZY15" s="5"/>
      <c r="OZZ15" s="5"/>
      <c r="PAA15" s="5"/>
      <c r="PAB15" s="5"/>
      <c r="PAC15" s="5"/>
      <c r="PAD15" s="5"/>
      <c r="PAE15" s="5"/>
      <c r="PAF15" s="5"/>
      <c r="PAG15" s="5"/>
      <c r="PAH15" s="5"/>
      <c r="PAI15" s="5"/>
      <c r="PAJ15" s="5"/>
      <c r="PAK15" s="5"/>
      <c r="PAL15" s="5"/>
      <c r="PAM15" s="5"/>
      <c r="PAN15" s="5"/>
      <c r="PAO15" s="5"/>
      <c r="PAP15" s="5"/>
      <c r="PAQ15" s="5"/>
      <c r="PAR15" s="5"/>
      <c r="PAS15" s="5"/>
      <c r="PAT15" s="5"/>
      <c r="PAU15" s="5"/>
      <c r="PAV15" s="5"/>
      <c r="PAW15" s="5"/>
      <c r="PAX15" s="5"/>
      <c r="PAY15" s="5"/>
      <c r="PAZ15" s="5"/>
      <c r="PBA15" s="5"/>
      <c r="PBB15" s="5"/>
      <c r="PBC15" s="5"/>
      <c r="PBD15" s="5"/>
      <c r="PBE15" s="5"/>
      <c r="PBF15" s="5"/>
      <c r="PBG15" s="5"/>
      <c r="PBH15" s="5"/>
      <c r="PBI15" s="5"/>
      <c r="PBJ15" s="5"/>
      <c r="PBK15" s="5"/>
      <c r="PBL15" s="5"/>
      <c r="PBM15" s="5"/>
      <c r="PBN15" s="5"/>
      <c r="PBO15" s="5"/>
      <c r="PBP15" s="5"/>
      <c r="PBQ15" s="5"/>
      <c r="PBR15" s="5"/>
      <c r="PBS15" s="5"/>
      <c r="PBT15" s="5"/>
      <c r="PBU15" s="5"/>
      <c r="PBV15" s="5"/>
      <c r="PBW15" s="5"/>
      <c r="PBX15" s="5"/>
      <c r="PBY15" s="5"/>
      <c r="PBZ15" s="5"/>
      <c r="PCA15" s="5"/>
      <c r="PCB15" s="5"/>
      <c r="PCC15" s="5"/>
      <c r="PCD15" s="5"/>
      <c r="PCE15" s="5"/>
      <c r="PCF15" s="5"/>
      <c r="PCG15" s="5"/>
      <c r="PCH15" s="5"/>
      <c r="PCI15" s="5"/>
      <c r="PCJ15" s="5"/>
      <c r="PCK15" s="5"/>
      <c r="PCL15" s="5"/>
      <c r="PCM15" s="5"/>
      <c r="PCN15" s="5"/>
      <c r="PCO15" s="5"/>
      <c r="PCP15" s="5"/>
      <c r="PCQ15" s="5"/>
      <c r="PCR15" s="5"/>
      <c r="PCS15" s="5"/>
      <c r="PCT15" s="5"/>
      <c r="PCU15" s="5"/>
      <c r="PCV15" s="5"/>
      <c r="PCW15" s="5"/>
      <c r="PCX15" s="5"/>
      <c r="PCY15" s="5"/>
      <c r="PCZ15" s="5"/>
      <c r="PDA15" s="5"/>
      <c r="PDB15" s="5"/>
      <c r="PDC15" s="5"/>
      <c r="PDD15" s="5"/>
      <c r="PDE15" s="5"/>
      <c r="PDF15" s="5"/>
      <c r="PDG15" s="5"/>
      <c r="PDH15" s="5"/>
      <c r="PDI15" s="5"/>
      <c r="PDJ15" s="5"/>
      <c r="PDK15" s="5"/>
      <c r="PDL15" s="5"/>
      <c r="PDM15" s="5"/>
      <c r="PDN15" s="5"/>
      <c r="PDO15" s="5"/>
      <c r="PDP15" s="5"/>
      <c r="PDQ15" s="5"/>
      <c r="PDR15" s="5"/>
      <c r="PDS15" s="5"/>
      <c r="PDT15" s="5"/>
      <c r="PDU15" s="5"/>
      <c r="PDV15" s="5"/>
      <c r="PDW15" s="5"/>
      <c r="PDX15" s="5"/>
      <c r="PDY15" s="5"/>
      <c r="PDZ15" s="5"/>
      <c r="PEA15" s="5"/>
      <c r="PEB15" s="5"/>
      <c r="PEC15" s="5"/>
      <c r="PED15" s="5"/>
      <c r="PEE15" s="5"/>
      <c r="PEF15" s="5"/>
      <c r="PEG15" s="5"/>
      <c r="PEH15" s="5"/>
      <c r="PEI15" s="5"/>
      <c r="PEJ15" s="5"/>
      <c r="PEK15" s="5"/>
      <c r="PEL15" s="5"/>
      <c r="PEM15" s="5"/>
      <c r="PEN15" s="5"/>
      <c r="PEO15" s="5"/>
      <c r="PEP15" s="5"/>
      <c r="PEQ15" s="5"/>
      <c r="PER15" s="5"/>
      <c r="PES15" s="5"/>
      <c r="PET15" s="5"/>
      <c r="PEU15" s="5"/>
      <c r="PEV15" s="5"/>
      <c r="PEW15" s="5"/>
      <c r="PEX15" s="5"/>
      <c r="PEY15" s="5"/>
      <c r="PEZ15" s="5"/>
      <c r="PFA15" s="5"/>
      <c r="PFB15" s="5"/>
      <c r="PFC15" s="5"/>
      <c r="PFD15" s="5"/>
      <c r="PFE15" s="5"/>
      <c r="PFF15" s="5"/>
      <c r="PFG15" s="5"/>
      <c r="PFH15" s="5"/>
      <c r="PFI15" s="5"/>
      <c r="PFJ15" s="5"/>
      <c r="PFK15" s="5"/>
      <c r="PFL15" s="5"/>
      <c r="PFM15" s="5"/>
      <c r="PFN15" s="5"/>
      <c r="PFO15" s="5"/>
      <c r="PFP15" s="5"/>
      <c r="PFQ15" s="5"/>
      <c r="PFR15" s="5"/>
      <c r="PFS15" s="5"/>
      <c r="PFT15" s="5"/>
      <c r="PFU15" s="5"/>
      <c r="PFV15" s="5"/>
      <c r="PFW15" s="5"/>
      <c r="PFX15" s="5"/>
      <c r="PFY15" s="5"/>
      <c r="PFZ15" s="5"/>
      <c r="PGA15" s="5"/>
      <c r="PGB15" s="5"/>
      <c r="PGC15" s="5"/>
      <c r="PGD15" s="5"/>
      <c r="PGE15" s="5"/>
      <c r="PGF15" s="5"/>
      <c r="PGG15" s="5"/>
      <c r="PGH15" s="5"/>
      <c r="PGI15" s="5"/>
      <c r="PGJ15" s="5"/>
      <c r="PGK15" s="5"/>
      <c r="PGL15" s="5"/>
      <c r="PGM15" s="5"/>
      <c r="PGN15" s="5"/>
      <c r="PGO15" s="5"/>
      <c r="PGP15" s="5"/>
      <c r="PGQ15" s="5"/>
      <c r="PGR15" s="5"/>
      <c r="PGS15" s="5"/>
      <c r="PGT15" s="5"/>
      <c r="PGU15" s="5"/>
      <c r="PGV15" s="5"/>
      <c r="PGW15" s="5"/>
      <c r="PGX15" s="5"/>
      <c r="PGY15" s="5"/>
      <c r="PGZ15" s="5"/>
      <c r="PHA15" s="5"/>
      <c r="PHB15" s="5"/>
      <c r="PHC15" s="5"/>
      <c r="PHD15" s="5"/>
      <c r="PHE15" s="5"/>
      <c r="PHF15" s="5"/>
      <c r="PHG15" s="5"/>
      <c r="PHH15" s="5"/>
      <c r="PHI15" s="5"/>
      <c r="PHJ15" s="5"/>
      <c r="PHK15" s="5"/>
      <c r="PHL15" s="5"/>
      <c r="PHM15" s="5"/>
      <c r="PHN15" s="5"/>
      <c r="PHO15" s="5"/>
      <c r="PHP15" s="5"/>
      <c r="PHQ15" s="5"/>
      <c r="PHR15" s="5"/>
      <c r="PHS15" s="5"/>
      <c r="PHT15" s="5"/>
      <c r="PHU15" s="5"/>
      <c r="PHV15" s="5"/>
      <c r="PHW15" s="5"/>
      <c r="PHX15" s="5"/>
      <c r="PHY15" s="5"/>
      <c r="PHZ15" s="5"/>
      <c r="PIA15" s="5"/>
      <c r="PIB15" s="5"/>
      <c r="PIC15" s="5"/>
      <c r="PID15" s="5"/>
      <c r="PIE15" s="5"/>
      <c r="PIF15" s="5"/>
      <c r="PIG15" s="5"/>
      <c r="PIH15" s="5"/>
      <c r="PII15" s="5"/>
      <c r="PIJ15" s="5"/>
      <c r="PIK15" s="5"/>
      <c r="PIL15" s="5"/>
      <c r="PIM15" s="5"/>
      <c r="PIN15" s="5"/>
      <c r="PIO15" s="5"/>
      <c r="PIP15" s="5"/>
      <c r="PIQ15" s="5"/>
      <c r="PIR15" s="5"/>
      <c r="PIS15" s="5"/>
      <c r="PIT15" s="5"/>
      <c r="PIU15" s="5"/>
      <c r="PIV15" s="5"/>
      <c r="PIW15" s="5"/>
      <c r="PIX15" s="5"/>
      <c r="PIY15" s="5"/>
      <c r="PIZ15" s="5"/>
      <c r="PJA15" s="5"/>
      <c r="PJB15" s="5"/>
      <c r="PJC15" s="5"/>
      <c r="PJD15" s="5"/>
      <c r="PJE15" s="5"/>
      <c r="PJF15" s="5"/>
      <c r="PJG15" s="5"/>
      <c r="PJH15" s="5"/>
      <c r="PJI15" s="5"/>
      <c r="PJJ15" s="5"/>
      <c r="PJK15" s="5"/>
      <c r="PJL15" s="5"/>
      <c r="PJM15" s="5"/>
      <c r="PJN15" s="5"/>
      <c r="PJO15" s="5"/>
      <c r="PJP15" s="5"/>
      <c r="PJQ15" s="5"/>
      <c r="PJR15" s="5"/>
      <c r="PJS15" s="5"/>
      <c r="PJT15" s="5"/>
      <c r="PJU15" s="5"/>
      <c r="PJV15" s="5"/>
      <c r="PJW15" s="5"/>
      <c r="PJX15" s="5"/>
      <c r="PJY15" s="5"/>
      <c r="PJZ15" s="5"/>
      <c r="PKA15" s="5"/>
      <c r="PKB15" s="5"/>
      <c r="PKC15" s="5"/>
      <c r="PKD15" s="5"/>
      <c r="PKE15" s="5"/>
      <c r="PKF15" s="5"/>
      <c r="PKG15" s="5"/>
      <c r="PKH15" s="5"/>
      <c r="PKI15" s="5"/>
      <c r="PKJ15" s="5"/>
      <c r="PKK15" s="5"/>
      <c r="PKL15" s="5"/>
      <c r="PKM15" s="5"/>
      <c r="PKN15" s="5"/>
      <c r="PKO15" s="5"/>
      <c r="PKP15" s="5"/>
      <c r="PKQ15" s="5"/>
      <c r="PKR15" s="5"/>
      <c r="PKS15" s="5"/>
      <c r="PKT15" s="5"/>
      <c r="PKU15" s="5"/>
      <c r="PKV15" s="5"/>
      <c r="PKW15" s="5"/>
      <c r="PKX15" s="5"/>
      <c r="PKY15" s="5"/>
      <c r="PKZ15" s="5"/>
      <c r="PLA15" s="5"/>
      <c r="PLB15" s="5"/>
      <c r="PLC15" s="5"/>
      <c r="PLD15" s="5"/>
      <c r="PLE15" s="5"/>
      <c r="PLF15" s="5"/>
      <c r="PLG15" s="5"/>
      <c r="PLH15" s="5"/>
      <c r="PLI15" s="5"/>
      <c r="PLJ15" s="5"/>
      <c r="PLK15" s="5"/>
      <c r="PLL15" s="5"/>
      <c r="PLM15" s="5"/>
      <c r="PLN15" s="5"/>
      <c r="PLO15" s="5"/>
      <c r="PLP15" s="5"/>
      <c r="PLQ15" s="5"/>
      <c r="PLR15" s="5"/>
      <c r="PLS15" s="5"/>
      <c r="PLT15" s="5"/>
      <c r="PLU15" s="5"/>
      <c r="PLV15" s="5"/>
      <c r="PLW15" s="5"/>
      <c r="PLX15" s="5"/>
      <c r="PLY15" s="5"/>
      <c r="PLZ15" s="5"/>
      <c r="PMA15" s="5"/>
      <c r="PMB15" s="5"/>
      <c r="PMC15" s="5"/>
      <c r="PMD15" s="5"/>
      <c r="PME15" s="5"/>
      <c r="PMF15" s="5"/>
      <c r="PMG15" s="5"/>
      <c r="PMH15" s="5"/>
      <c r="PMI15" s="5"/>
      <c r="PMJ15" s="5"/>
      <c r="PMK15" s="5"/>
      <c r="PML15" s="5"/>
      <c r="PMM15" s="5"/>
      <c r="PMN15" s="5"/>
      <c r="PMO15" s="5"/>
      <c r="PMP15" s="5"/>
      <c r="PMQ15" s="5"/>
      <c r="PMR15" s="5"/>
      <c r="PMS15" s="5"/>
      <c r="PMT15" s="5"/>
      <c r="PMU15" s="5"/>
      <c r="PMV15" s="5"/>
      <c r="PMW15" s="5"/>
      <c r="PMX15" s="5"/>
      <c r="PMY15" s="5"/>
      <c r="PMZ15" s="5"/>
      <c r="PNA15" s="5"/>
      <c r="PNB15" s="5"/>
      <c r="PNC15" s="5"/>
      <c r="PND15" s="5"/>
      <c r="PNE15" s="5"/>
      <c r="PNF15" s="5"/>
      <c r="PNG15" s="5"/>
      <c r="PNH15" s="5"/>
      <c r="PNI15" s="5"/>
      <c r="PNJ15" s="5"/>
      <c r="PNK15" s="5"/>
      <c r="PNL15" s="5"/>
      <c r="PNM15" s="5"/>
      <c r="PNN15" s="5"/>
      <c r="PNO15" s="5"/>
      <c r="PNP15" s="5"/>
      <c r="PNQ15" s="5"/>
      <c r="PNR15" s="5"/>
      <c r="PNS15" s="5"/>
      <c r="PNT15" s="5"/>
      <c r="PNU15" s="5"/>
      <c r="PNV15" s="5"/>
      <c r="PNW15" s="5"/>
      <c r="PNX15" s="5"/>
      <c r="PNY15" s="5"/>
      <c r="PNZ15" s="5"/>
      <c r="POA15" s="5"/>
      <c r="POB15" s="5"/>
      <c r="POC15" s="5"/>
      <c r="POD15" s="5"/>
      <c r="POE15" s="5"/>
      <c r="POF15" s="5"/>
      <c r="POG15" s="5"/>
      <c r="POH15" s="5"/>
      <c r="POI15" s="5"/>
      <c r="POJ15" s="5"/>
      <c r="POK15" s="5"/>
      <c r="POL15" s="5"/>
      <c r="POM15" s="5"/>
      <c r="PON15" s="5"/>
      <c r="POO15" s="5"/>
      <c r="POP15" s="5"/>
      <c r="POQ15" s="5"/>
      <c r="POR15" s="5"/>
      <c r="POS15" s="5"/>
      <c r="POT15" s="5"/>
      <c r="POU15" s="5"/>
      <c r="POV15" s="5"/>
      <c r="POW15" s="5"/>
      <c r="POX15" s="5"/>
      <c r="POY15" s="5"/>
      <c r="POZ15" s="5"/>
      <c r="PPA15" s="5"/>
      <c r="PPB15" s="5"/>
      <c r="PPC15" s="5"/>
      <c r="PPD15" s="5"/>
      <c r="PPE15" s="5"/>
      <c r="PPF15" s="5"/>
      <c r="PPG15" s="5"/>
      <c r="PPH15" s="5"/>
      <c r="PPI15" s="5"/>
      <c r="PPJ15" s="5"/>
      <c r="PPK15" s="5"/>
      <c r="PPL15" s="5"/>
      <c r="PPM15" s="5"/>
      <c r="PPN15" s="5"/>
      <c r="PPO15" s="5"/>
      <c r="PPP15" s="5"/>
      <c r="PPQ15" s="5"/>
      <c r="PPR15" s="5"/>
      <c r="PPS15" s="5"/>
      <c r="PPT15" s="5"/>
      <c r="PPU15" s="5"/>
      <c r="PPV15" s="5"/>
      <c r="PPW15" s="5"/>
      <c r="PPX15" s="5"/>
      <c r="PPY15" s="5"/>
      <c r="PPZ15" s="5"/>
      <c r="PQA15" s="5"/>
      <c r="PQB15" s="5"/>
      <c r="PQC15" s="5"/>
      <c r="PQD15" s="5"/>
      <c r="PQE15" s="5"/>
      <c r="PQF15" s="5"/>
      <c r="PQG15" s="5"/>
      <c r="PQH15" s="5"/>
      <c r="PQI15" s="5"/>
      <c r="PQJ15" s="5"/>
      <c r="PQK15" s="5"/>
      <c r="PQL15" s="5"/>
      <c r="PQM15" s="5"/>
      <c r="PQN15" s="5"/>
      <c r="PQO15" s="5"/>
      <c r="PQP15" s="5"/>
      <c r="PQQ15" s="5"/>
      <c r="PQR15" s="5"/>
      <c r="PQS15" s="5"/>
      <c r="PQT15" s="5"/>
      <c r="PQU15" s="5"/>
      <c r="PQV15" s="5"/>
      <c r="PQW15" s="5"/>
      <c r="PQX15" s="5"/>
      <c r="PQY15" s="5"/>
      <c r="PQZ15" s="5"/>
      <c r="PRA15" s="5"/>
      <c r="PRB15" s="5"/>
      <c r="PRC15" s="5"/>
      <c r="PRD15" s="5"/>
      <c r="PRE15" s="5"/>
      <c r="PRF15" s="5"/>
      <c r="PRG15" s="5"/>
      <c r="PRH15" s="5"/>
      <c r="PRI15" s="5"/>
      <c r="PRJ15" s="5"/>
      <c r="PRK15" s="5"/>
      <c r="PRL15" s="5"/>
      <c r="PRM15" s="5"/>
      <c r="PRN15" s="5"/>
      <c r="PRO15" s="5"/>
      <c r="PRP15" s="5"/>
      <c r="PRQ15" s="5"/>
      <c r="PRR15" s="5"/>
      <c r="PRS15" s="5"/>
      <c r="PRT15" s="5"/>
      <c r="PRU15" s="5"/>
      <c r="PRV15" s="5"/>
      <c r="PRW15" s="5"/>
      <c r="PRX15" s="5"/>
      <c r="PRY15" s="5"/>
      <c r="PRZ15" s="5"/>
      <c r="PSA15" s="5"/>
      <c r="PSB15" s="5"/>
      <c r="PSC15" s="5"/>
      <c r="PSD15" s="5"/>
      <c r="PSE15" s="5"/>
      <c r="PSF15" s="5"/>
      <c r="PSG15" s="5"/>
      <c r="PSH15" s="5"/>
      <c r="PSI15" s="5"/>
      <c r="PSJ15" s="5"/>
      <c r="PSK15" s="5"/>
      <c r="PSL15" s="5"/>
      <c r="PSM15" s="5"/>
      <c r="PSN15" s="5"/>
      <c r="PSO15" s="5"/>
      <c r="PSP15" s="5"/>
      <c r="PSQ15" s="5"/>
      <c r="PSR15" s="5"/>
      <c r="PSS15" s="5"/>
      <c r="PST15" s="5"/>
      <c r="PSU15" s="5"/>
      <c r="PSV15" s="5"/>
      <c r="PSW15" s="5"/>
      <c r="PSX15" s="5"/>
      <c r="PSY15" s="5"/>
      <c r="PSZ15" s="5"/>
      <c r="PTA15" s="5"/>
      <c r="PTB15" s="5"/>
      <c r="PTC15" s="5"/>
      <c r="PTD15" s="5"/>
      <c r="PTE15" s="5"/>
      <c r="PTF15" s="5"/>
      <c r="PTG15" s="5"/>
      <c r="PTH15" s="5"/>
      <c r="PTI15" s="5"/>
      <c r="PTJ15" s="5"/>
      <c r="PTK15" s="5"/>
      <c r="PTL15" s="5"/>
      <c r="PTM15" s="5"/>
      <c r="PTN15" s="5"/>
      <c r="PTO15" s="5"/>
      <c r="PTP15" s="5"/>
      <c r="PTQ15" s="5"/>
      <c r="PTR15" s="5"/>
      <c r="PTS15" s="5"/>
      <c r="PTT15" s="5"/>
      <c r="PTU15" s="5"/>
      <c r="PTV15" s="5"/>
      <c r="PTW15" s="5"/>
      <c r="PTX15" s="5"/>
      <c r="PTY15" s="5"/>
      <c r="PTZ15" s="5"/>
      <c r="PUA15" s="5"/>
      <c r="PUB15" s="5"/>
      <c r="PUC15" s="5"/>
      <c r="PUD15" s="5"/>
      <c r="PUE15" s="5"/>
      <c r="PUF15" s="5"/>
      <c r="PUG15" s="5"/>
      <c r="PUH15" s="5"/>
      <c r="PUI15" s="5"/>
      <c r="PUJ15" s="5"/>
      <c r="PUK15" s="5"/>
      <c r="PUL15" s="5"/>
      <c r="PUM15" s="5"/>
      <c r="PUN15" s="5"/>
      <c r="PUO15" s="5"/>
      <c r="PUP15" s="5"/>
      <c r="PUQ15" s="5"/>
      <c r="PUR15" s="5"/>
      <c r="PUS15" s="5"/>
      <c r="PUT15" s="5"/>
      <c r="PUU15" s="5"/>
      <c r="PUV15" s="5"/>
      <c r="PUW15" s="5"/>
      <c r="PUX15" s="5"/>
      <c r="PUY15" s="5"/>
      <c r="PUZ15" s="5"/>
      <c r="PVA15" s="5"/>
      <c r="PVB15" s="5"/>
      <c r="PVC15" s="5"/>
      <c r="PVD15" s="5"/>
      <c r="PVE15" s="5"/>
      <c r="PVF15" s="5"/>
      <c r="PVG15" s="5"/>
      <c r="PVH15" s="5"/>
      <c r="PVI15" s="5"/>
      <c r="PVJ15" s="5"/>
      <c r="PVK15" s="5"/>
      <c r="PVL15" s="5"/>
      <c r="PVM15" s="5"/>
      <c r="PVN15" s="5"/>
      <c r="PVO15" s="5"/>
      <c r="PVP15" s="5"/>
      <c r="PVQ15" s="5"/>
      <c r="PVR15" s="5"/>
      <c r="PVS15" s="5"/>
      <c r="PVT15" s="5"/>
      <c r="PVU15" s="5"/>
      <c r="PVV15" s="5"/>
      <c r="PVW15" s="5"/>
      <c r="PVX15" s="5"/>
      <c r="PVY15" s="5"/>
      <c r="PVZ15" s="5"/>
      <c r="PWA15" s="5"/>
      <c r="PWB15" s="5"/>
      <c r="PWC15" s="5"/>
      <c r="PWD15" s="5"/>
      <c r="PWE15" s="5"/>
      <c r="PWF15" s="5"/>
      <c r="PWG15" s="5"/>
      <c r="PWH15" s="5"/>
      <c r="PWI15" s="5"/>
      <c r="PWJ15" s="5"/>
      <c r="PWK15" s="5"/>
      <c r="PWL15" s="5"/>
      <c r="PWM15" s="5"/>
      <c r="PWN15" s="5"/>
      <c r="PWO15" s="5"/>
      <c r="PWP15" s="5"/>
      <c r="PWQ15" s="5"/>
      <c r="PWR15" s="5"/>
      <c r="PWS15" s="5"/>
      <c r="PWT15" s="5"/>
      <c r="PWU15" s="5"/>
      <c r="PWV15" s="5"/>
      <c r="PWW15" s="5"/>
      <c r="PWX15" s="5"/>
      <c r="PWY15" s="5"/>
      <c r="PWZ15" s="5"/>
      <c r="PXA15" s="5"/>
      <c r="PXB15" s="5"/>
      <c r="PXC15" s="5"/>
      <c r="PXD15" s="5"/>
      <c r="PXE15" s="5"/>
      <c r="PXF15" s="5"/>
      <c r="PXG15" s="5"/>
      <c r="PXH15" s="5"/>
      <c r="PXI15" s="5"/>
      <c r="PXJ15" s="5"/>
      <c r="PXK15" s="5"/>
      <c r="PXL15" s="5"/>
      <c r="PXM15" s="5"/>
      <c r="PXN15" s="5"/>
      <c r="PXO15" s="5"/>
      <c r="PXP15" s="5"/>
      <c r="PXQ15" s="5"/>
      <c r="PXR15" s="5"/>
      <c r="PXS15" s="5"/>
      <c r="PXT15" s="5"/>
      <c r="PXU15" s="5"/>
      <c r="PXV15" s="5"/>
      <c r="PXW15" s="5"/>
      <c r="PXX15" s="5"/>
      <c r="PXY15" s="5"/>
      <c r="PXZ15" s="5"/>
      <c r="PYA15" s="5"/>
      <c r="PYB15" s="5"/>
      <c r="PYC15" s="5"/>
      <c r="PYD15" s="5"/>
      <c r="PYE15" s="5"/>
      <c r="PYF15" s="5"/>
      <c r="PYG15" s="5"/>
      <c r="PYH15" s="5"/>
      <c r="PYI15" s="5"/>
      <c r="PYJ15" s="5"/>
      <c r="PYK15" s="5"/>
      <c r="PYL15" s="5"/>
      <c r="PYM15" s="5"/>
      <c r="PYN15" s="5"/>
      <c r="PYO15" s="5"/>
      <c r="PYP15" s="5"/>
      <c r="PYQ15" s="5"/>
      <c r="PYR15" s="5"/>
      <c r="PYS15" s="5"/>
      <c r="PYT15" s="5"/>
      <c r="PYU15" s="5"/>
      <c r="PYV15" s="5"/>
      <c r="PYW15" s="5"/>
      <c r="PYX15" s="5"/>
      <c r="PYY15" s="5"/>
      <c r="PYZ15" s="5"/>
      <c r="PZA15" s="5"/>
      <c r="PZB15" s="5"/>
      <c r="PZC15" s="5"/>
      <c r="PZD15" s="5"/>
      <c r="PZE15" s="5"/>
      <c r="PZF15" s="5"/>
      <c r="PZG15" s="5"/>
      <c r="PZH15" s="5"/>
      <c r="PZI15" s="5"/>
      <c r="PZJ15" s="5"/>
      <c r="PZK15" s="5"/>
      <c r="PZL15" s="5"/>
      <c r="PZM15" s="5"/>
      <c r="PZN15" s="5"/>
      <c r="PZO15" s="5"/>
      <c r="PZP15" s="5"/>
      <c r="PZQ15" s="5"/>
      <c r="PZR15" s="5"/>
      <c r="PZS15" s="5"/>
      <c r="PZT15" s="5"/>
      <c r="PZU15" s="5"/>
      <c r="PZV15" s="5"/>
      <c r="PZW15" s="5"/>
      <c r="PZX15" s="5"/>
      <c r="PZY15" s="5"/>
      <c r="PZZ15" s="5"/>
      <c r="QAA15" s="5"/>
      <c r="QAB15" s="5"/>
      <c r="QAC15" s="5"/>
      <c r="QAD15" s="5"/>
      <c r="QAE15" s="5"/>
      <c r="QAF15" s="5"/>
      <c r="QAG15" s="5"/>
      <c r="QAH15" s="5"/>
      <c r="QAI15" s="5"/>
      <c r="QAJ15" s="5"/>
      <c r="QAK15" s="5"/>
      <c r="QAL15" s="5"/>
      <c r="QAM15" s="5"/>
      <c r="QAN15" s="5"/>
      <c r="QAO15" s="5"/>
      <c r="QAP15" s="5"/>
      <c r="QAQ15" s="5"/>
      <c r="QAR15" s="5"/>
      <c r="QAS15" s="5"/>
      <c r="QAT15" s="5"/>
      <c r="QAU15" s="5"/>
      <c r="QAV15" s="5"/>
      <c r="QAW15" s="5"/>
      <c r="QAX15" s="5"/>
      <c r="QAY15" s="5"/>
      <c r="QAZ15" s="5"/>
      <c r="QBA15" s="5"/>
      <c r="QBB15" s="5"/>
      <c r="QBC15" s="5"/>
      <c r="QBD15" s="5"/>
      <c r="QBE15" s="5"/>
      <c r="QBF15" s="5"/>
      <c r="QBG15" s="5"/>
      <c r="QBH15" s="5"/>
      <c r="QBI15" s="5"/>
      <c r="QBJ15" s="5"/>
      <c r="QBK15" s="5"/>
      <c r="QBL15" s="5"/>
      <c r="QBM15" s="5"/>
      <c r="QBN15" s="5"/>
      <c r="QBO15" s="5"/>
      <c r="QBP15" s="5"/>
      <c r="QBQ15" s="5"/>
      <c r="QBR15" s="5"/>
      <c r="QBS15" s="5"/>
      <c r="QBT15" s="5"/>
      <c r="QBU15" s="5"/>
      <c r="QBV15" s="5"/>
      <c r="QBW15" s="5"/>
      <c r="QBX15" s="5"/>
      <c r="QBY15" s="5"/>
      <c r="QBZ15" s="5"/>
      <c r="QCA15" s="5"/>
      <c r="QCB15" s="5"/>
      <c r="QCC15" s="5"/>
      <c r="QCD15" s="5"/>
      <c r="QCE15" s="5"/>
      <c r="QCF15" s="5"/>
      <c r="QCG15" s="5"/>
      <c r="QCH15" s="5"/>
      <c r="QCI15" s="5"/>
      <c r="QCJ15" s="5"/>
      <c r="QCK15" s="5"/>
      <c r="QCL15" s="5"/>
      <c r="QCM15" s="5"/>
      <c r="QCN15" s="5"/>
      <c r="QCO15" s="5"/>
      <c r="QCP15" s="5"/>
      <c r="QCQ15" s="5"/>
      <c r="QCR15" s="5"/>
      <c r="QCS15" s="5"/>
      <c r="QCT15" s="5"/>
      <c r="QCU15" s="5"/>
      <c r="QCV15" s="5"/>
      <c r="QCW15" s="5"/>
      <c r="QCX15" s="5"/>
      <c r="QCY15" s="5"/>
      <c r="QCZ15" s="5"/>
      <c r="QDA15" s="5"/>
      <c r="QDB15" s="5"/>
      <c r="QDC15" s="5"/>
      <c r="QDD15" s="5"/>
      <c r="QDE15" s="5"/>
      <c r="QDF15" s="5"/>
      <c r="QDG15" s="5"/>
      <c r="QDH15" s="5"/>
      <c r="QDI15" s="5"/>
      <c r="QDJ15" s="5"/>
      <c r="QDK15" s="5"/>
      <c r="QDL15" s="5"/>
      <c r="QDM15" s="5"/>
      <c r="QDN15" s="5"/>
      <c r="QDO15" s="5"/>
      <c r="QDP15" s="5"/>
      <c r="QDQ15" s="5"/>
      <c r="QDR15" s="5"/>
      <c r="QDS15" s="5"/>
      <c r="QDT15" s="5"/>
      <c r="QDU15" s="5"/>
      <c r="QDV15" s="5"/>
      <c r="QDW15" s="5"/>
      <c r="QDX15" s="5"/>
      <c r="QDY15" s="5"/>
      <c r="QDZ15" s="5"/>
      <c r="QEA15" s="5"/>
      <c r="QEB15" s="5"/>
      <c r="QEC15" s="5"/>
      <c r="QED15" s="5"/>
      <c r="QEE15" s="5"/>
      <c r="QEF15" s="5"/>
      <c r="QEG15" s="5"/>
      <c r="QEH15" s="5"/>
      <c r="QEI15" s="5"/>
      <c r="QEJ15" s="5"/>
      <c r="QEK15" s="5"/>
      <c r="QEL15" s="5"/>
      <c r="QEM15" s="5"/>
      <c r="QEN15" s="5"/>
      <c r="QEO15" s="5"/>
      <c r="QEP15" s="5"/>
      <c r="QEQ15" s="5"/>
      <c r="QER15" s="5"/>
      <c r="QES15" s="5"/>
      <c r="QET15" s="5"/>
      <c r="QEU15" s="5"/>
      <c r="QEV15" s="5"/>
      <c r="QEW15" s="5"/>
      <c r="QEX15" s="5"/>
      <c r="QEY15" s="5"/>
      <c r="QEZ15" s="5"/>
      <c r="QFA15" s="5"/>
      <c r="QFB15" s="5"/>
      <c r="QFC15" s="5"/>
      <c r="QFD15" s="5"/>
      <c r="QFE15" s="5"/>
      <c r="QFF15" s="5"/>
      <c r="QFG15" s="5"/>
      <c r="QFH15" s="5"/>
      <c r="QFI15" s="5"/>
      <c r="QFJ15" s="5"/>
      <c r="QFK15" s="5"/>
      <c r="QFL15" s="5"/>
      <c r="QFM15" s="5"/>
      <c r="QFN15" s="5"/>
      <c r="QFO15" s="5"/>
      <c r="QFP15" s="5"/>
      <c r="QFQ15" s="5"/>
      <c r="QFR15" s="5"/>
      <c r="QFS15" s="5"/>
      <c r="QFT15" s="5"/>
      <c r="QFU15" s="5"/>
      <c r="QFV15" s="5"/>
      <c r="QFW15" s="5"/>
      <c r="QFX15" s="5"/>
      <c r="QFY15" s="5"/>
      <c r="QFZ15" s="5"/>
      <c r="QGA15" s="5"/>
      <c r="QGB15" s="5"/>
      <c r="QGC15" s="5"/>
      <c r="QGD15" s="5"/>
      <c r="QGE15" s="5"/>
      <c r="QGF15" s="5"/>
      <c r="QGG15" s="5"/>
      <c r="QGH15" s="5"/>
      <c r="QGI15" s="5"/>
      <c r="QGJ15" s="5"/>
      <c r="QGK15" s="5"/>
      <c r="QGL15" s="5"/>
      <c r="QGM15" s="5"/>
      <c r="QGN15" s="5"/>
      <c r="QGO15" s="5"/>
      <c r="QGP15" s="5"/>
      <c r="QGQ15" s="5"/>
      <c r="QGR15" s="5"/>
      <c r="QGS15" s="5"/>
      <c r="QGT15" s="5"/>
      <c r="QGU15" s="5"/>
      <c r="QGV15" s="5"/>
      <c r="QGW15" s="5"/>
      <c r="QGX15" s="5"/>
      <c r="QGY15" s="5"/>
      <c r="QGZ15" s="5"/>
      <c r="QHA15" s="5"/>
      <c r="QHB15" s="5"/>
      <c r="QHC15" s="5"/>
      <c r="QHD15" s="5"/>
      <c r="QHE15" s="5"/>
      <c r="QHF15" s="5"/>
      <c r="QHG15" s="5"/>
      <c r="QHH15" s="5"/>
      <c r="QHI15" s="5"/>
      <c r="QHJ15" s="5"/>
      <c r="QHK15" s="5"/>
      <c r="QHL15" s="5"/>
      <c r="QHM15" s="5"/>
      <c r="QHN15" s="5"/>
      <c r="QHO15" s="5"/>
      <c r="QHP15" s="5"/>
      <c r="QHQ15" s="5"/>
      <c r="QHR15" s="5"/>
      <c r="QHS15" s="5"/>
      <c r="QHT15" s="5"/>
      <c r="QHU15" s="5"/>
      <c r="QHV15" s="5"/>
      <c r="QHW15" s="5"/>
      <c r="QHX15" s="5"/>
      <c r="QHY15" s="5"/>
      <c r="QHZ15" s="5"/>
      <c r="QIA15" s="5"/>
      <c r="QIB15" s="5"/>
      <c r="QIC15" s="5"/>
      <c r="QID15" s="5"/>
      <c r="QIE15" s="5"/>
      <c r="QIF15" s="5"/>
      <c r="QIG15" s="5"/>
      <c r="QIH15" s="5"/>
      <c r="QII15" s="5"/>
      <c r="QIJ15" s="5"/>
      <c r="QIK15" s="5"/>
      <c r="QIL15" s="5"/>
      <c r="QIM15" s="5"/>
      <c r="QIN15" s="5"/>
      <c r="QIO15" s="5"/>
      <c r="QIP15" s="5"/>
      <c r="QIQ15" s="5"/>
      <c r="QIR15" s="5"/>
      <c r="QIS15" s="5"/>
      <c r="QIT15" s="5"/>
      <c r="QIU15" s="5"/>
      <c r="QIV15" s="5"/>
      <c r="QIW15" s="5"/>
      <c r="QIX15" s="5"/>
      <c r="QIY15" s="5"/>
      <c r="QIZ15" s="5"/>
      <c r="QJA15" s="5"/>
      <c r="QJB15" s="5"/>
      <c r="QJC15" s="5"/>
      <c r="QJD15" s="5"/>
      <c r="QJE15" s="5"/>
      <c r="QJF15" s="5"/>
      <c r="QJG15" s="5"/>
      <c r="QJH15" s="5"/>
      <c r="QJI15" s="5"/>
      <c r="QJJ15" s="5"/>
      <c r="QJK15" s="5"/>
      <c r="QJL15" s="5"/>
      <c r="QJM15" s="5"/>
      <c r="QJN15" s="5"/>
      <c r="QJO15" s="5"/>
      <c r="QJP15" s="5"/>
      <c r="QJQ15" s="5"/>
      <c r="QJR15" s="5"/>
      <c r="QJS15" s="5"/>
      <c r="QJT15" s="5"/>
      <c r="QJU15" s="5"/>
      <c r="QJV15" s="5"/>
      <c r="QJW15" s="5"/>
      <c r="QJX15" s="5"/>
      <c r="QJY15" s="5"/>
      <c r="QJZ15" s="5"/>
      <c r="QKA15" s="5"/>
      <c r="QKB15" s="5"/>
      <c r="QKC15" s="5"/>
      <c r="QKD15" s="5"/>
      <c r="QKE15" s="5"/>
      <c r="QKF15" s="5"/>
      <c r="QKG15" s="5"/>
      <c r="QKH15" s="5"/>
      <c r="QKI15" s="5"/>
      <c r="QKJ15" s="5"/>
      <c r="QKK15" s="5"/>
      <c r="QKL15" s="5"/>
      <c r="QKM15" s="5"/>
      <c r="QKN15" s="5"/>
      <c r="QKO15" s="5"/>
      <c r="QKP15" s="5"/>
      <c r="QKQ15" s="5"/>
      <c r="QKR15" s="5"/>
      <c r="QKS15" s="5"/>
      <c r="QKT15" s="5"/>
      <c r="QKU15" s="5"/>
      <c r="QKV15" s="5"/>
      <c r="QKW15" s="5"/>
      <c r="QKX15" s="5"/>
      <c r="QKY15" s="5"/>
      <c r="QKZ15" s="5"/>
      <c r="QLA15" s="5"/>
      <c r="QLB15" s="5"/>
      <c r="QLC15" s="5"/>
      <c r="QLD15" s="5"/>
      <c r="QLE15" s="5"/>
      <c r="QLF15" s="5"/>
      <c r="QLG15" s="5"/>
      <c r="QLH15" s="5"/>
      <c r="QLI15" s="5"/>
      <c r="QLJ15" s="5"/>
      <c r="QLK15" s="5"/>
      <c r="QLL15" s="5"/>
      <c r="QLM15" s="5"/>
      <c r="QLN15" s="5"/>
      <c r="QLO15" s="5"/>
      <c r="QLP15" s="5"/>
      <c r="QLQ15" s="5"/>
      <c r="QLR15" s="5"/>
      <c r="QLS15" s="5"/>
      <c r="QLT15" s="5"/>
      <c r="QLU15" s="5"/>
      <c r="QLV15" s="5"/>
      <c r="QLW15" s="5"/>
      <c r="QLX15" s="5"/>
      <c r="QLY15" s="5"/>
      <c r="QLZ15" s="5"/>
      <c r="QMA15" s="5"/>
      <c r="QMB15" s="5"/>
      <c r="QMC15" s="5"/>
      <c r="QMD15" s="5"/>
      <c r="QME15" s="5"/>
      <c r="QMF15" s="5"/>
      <c r="QMG15" s="5"/>
      <c r="QMH15" s="5"/>
      <c r="QMI15" s="5"/>
      <c r="QMJ15" s="5"/>
      <c r="QMK15" s="5"/>
      <c r="QML15" s="5"/>
      <c r="QMM15" s="5"/>
      <c r="QMN15" s="5"/>
      <c r="QMO15" s="5"/>
      <c r="QMP15" s="5"/>
      <c r="QMQ15" s="5"/>
      <c r="QMR15" s="5"/>
      <c r="QMS15" s="5"/>
      <c r="QMT15" s="5"/>
      <c r="QMU15" s="5"/>
      <c r="QMV15" s="5"/>
      <c r="QMW15" s="5"/>
      <c r="QMX15" s="5"/>
      <c r="QMY15" s="5"/>
      <c r="QMZ15" s="5"/>
      <c r="QNA15" s="5"/>
      <c r="QNB15" s="5"/>
      <c r="QNC15" s="5"/>
      <c r="QND15" s="5"/>
      <c r="QNE15" s="5"/>
      <c r="QNF15" s="5"/>
      <c r="QNG15" s="5"/>
      <c r="QNH15" s="5"/>
      <c r="QNI15" s="5"/>
      <c r="QNJ15" s="5"/>
      <c r="QNK15" s="5"/>
      <c r="QNL15" s="5"/>
      <c r="QNM15" s="5"/>
      <c r="QNN15" s="5"/>
      <c r="QNO15" s="5"/>
      <c r="QNP15" s="5"/>
      <c r="QNQ15" s="5"/>
      <c r="QNR15" s="5"/>
      <c r="QNS15" s="5"/>
      <c r="QNT15" s="5"/>
      <c r="QNU15" s="5"/>
      <c r="QNV15" s="5"/>
      <c r="QNW15" s="5"/>
      <c r="QNX15" s="5"/>
      <c r="QNY15" s="5"/>
      <c r="QNZ15" s="5"/>
      <c r="QOA15" s="5"/>
      <c r="QOB15" s="5"/>
      <c r="QOC15" s="5"/>
      <c r="QOD15" s="5"/>
      <c r="QOE15" s="5"/>
      <c r="QOF15" s="5"/>
      <c r="QOG15" s="5"/>
      <c r="QOH15" s="5"/>
      <c r="QOI15" s="5"/>
      <c r="QOJ15" s="5"/>
      <c r="QOK15" s="5"/>
      <c r="QOL15" s="5"/>
      <c r="QOM15" s="5"/>
      <c r="QON15" s="5"/>
      <c r="QOO15" s="5"/>
      <c r="QOP15" s="5"/>
      <c r="QOQ15" s="5"/>
      <c r="QOR15" s="5"/>
      <c r="QOS15" s="5"/>
      <c r="QOT15" s="5"/>
      <c r="QOU15" s="5"/>
      <c r="QOV15" s="5"/>
      <c r="QOW15" s="5"/>
      <c r="QOX15" s="5"/>
      <c r="QOY15" s="5"/>
      <c r="QOZ15" s="5"/>
      <c r="QPA15" s="5"/>
      <c r="QPB15" s="5"/>
      <c r="QPC15" s="5"/>
      <c r="QPD15" s="5"/>
      <c r="QPE15" s="5"/>
      <c r="QPF15" s="5"/>
      <c r="QPG15" s="5"/>
      <c r="QPH15" s="5"/>
      <c r="QPI15" s="5"/>
      <c r="QPJ15" s="5"/>
      <c r="QPK15" s="5"/>
      <c r="QPL15" s="5"/>
      <c r="QPM15" s="5"/>
      <c r="QPN15" s="5"/>
      <c r="QPO15" s="5"/>
      <c r="QPP15" s="5"/>
      <c r="QPQ15" s="5"/>
      <c r="QPR15" s="5"/>
      <c r="QPS15" s="5"/>
      <c r="QPT15" s="5"/>
      <c r="QPU15" s="5"/>
      <c r="QPV15" s="5"/>
      <c r="QPW15" s="5"/>
      <c r="QPX15" s="5"/>
      <c r="QPY15" s="5"/>
      <c r="QPZ15" s="5"/>
      <c r="QQA15" s="5"/>
      <c r="QQB15" s="5"/>
      <c r="QQC15" s="5"/>
      <c r="QQD15" s="5"/>
      <c r="QQE15" s="5"/>
      <c r="QQF15" s="5"/>
      <c r="QQG15" s="5"/>
      <c r="QQH15" s="5"/>
      <c r="QQI15" s="5"/>
      <c r="QQJ15" s="5"/>
      <c r="QQK15" s="5"/>
      <c r="QQL15" s="5"/>
      <c r="QQM15" s="5"/>
      <c r="QQN15" s="5"/>
      <c r="QQO15" s="5"/>
      <c r="QQP15" s="5"/>
      <c r="QQQ15" s="5"/>
      <c r="QQR15" s="5"/>
      <c r="QQS15" s="5"/>
      <c r="QQT15" s="5"/>
      <c r="QQU15" s="5"/>
      <c r="QQV15" s="5"/>
      <c r="QQW15" s="5"/>
      <c r="QQX15" s="5"/>
      <c r="QQY15" s="5"/>
      <c r="QQZ15" s="5"/>
      <c r="QRA15" s="5"/>
      <c r="QRB15" s="5"/>
      <c r="QRC15" s="5"/>
      <c r="QRD15" s="5"/>
      <c r="QRE15" s="5"/>
      <c r="QRF15" s="5"/>
      <c r="QRG15" s="5"/>
      <c r="QRH15" s="5"/>
      <c r="QRI15" s="5"/>
      <c r="QRJ15" s="5"/>
      <c r="QRK15" s="5"/>
      <c r="QRL15" s="5"/>
      <c r="QRM15" s="5"/>
      <c r="QRN15" s="5"/>
      <c r="QRO15" s="5"/>
      <c r="QRP15" s="5"/>
      <c r="QRQ15" s="5"/>
      <c r="QRR15" s="5"/>
      <c r="QRS15" s="5"/>
      <c r="QRT15" s="5"/>
      <c r="QRU15" s="5"/>
      <c r="QRV15" s="5"/>
      <c r="QRW15" s="5"/>
      <c r="QRX15" s="5"/>
      <c r="QRY15" s="5"/>
      <c r="QRZ15" s="5"/>
      <c r="QSA15" s="5"/>
      <c r="QSB15" s="5"/>
      <c r="QSC15" s="5"/>
      <c r="QSD15" s="5"/>
      <c r="QSE15" s="5"/>
      <c r="QSF15" s="5"/>
      <c r="QSG15" s="5"/>
      <c r="QSH15" s="5"/>
      <c r="QSI15" s="5"/>
      <c r="QSJ15" s="5"/>
      <c r="QSK15" s="5"/>
      <c r="QSL15" s="5"/>
      <c r="QSM15" s="5"/>
      <c r="QSN15" s="5"/>
      <c r="QSO15" s="5"/>
      <c r="QSP15" s="5"/>
      <c r="QSQ15" s="5"/>
      <c r="QSR15" s="5"/>
      <c r="QSS15" s="5"/>
      <c r="QST15" s="5"/>
      <c r="QSU15" s="5"/>
      <c r="QSV15" s="5"/>
      <c r="QSW15" s="5"/>
      <c r="QSX15" s="5"/>
      <c r="QSY15" s="5"/>
      <c r="QSZ15" s="5"/>
      <c r="QTA15" s="5"/>
      <c r="QTB15" s="5"/>
      <c r="QTC15" s="5"/>
      <c r="QTD15" s="5"/>
      <c r="QTE15" s="5"/>
      <c r="QTF15" s="5"/>
      <c r="QTG15" s="5"/>
      <c r="QTH15" s="5"/>
      <c r="QTI15" s="5"/>
      <c r="QTJ15" s="5"/>
      <c r="QTK15" s="5"/>
      <c r="QTL15" s="5"/>
      <c r="QTM15" s="5"/>
      <c r="QTN15" s="5"/>
      <c r="QTO15" s="5"/>
      <c r="QTP15" s="5"/>
      <c r="QTQ15" s="5"/>
      <c r="QTR15" s="5"/>
      <c r="QTS15" s="5"/>
      <c r="QTT15" s="5"/>
      <c r="QTU15" s="5"/>
      <c r="QTV15" s="5"/>
      <c r="QTW15" s="5"/>
      <c r="QTX15" s="5"/>
      <c r="QTY15" s="5"/>
      <c r="QTZ15" s="5"/>
      <c r="QUA15" s="5"/>
      <c r="QUB15" s="5"/>
      <c r="QUC15" s="5"/>
      <c r="QUD15" s="5"/>
      <c r="QUE15" s="5"/>
      <c r="QUF15" s="5"/>
      <c r="QUG15" s="5"/>
      <c r="QUH15" s="5"/>
      <c r="QUI15" s="5"/>
      <c r="QUJ15" s="5"/>
      <c r="QUK15" s="5"/>
      <c r="QUL15" s="5"/>
      <c r="QUM15" s="5"/>
      <c r="QUN15" s="5"/>
      <c r="QUO15" s="5"/>
      <c r="QUP15" s="5"/>
      <c r="QUQ15" s="5"/>
      <c r="QUR15" s="5"/>
      <c r="QUS15" s="5"/>
      <c r="QUT15" s="5"/>
      <c r="QUU15" s="5"/>
      <c r="QUV15" s="5"/>
      <c r="QUW15" s="5"/>
      <c r="QUX15" s="5"/>
      <c r="QUY15" s="5"/>
      <c r="QUZ15" s="5"/>
      <c r="QVA15" s="5"/>
      <c r="QVB15" s="5"/>
      <c r="QVC15" s="5"/>
      <c r="QVD15" s="5"/>
      <c r="QVE15" s="5"/>
      <c r="QVF15" s="5"/>
      <c r="QVG15" s="5"/>
      <c r="QVH15" s="5"/>
      <c r="QVI15" s="5"/>
      <c r="QVJ15" s="5"/>
      <c r="QVK15" s="5"/>
      <c r="QVL15" s="5"/>
      <c r="QVM15" s="5"/>
      <c r="QVN15" s="5"/>
      <c r="QVO15" s="5"/>
      <c r="QVP15" s="5"/>
      <c r="QVQ15" s="5"/>
      <c r="QVR15" s="5"/>
      <c r="QVS15" s="5"/>
      <c r="QVT15" s="5"/>
      <c r="QVU15" s="5"/>
      <c r="QVV15" s="5"/>
      <c r="QVW15" s="5"/>
      <c r="QVX15" s="5"/>
      <c r="QVY15" s="5"/>
      <c r="QVZ15" s="5"/>
      <c r="QWA15" s="5"/>
      <c r="QWB15" s="5"/>
      <c r="QWC15" s="5"/>
      <c r="QWD15" s="5"/>
      <c r="QWE15" s="5"/>
      <c r="QWF15" s="5"/>
      <c r="QWG15" s="5"/>
      <c r="QWH15" s="5"/>
      <c r="QWI15" s="5"/>
      <c r="QWJ15" s="5"/>
      <c r="QWK15" s="5"/>
      <c r="QWL15" s="5"/>
      <c r="QWM15" s="5"/>
      <c r="QWN15" s="5"/>
      <c r="QWO15" s="5"/>
      <c r="QWP15" s="5"/>
      <c r="QWQ15" s="5"/>
      <c r="QWR15" s="5"/>
      <c r="QWS15" s="5"/>
      <c r="QWT15" s="5"/>
      <c r="QWU15" s="5"/>
      <c r="QWV15" s="5"/>
      <c r="QWW15" s="5"/>
      <c r="QWX15" s="5"/>
      <c r="QWY15" s="5"/>
      <c r="QWZ15" s="5"/>
      <c r="QXA15" s="5"/>
      <c r="QXB15" s="5"/>
      <c r="QXC15" s="5"/>
      <c r="QXD15" s="5"/>
      <c r="QXE15" s="5"/>
      <c r="QXF15" s="5"/>
      <c r="QXG15" s="5"/>
      <c r="QXH15" s="5"/>
      <c r="QXI15" s="5"/>
      <c r="QXJ15" s="5"/>
      <c r="QXK15" s="5"/>
      <c r="QXL15" s="5"/>
      <c r="QXM15" s="5"/>
      <c r="QXN15" s="5"/>
      <c r="QXO15" s="5"/>
      <c r="QXP15" s="5"/>
      <c r="QXQ15" s="5"/>
      <c r="QXR15" s="5"/>
      <c r="QXS15" s="5"/>
      <c r="QXT15" s="5"/>
      <c r="QXU15" s="5"/>
      <c r="QXV15" s="5"/>
      <c r="QXW15" s="5"/>
      <c r="QXX15" s="5"/>
      <c r="QXY15" s="5"/>
      <c r="QXZ15" s="5"/>
      <c r="QYA15" s="5"/>
      <c r="QYB15" s="5"/>
      <c r="QYC15" s="5"/>
      <c r="QYD15" s="5"/>
      <c r="QYE15" s="5"/>
      <c r="QYF15" s="5"/>
      <c r="QYG15" s="5"/>
      <c r="QYH15" s="5"/>
      <c r="QYI15" s="5"/>
      <c r="QYJ15" s="5"/>
      <c r="QYK15" s="5"/>
      <c r="QYL15" s="5"/>
      <c r="QYM15" s="5"/>
      <c r="QYN15" s="5"/>
      <c r="QYO15" s="5"/>
      <c r="QYP15" s="5"/>
      <c r="QYQ15" s="5"/>
      <c r="QYR15" s="5"/>
      <c r="QYS15" s="5"/>
      <c r="QYT15" s="5"/>
      <c r="QYU15" s="5"/>
      <c r="QYV15" s="5"/>
      <c r="QYW15" s="5"/>
      <c r="QYX15" s="5"/>
      <c r="QYY15" s="5"/>
      <c r="QYZ15" s="5"/>
      <c r="QZA15" s="5"/>
      <c r="QZB15" s="5"/>
      <c r="QZC15" s="5"/>
      <c r="QZD15" s="5"/>
      <c r="QZE15" s="5"/>
      <c r="QZF15" s="5"/>
      <c r="QZG15" s="5"/>
      <c r="QZH15" s="5"/>
      <c r="QZI15" s="5"/>
      <c r="QZJ15" s="5"/>
      <c r="QZK15" s="5"/>
      <c r="QZL15" s="5"/>
      <c r="QZM15" s="5"/>
      <c r="QZN15" s="5"/>
      <c r="QZO15" s="5"/>
      <c r="QZP15" s="5"/>
      <c r="QZQ15" s="5"/>
      <c r="QZR15" s="5"/>
      <c r="QZS15" s="5"/>
      <c r="QZT15" s="5"/>
      <c r="QZU15" s="5"/>
      <c r="QZV15" s="5"/>
      <c r="QZW15" s="5"/>
      <c r="QZX15" s="5"/>
      <c r="QZY15" s="5"/>
      <c r="QZZ15" s="5"/>
      <c r="RAA15" s="5"/>
      <c r="RAB15" s="5"/>
      <c r="RAC15" s="5"/>
      <c r="RAD15" s="5"/>
      <c r="RAE15" s="5"/>
      <c r="RAF15" s="5"/>
      <c r="RAG15" s="5"/>
      <c r="RAH15" s="5"/>
      <c r="RAI15" s="5"/>
      <c r="RAJ15" s="5"/>
      <c r="RAK15" s="5"/>
      <c r="RAL15" s="5"/>
      <c r="RAM15" s="5"/>
      <c r="RAN15" s="5"/>
      <c r="RAO15" s="5"/>
      <c r="RAP15" s="5"/>
      <c r="RAQ15" s="5"/>
      <c r="RAR15" s="5"/>
      <c r="RAS15" s="5"/>
      <c r="RAT15" s="5"/>
      <c r="RAU15" s="5"/>
      <c r="RAV15" s="5"/>
      <c r="RAW15" s="5"/>
      <c r="RAX15" s="5"/>
      <c r="RAY15" s="5"/>
      <c r="RAZ15" s="5"/>
      <c r="RBA15" s="5"/>
      <c r="RBB15" s="5"/>
      <c r="RBC15" s="5"/>
      <c r="RBD15" s="5"/>
      <c r="RBE15" s="5"/>
      <c r="RBF15" s="5"/>
      <c r="RBG15" s="5"/>
      <c r="RBH15" s="5"/>
      <c r="RBI15" s="5"/>
      <c r="RBJ15" s="5"/>
      <c r="RBK15" s="5"/>
      <c r="RBL15" s="5"/>
      <c r="RBM15" s="5"/>
      <c r="RBN15" s="5"/>
      <c r="RBO15" s="5"/>
      <c r="RBP15" s="5"/>
      <c r="RBQ15" s="5"/>
      <c r="RBR15" s="5"/>
      <c r="RBS15" s="5"/>
      <c r="RBT15" s="5"/>
      <c r="RBU15" s="5"/>
      <c r="RBV15" s="5"/>
      <c r="RBW15" s="5"/>
      <c r="RBX15" s="5"/>
      <c r="RBY15" s="5"/>
      <c r="RBZ15" s="5"/>
      <c r="RCA15" s="5"/>
      <c r="RCB15" s="5"/>
      <c r="RCC15" s="5"/>
      <c r="RCD15" s="5"/>
      <c r="RCE15" s="5"/>
      <c r="RCF15" s="5"/>
      <c r="RCG15" s="5"/>
      <c r="RCH15" s="5"/>
      <c r="RCI15" s="5"/>
      <c r="RCJ15" s="5"/>
      <c r="RCK15" s="5"/>
      <c r="RCL15" s="5"/>
      <c r="RCM15" s="5"/>
      <c r="RCN15" s="5"/>
      <c r="RCO15" s="5"/>
      <c r="RCP15" s="5"/>
      <c r="RCQ15" s="5"/>
      <c r="RCR15" s="5"/>
      <c r="RCS15" s="5"/>
      <c r="RCT15" s="5"/>
      <c r="RCU15" s="5"/>
      <c r="RCV15" s="5"/>
      <c r="RCW15" s="5"/>
      <c r="RCX15" s="5"/>
      <c r="RCY15" s="5"/>
      <c r="RCZ15" s="5"/>
      <c r="RDA15" s="5"/>
      <c r="RDB15" s="5"/>
      <c r="RDC15" s="5"/>
      <c r="RDD15" s="5"/>
      <c r="RDE15" s="5"/>
      <c r="RDF15" s="5"/>
      <c r="RDG15" s="5"/>
      <c r="RDH15" s="5"/>
      <c r="RDI15" s="5"/>
      <c r="RDJ15" s="5"/>
      <c r="RDK15" s="5"/>
      <c r="RDL15" s="5"/>
      <c r="RDM15" s="5"/>
      <c r="RDN15" s="5"/>
      <c r="RDO15" s="5"/>
      <c r="RDP15" s="5"/>
      <c r="RDQ15" s="5"/>
      <c r="RDR15" s="5"/>
      <c r="RDS15" s="5"/>
      <c r="RDT15" s="5"/>
      <c r="RDU15" s="5"/>
      <c r="RDV15" s="5"/>
      <c r="RDW15" s="5"/>
      <c r="RDX15" s="5"/>
      <c r="RDY15" s="5"/>
      <c r="RDZ15" s="5"/>
      <c r="REA15" s="5"/>
      <c r="REB15" s="5"/>
      <c r="REC15" s="5"/>
      <c r="RED15" s="5"/>
      <c r="REE15" s="5"/>
      <c r="REF15" s="5"/>
      <c r="REG15" s="5"/>
      <c r="REH15" s="5"/>
      <c r="REI15" s="5"/>
      <c r="REJ15" s="5"/>
      <c r="REK15" s="5"/>
      <c r="REL15" s="5"/>
      <c r="REM15" s="5"/>
      <c r="REN15" s="5"/>
      <c r="REO15" s="5"/>
      <c r="REP15" s="5"/>
      <c r="REQ15" s="5"/>
      <c r="RER15" s="5"/>
      <c r="RES15" s="5"/>
      <c r="RET15" s="5"/>
      <c r="REU15" s="5"/>
      <c r="REV15" s="5"/>
      <c r="REW15" s="5"/>
      <c r="REX15" s="5"/>
      <c r="REY15" s="5"/>
      <c r="REZ15" s="5"/>
      <c r="RFA15" s="5"/>
      <c r="RFB15" s="5"/>
      <c r="RFC15" s="5"/>
      <c r="RFD15" s="5"/>
      <c r="RFE15" s="5"/>
      <c r="RFF15" s="5"/>
      <c r="RFG15" s="5"/>
      <c r="RFH15" s="5"/>
      <c r="RFI15" s="5"/>
      <c r="RFJ15" s="5"/>
      <c r="RFK15" s="5"/>
      <c r="RFL15" s="5"/>
      <c r="RFM15" s="5"/>
      <c r="RFN15" s="5"/>
      <c r="RFO15" s="5"/>
      <c r="RFP15" s="5"/>
      <c r="RFQ15" s="5"/>
      <c r="RFR15" s="5"/>
      <c r="RFS15" s="5"/>
      <c r="RFT15" s="5"/>
      <c r="RFU15" s="5"/>
      <c r="RFV15" s="5"/>
      <c r="RFW15" s="5"/>
      <c r="RFX15" s="5"/>
      <c r="RFY15" s="5"/>
      <c r="RFZ15" s="5"/>
      <c r="RGA15" s="5"/>
      <c r="RGB15" s="5"/>
      <c r="RGC15" s="5"/>
      <c r="RGD15" s="5"/>
      <c r="RGE15" s="5"/>
      <c r="RGF15" s="5"/>
      <c r="RGG15" s="5"/>
      <c r="RGH15" s="5"/>
      <c r="RGI15" s="5"/>
      <c r="RGJ15" s="5"/>
      <c r="RGK15" s="5"/>
      <c r="RGL15" s="5"/>
      <c r="RGM15" s="5"/>
      <c r="RGN15" s="5"/>
      <c r="RGO15" s="5"/>
      <c r="RGP15" s="5"/>
      <c r="RGQ15" s="5"/>
      <c r="RGR15" s="5"/>
      <c r="RGS15" s="5"/>
      <c r="RGT15" s="5"/>
      <c r="RGU15" s="5"/>
      <c r="RGV15" s="5"/>
      <c r="RGW15" s="5"/>
      <c r="RGX15" s="5"/>
      <c r="RGY15" s="5"/>
      <c r="RGZ15" s="5"/>
      <c r="RHA15" s="5"/>
      <c r="RHB15" s="5"/>
      <c r="RHC15" s="5"/>
      <c r="RHD15" s="5"/>
      <c r="RHE15" s="5"/>
      <c r="RHF15" s="5"/>
      <c r="RHG15" s="5"/>
      <c r="RHH15" s="5"/>
      <c r="RHI15" s="5"/>
      <c r="RHJ15" s="5"/>
      <c r="RHK15" s="5"/>
      <c r="RHL15" s="5"/>
      <c r="RHM15" s="5"/>
      <c r="RHN15" s="5"/>
      <c r="RHO15" s="5"/>
      <c r="RHP15" s="5"/>
      <c r="RHQ15" s="5"/>
      <c r="RHR15" s="5"/>
      <c r="RHS15" s="5"/>
      <c r="RHT15" s="5"/>
      <c r="RHU15" s="5"/>
      <c r="RHV15" s="5"/>
      <c r="RHW15" s="5"/>
      <c r="RHX15" s="5"/>
      <c r="RHY15" s="5"/>
      <c r="RHZ15" s="5"/>
      <c r="RIA15" s="5"/>
      <c r="RIB15" s="5"/>
      <c r="RIC15" s="5"/>
      <c r="RID15" s="5"/>
      <c r="RIE15" s="5"/>
      <c r="RIF15" s="5"/>
      <c r="RIG15" s="5"/>
      <c r="RIH15" s="5"/>
      <c r="RII15" s="5"/>
      <c r="RIJ15" s="5"/>
      <c r="RIK15" s="5"/>
      <c r="RIL15" s="5"/>
      <c r="RIM15" s="5"/>
      <c r="RIN15" s="5"/>
      <c r="RIO15" s="5"/>
      <c r="RIP15" s="5"/>
      <c r="RIQ15" s="5"/>
      <c r="RIR15" s="5"/>
      <c r="RIS15" s="5"/>
      <c r="RIT15" s="5"/>
      <c r="RIU15" s="5"/>
      <c r="RIV15" s="5"/>
      <c r="RIW15" s="5"/>
      <c r="RIX15" s="5"/>
      <c r="RIY15" s="5"/>
      <c r="RIZ15" s="5"/>
      <c r="RJA15" s="5"/>
      <c r="RJB15" s="5"/>
      <c r="RJC15" s="5"/>
      <c r="RJD15" s="5"/>
      <c r="RJE15" s="5"/>
      <c r="RJF15" s="5"/>
      <c r="RJG15" s="5"/>
      <c r="RJH15" s="5"/>
      <c r="RJI15" s="5"/>
      <c r="RJJ15" s="5"/>
      <c r="RJK15" s="5"/>
      <c r="RJL15" s="5"/>
      <c r="RJM15" s="5"/>
      <c r="RJN15" s="5"/>
      <c r="RJO15" s="5"/>
      <c r="RJP15" s="5"/>
      <c r="RJQ15" s="5"/>
      <c r="RJR15" s="5"/>
      <c r="RJS15" s="5"/>
      <c r="RJT15" s="5"/>
      <c r="RJU15" s="5"/>
      <c r="RJV15" s="5"/>
      <c r="RJW15" s="5"/>
      <c r="RJX15" s="5"/>
      <c r="RJY15" s="5"/>
      <c r="RJZ15" s="5"/>
      <c r="RKA15" s="5"/>
      <c r="RKB15" s="5"/>
      <c r="RKC15" s="5"/>
      <c r="RKD15" s="5"/>
      <c r="RKE15" s="5"/>
      <c r="RKF15" s="5"/>
      <c r="RKG15" s="5"/>
      <c r="RKH15" s="5"/>
      <c r="RKI15" s="5"/>
      <c r="RKJ15" s="5"/>
      <c r="RKK15" s="5"/>
      <c r="RKL15" s="5"/>
      <c r="RKM15" s="5"/>
      <c r="RKN15" s="5"/>
      <c r="RKO15" s="5"/>
      <c r="RKP15" s="5"/>
      <c r="RKQ15" s="5"/>
      <c r="RKR15" s="5"/>
      <c r="RKS15" s="5"/>
      <c r="RKT15" s="5"/>
      <c r="RKU15" s="5"/>
      <c r="RKV15" s="5"/>
      <c r="RKW15" s="5"/>
      <c r="RKX15" s="5"/>
      <c r="RKY15" s="5"/>
      <c r="RKZ15" s="5"/>
      <c r="RLA15" s="5"/>
      <c r="RLB15" s="5"/>
      <c r="RLC15" s="5"/>
      <c r="RLD15" s="5"/>
      <c r="RLE15" s="5"/>
      <c r="RLF15" s="5"/>
      <c r="RLG15" s="5"/>
      <c r="RLH15" s="5"/>
      <c r="RLI15" s="5"/>
      <c r="RLJ15" s="5"/>
      <c r="RLK15" s="5"/>
      <c r="RLL15" s="5"/>
      <c r="RLM15" s="5"/>
      <c r="RLN15" s="5"/>
      <c r="RLO15" s="5"/>
      <c r="RLP15" s="5"/>
      <c r="RLQ15" s="5"/>
      <c r="RLR15" s="5"/>
      <c r="RLS15" s="5"/>
      <c r="RLT15" s="5"/>
      <c r="RLU15" s="5"/>
      <c r="RLV15" s="5"/>
      <c r="RLW15" s="5"/>
      <c r="RLX15" s="5"/>
      <c r="RLY15" s="5"/>
      <c r="RLZ15" s="5"/>
      <c r="RMA15" s="5"/>
      <c r="RMB15" s="5"/>
      <c r="RMC15" s="5"/>
      <c r="RMD15" s="5"/>
      <c r="RME15" s="5"/>
      <c r="RMF15" s="5"/>
      <c r="RMG15" s="5"/>
      <c r="RMH15" s="5"/>
      <c r="RMI15" s="5"/>
      <c r="RMJ15" s="5"/>
      <c r="RMK15" s="5"/>
      <c r="RML15" s="5"/>
      <c r="RMM15" s="5"/>
      <c r="RMN15" s="5"/>
      <c r="RMO15" s="5"/>
      <c r="RMP15" s="5"/>
      <c r="RMQ15" s="5"/>
      <c r="RMR15" s="5"/>
      <c r="RMS15" s="5"/>
      <c r="RMT15" s="5"/>
      <c r="RMU15" s="5"/>
      <c r="RMV15" s="5"/>
      <c r="RMW15" s="5"/>
      <c r="RMX15" s="5"/>
      <c r="RMY15" s="5"/>
      <c r="RMZ15" s="5"/>
      <c r="RNA15" s="5"/>
      <c r="RNB15" s="5"/>
      <c r="RNC15" s="5"/>
      <c r="RND15" s="5"/>
      <c r="RNE15" s="5"/>
      <c r="RNF15" s="5"/>
      <c r="RNG15" s="5"/>
      <c r="RNH15" s="5"/>
      <c r="RNI15" s="5"/>
      <c r="RNJ15" s="5"/>
      <c r="RNK15" s="5"/>
      <c r="RNL15" s="5"/>
      <c r="RNM15" s="5"/>
      <c r="RNN15" s="5"/>
      <c r="RNO15" s="5"/>
      <c r="RNP15" s="5"/>
      <c r="RNQ15" s="5"/>
      <c r="RNR15" s="5"/>
      <c r="RNS15" s="5"/>
      <c r="RNT15" s="5"/>
      <c r="RNU15" s="5"/>
      <c r="RNV15" s="5"/>
      <c r="RNW15" s="5"/>
      <c r="RNX15" s="5"/>
      <c r="RNY15" s="5"/>
      <c r="RNZ15" s="5"/>
      <c r="ROA15" s="5"/>
      <c r="ROB15" s="5"/>
      <c r="ROC15" s="5"/>
      <c r="ROD15" s="5"/>
      <c r="ROE15" s="5"/>
      <c r="ROF15" s="5"/>
      <c r="ROG15" s="5"/>
      <c r="ROH15" s="5"/>
      <c r="ROI15" s="5"/>
      <c r="ROJ15" s="5"/>
      <c r="ROK15" s="5"/>
      <c r="ROL15" s="5"/>
      <c r="ROM15" s="5"/>
      <c r="RON15" s="5"/>
      <c r="ROO15" s="5"/>
      <c r="ROP15" s="5"/>
      <c r="ROQ15" s="5"/>
      <c r="ROR15" s="5"/>
      <c r="ROS15" s="5"/>
      <c r="ROT15" s="5"/>
      <c r="ROU15" s="5"/>
      <c r="ROV15" s="5"/>
      <c r="ROW15" s="5"/>
      <c r="ROX15" s="5"/>
      <c r="ROY15" s="5"/>
      <c r="ROZ15" s="5"/>
      <c r="RPA15" s="5"/>
      <c r="RPB15" s="5"/>
      <c r="RPC15" s="5"/>
      <c r="RPD15" s="5"/>
      <c r="RPE15" s="5"/>
      <c r="RPF15" s="5"/>
      <c r="RPG15" s="5"/>
      <c r="RPH15" s="5"/>
      <c r="RPI15" s="5"/>
      <c r="RPJ15" s="5"/>
      <c r="RPK15" s="5"/>
      <c r="RPL15" s="5"/>
      <c r="RPM15" s="5"/>
      <c r="RPN15" s="5"/>
      <c r="RPO15" s="5"/>
      <c r="RPP15" s="5"/>
      <c r="RPQ15" s="5"/>
      <c r="RPR15" s="5"/>
      <c r="RPS15" s="5"/>
      <c r="RPT15" s="5"/>
      <c r="RPU15" s="5"/>
      <c r="RPV15" s="5"/>
      <c r="RPW15" s="5"/>
      <c r="RPX15" s="5"/>
      <c r="RPY15" s="5"/>
      <c r="RPZ15" s="5"/>
      <c r="RQA15" s="5"/>
      <c r="RQB15" s="5"/>
      <c r="RQC15" s="5"/>
      <c r="RQD15" s="5"/>
      <c r="RQE15" s="5"/>
      <c r="RQF15" s="5"/>
      <c r="RQG15" s="5"/>
      <c r="RQH15" s="5"/>
      <c r="RQI15" s="5"/>
      <c r="RQJ15" s="5"/>
      <c r="RQK15" s="5"/>
      <c r="RQL15" s="5"/>
      <c r="RQM15" s="5"/>
      <c r="RQN15" s="5"/>
      <c r="RQO15" s="5"/>
      <c r="RQP15" s="5"/>
      <c r="RQQ15" s="5"/>
      <c r="RQR15" s="5"/>
      <c r="RQS15" s="5"/>
      <c r="RQT15" s="5"/>
      <c r="RQU15" s="5"/>
      <c r="RQV15" s="5"/>
      <c r="RQW15" s="5"/>
      <c r="RQX15" s="5"/>
      <c r="RQY15" s="5"/>
      <c r="RQZ15" s="5"/>
      <c r="RRA15" s="5"/>
      <c r="RRB15" s="5"/>
      <c r="RRC15" s="5"/>
      <c r="RRD15" s="5"/>
      <c r="RRE15" s="5"/>
      <c r="RRF15" s="5"/>
      <c r="RRG15" s="5"/>
      <c r="RRH15" s="5"/>
      <c r="RRI15" s="5"/>
      <c r="RRJ15" s="5"/>
      <c r="RRK15" s="5"/>
      <c r="RRL15" s="5"/>
      <c r="RRM15" s="5"/>
      <c r="RRN15" s="5"/>
      <c r="RRO15" s="5"/>
      <c r="RRP15" s="5"/>
      <c r="RRQ15" s="5"/>
      <c r="RRR15" s="5"/>
      <c r="RRS15" s="5"/>
      <c r="RRT15" s="5"/>
      <c r="RRU15" s="5"/>
      <c r="RRV15" s="5"/>
      <c r="RRW15" s="5"/>
      <c r="RRX15" s="5"/>
      <c r="RRY15" s="5"/>
      <c r="RRZ15" s="5"/>
      <c r="RSA15" s="5"/>
      <c r="RSB15" s="5"/>
      <c r="RSC15" s="5"/>
      <c r="RSD15" s="5"/>
      <c r="RSE15" s="5"/>
      <c r="RSF15" s="5"/>
      <c r="RSG15" s="5"/>
      <c r="RSH15" s="5"/>
      <c r="RSI15" s="5"/>
      <c r="RSJ15" s="5"/>
      <c r="RSK15" s="5"/>
      <c r="RSL15" s="5"/>
      <c r="RSM15" s="5"/>
      <c r="RSN15" s="5"/>
      <c r="RSO15" s="5"/>
      <c r="RSP15" s="5"/>
      <c r="RSQ15" s="5"/>
      <c r="RSR15" s="5"/>
      <c r="RSS15" s="5"/>
      <c r="RST15" s="5"/>
      <c r="RSU15" s="5"/>
      <c r="RSV15" s="5"/>
      <c r="RSW15" s="5"/>
      <c r="RSX15" s="5"/>
      <c r="RSY15" s="5"/>
      <c r="RSZ15" s="5"/>
      <c r="RTA15" s="5"/>
      <c r="RTB15" s="5"/>
      <c r="RTC15" s="5"/>
      <c r="RTD15" s="5"/>
      <c r="RTE15" s="5"/>
      <c r="RTF15" s="5"/>
      <c r="RTG15" s="5"/>
      <c r="RTH15" s="5"/>
      <c r="RTI15" s="5"/>
      <c r="RTJ15" s="5"/>
      <c r="RTK15" s="5"/>
      <c r="RTL15" s="5"/>
      <c r="RTM15" s="5"/>
      <c r="RTN15" s="5"/>
      <c r="RTO15" s="5"/>
      <c r="RTP15" s="5"/>
      <c r="RTQ15" s="5"/>
      <c r="RTR15" s="5"/>
      <c r="RTS15" s="5"/>
      <c r="RTT15" s="5"/>
      <c r="RTU15" s="5"/>
      <c r="RTV15" s="5"/>
      <c r="RTW15" s="5"/>
      <c r="RTX15" s="5"/>
      <c r="RTY15" s="5"/>
      <c r="RTZ15" s="5"/>
      <c r="RUA15" s="5"/>
      <c r="RUB15" s="5"/>
      <c r="RUC15" s="5"/>
      <c r="RUD15" s="5"/>
      <c r="RUE15" s="5"/>
      <c r="RUF15" s="5"/>
      <c r="RUG15" s="5"/>
      <c r="RUH15" s="5"/>
      <c r="RUI15" s="5"/>
      <c r="RUJ15" s="5"/>
      <c r="RUK15" s="5"/>
      <c r="RUL15" s="5"/>
      <c r="RUM15" s="5"/>
      <c r="RUN15" s="5"/>
      <c r="RUO15" s="5"/>
      <c r="RUP15" s="5"/>
      <c r="RUQ15" s="5"/>
      <c r="RUR15" s="5"/>
      <c r="RUS15" s="5"/>
      <c r="RUT15" s="5"/>
      <c r="RUU15" s="5"/>
      <c r="RUV15" s="5"/>
      <c r="RUW15" s="5"/>
      <c r="RUX15" s="5"/>
      <c r="RUY15" s="5"/>
      <c r="RUZ15" s="5"/>
      <c r="RVA15" s="5"/>
      <c r="RVB15" s="5"/>
      <c r="RVC15" s="5"/>
      <c r="RVD15" s="5"/>
      <c r="RVE15" s="5"/>
      <c r="RVF15" s="5"/>
      <c r="RVG15" s="5"/>
      <c r="RVH15" s="5"/>
      <c r="RVI15" s="5"/>
      <c r="RVJ15" s="5"/>
      <c r="RVK15" s="5"/>
      <c r="RVL15" s="5"/>
      <c r="RVM15" s="5"/>
      <c r="RVN15" s="5"/>
      <c r="RVO15" s="5"/>
      <c r="RVP15" s="5"/>
      <c r="RVQ15" s="5"/>
      <c r="RVR15" s="5"/>
      <c r="RVS15" s="5"/>
      <c r="RVT15" s="5"/>
      <c r="RVU15" s="5"/>
      <c r="RVV15" s="5"/>
      <c r="RVW15" s="5"/>
      <c r="RVX15" s="5"/>
      <c r="RVY15" s="5"/>
      <c r="RVZ15" s="5"/>
      <c r="RWA15" s="5"/>
      <c r="RWB15" s="5"/>
      <c r="RWC15" s="5"/>
      <c r="RWD15" s="5"/>
      <c r="RWE15" s="5"/>
      <c r="RWF15" s="5"/>
      <c r="RWG15" s="5"/>
      <c r="RWH15" s="5"/>
      <c r="RWI15" s="5"/>
      <c r="RWJ15" s="5"/>
      <c r="RWK15" s="5"/>
      <c r="RWL15" s="5"/>
      <c r="RWM15" s="5"/>
      <c r="RWN15" s="5"/>
      <c r="RWO15" s="5"/>
      <c r="RWP15" s="5"/>
      <c r="RWQ15" s="5"/>
      <c r="RWR15" s="5"/>
      <c r="RWS15" s="5"/>
      <c r="RWT15" s="5"/>
      <c r="RWU15" s="5"/>
      <c r="RWV15" s="5"/>
      <c r="RWW15" s="5"/>
      <c r="RWX15" s="5"/>
      <c r="RWY15" s="5"/>
      <c r="RWZ15" s="5"/>
      <c r="RXA15" s="5"/>
      <c r="RXB15" s="5"/>
      <c r="RXC15" s="5"/>
      <c r="RXD15" s="5"/>
      <c r="RXE15" s="5"/>
      <c r="RXF15" s="5"/>
      <c r="RXG15" s="5"/>
      <c r="RXH15" s="5"/>
      <c r="RXI15" s="5"/>
      <c r="RXJ15" s="5"/>
      <c r="RXK15" s="5"/>
      <c r="RXL15" s="5"/>
      <c r="RXM15" s="5"/>
      <c r="RXN15" s="5"/>
      <c r="RXO15" s="5"/>
      <c r="RXP15" s="5"/>
      <c r="RXQ15" s="5"/>
      <c r="RXR15" s="5"/>
      <c r="RXS15" s="5"/>
      <c r="RXT15" s="5"/>
      <c r="RXU15" s="5"/>
      <c r="RXV15" s="5"/>
      <c r="RXW15" s="5"/>
      <c r="RXX15" s="5"/>
      <c r="RXY15" s="5"/>
      <c r="RXZ15" s="5"/>
      <c r="RYA15" s="5"/>
      <c r="RYB15" s="5"/>
      <c r="RYC15" s="5"/>
      <c r="RYD15" s="5"/>
      <c r="RYE15" s="5"/>
      <c r="RYF15" s="5"/>
      <c r="RYG15" s="5"/>
      <c r="RYH15" s="5"/>
      <c r="RYI15" s="5"/>
      <c r="RYJ15" s="5"/>
      <c r="RYK15" s="5"/>
      <c r="RYL15" s="5"/>
      <c r="RYM15" s="5"/>
      <c r="RYN15" s="5"/>
      <c r="RYO15" s="5"/>
      <c r="RYP15" s="5"/>
      <c r="RYQ15" s="5"/>
      <c r="RYR15" s="5"/>
      <c r="RYS15" s="5"/>
      <c r="RYT15" s="5"/>
      <c r="RYU15" s="5"/>
      <c r="RYV15" s="5"/>
      <c r="RYW15" s="5"/>
      <c r="RYX15" s="5"/>
      <c r="RYY15" s="5"/>
      <c r="RYZ15" s="5"/>
      <c r="RZA15" s="5"/>
      <c r="RZB15" s="5"/>
      <c r="RZC15" s="5"/>
      <c r="RZD15" s="5"/>
      <c r="RZE15" s="5"/>
      <c r="RZF15" s="5"/>
      <c r="RZG15" s="5"/>
      <c r="RZH15" s="5"/>
      <c r="RZI15" s="5"/>
      <c r="RZJ15" s="5"/>
      <c r="RZK15" s="5"/>
      <c r="RZL15" s="5"/>
      <c r="RZM15" s="5"/>
      <c r="RZN15" s="5"/>
      <c r="RZO15" s="5"/>
      <c r="RZP15" s="5"/>
      <c r="RZQ15" s="5"/>
      <c r="RZR15" s="5"/>
      <c r="RZS15" s="5"/>
      <c r="RZT15" s="5"/>
      <c r="RZU15" s="5"/>
      <c r="RZV15" s="5"/>
      <c r="RZW15" s="5"/>
      <c r="RZX15" s="5"/>
      <c r="RZY15" s="5"/>
      <c r="RZZ15" s="5"/>
      <c r="SAA15" s="5"/>
      <c r="SAB15" s="5"/>
      <c r="SAC15" s="5"/>
      <c r="SAD15" s="5"/>
      <c r="SAE15" s="5"/>
      <c r="SAF15" s="5"/>
      <c r="SAG15" s="5"/>
      <c r="SAH15" s="5"/>
      <c r="SAI15" s="5"/>
      <c r="SAJ15" s="5"/>
      <c r="SAK15" s="5"/>
      <c r="SAL15" s="5"/>
      <c r="SAM15" s="5"/>
      <c r="SAN15" s="5"/>
      <c r="SAO15" s="5"/>
      <c r="SAP15" s="5"/>
      <c r="SAQ15" s="5"/>
      <c r="SAR15" s="5"/>
      <c r="SAS15" s="5"/>
      <c r="SAT15" s="5"/>
      <c r="SAU15" s="5"/>
      <c r="SAV15" s="5"/>
      <c r="SAW15" s="5"/>
      <c r="SAX15" s="5"/>
      <c r="SAY15" s="5"/>
      <c r="SAZ15" s="5"/>
      <c r="SBA15" s="5"/>
      <c r="SBB15" s="5"/>
      <c r="SBC15" s="5"/>
      <c r="SBD15" s="5"/>
      <c r="SBE15" s="5"/>
      <c r="SBF15" s="5"/>
      <c r="SBG15" s="5"/>
      <c r="SBH15" s="5"/>
      <c r="SBI15" s="5"/>
      <c r="SBJ15" s="5"/>
      <c r="SBK15" s="5"/>
      <c r="SBL15" s="5"/>
      <c r="SBM15" s="5"/>
      <c r="SBN15" s="5"/>
      <c r="SBO15" s="5"/>
      <c r="SBP15" s="5"/>
      <c r="SBQ15" s="5"/>
      <c r="SBR15" s="5"/>
      <c r="SBS15" s="5"/>
      <c r="SBT15" s="5"/>
      <c r="SBU15" s="5"/>
      <c r="SBV15" s="5"/>
      <c r="SBW15" s="5"/>
      <c r="SBX15" s="5"/>
      <c r="SBY15" s="5"/>
      <c r="SBZ15" s="5"/>
      <c r="SCA15" s="5"/>
      <c r="SCB15" s="5"/>
      <c r="SCC15" s="5"/>
      <c r="SCD15" s="5"/>
      <c r="SCE15" s="5"/>
      <c r="SCF15" s="5"/>
      <c r="SCG15" s="5"/>
      <c r="SCH15" s="5"/>
      <c r="SCI15" s="5"/>
      <c r="SCJ15" s="5"/>
      <c r="SCK15" s="5"/>
      <c r="SCL15" s="5"/>
      <c r="SCM15" s="5"/>
      <c r="SCN15" s="5"/>
      <c r="SCO15" s="5"/>
      <c r="SCP15" s="5"/>
      <c r="SCQ15" s="5"/>
      <c r="SCR15" s="5"/>
      <c r="SCS15" s="5"/>
      <c r="SCT15" s="5"/>
      <c r="SCU15" s="5"/>
      <c r="SCV15" s="5"/>
      <c r="SCW15" s="5"/>
      <c r="SCX15" s="5"/>
      <c r="SCY15" s="5"/>
      <c r="SCZ15" s="5"/>
      <c r="SDA15" s="5"/>
      <c r="SDB15" s="5"/>
      <c r="SDC15" s="5"/>
      <c r="SDD15" s="5"/>
      <c r="SDE15" s="5"/>
      <c r="SDF15" s="5"/>
      <c r="SDG15" s="5"/>
      <c r="SDH15" s="5"/>
      <c r="SDI15" s="5"/>
      <c r="SDJ15" s="5"/>
      <c r="SDK15" s="5"/>
      <c r="SDL15" s="5"/>
      <c r="SDM15" s="5"/>
      <c r="SDN15" s="5"/>
      <c r="SDO15" s="5"/>
      <c r="SDP15" s="5"/>
      <c r="SDQ15" s="5"/>
      <c r="SDR15" s="5"/>
      <c r="SDS15" s="5"/>
      <c r="SDT15" s="5"/>
      <c r="SDU15" s="5"/>
      <c r="SDV15" s="5"/>
      <c r="SDW15" s="5"/>
      <c r="SDX15" s="5"/>
      <c r="SDY15" s="5"/>
      <c r="SDZ15" s="5"/>
      <c r="SEA15" s="5"/>
      <c r="SEB15" s="5"/>
      <c r="SEC15" s="5"/>
      <c r="SED15" s="5"/>
      <c r="SEE15" s="5"/>
      <c r="SEF15" s="5"/>
      <c r="SEG15" s="5"/>
      <c r="SEH15" s="5"/>
      <c r="SEI15" s="5"/>
      <c r="SEJ15" s="5"/>
      <c r="SEK15" s="5"/>
      <c r="SEL15" s="5"/>
      <c r="SEM15" s="5"/>
      <c r="SEN15" s="5"/>
      <c r="SEO15" s="5"/>
      <c r="SEP15" s="5"/>
      <c r="SEQ15" s="5"/>
      <c r="SER15" s="5"/>
      <c r="SES15" s="5"/>
      <c r="SET15" s="5"/>
      <c r="SEU15" s="5"/>
      <c r="SEV15" s="5"/>
      <c r="SEW15" s="5"/>
      <c r="SEX15" s="5"/>
      <c r="SEY15" s="5"/>
      <c r="SEZ15" s="5"/>
      <c r="SFA15" s="5"/>
      <c r="SFB15" s="5"/>
      <c r="SFC15" s="5"/>
      <c r="SFD15" s="5"/>
      <c r="SFE15" s="5"/>
      <c r="SFF15" s="5"/>
      <c r="SFG15" s="5"/>
      <c r="SFH15" s="5"/>
      <c r="SFI15" s="5"/>
      <c r="SFJ15" s="5"/>
      <c r="SFK15" s="5"/>
      <c r="SFL15" s="5"/>
      <c r="SFM15" s="5"/>
      <c r="SFN15" s="5"/>
      <c r="SFO15" s="5"/>
      <c r="SFP15" s="5"/>
      <c r="SFQ15" s="5"/>
      <c r="SFR15" s="5"/>
      <c r="SFS15" s="5"/>
      <c r="SFT15" s="5"/>
      <c r="SFU15" s="5"/>
      <c r="SFV15" s="5"/>
      <c r="SFW15" s="5"/>
      <c r="SFX15" s="5"/>
      <c r="SFY15" s="5"/>
      <c r="SFZ15" s="5"/>
      <c r="SGA15" s="5"/>
      <c r="SGB15" s="5"/>
      <c r="SGC15" s="5"/>
      <c r="SGD15" s="5"/>
      <c r="SGE15" s="5"/>
      <c r="SGF15" s="5"/>
      <c r="SGG15" s="5"/>
      <c r="SGH15" s="5"/>
      <c r="SGI15" s="5"/>
      <c r="SGJ15" s="5"/>
      <c r="SGK15" s="5"/>
      <c r="SGL15" s="5"/>
      <c r="SGM15" s="5"/>
      <c r="SGN15" s="5"/>
      <c r="SGO15" s="5"/>
      <c r="SGP15" s="5"/>
      <c r="SGQ15" s="5"/>
      <c r="SGR15" s="5"/>
      <c r="SGS15" s="5"/>
      <c r="SGT15" s="5"/>
      <c r="SGU15" s="5"/>
      <c r="SGV15" s="5"/>
      <c r="SGW15" s="5"/>
      <c r="SGX15" s="5"/>
      <c r="SGY15" s="5"/>
      <c r="SGZ15" s="5"/>
      <c r="SHA15" s="5"/>
      <c r="SHB15" s="5"/>
      <c r="SHC15" s="5"/>
      <c r="SHD15" s="5"/>
      <c r="SHE15" s="5"/>
      <c r="SHF15" s="5"/>
      <c r="SHG15" s="5"/>
      <c r="SHH15" s="5"/>
      <c r="SHI15" s="5"/>
      <c r="SHJ15" s="5"/>
      <c r="SHK15" s="5"/>
      <c r="SHL15" s="5"/>
      <c r="SHM15" s="5"/>
      <c r="SHN15" s="5"/>
      <c r="SHO15" s="5"/>
      <c r="SHP15" s="5"/>
      <c r="SHQ15" s="5"/>
      <c r="SHR15" s="5"/>
      <c r="SHS15" s="5"/>
      <c r="SHT15" s="5"/>
      <c r="SHU15" s="5"/>
      <c r="SHV15" s="5"/>
      <c r="SHW15" s="5"/>
      <c r="SHX15" s="5"/>
      <c r="SHY15" s="5"/>
      <c r="SHZ15" s="5"/>
      <c r="SIA15" s="5"/>
      <c r="SIB15" s="5"/>
      <c r="SIC15" s="5"/>
      <c r="SID15" s="5"/>
      <c r="SIE15" s="5"/>
      <c r="SIF15" s="5"/>
      <c r="SIG15" s="5"/>
      <c r="SIH15" s="5"/>
      <c r="SII15" s="5"/>
      <c r="SIJ15" s="5"/>
      <c r="SIK15" s="5"/>
      <c r="SIL15" s="5"/>
      <c r="SIM15" s="5"/>
      <c r="SIN15" s="5"/>
      <c r="SIO15" s="5"/>
      <c r="SIP15" s="5"/>
      <c r="SIQ15" s="5"/>
      <c r="SIR15" s="5"/>
      <c r="SIS15" s="5"/>
      <c r="SIT15" s="5"/>
      <c r="SIU15" s="5"/>
      <c r="SIV15" s="5"/>
      <c r="SIW15" s="5"/>
      <c r="SIX15" s="5"/>
      <c r="SIY15" s="5"/>
      <c r="SIZ15" s="5"/>
      <c r="SJA15" s="5"/>
      <c r="SJB15" s="5"/>
      <c r="SJC15" s="5"/>
      <c r="SJD15" s="5"/>
      <c r="SJE15" s="5"/>
      <c r="SJF15" s="5"/>
      <c r="SJG15" s="5"/>
      <c r="SJH15" s="5"/>
      <c r="SJI15" s="5"/>
      <c r="SJJ15" s="5"/>
      <c r="SJK15" s="5"/>
      <c r="SJL15" s="5"/>
      <c r="SJM15" s="5"/>
      <c r="SJN15" s="5"/>
      <c r="SJO15" s="5"/>
      <c r="SJP15" s="5"/>
      <c r="SJQ15" s="5"/>
      <c r="SJR15" s="5"/>
      <c r="SJS15" s="5"/>
      <c r="SJT15" s="5"/>
      <c r="SJU15" s="5"/>
      <c r="SJV15" s="5"/>
      <c r="SJW15" s="5"/>
      <c r="SJX15" s="5"/>
      <c r="SJY15" s="5"/>
      <c r="SJZ15" s="5"/>
      <c r="SKA15" s="5"/>
      <c r="SKB15" s="5"/>
      <c r="SKC15" s="5"/>
      <c r="SKD15" s="5"/>
      <c r="SKE15" s="5"/>
      <c r="SKF15" s="5"/>
      <c r="SKG15" s="5"/>
      <c r="SKH15" s="5"/>
      <c r="SKI15" s="5"/>
      <c r="SKJ15" s="5"/>
      <c r="SKK15" s="5"/>
      <c r="SKL15" s="5"/>
      <c r="SKM15" s="5"/>
      <c r="SKN15" s="5"/>
      <c r="SKO15" s="5"/>
      <c r="SKP15" s="5"/>
      <c r="SKQ15" s="5"/>
      <c r="SKR15" s="5"/>
      <c r="SKS15" s="5"/>
      <c r="SKT15" s="5"/>
      <c r="SKU15" s="5"/>
      <c r="SKV15" s="5"/>
      <c r="SKW15" s="5"/>
      <c r="SKX15" s="5"/>
      <c r="SKY15" s="5"/>
      <c r="SKZ15" s="5"/>
      <c r="SLA15" s="5"/>
      <c r="SLB15" s="5"/>
      <c r="SLC15" s="5"/>
      <c r="SLD15" s="5"/>
      <c r="SLE15" s="5"/>
      <c r="SLF15" s="5"/>
      <c r="SLG15" s="5"/>
      <c r="SLH15" s="5"/>
      <c r="SLI15" s="5"/>
      <c r="SLJ15" s="5"/>
      <c r="SLK15" s="5"/>
      <c r="SLL15" s="5"/>
      <c r="SLM15" s="5"/>
      <c r="SLN15" s="5"/>
      <c r="SLO15" s="5"/>
      <c r="SLP15" s="5"/>
      <c r="SLQ15" s="5"/>
      <c r="SLR15" s="5"/>
      <c r="SLS15" s="5"/>
      <c r="SLT15" s="5"/>
      <c r="SLU15" s="5"/>
      <c r="SLV15" s="5"/>
      <c r="SLW15" s="5"/>
      <c r="SLX15" s="5"/>
      <c r="SLY15" s="5"/>
      <c r="SLZ15" s="5"/>
      <c r="SMA15" s="5"/>
      <c r="SMB15" s="5"/>
      <c r="SMC15" s="5"/>
      <c r="SMD15" s="5"/>
      <c r="SME15" s="5"/>
      <c r="SMF15" s="5"/>
      <c r="SMG15" s="5"/>
      <c r="SMH15" s="5"/>
      <c r="SMI15" s="5"/>
      <c r="SMJ15" s="5"/>
      <c r="SMK15" s="5"/>
      <c r="SML15" s="5"/>
      <c r="SMM15" s="5"/>
      <c r="SMN15" s="5"/>
      <c r="SMO15" s="5"/>
      <c r="SMP15" s="5"/>
      <c r="SMQ15" s="5"/>
      <c r="SMR15" s="5"/>
      <c r="SMS15" s="5"/>
      <c r="SMT15" s="5"/>
      <c r="SMU15" s="5"/>
      <c r="SMV15" s="5"/>
      <c r="SMW15" s="5"/>
      <c r="SMX15" s="5"/>
      <c r="SMY15" s="5"/>
      <c r="SMZ15" s="5"/>
      <c r="SNA15" s="5"/>
      <c r="SNB15" s="5"/>
      <c r="SNC15" s="5"/>
      <c r="SND15" s="5"/>
      <c r="SNE15" s="5"/>
      <c r="SNF15" s="5"/>
      <c r="SNG15" s="5"/>
      <c r="SNH15" s="5"/>
      <c r="SNI15" s="5"/>
      <c r="SNJ15" s="5"/>
      <c r="SNK15" s="5"/>
      <c r="SNL15" s="5"/>
      <c r="SNM15" s="5"/>
      <c r="SNN15" s="5"/>
      <c r="SNO15" s="5"/>
      <c r="SNP15" s="5"/>
      <c r="SNQ15" s="5"/>
      <c r="SNR15" s="5"/>
      <c r="SNS15" s="5"/>
      <c r="SNT15" s="5"/>
      <c r="SNU15" s="5"/>
      <c r="SNV15" s="5"/>
      <c r="SNW15" s="5"/>
      <c r="SNX15" s="5"/>
      <c r="SNY15" s="5"/>
      <c r="SNZ15" s="5"/>
      <c r="SOA15" s="5"/>
      <c r="SOB15" s="5"/>
      <c r="SOC15" s="5"/>
      <c r="SOD15" s="5"/>
      <c r="SOE15" s="5"/>
      <c r="SOF15" s="5"/>
      <c r="SOG15" s="5"/>
      <c r="SOH15" s="5"/>
      <c r="SOI15" s="5"/>
      <c r="SOJ15" s="5"/>
      <c r="SOK15" s="5"/>
      <c r="SOL15" s="5"/>
      <c r="SOM15" s="5"/>
      <c r="SON15" s="5"/>
      <c r="SOO15" s="5"/>
      <c r="SOP15" s="5"/>
      <c r="SOQ15" s="5"/>
      <c r="SOR15" s="5"/>
      <c r="SOS15" s="5"/>
      <c r="SOT15" s="5"/>
      <c r="SOU15" s="5"/>
      <c r="SOV15" s="5"/>
      <c r="SOW15" s="5"/>
      <c r="SOX15" s="5"/>
      <c r="SOY15" s="5"/>
      <c r="SOZ15" s="5"/>
      <c r="SPA15" s="5"/>
      <c r="SPB15" s="5"/>
      <c r="SPC15" s="5"/>
      <c r="SPD15" s="5"/>
      <c r="SPE15" s="5"/>
      <c r="SPF15" s="5"/>
      <c r="SPG15" s="5"/>
      <c r="SPH15" s="5"/>
      <c r="SPI15" s="5"/>
      <c r="SPJ15" s="5"/>
      <c r="SPK15" s="5"/>
      <c r="SPL15" s="5"/>
      <c r="SPM15" s="5"/>
      <c r="SPN15" s="5"/>
      <c r="SPO15" s="5"/>
      <c r="SPP15" s="5"/>
      <c r="SPQ15" s="5"/>
      <c r="SPR15" s="5"/>
      <c r="SPS15" s="5"/>
      <c r="SPT15" s="5"/>
      <c r="SPU15" s="5"/>
      <c r="SPV15" s="5"/>
      <c r="SPW15" s="5"/>
      <c r="SPX15" s="5"/>
      <c r="SPY15" s="5"/>
      <c r="SPZ15" s="5"/>
      <c r="SQA15" s="5"/>
      <c r="SQB15" s="5"/>
      <c r="SQC15" s="5"/>
      <c r="SQD15" s="5"/>
      <c r="SQE15" s="5"/>
      <c r="SQF15" s="5"/>
      <c r="SQG15" s="5"/>
      <c r="SQH15" s="5"/>
      <c r="SQI15" s="5"/>
      <c r="SQJ15" s="5"/>
      <c r="SQK15" s="5"/>
      <c r="SQL15" s="5"/>
      <c r="SQM15" s="5"/>
      <c r="SQN15" s="5"/>
      <c r="SQO15" s="5"/>
      <c r="SQP15" s="5"/>
      <c r="SQQ15" s="5"/>
      <c r="SQR15" s="5"/>
      <c r="SQS15" s="5"/>
      <c r="SQT15" s="5"/>
      <c r="SQU15" s="5"/>
      <c r="SQV15" s="5"/>
      <c r="SQW15" s="5"/>
      <c r="SQX15" s="5"/>
      <c r="SQY15" s="5"/>
      <c r="SQZ15" s="5"/>
      <c r="SRA15" s="5"/>
      <c r="SRB15" s="5"/>
      <c r="SRC15" s="5"/>
      <c r="SRD15" s="5"/>
      <c r="SRE15" s="5"/>
      <c r="SRF15" s="5"/>
      <c r="SRG15" s="5"/>
      <c r="SRH15" s="5"/>
      <c r="SRI15" s="5"/>
      <c r="SRJ15" s="5"/>
      <c r="SRK15" s="5"/>
      <c r="SRL15" s="5"/>
      <c r="SRM15" s="5"/>
      <c r="SRN15" s="5"/>
      <c r="SRO15" s="5"/>
      <c r="SRP15" s="5"/>
      <c r="SRQ15" s="5"/>
      <c r="SRR15" s="5"/>
      <c r="SRS15" s="5"/>
      <c r="SRT15" s="5"/>
      <c r="SRU15" s="5"/>
      <c r="SRV15" s="5"/>
      <c r="SRW15" s="5"/>
      <c r="SRX15" s="5"/>
      <c r="SRY15" s="5"/>
      <c r="SRZ15" s="5"/>
      <c r="SSA15" s="5"/>
      <c r="SSB15" s="5"/>
      <c r="SSC15" s="5"/>
      <c r="SSD15" s="5"/>
      <c r="SSE15" s="5"/>
      <c r="SSF15" s="5"/>
      <c r="SSG15" s="5"/>
      <c r="SSH15" s="5"/>
      <c r="SSI15" s="5"/>
      <c r="SSJ15" s="5"/>
      <c r="SSK15" s="5"/>
      <c r="SSL15" s="5"/>
      <c r="SSM15" s="5"/>
      <c r="SSN15" s="5"/>
      <c r="SSO15" s="5"/>
      <c r="SSP15" s="5"/>
      <c r="SSQ15" s="5"/>
      <c r="SSR15" s="5"/>
      <c r="SSS15" s="5"/>
      <c r="SST15" s="5"/>
      <c r="SSU15" s="5"/>
      <c r="SSV15" s="5"/>
      <c r="SSW15" s="5"/>
      <c r="SSX15" s="5"/>
      <c r="SSY15" s="5"/>
      <c r="SSZ15" s="5"/>
      <c r="STA15" s="5"/>
      <c r="STB15" s="5"/>
      <c r="STC15" s="5"/>
      <c r="STD15" s="5"/>
      <c r="STE15" s="5"/>
      <c r="STF15" s="5"/>
      <c r="STG15" s="5"/>
      <c r="STH15" s="5"/>
      <c r="STI15" s="5"/>
      <c r="STJ15" s="5"/>
      <c r="STK15" s="5"/>
      <c r="STL15" s="5"/>
      <c r="STM15" s="5"/>
      <c r="STN15" s="5"/>
      <c r="STO15" s="5"/>
      <c r="STP15" s="5"/>
      <c r="STQ15" s="5"/>
      <c r="STR15" s="5"/>
      <c r="STS15" s="5"/>
      <c r="STT15" s="5"/>
      <c r="STU15" s="5"/>
      <c r="STV15" s="5"/>
      <c r="STW15" s="5"/>
      <c r="STX15" s="5"/>
      <c r="STY15" s="5"/>
      <c r="STZ15" s="5"/>
      <c r="SUA15" s="5"/>
      <c r="SUB15" s="5"/>
      <c r="SUC15" s="5"/>
      <c r="SUD15" s="5"/>
      <c r="SUE15" s="5"/>
      <c r="SUF15" s="5"/>
      <c r="SUG15" s="5"/>
      <c r="SUH15" s="5"/>
      <c r="SUI15" s="5"/>
      <c r="SUJ15" s="5"/>
      <c r="SUK15" s="5"/>
      <c r="SUL15" s="5"/>
      <c r="SUM15" s="5"/>
      <c r="SUN15" s="5"/>
      <c r="SUO15" s="5"/>
      <c r="SUP15" s="5"/>
      <c r="SUQ15" s="5"/>
      <c r="SUR15" s="5"/>
      <c r="SUS15" s="5"/>
      <c r="SUT15" s="5"/>
      <c r="SUU15" s="5"/>
      <c r="SUV15" s="5"/>
      <c r="SUW15" s="5"/>
      <c r="SUX15" s="5"/>
      <c r="SUY15" s="5"/>
      <c r="SUZ15" s="5"/>
      <c r="SVA15" s="5"/>
      <c r="SVB15" s="5"/>
      <c r="SVC15" s="5"/>
      <c r="SVD15" s="5"/>
      <c r="SVE15" s="5"/>
      <c r="SVF15" s="5"/>
      <c r="SVG15" s="5"/>
      <c r="SVH15" s="5"/>
      <c r="SVI15" s="5"/>
      <c r="SVJ15" s="5"/>
      <c r="SVK15" s="5"/>
      <c r="SVL15" s="5"/>
      <c r="SVM15" s="5"/>
      <c r="SVN15" s="5"/>
      <c r="SVO15" s="5"/>
      <c r="SVP15" s="5"/>
      <c r="SVQ15" s="5"/>
      <c r="SVR15" s="5"/>
      <c r="SVS15" s="5"/>
      <c r="SVT15" s="5"/>
      <c r="SVU15" s="5"/>
      <c r="SVV15" s="5"/>
      <c r="SVW15" s="5"/>
      <c r="SVX15" s="5"/>
      <c r="SVY15" s="5"/>
      <c r="SVZ15" s="5"/>
      <c r="SWA15" s="5"/>
      <c r="SWB15" s="5"/>
      <c r="SWC15" s="5"/>
      <c r="SWD15" s="5"/>
      <c r="SWE15" s="5"/>
      <c r="SWF15" s="5"/>
      <c r="SWG15" s="5"/>
      <c r="SWH15" s="5"/>
      <c r="SWI15" s="5"/>
      <c r="SWJ15" s="5"/>
      <c r="SWK15" s="5"/>
      <c r="SWL15" s="5"/>
      <c r="SWM15" s="5"/>
      <c r="SWN15" s="5"/>
      <c r="SWO15" s="5"/>
      <c r="SWP15" s="5"/>
      <c r="SWQ15" s="5"/>
      <c r="SWR15" s="5"/>
      <c r="SWS15" s="5"/>
      <c r="SWT15" s="5"/>
      <c r="SWU15" s="5"/>
      <c r="SWV15" s="5"/>
      <c r="SWW15" s="5"/>
      <c r="SWX15" s="5"/>
      <c r="SWY15" s="5"/>
      <c r="SWZ15" s="5"/>
      <c r="SXA15" s="5"/>
      <c r="SXB15" s="5"/>
      <c r="SXC15" s="5"/>
      <c r="SXD15" s="5"/>
      <c r="SXE15" s="5"/>
      <c r="SXF15" s="5"/>
      <c r="SXG15" s="5"/>
      <c r="SXH15" s="5"/>
      <c r="SXI15" s="5"/>
      <c r="SXJ15" s="5"/>
      <c r="SXK15" s="5"/>
      <c r="SXL15" s="5"/>
      <c r="SXM15" s="5"/>
      <c r="SXN15" s="5"/>
      <c r="SXO15" s="5"/>
      <c r="SXP15" s="5"/>
      <c r="SXQ15" s="5"/>
      <c r="SXR15" s="5"/>
      <c r="SXS15" s="5"/>
      <c r="SXT15" s="5"/>
      <c r="SXU15" s="5"/>
      <c r="SXV15" s="5"/>
      <c r="SXW15" s="5"/>
      <c r="SXX15" s="5"/>
      <c r="SXY15" s="5"/>
      <c r="SXZ15" s="5"/>
      <c r="SYA15" s="5"/>
      <c r="SYB15" s="5"/>
      <c r="SYC15" s="5"/>
      <c r="SYD15" s="5"/>
      <c r="SYE15" s="5"/>
      <c r="SYF15" s="5"/>
      <c r="SYG15" s="5"/>
      <c r="SYH15" s="5"/>
      <c r="SYI15" s="5"/>
      <c r="SYJ15" s="5"/>
      <c r="SYK15" s="5"/>
      <c r="SYL15" s="5"/>
      <c r="SYM15" s="5"/>
      <c r="SYN15" s="5"/>
      <c r="SYO15" s="5"/>
      <c r="SYP15" s="5"/>
      <c r="SYQ15" s="5"/>
      <c r="SYR15" s="5"/>
      <c r="SYS15" s="5"/>
      <c r="SYT15" s="5"/>
      <c r="SYU15" s="5"/>
      <c r="SYV15" s="5"/>
      <c r="SYW15" s="5"/>
      <c r="SYX15" s="5"/>
      <c r="SYY15" s="5"/>
      <c r="SYZ15" s="5"/>
      <c r="SZA15" s="5"/>
      <c r="SZB15" s="5"/>
      <c r="SZC15" s="5"/>
      <c r="SZD15" s="5"/>
      <c r="SZE15" s="5"/>
      <c r="SZF15" s="5"/>
      <c r="SZG15" s="5"/>
      <c r="SZH15" s="5"/>
      <c r="SZI15" s="5"/>
      <c r="SZJ15" s="5"/>
      <c r="SZK15" s="5"/>
      <c r="SZL15" s="5"/>
      <c r="SZM15" s="5"/>
      <c r="SZN15" s="5"/>
      <c r="SZO15" s="5"/>
      <c r="SZP15" s="5"/>
      <c r="SZQ15" s="5"/>
      <c r="SZR15" s="5"/>
      <c r="SZS15" s="5"/>
      <c r="SZT15" s="5"/>
      <c r="SZU15" s="5"/>
      <c r="SZV15" s="5"/>
      <c r="SZW15" s="5"/>
      <c r="SZX15" s="5"/>
      <c r="SZY15" s="5"/>
      <c r="SZZ15" s="5"/>
      <c r="TAA15" s="5"/>
      <c r="TAB15" s="5"/>
      <c r="TAC15" s="5"/>
      <c r="TAD15" s="5"/>
      <c r="TAE15" s="5"/>
      <c r="TAF15" s="5"/>
      <c r="TAG15" s="5"/>
      <c r="TAH15" s="5"/>
      <c r="TAI15" s="5"/>
      <c r="TAJ15" s="5"/>
      <c r="TAK15" s="5"/>
      <c r="TAL15" s="5"/>
      <c r="TAM15" s="5"/>
      <c r="TAN15" s="5"/>
      <c r="TAO15" s="5"/>
      <c r="TAP15" s="5"/>
      <c r="TAQ15" s="5"/>
      <c r="TAR15" s="5"/>
      <c r="TAS15" s="5"/>
      <c r="TAT15" s="5"/>
      <c r="TAU15" s="5"/>
      <c r="TAV15" s="5"/>
      <c r="TAW15" s="5"/>
      <c r="TAX15" s="5"/>
      <c r="TAY15" s="5"/>
      <c r="TAZ15" s="5"/>
      <c r="TBA15" s="5"/>
      <c r="TBB15" s="5"/>
      <c r="TBC15" s="5"/>
      <c r="TBD15" s="5"/>
      <c r="TBE15" s="5"/>
      <c r="TBF15" s="5"/>
      <c r="TBG15" s="5"/>
      <c r="TBH15" s="5"/>
      <c r="TBI15" s="5"/>
      <c r="TBJ15" s="5"/>
      <c r="TBK15" s="5"/>
      <c r="TBL15" s="5"/>
      <c r="TBM15" s="5"/>
      <c r="TBN15" s="5"/>
      <c r="TBO15" s="5"/>
      <c r="TBP15" s="5"/>
      <c r="TBQ15" s="5"/>
      <c r="TBR15" s="5"/>
      <c r="TBS15" s="5"/>
      <c r="TBT15" s="5"/>
      <c r="TBU15" s="5"/>
      <c r="TBV15" s="5"/>
      <c r="TBW15" s="5"/>
      <c r="TBX15" s="5"/>
      <c r="TBY15" s="5"/>
      <c r="TBZ15" s="5"/>
      <c r="TCA15" s="5"/>
      <c r="TCB15" s="5"/>
      <c r="TCC15" s="5"/>
      <c r="TCD15" s="5"/>
      <c r="TCE15" s="5"/>
      <c r="TCF15" s="5"/>
      <c r="TCG15" s="5"/>
      <c r="TCH15" s="5"/>
      <c r="TCI15" s="5"/>
      <c r="TCJ15" s="5"/>
      <c r="TCK15" s="5"/>
      <c r="TCL15" s="5"/>
      <c r="TCM15" s="5"/>
      <c r="TCN15" s="5"/>
      <c r="TCO15" s="5"/>
      <c r="TCP15" s="5"/>
      <c r="TCQ15" s="5"/>
      <c r="TCR15" s="5"/>
      <c r="TCS15" s="5"/>
      <c r="TCT15" s="5"/>
      <c r="TCU15" s="5"/>
      <c r="TCV15" s="5"/>
      <c r="TCW15" s="5"/>
      <c r="TCX15" s="5"/>
      <c r="TCY15" s="5"/>
      <c r="TCZ15" s="5"/>
      <c r="TDA15" s="5"/>
      <c r="TDB15" s="5"/>
      <c r="TDC15" s="5"/>
      <c r="TDD15" s="5"/>
      <c r="TDE15" s="5"/>
      <c r="TDF15" s="5"/>
      <c r="TDG15" s="5"/>
      <c r="TDH15" s="5"/>
      <c r="TDI15" s="5"/>
      <c r="TDJ15" s="5"/>
      <c r="TDK15" s="5"/>
      <c r="TDL15" s="5"/>
      <c r="TDM15" s="5"/>
      <c r="TDN15" s="5"/>
      <c r="TDO15" s="5"/>
      <c r="TDP15" s="5"/>
      <c r="TDQ15" s="5"/>
      <c r="TDR15" s="5"/>
      <c r="TDS15" s="5"/>
      <c r="TDT15" s="5"/>
      <c r="TDU15" s="5"/>
      <c r="TDV15" s="5"/>
      <c r="TDW15" s="5"/>
      <c r="TDX15" s="5"/>
      <c r="TDY15" s="5"/>
      <c r="TDZ15" s="5"/>
      <c r="TEA15" s="5"/>
      <c r="TEB15" s="5"/>
      <c r="TEC15" s="5"/>
      <c r="TED15" s="5"/>
      <c r="TEE15" s="5"/>
      <c r="TEF15" s="5"/>
      <c r="TEG15" s="5"/>
      <c r="TEH15" s="5"/>
      <c r="TEI15" s="5"/>
      <c r="TEJ15" s="5"/>
      <c r="TEK15" s="5"/>
      <c r="TEL15" s="5"/>
      <c r="TEM15" s="5"/>
      <c r="TEN15" s="5"/>
      <c r="TEO15" s="5"/>
      <c r="TEP15" s="5"/>
      <c r="TEQ15" s="5"/>
      <c r="TER15" s="5"/>
      <c r="TES15" s="5"/>
      <c r="TET15" s="5"/>
      <c r="TEU15" s="5"/>
      <c r="TEV15" s="5"/>
      <c r="TEW15" s="5"/>
      <c r="TEX15" s="5"/>
      <c r="TEY15" s="5"/>
      <c r="TEZ15" s="5"/>
      <c r="TFA15" s="5"/>
      <c r="TFB15" s="5"/>
      <c r="TFC15" s="5"/>
      <c r="TFD15" s="5"/>
      <c r="TFE15" s="5"/>
      <c r="TFF15" s="5"/>
      <c r="TFG15" s="5"/>
      <c r="TFH15" s="5"/>
      <c r="TFI15" s="5"/>
      <c r="TFJ15" s="5"/>
      <c r="TFK15" s="5"/>
      <c r="TFL15" s="5"/>
      <c r="TFM15" s="5"/>
      <c r="TFN15" s="5"/>
      <c r="TFO15" s="5"/>
      <c r="TFP15" s="5"/>
      <c r="TFQ15" s="5"/>
      <c r="TFR15" s="5"/>
      <c r="TFS15" s="5"/>
      <c r="TFT15" s="5"/>
      <c r="TFU15" s="5"/>
      <c r="TFV15" s="5"/>
      <c r="TFW15" s="5"/>
      <c r="TFX15" s="5"/>
      <c r="TFY15" s="5"/>
      <c r="TFZ15" s="5"/>
      <c r="TGA15" s="5"/>
      <c r="TGB15" s="5"/>
      <c r="TGC15" s="5"/>
      <c r="TGD15" s="5"/>
      <c r="TGE15" s="5"/>
      <c r="TGF15" s="5"/>
      <c r="TGG15" s="5"/>
      <c r="TGH15" s="5"/>
      <c r="TGI15" s="5"/>
      <c r="TGJ15" s="5"/>
      <c r="TGK15" s="5"/>
      <c r="TGL15" s="5"/>
      <c r="TGM15" s="5"/>
      <c r="TGN15" s="5"/>
      <c r="TGO15" s="5"/>
      <c r="TGP15" s="5"/>
      <c r="TGQ15" s="5"/>
      <c r="TGR15" s="5"/>
      <c r="TGS15" s="5"/>
      <c r="TGT15" s="5"/>
      <c r="TGU15" s="5"/>
      <c r="TGV15" s="5"/>
      <c r="TGW15" s="5"/>
      <c r="TGX15" s="5"/>
      <c r="TGY15" s="5"/>
      <c r="TGZ15" s="5"/>
      <c r="THA15" s="5"/>
      <c r="THB15" s="5"/>
      <c r="THC15" s="5"/>
      <c r="THD15" s="5"/>
      <c r="THE15" s="5"/>
      <c r="THF15" s="5"/>
      <c r="THG15" s="5"/>
      <c r="THH15" s="5"/>
      <c r="THI15" s="5"/>
      <c r="THJ15" s="5"/>
      <c r="THK15" s="5"/>
      <c r="THL15" s="5"/>
      <c r="THM15" s="5"/>
      <c r="THN15" s="5"/>
      <c r="THO15" s="5"/>
      <c r="THP15" s="5"/>
      <c r="THQ15" s="5"/>
      <c r="THR15" s="5"/>
      <c r="THS15" s="5"/>
      <c r="THT15" s="5"/>
      <c r="THU15" s="5"/>
      <c r="THV15" s="5"/>
      <c r="THW15" s="5"/>
      <c r="THX15" s="5"/>
      <c r="THY15" s="5"/>
      <c r="THZ15" s="5"/>
      <c r="TIA15" s="5"/>
      <c r="TIB15" s="5"/>
      <c r="TIC15" s="5"/>
      <c r="TID15" s="5"/>
      <c r="TIE15" s="5"/>
      <c r="TIF15" s="5"/>
      <c r="TIG15" s="5"/>
      <c r="TIH15" s="5"/>
      <c r="TII15" s="5"/>
      <c r="TIJ15" s="5"/>
      <c r="TIK15" s="5"/>
      <c r="TIL15" s="5"/>
      <c r="TIM15" s="5"/>
      <c r="TIN15" s="5"/>
      <c r="TIO15" s="5"/>
      <c r="TIP15" s="5"/>
      <c r="TIQ15" s="5"/>
      <c r="TIR15" s="5"/>
      <c r="TIS15" s="5"/>
      <c r="TIT15" s="5"/>
      <c r="TIU15" s="5"/>
      <c r="TIV15" s="5"/>
      <c r="TIW15" s="5"/>
      <c r="TIX15" s="5"/>
      <c r="TIY15" s="5"/>
      <c r="TIZ15" s="5"/>
      <c r="TJA15" s="5"/>
      <c r="TJB15" s="5"/>
      <c r="TJC15" s="5"/>
      <c r="TJD15" s="5"/>
      <c r="TJE15" s="5"/>
      <c r="TJF15" s="5"/>
      <c r="TJG15" s="5"/>
      <c r="TJH15" s="5"/>
      <c r="TJI15" s="5"/>
      <c r="TJJ15" s="5"/>
      <c r="TJK15" s="5"/>
      <c r="TJL15" s="5"/>
      <c r="TJM15" s="5"/>
      <c r="TJN15" s="5"/>
      <c r="TJO15" s="5"/>
      <c r="TJP15" s="5"/>
      <c r="TJQ15" s="5"/>
      <c r="TJR15" s="5"/>
      <c r="TJS15" s="5"/>
      <c r="TJT15" s="5"/>
      <c r="TJU15" s="5"/>
      <c r="TJV15" s="5"/>
      <c r="TJW15" s="5"/>
      <c r="TJX15" s="5"/>
      <c r="TJY15" s="5"/>
      <c r="TJZ15" s="5"/>
      <c r="TKA15" s="5"/>
      <c r="TKB15" s="5"/>
      <c r="TKC15" s="5"/>
      <c r="TKD15" s="5"/>
      <c r="TKE15" s="5"/>
      <c r="TKF15" s="5"/>
      <c r="TKG15" s="5"/>
      <c r="TKH15" s="5"/>
      <c r="TKI15" s="5"/>
      <c r="TKJ15" s="5"/>
      <c r="TKK15" s="5"/>
      <c r="TKL15" s="5"/>
      <c r="TKM15" s="5"/>
      <c r="TKN15" s="5"/>
      <c r="TKO15" s="5"/>
      <c r="TKP15" s="5"/>
      <c r="TKQ15" s="5"/>
      <c r="TKR15" s="5"/>
      <c r="TKS15" s="5"/>
      <c r="TKT15" s="5"/>
      <c r="TKU15" s="5"/>
      <c r="TKV15" s="5"/>
      <c r="TKW15" s="5"/>
      <c r="TKX15" s="5"/>
      <c r="TKY15" s="5"/>
      <c r="TKZ15" s="5"/>
      <c r="TLA15" s="5"/>
      <c r="TLB15" s="5"/>
      <c r="TLC15" s="5"/>
      <c r="TLD15" s="5"/>
      <c r="TLE15" s="5"/>
      <c r="TLF15" s="5"/>
      <c r="TLG15" s="5"/>
      <c r="TLH15" s="5"/>
      <c r="TLI15" s="5"/>
      <c r="TLJ15" s="5"/>
      <c r="TLK15" s="5"/>
      <c r="TLL15" s="5"/>
      <c r="TLM15" s="5"/>
      <c r="TLN15" s="5"/>
      <c r="TLO15" s="5"/>
      <c r="TLP15" s="5"/>
      <c r="TLQ15" s="5"/>
      <c r="TLR15" s="5"/>
      <c r="TLS15" s="5"/>
      <c r="TLT15" s="5"/>
      <c r="TLU15" s="5"/>
      <c r="TLV15" s="5"/>
      <c r="TLW15" s="5"/>
      <c r="TLX15" s="5"/>
      <c r="TLY15" s="5"/>
      <c r="TLZ15" s="5"/>
      <c r="TMA15" s="5"/>
      <c r="TMB15" s="5"/>
      <c r="TMC15" s="5"/>
      <c r="TMD15" s="5"/>
      <c r="TME15" s="5"/>
      <c r="TMF15" s="5"/>
      <c r="TMG15" s="5"/>
      <c r="TMH15" s="5"/>
      <c r="TMI15" s="5"/>
      <c r="TMJ15" s="5"/>
      <c r="TMK15" s="5"/>
      <c r="TML15" s="5"/>
      <c r="TMM15" s="5"/>
      <c r="TMN15" s="5"/>
      <c r="TMO15" s="5"/>
      <c r="TMP15" s="5"/>
      <c r="TMQ15" s="5"/>
      <c r="TMR15" s="5"/>
      <c r="TMS15" s="5"/>
      <c r="TMT15" s="5"/>
      <c r="TMU15" s="5"/>
      <c r="TMV15" s="5"/>
      <c r="TMW15" s="5"/>
      <c r="TMX15" s="5"/>
      <c r="TMY15" s="5"/>
      <c r="TMZ15" s="5"/>
      <c r="TNA15" s="5"/>
      <c r="TNB15" s="5"/>
      <c r="TNC15" s="5"/>
      <c r="TND15" s="5"/>
      <c r="TNE15" s="5"/>
      <c r="TNF15" s="5"/>
      <c r="TNG15" s="5"/>
      <c r="TNH15" s="5"/>
      <c r="TNI15" s="5"/>
      <c r="TNJ15" s="5"/>
      <c r="TNK15" s="5"/>
      <c r="TNL15" s="5"/>
      <c r="TNM15" s="5"/>
      <c r="TNN15" s="5"/>
      <c r="TNO15" s="5"/>
      <c r="TNP15" s="5"/>
      <c r="TNQ15" s="5"/>
      <c r="TNR15" s="5"/>
      <c r="TNS15" s="5"/>
      <c r="TNT15" s="5"/>
      <c r="TNU15" s="5"/>
      <c r="TNV15" s="5"/>
      <c r="TNW15" s="5"/>
      <c r="TNX15" s="5"/>
      <c r="TNY15" s="5"/>
      <c r="TNZ15" s="5"/>
      <c r="TOA15" s="5"/>
      <c r="TOB15" s="5"/>
      <c r="TOC15" s="5"/>
      <c r="TOD15" s="5"/>
      <c r="TOE15" s="5"/>
      <c r="TOF15" s="5"/>
      <c r="TOG15" s="5"/>
      <c r="TOH15" s="5"/>
      <c r="TOI15" s="5"/>
      <c r="TOJ15" s="5"/>
      <c r="TOK15" s="5"/>
      <c r="TOL15" s="5"/>
      <c r="TOM15" s="5"/>
      <c r="TON15" s="5"/>
      <c r="TOO15" s="5"/>
      <c r="TOP15" s="5"/>
      <c r="TOQ15" s="5"/>
      <c r="TOR15" s="5"/>
      <c r="TOS15" s="5"/>
      <c r="TOT15" s="5"/>
      <c r="TOU15" s="5"/>
      <c r="TOV15" s="5"/>
      <c r="TOW15" s="5"/>
      <c r="TOX15" s="5"/>
      <c r="TOY15" s="5"/>
      <c r="TOZ15" s="5"/>
      <c r="TPA15" s="5"/>
      <c r="TPB15" s="5"/>
      <c r="TPC15" s="5"/>
      <c r="TPD15" s="5"/>
      <c r="TPE15" s="5"/>
      <c r="TPF15" s="5"/>
      <c r="TPG15" s="5"/>
      <c r="TPH15" s="5"/>
      <c r="TPI15" s="5"/>
      <c r="TPJ15" s="5"/>
      <c r="TPK15" s="5"/>
      <c r="TPL15" s="5"/>
      <c r="TPM15" s="5"/>
      <c r="TPN15" s="5"/>
      <c r="TPO15" s="5"/>
      <c r="TPP15" s="5"/>
      <c r="TPQ15" s="5"/>
      <c r="TPR15" s="5"/>
      <c r="TPS15" s="5"/>
      <c r="TPT15" s="5"/>
      <c r="TPU15" s="5"/>
      <c r="TPV15" s="5"/>
      <c r="TPW15" s="5"/>
      <c r="TPX15" s="5"/>
      <c r="TPY15" s="5"/>
      <c r="TPZ15" s="5"/>
      <c r="TQA15" s="5"/>
      <c r="TQB15" s="5"/>
      <c r="TQC15" s="5"/>
      <c r="TQD15" s="5"/>
      <c r="TQE15" s="5"/>
      <c r="TQF15" s="5"/>
      <c r="TQG15" s="5"/>
      <c r="TQH15" s="5"/>
      <c r="TQI15" s="5"/>
      <c r="TQJ15" s="5"/>
      <c r="TQK15" s="5"/>
      <c r="TQL15" s="5"/>
      <c r="TQM15" s="5"/>
      <c r="TQN15" s="5"/>
      <c r="TQO15" s="5"/>
      <c r="TQP15" s="5"/>
      <c r="TQQ15" s="5"/>
      <c r="TQR15" s="5"/>
      <c r="TQS15" s="5"/>
      <c r="TQT15" s="5"/>
      <c r="TQU15" s="5"/>
      <c r="TQV15" s="5"/>
      <c r="TQW15" s="5"/>
      <c r="TQX15" s="5"/>
      <c r="TQY15" s="5"/>
      <c r="TQZ15" s="5"/>
      <c r="TRA15" s="5"/>
      <c r="TRB15" s="5"/>
      <c r="TRC15" s="5"/>
      <c r="TRD15" s="5"/>
      <c r="TRE15" s="5"/>
      <c r="TRF15" s="5"/>
      <c r="TRG15" s="5"/>
      <c r="TRH15" s="5"/>
      <c r="TRI15" s="5"/>
      <c r="TRJ15" s="5"/>
      <c r="TRK15" s="5"/>
      <c r="TRL15" s="5"/>
      <c r="TRM15" s="5"/>
      <c r="TRN15" s="5"/>
      <c r="TRO15" s="5"/>
      <c r="TRP15" s="5"/>
      <c r="TRQ15" s="5"/>
      <c r="TRR15" s="5"/>
      <c r="TRS15" s="5"/>
      <c r="TRT15" s="5"/>
      <c r="TRU15" s="5"/>
      <c r="TRV15" s="5"/>
      <c r="TRW15" s="5"/>
      <c r="TRX15" s="5"/>
      <c r="TRY15" s="5"/>
      <c r="TRZ15" s="5"/>
      <c r="TSA15" s="5"/>
      <c r="TSB15" s="5"/>
      <c r="TSC15" s="5"/>
      <c r="TSD15" s="5"/>
      <c r="TSE15" s="5"/>
      <c r="TSF15" s="5"/>
      <c r="TSG15" s="5"/>
      <c r="TSH15" s="5"/>
      <c r="TSI15" s="5"/>
      <c r="TSJ15" s="5"/>
      <c r="TSK15" s="5"/>
      <c r="TSL15" s="5"/>
      <c r="TSM15" s="5"/>
      <c r="TSN15" s="5"/>
      <c r="TSO15" s="5"/>
      <c r="TSP15" s="5"/>
      <c r="TSQ15" s="5"/>
      <c r="TSR15" s="5"/>
      <c r="TSS15" s="5"/>
      <c r="TST15" s="5"/>
      <c r="TSU15" s="5"/>
      <c r="TSV15" s="5"/>
      <c r="TSW15" s="5"/>
      <c r="TSX15" s="5"/>
      <c r="TSY15" s="5"/>
      <c r="TSZ15" s="5"/>
      <c r="TTA15" s="5"/>
      <c r="TTB15" s="5"/>
      <c r="TTC15" s="5"/>
      <c r="TTD15" s="5"/>
      <c r="TTE15" s="5"/>
      <c r="TTF15" s="5"/>
      <c r="TTG15" s="5"/>
      <c r="TTH15" s="5"/>
      <c r="TTI15" s="5"/>
      <c r="TTJ15" s="5"/>
      <c r="TTK15" s="5"/>
      <c r="TTL15" s="5"/>
      <c r="TTM15" s="5"/>
      <c r="TTN15" s="5"/>
      <c r="TTO15" s="5"/>
      <c r="TTP15" s="5"/>
      <c r="TTQ15" s="5"/>
      <c r="TTR15" s="5"/>
      <c r="TTS15" s="5"/>
      <c r="TTT15" s="5"/>
      <c r="TTU15" s="5"/>
      <c r="TTV15" s="5"/>
      <c r="TTW15" s="5"/>
      <c r="TTX15" s="5"/>
      <c r="TTY15" s="5"/>
      <c r="TTZ15" s="5"/>
      <c r="TUA15" s="5"/>
      <c r="TUB15" s="5"/>
      <c r="TUC15" s="5"/>
      <c r="TUD15" s="5"/>
      <c r="TUE15" s="5"/>
      <c r="TUF15" s="5"/>
      <c r="TUG15" s="5"/>
      <c r="TUH15" s="5"/>
      <c r="TUI15" s="5"/>
      <c r="TUJ15" s="5"/>
      <c r="TUK15" s="5"/>
      <c r="TUL15" s="5"/>
      <c r="TUM15" s="5"/>
      <c r="TUN15" s="5"/>
      <c r="TUO15" s="5"/>
      <c r="TUP15" s="5"/>
      <c r="TUQ15" s="5"/>
      <c r="TUR15" s="5"/>
      <c r="TUS15" s="5"/>
      <c r="TUT15" s="5"/>
      <c r="TUU15" s="5"/>
      <c r="TUV15" s="5"/>
      <c r="TUW15" s="5"/>
      <c r="TUX15" s="5"/>
      <c r="TUY15" s="5"/>
      <c r="TUZ15" s="5"/>
      <c r="TVA15" s="5"/>
      <c r="TVB15" s="5"/>
      <c r="TVC15" s="5"/>
      <c r="TVD15" s="5"/>
      <c r="TVE15" s="5"/>
      <c r="TVF15" s="5"/>
      <c r="TVG15" s="5"/>
      <c r="TVH15" s="5"/>
      <c r="TVI15" s="5"/>
      <c r="TVJ15" s="5"/>
      <c r="TVK15" s="5"/>
      <c r="TVL15" s="5"/>
      <c r="TVM15" s="5"/>
      <c r="TVN15" s="5"/>
      <c r="TVO15" s="5"/>
      <c r="TVP15" s="5"/>
      <c r="TVQ15" s="5"/>
      <c r="TVR15" s="5"/>
      <c r="TVS15" s="5"/>
      <c r="TVT15" s="5"/>
      <c r="TVU15" s="5"/>
      <c r="TVV15" s="5"/>
      <c r="TVW15" s="5"/>
      <c r="TVX15" s="5"/>
      <c r="TVY15" s="5"/>
      <c r="TVZ15" s="5"/>
      <c r="TWA15" s="5"/>
      <c r="TWB15" s="5"/>
      <c r="TWC15" s="5"/>
      <c r="TWD15" s="5"/>
      <c r="TWE15" s="5"/>
      <c r="TWF15" s="5"/>
      <c r="TWG15" s="5"/>
      <c r="TWH15" s="5"/>
      <c r="TWI15" s="5"/>
      <c r="TWJ15" s="5"/>
      <c r="TWK15" s="5"/>
      <c r="TWL15" s="5"/>
      <c r="TWM15" s="5"/>
      <c r="TWN15" s="5"/>
      <c r="TWO15" s="5"/>
      <c r="TWP15" s="5"/>
      <c r="TWQ15" s="5"/>
      <c r="TWR15" s="5"/>
      <c r="TWS15" s="5"/>
      <c r="TWT15" s="5"/>
      <c r="TWU15" s="5"/>
      <c r="TWV15" s="5"/>
      <c r="TWW15" s="5"/>
      <c r="TWX15" s="5"/>
      <c r="TWY15" s="5"/>
      <c r="TWZ15" s="5"/>
      <c r="TXA15" s="5"/>
      <c r="TXB15" s="5"/>
      <c r="TXC15" s="5"/>
      <c r="TXD15" s="5"/>
      <c r="TXE15" s="5"/>
      <c r="TXF15" s="5"/>
      <c r="TXG15" s="5"/>
      <c r="TXH15" s="5"/>
      <c r="TXI15" s="5"/>
      <c r="TXJ15" s="5"/>
      <c r="TXK15" s="5"/>
      <c r="TXL15" s="5"/>
      <c r="TXM15" s="5"/>
      <c r="TXN15" s="5"/>
      <c r="TXO15" s="5"/>
      <c r="TXP15" s="5"/>
      <c r="TXQ15" s="5"/>
      <c r="TXR15" s="5"/>
      <c r="TXS15" s="5"/>
      <c r="TXT15" s="5"/>
      <c r="TXU15" s="5"/>
      <c r="TXV15" s="5"/>
      <c r="TXW15" s="5"/>
      <c r="TXX15" s="5"/>
      <c r="TXY15" s="5"/>
      <c r="TXZ15" s="5"/>
      <c r="TYA15" s="5"/>
      <c r="TYB15" s="5"/>
      <c r="TYC15" s="5"/>
      <c r="TYD15" s="5"/>
      <c r="TYE15" s="5"/>
      <c r="TYF15" s="5"/>
      <c r="TYG15" s="5"/>
      <c r="TYH15" s="5"/>
      <c r="TYI15" s="5"/>
      <c r="TYJ15" s="5"/>
      <c r="TYK15" s="5"/>
      <c r="TYL15" s="5"/>
      <c r="TYM15" s="5"/>
      <c r="TYN15" s="5"/>
      <c r="TYO15" s="5"/>
      <c r="TYP15" s="5"/>
      <c r="TYQ15" s="5"/>
      <c r="TYR15" s="5"/>
      <c r="TYS15" s="5"/>
      <c r="TYT15" s="5"/>
      <c r="TYU15" s="5"/>
      <c r="TYV15" s="5"/>
      <c r="TYW15" s="5"/>
      <c r="TYX15" s="5"/>
      <c r="TYY15" s="5"/>
      <c r="TYZ15" s="5"/>
      <c r="TZA15" s="5"/>
      <c r="TZB15" s="5"/>
      <c r="TZC15" s="5"/>
      <c r="TZD15" s="5"/>
      <c r="TZE15" s="5"/>
      <c r="TZF15" s="5"/>
      <c r="TZG15" s="5"/>
      <c r="TZH15" s="5"/>
      <c r="TZI15" s="5"/>
      <c r="TZJ15" s="5"/>
      <c r="TZK15" s="5"/>
      <c r="TZL15" s="5"/>
      <c r="TZM15" s="5"/>
      <c r="TZN15" s="5"/>
      <c r="TZO15" s="5"/>
      <c r="TZP15" s="5"/>
      <c r="TZQ15" s="5"/>
      <c r="TZR15" s="5"/>
      <c r="TZS15" s="5"/>
      <c r="TZT15" s="5"/>
      <c r="TZU15" s="5"/>
      <c r="TZV15" s="5"/>
      <c r="TZW15" s="5"/>
      <c r="TZX15" s="5"/>
      <c r="TZY15" s="5"/>
      <c r="TZZ15" s="5"/>
      <c r="UAA15" s="5"/>
      <c r="UAB15" s="5"/>
      <c r="UAC15" s="5"/>
      <c r="UAD15" s="5"/>
      <c r="UAE15" s="5"/>
      <c r="UAF15" s="5"/>
      <c r="UAG15" s="5"/>
      <c r="UAH15" s="5"/>
      <c r="UAI15" s="5"/>
      <c r="UAJ15" s="5"/>
      <c r="UAK15" s="5"/>
      <c r="UAL15" s="5"/>
      <c r="UAM15" s="5"/>
      <c r="UAN15" s="5"/>
      <c r="UAO15" s="5"/>
      <c r="UAP15" s="5"/>
      <c r="UAQ15" s="5"/>
      <c r="UAR15" s="5"/>
      <c r="UAS15" s="5"/>
      <c r="UAT15" s="5"/>
      <c r="UAU15" s="5"/>
      <c r="UAV15" s="5"/>
      <c r="UAW15" s="5"/>
      <c r="UAX15" s="5"/>
      <c r="UAY15" s="5"/>
      <c r="UAZ15" s="5"/>
      <c r="UBA15" s="5"/>
      <c r="UBB15" s="5"/>
      <c r="UBC15" s="5"/>
      <c r="UBD15" s="5"/>
      <c r="UBE15" s="5"/>
      <c r="UBF15" s="5"/>
      <c r="UBG15" s="5"/>
      <c r="UBH15" s="5"/>
      <c r="UBI15" s="5"/>
      <c r="UBJ15" s="5"/>
      <c r="UBK15" s="5"/>
      <c r="UBL15" s="5"/>
      <c r="UBM15" s="5"/>
      <c r="UBN15" s="5"/>
      <c r="UBO15" s="5"/>
      <c r="UBP15" s="5"/>
      <c r="UBQ15" s="5"/>
      <c r="UBR15" s="5"/>
      <c r="UBS15" s="5"/>
      <c r="UBT15" s="5"/>
      <c r="UBU15" s="5"/>
      <c r="UBV15" s="5"/>
      <c r="UBW15" s="5"/>
      <c r="UBX15" s="5"/>
      <c r="UBY15" s="5"/>
      <c r="UBZ15" s="5"/>
      <c r="UCA15" s="5"/>
      <c r="UCB15" s="5"/>
      <c r="UCC15" s="5"/>
      <c r="UCD15" s="5"/>
      <c r="UCE15" s="5"/>
      <c r="UCF15" s="5"/>
      <c r="UCG15" s="5"/>
      <c r="UCH15" s="5"/>
      <c r="UCI15" s="5"/>
      <c r="UCJ15" s="5"/>
      <c r="UCK15" s="5"/>
      <c r="UCL15" s="5"/>
      <c r="UCM15" s="5"/>
      <c r="UCN15" s="5"/>
      <c r="UCO15" s="5"/>
      <c r="UCP15" s="5"/>
      <c r="UCQ15" s="5"/>
      <c r="UCR15" s="5"/>
      <c r="UCS15" s="5"/>
      <c r="UCT15" s="5"/>
      <c r="UCU15" s="5"/>
      <c r="UCV15" s="5"/>
      <c r="UCW15" s="5"/>
      <c r="UCX15" s="5"/>
      <c r="UCY15" s="5"/>
      <c r="UCZ15" s="5"/>
      <c r="UDA15" s="5"/>
      <c r="UDB15" s="5"/>
      <c r="UDC15" s="5"/>
      <c r="UDD15" s="5"/>
      <c r="UDE15" s="5"/>
      <c r="UDF15" s="5"/>
      <c r="UDG15" s="5"/>
      <c r="UDH15" s="5"/>
      <c r="UDI15" s="5"/>
      <c r="UDJ15" s="5"/>
      <c r="UDK15" s="5"/>
      <c r="UDL15" s="5"/>
      <c r="UDM15" s="5"/>
      <c r="UDN15" s="5"/>
      <c r="UDO15" s="5"/>
      <c r="UDP15" s="5"/>
      <c r="UDQ15" s="5"/>
      <c r="UDR15" s="5"/>
      <c r="UDS15" s="5"/>
      <c r="UDT15" s="5"/>
      <c r="UDU15" s="5"/>
      <c r="UDV15" s="5"/>
      <c r="UDW15" s="5"/>
      <c r="UDX15" s="5"/>
      <c r="UDY15" s="5"/>
      <c r="UDZ15" s="5"/>
      <c r="UEA15" s="5"/>
      <c r="UEB15" s="5"/>
      <c r="UEC15" s="5"/>
      <c r="UED15" s="5"/>
      <c r="UEE15" s="5"/>
      <c r="UEF15" s="5"/>
      <c r="UEG15" s="5"/>
      <c r="UEH15" s="5"/>
      <c r="UEI15" s="5"/>
      <c r="UEJ15" s="5"/>
      <c r="UEK15" s="5"/>
      <c r="UEL15" s="5"/>
      <c r="UEM15" s="5"/>
      <c r="UEN15" s="5"/>
      <c r="UEO15" s="5"/>
      <c r="UEP15" s="5"/>
      <c r="UEQ15" s="5"/>
      <c r="UER15" s="5"/>
      <c r="UES15" s="5"/>
      <c r="UET15" s="5"/>
      <c r="UEU15" s="5"/>
      <c r="UEV15" s="5"/>
      <c r="UEW15" s="5"/>
      <c r="UEX15" s="5"/>
      <c r="UEY15" s="5"/>
      <c r="UEZ15" s="5"/>
      <c r="UFA15" s="5"/>
      <c r="UFB15" s="5"/>
      <c r="UFC15" s="5"/>
      <c r="UFD15" s="5"/>
      <c r="UFE15" s="5"/>
      <c r="UFF15" s="5"/>
      <c r="UFG15" s="5"/>
      <c r="UFH15" s="5"/>
      <c r="UFI15" s="5"/>
      <c r="UFJ15" s="5"/>
      <c r="UFK15" s="5"/>
      <c r="UFL15" s="5"/>
      <c r="UFM15" s="5"/>
      <c r="UFN15" s="5"/>
      <c r="UFO15" s="5"/>
      <c r="UFP15" s="5"/>
      <c r="UFQ15" s="5"/>
      <c r="UFR15" s="5"/>
      <c r="UFS15" s="5"/>
      <c r="UFT15" s="5"/>
      <c r="UFU15" s="5"/>
      <c r="UFV15" s="5"/>
      <c r="UFW15" s="5"/>
      <c r="UFX15" s="5"/>
      <c r="UFY15" s="5"/>
      <c r="UFZ15" s="5"/>
      <c r="UGA15" s="5"/>
      <c r="UGB15" s="5"/>
      <c r="UGC15" s="5"/>
      <c r="UGD15" s="5"/>
      <c r="UGE15" s="5"/>
      <c r="UGF15" s="5"/>
      <c r="UGG15" s="5"/>
      <c r="UGH15" s="5"/>
      <c r="UGI15" s="5"/>
      <c r="UGJ15" s="5"/>
      <c r="UGK15" s="5"/>
      <c r="UGL15" s="5"/>
      <c r="UGM15" s="5"/>
      <c r="UGN15" s="5"/>
      <c r="UGO15" s="5"/>
      <c r="UGP15" s="5"/>
      <c r="UGQ15" s="5"/>
      <c r="UGR15" s="5"/>
      <c r="UGS15" s="5"/>
      <c r="UGT15" s="5"/>
      <c r="UGU15" s="5"/>
      <c r="UGV15" s="5"/>
      <c r="UGW15" s="5"/>
      <c r="UGX15" s="5"/>
      <c r="UGY15" s="5"/>
      <c r="UGZ15" s="5"/>
      <c r="UHA15" s="5"/>
      <c r="UHB15" s="5"/>
      <c r="UHC15" s="5"/>
      <c r="UHD15" s="5"/>
      <c r="UHE15" s="5"/>
      <c r="UHF15" s="5"/>
      <c r="UHG15" s="5"/>
      <c r="UHH15" s="5"/>
      <c r="UHI15" s="5"/>
      <c r="UHJ15" s="5"/>
      <c r="UHK15" s="5"/>
      <c r="UHL15" s="5"/>
      <c r="UHM15" s="5"/>
      <c r="UHN15" s="5"/>
      <c r="UHO15" s="5"/>
      <c r="UHP15" s="5"/>
      <c r="UHQ15" s="5"/>
      <c r="UHR15" s="5"/>
      <c r="UHS15" s="5"/>
      <c r="UHT15" s="5"/>
      <c r="UHU15" s="5"/>
      <c r="UHV15" s="5"/>
      <c r="UHW15" s="5"/>
      <c r="UHX15" s="5"/>
      <c r="UHY15" s="5"/>
      <c r="UHZ15" s="5"/>
      <c r="UIA15" s="5"/>
      <c r="UIB15" s="5"/>
      <c r="UIC15" s="5"/>
      <c r="UID15" s="5"/>
      <c r="UIE15" s="5"/>
      <c r="UIF15" s="5"/>
      <c r="UIG15" s="5"/>
      <c r="UIH15" s="5"/>
      <c r="UII15" s="5"/>
      <c r="UIJ15" s="5"/>
      <c r="UIK15" s="5"/>
      <c r="UIL15" s="5"/>
      <c r="UIM15" s="5"/>
      <c r="UIN15" s="5"/>
      <c r="UIO15" s="5"/>
      <c r="UIP15" s="5"/>
      <c r="UIQ15" s="5"/>
      <c r="UIR15" s="5"/>
      <c r="UIS15" s="5"/>
      <c r="UIT15" s="5"/>
      <c r="UIU15" s="5"/>
      <c r="UIV15" s="5"/>
      <c r="UIW15" s="5"/>
      <c r="UIX15" s="5"/>
      <c r="UIY15" s="5"/>
      <c r="UIZ15" s="5"/>
      <c r="UJA15" s="5"/>
      <c r="UJB15" s="5"/>
      <c r="UJC15" s="5"/>
      <c r="UJD15" s="5"/>
      <c r="UJE15" s="5"/>
      <c r="UJF15" s="5"/>
      <c r="UJG15" s="5"/>
      <c r="UJH15" s="5"/>
      <c r="UJI15" s="5"/>
      <c r="UJJ15" s="5"/>
      <c r="UJK15" s="5"/>
      <c r="UJL15" s="5"/>
      <c r="UJM15" s="5"/>
      <c r="UJN15" s="5"/>
      <c r="UJO15" s="5"/>
      <c r="UJP15" s="5"/>
      <c r="UJQ15" s="5"/>
      <c r="UJR15" s="5"/>
      <c r="UJS15" s="5"/>
      <c r="UJT15" s="5"/>
      <c r="UJU15" s="5"/>
      <c r="UJV15" s="5"/>
      <c r="UJW15" s="5"/>
      <c r="UJX15" s="5"/>
      <c r="UJY15" s="5"/>
      <c r="UJZ15" s="5"/>
      <c r="UKA15" s="5"/>
      <c r="UKB15" s="5"/>
      <c r="UKC15" s="5"/>
      <c r="UKD15" s="5"/>
      <c r="UKE15" s="5"/>
      <c r="UKF15" s="5"/>
      <c r="UKG15" s="5"/>
      <c r="UKH15" s="5"/>
      <c r="UKI15" s="5"/>
      <c r="UKJ15" s="5"/>
      <c r="UKK15" s="5"/>
      <c r="UKL15" s="5"/>
      <c r="UKM15" s="5"/>
      <c r="UKN15" s="5"/>
      <c r="UKO15" s="5"/>
      <c r="UKP15" s="5"/>
      <c r="UKQ15" s="5"/>
      <c r="UKR15" s="5"/>
      <c r="UKS15" s="5"/>
      <c r="UKT15" s="5"/>
      <c r="UKU15" s="5"/>
      <c r="UKV15" s="5"/>
      <c r="UKW15" s="5"/>
      <c r="UKX15" s="5"/>
      <c r="UKY15" s="5"/>
      <c r="UKZ15" s="5"/>
      <c r="ULA15" s="5"/>
      <c r="ULB15" s="5"/>
      <c r="ULC15" s="5"/>
      <c r="ULD15" s="5"/>
      <c r="ULE15" s="5"/>
      <c r="ULF15" s="5"/>
      <c r="ULG15" s="5"/>
      <c r="ULH15" s="5"/>
      <c r="ULI15" s="5"/>
      <c r="ULJ15" s="5"/>
      <c r="ULK15" s="5"/>
      <c r="ULL15" s="5"/>
      <c r="ULM15" s="5"/>
      <c r="ULN15" s="5"/>
      <c r="ULO15" s="5"/>
      <c r="ULP15" s="5"/>
      <c r="ULQ15" s="5"/>
      <c r="ULR15" s="5"/>
      <c r="ULS15" s="5"/>
      <c r="ULT15" s="5"/>
      <c r="ULU15" s="5"/>
      <c r="ULV15" s="5"/>
      <c r="ULW15" s="5"/>
      <c r="ULX15" s="5"/>
      <c r="ULY15" s="5"/>
      <c r="ULZ15" s="5"/>
      <c r="UMA15" s="5"/>
      <c r="UMB15" s="5"/>
      <c r="UMC15" s="5"/>
      <c r="UMD15" s="5"/>
      <c r="UME15" s="5"/>
      <c r="UMF15" s="5"/>
      <c r="UMG15" s="5"/>
      <c r="UMH15" s="5"/>
      <c r="UMI15" s="5"/>
      <c r="UMJ15" s="5"/>
      <c r="UMK15" s="5"/>
      <c r="UML15" s="5"/>
      <c r="UMM15" s="5"/>
      <c r="UMN15" s="5"/>
      <c r="UMO15" s="5"/>
      <c r="UMP15" s="5"/>
      <c r="UMQ15" s="5"/>
      <c r="UMR15" s="5"/>
      <c r="UMS15" s="5"/>
      <c r="UMT15" s="5"/>
      <c r="UMU15" s="5"/>
      <c r="UMV15" s="5"/>
      <c r="UMW15" s="5"/>
      <c r="UMX15" s="5"/>
      <c r="UMY15" s="5"/>
      <c r="UMZ15" s="5"/>
      <c r="UNA15" s="5"/>
      <c r="UNB15" s="5"/>
      <c r="UNC15" s="5"/>
      <c r="UND15" s="5"/>
      <c r="UNE15" s="5"/>
      <c r="UNF15" s="5"/>
      <c r="UNG15" s="5"/>
      <c r="UNH15" s="5"/>
      <c r="UNI15" s="5"/>
      <c r="UNJ15" s="5"/>
      <c r="UNK15" s="5"/>
      <c r="UNL15" s="5"/>
      <c r="UNM15" s="5"/>
      <c r="UNN15" s="5"/>
      <c r="UNO15" s="5"/>
      <c r="UNP15" s="5"/>
      <c r="UNQ15" s="5"/>
      <c r="UNR15" s="5"/>
      <c r="UNS15" s="5"/>
      <c r="UNT15" s="5"/>
      <c r="UNU15" s="5"/>
      <c r="UNV15" s="5"/>
      <c r="UNW15" s="5"/>
      <c r="UNX15" s="5"/>
      <c r="UNY15" s="5"/>
      <c r="UNZ15" s="5"/>
      <c r="UOA15" s="5"/>
      <c r="UOB15" s="5"/>
      <c r="UOC15" s="5"/>
      <c r="UOD15" s="5"/>
      <c r="UOE15" s="5"/>
      <c r="UOF15" s="5"/>
      <c r="UOG15" s="5"/>
      <c r="UOH15" s="5"/>
      <c r="UOI15" s="5"/>
      <c r="UOJ15" s="5"/>
      <c r="UOK15" s="5"/>
      <c r="UOL15" s="5"/>
      <c r="UOM15" s="5"/>
      <c r="UON15" s="5"/>
      <c r="UOO15" s="5"/>
      <c r="UOP15" s="5"/>
      <c r="UOQ15" s="5"/>
      <c r="UOR15" s="5"/>
      <c r="UOS15" s="5"/>
      <c r="UOT15" s="5"/>
      <c r="UOU15" s="5"/>
      <c r="UOV15" s="5"/>
      <c r="UOW15" s="5"/>
      <c r="UOX15" s="5"/>
      <c r="UOY15" s="5"/>
      <c r="UOZ15" s="5"/>
      <c r="UPA15" s="5"/>
      <c r="UPB15" s="5"/>
      <c r="UPC15" s="5"/>
      <c r="UPD15" s="5"/>
      <c r="UPE15" s="5"/>
      <c r="UPF15" s="5"/>
      <c r="UPG15" s="5"/>
      <c r="UPH15" s="5"/>
      <c r="UPI15" s="5"/>
      <c r="UPJ15" s="5"/>
      <c r="UPK15" s="5"/>
      <c r="UPL15" s="5"/>
      <c r="UPM15" s="5"/>
      <c r="UPN15" s="5"/>
      <c r="UPO15" s="5"/>
      <c r="UPP15" s="5"/>
      <c r="UPQ15" s="5"/>
      <c r="UPR15" s="5"/>
      <c r="UPS15" s="5"/>
      <c r="UPT15" s="5"/>
      <c r="UPU15" s="5"/>
      <c r="UPV15" s="5"/>
      <c r="UPW15" s="5"/>
      <c r="UPX15" s="5"/>
      <c r="UPY15" s="5"/>
      <c r="UPZ15" s="5"/>
      <c r="UQA15" s="5"/>
      <c r="UQB15" s="5"/>
      <c r="UQC15" s="5"/>
      <c r="UQD15" s="5"/>
      <c r="UQE15" s="5"/>
      <c r="UQF15" s="5"/>
      <c r="UQG15" s="5"/>
      <c r="UQH15" s="5"/>
      <c r="UQI15" s="5"/>
      <c r="UQJ15" s="5"/>
      <c r="UQK15" s="5"/>
      <c r="UQL15" s="5"/>
      <c r="UQM15" s="5"/>
      <c r="UQN15" s="5"/>
      <c r="UQO15" s="5"/>
      <c r="UQP15" s="5"/>
      <c r="UQQ15" s="5"/>
      <c r="UQR15" s="5"/>
      <c r="UQS15" s="5"/>
      <c r="UQT15" s="5"/>
      <c r="UQU15" s="5"/>
      <c r="UQV15" s="5"/>
      <c r="UQW15" s="5"/>
      <c r="UQX15" s="5"/>
      <c r="UQY15" s="5"/>
      <c r="UQZ15" s="5"/>
      <c r="URA15" s="5"/>
      <c r="URB15" s="5"/>
      <c r="URC15" s="5"/>
      <c r="URD15" s="5"/>
      <c r="URE15" s="5"/>
      <c r="URF15" s="5"/>
      <c r="URG15" s="5"/>
      <c r="URH15" s="5"/>
      <c r="URI15" s="5"/>
      <c r="URJ15" s="5"/>
      <c r="URK15" s="5"/>
      <c r="URL15" s="5"/>
      <c r="URM15" s="5"/>
      <c r="URN15" s="5"/>
      <c r="URO15" s="5"/>
      <c r="URP15" s="5"/>
      <c r="URQ15" s="5"/>
      <c r="URR15" s="5"/>
      <c r="URS15" s="5"/>
      <c r="URT15" s="5"/>
      <c r="URU15" s="5"/>
      <c r="URV15" s="5"/>
      <c r="URW15" s="5"/>
      <c r="URX15" s="5"/>
      <c r="URY15" s="5"/>
      <c r="URZ15" s="5"/>
      <c r="USA15" s="5"/>
      <c r="USB15" s="5"/>
      <c r="USC15" s="5"/>
      <c r="USD15" s="5"/>
      <c r="USE15" s="5"/>
      <c r="USF15" s="5"/>
      <c r="USG15" s="5"/>
      <c r="USH15" s="5"/>
      <c r="USI15" s="5"/>
      <c r="USJ15" s="5"/>
      <c r="USK15" s="5"/>
      <c r="USL15" s="5"/>
      <c r="USM15" s="5"/>
      <c r="USN15" s="5"/>
      <c r="USO15" s="5"/>
      <c r="USP15" s="5"/>
      <c r="USQ15" s="5"/>
      <c r="USR15" s="5"/>
      <c r="USS15" s="5"/>
      <c r="UST15" s="5"/>
      <c r="USU15" s="5"/>
      <c r="USV15" s="5"/>
      <c r="USW15" s="5"/>
      <c r="USX15" s="5"/>
      <c r="USY15" s="5"/>
      <c r="USZ15" s="5"/>
      <c r="UTA15" s="5"/>
      <c r="UTB15" s="5"/>
      <c r="UTC15" s="5"/>
      <c r="UTD15" s="5"/>
      <c r="UTE15" s="5"/>
      <c r="UTF15" s="5"/>
      <c r="UTG15" s="5"/>
      <c r="UTH15" s="5"/>
      <c r="UTI15" s="5"/>
      <c r="UTJ15" s="5"/>
      <c r="UTK15" s="5"/>
      <c r="UTL15" s="5"/>
      <c r="UTM15" s="5"/>
      <c r="UTN15" s="5"/>
      <c r="UTO15" s="5"/>
      <c r="UTP15" s="5"/>
      <c r="UTQ15" s="5"/>
      <c r="UTR15" s="5"/>
      <c r="UTS15" s="5"/>
      <c r="UTT15" s="5"/>
      <c r="UTU15" s="5"/>
      <c r="UTV15" s="5"/>
      <c r="UTW15" s="5"/>
      <c r="UTX15" s="5"/>
      <c r="UTY15" s="5"/>
      <c r="UTZ15" s="5"/>
      <c r="UUA15" s="5"/>
      <c r="UUB15" s="5"/>
      <c r="UUC15" s="5"/>
      <c r="UUD15" s="5"/>
      <c r="UUE15" s="5"/>
      <c r="UUF15" s="5"/>
      <c r="UUG15" s="5"/>
      <c r="UUH15" s="5"/>
      <c r="UUI15" s="5"/>
      <c r="UUJ15" s="5"/>
      <c r="UUK15" s="5"/>
      <c r="UUL15" s="5"/>
      <c r="UUM15" s="5"/>
      <c r="UUN15" s="5"/>
      <c r="UUO15" s="5"/>
      <c r="UUP15" s="5"/>
      <c r="UUQ15" s="5"/>
      <c r="UUR15" s="5"/>
      <c r="UUS15" s="5"/>
      <c r="UUT15" s="5"/>
      <c r="UUU15" s="5"/>
      <c r="UUV15" s="5"/>
      <c r="UUW15" s="5"/>
      <c r="UUX15" s="5"/>
      <c r="UUY15" s="5"/>
      <c r="UUZ15" s="5"/>
      <c r="UVA15" s="5"/>
      <c r="UVB15" s="5"/>
      <c r="UVC15" s="5"/>
      <c r="UVD15" s="5"/>
      <c r="UVE15" s="5"/>
      <c r="UVF15" s="5"/>
      <c r="UVG15" s="5"/>
      <c r="UVH15" s="5"/>
      <c r="UVI15" s="5"/>
      <c r="UVJ15" s="5"/>
      <c r="UVK15" s="5"/>
      <c r="UVL15" s="5"/>
      <c r="UVM15" s="5"/>
      <c r="UVN15" s="5"/>
      <c r="UVO15" s="5"/>
      <c r="UVP15" s="5"/>
      <c r="UVQ15" s="5"/>
      <c r="UVR15" s="5"/>
      <c r="UVS15" s="5"/>
      <c r="UVT15" s="5"/>
      <c r="UVU15" s="5"/>
      <c r="UVV15" s="5"/>
      <c r="UVW15" s="5"/>
      <c r="UVX15" s="5"/>
      <c r="UVY15" s="5"/>
      <c r="UVZ15" s="5"/>
      <c r="UWA15" s="5"/>
      <c r="UWB15" s="5"/>
      <c r="UWC15" s="5"/>
      <c r="UWD15" s="5"/>
      <c r="UWE15" s="5"/>
      <c r="UWF15" s="5"/>
      <c r="UWG15" s="5"/>
      <c r="UWH15" s="5"/>
      <c r="UWI15" s="5"/>
      <c r="UWJ15" s="5"/>
      <c r="UWK15" s="5"/>
      <c r="UWL15" s="5"/>
      <c r="UWM15" s="5"/>
      <c r="UWN15" s="5"/>
      <c r="UWO15" s="5"/>
      <c r="UWP15" s="5"/>
      <c r="UWQ15" s="5"/>
      <c r="UWR15" s="5"/>
      <c r="UWS15" s="5"/>
      <c r="UWT15" s="5"/>
      <c r="UWU15" s="5"/>
      <c r="UWV15" s="5"/>
      <c r="UWW15" s="5"/>
      <c r="UWX15" s="5"/>
      <c r="UWY15" s="5"/>
      <c r="UWZ15" s="5"/>
      <c r="UXA15" s="5"/>
      <c r="UXB15" s="5"/>
      <c r="UXC15" s="5"/>
      <c r="UXD15" s="5"/>
      <c r="UXE15" s="5"/>
      <c r="UXF15" s="5"/>
      <c r="UXG15" s="5"/>
      <c r="UXH15" s="5"/>
      <c r="UXI15" s="5"/>
      <c r="UXJ15" s="5"/>
      <c r="UXK15" s="5"/>
      <c r="UXL15" s="5"/>
      <c r="UXM15" s="5"/>
      <c r="UXN15" s="5"/>
      <c r="UXO15" s="5"/>
      <c r="UXP15" s="5"/>
      <c r="UXQ15" s="5"/>
      <c r="UXR15" s="5"/>
      <c r="UXS15" s="5"/>
      <c r="UXT15" s="5"/>
      <c r="UXU15" s="5"/>
      <c r="UXV15" s="5"/>
      <c r="UXW15" s="5"/>
      <c r="UXX15" s="5"/>
      <c r="UXY15" s="5"/>
      <c r="UXZ15" s="5"/>
      <c r="UYA15" s="5"/>
      <c r="UYB15" s="5"/>
      <c r="UYC15" s="5"/>
      <c r="UYD15" s="5"/>
      <c r="UYE15" s="5"/>
      <c r="UYF15" s="5"/>
      <c r="UYG15" s="5"/>
      <c r="UYH15" s="5"/>
      <c r="UYI15" s="5"/>
      <c r="UYJ15" s="5"/>
      <c r="UYK15" s="5"/>
      <c r="UYL15" s="5"/>
      <c r="UYM15" s="5"/>
      <c r="UYN15" s="5"/>
      <c r="UYO15" s="5"/>
      <c r="UYP15" s="5"/>
      <c r="UYQ15" s="5"/>
      <c r="UYR15" s="5"/>
      <c r="UYS15" s="5"/>
      <c r="UYT15" s="5"/>
      <c r="UYU15" s="5"/>
      <c r="UYV15" s="5"/>
      <c r="UYW15" s="5"/>
      <c r="UYX15" s="5"/>
      <c r="UYY15" s="5"/>
      <c r="UYZ15" s="5"/>
      <c r="UZA15" s="5"/>
      <c r="UZB15" s="5"/>
      <c r="UZC15" s="5"/>
      <c r="UZD15" s="5"/>
      <c r="UZE15" s="5"/>
      <c r="UZF15" s="5"/>
      <c r="UZG15" s="5"/>
      <c r="UZH15" s="5"/>
      <c r="UZI15" s="5"/>
      <c r="UZJ15" s="5"/>
      <c r="UZK15" s="5"/>
      <c r="UZL15" s="5"/>
      <c r="UZM15" s="5"/>
      <c r="UZN15" s="5"/>
      <c r="UZO15" s="5"/>
      <c r="UZP15" s="5"/>
      <c r="UZQ15" s="5"/>
      <c r="UZR15" s="5"/>
      <c r="UZS15" s="5"/>
      <c r="UZT15" s="5"/>
      <c r="UZU15" s="5"/>
      <c r="UZV15" s="5"/>
      <c r="UZW15" s="5"/>
      <c r="UZX15" s="5"/>
      <c r="UZY15" s="5"/>
      <c r="UZZ15" s="5"/>
      <c r="VAA15" s="5"/>
      <c r="VAB15" s="5"/>
      <c r="VAC15" s="5"/>
      <c r="VAD15" s="5"/>
      <c r="VAE15" s="5"/>
      <c r="VAF15" s="5"/>
      <c r="VAG15" s="5"/>
      <c r="VAH15" s="5"/>
      <c r="VAI15" s="5"/>
      <c r="VAJ15" s="5"/>
      <c r="VAK15" s="5"/>
      <c r="VAL15" s="5"/>
      <c r="VAM15" s="5"/>
      <c r="VAN15" s="5"/>
      <c r="VAO15" s="5"/>
      <c r="VAP15" s="5"/>
      <c r="VAQ15" s="5"/>
      <c r="VAR15" s="5"/>
      <c r="VAS15" s="5"/>
      <c r="VAT15" s="5"/>
      <c r="VAU15" s="5"/>
      <c r="VAV15" s="5"/>
      <c r="VAW15" s="5"/>
      <c r="VAX15" s="5"/>
      <c r="VAY15" s="5"/>
      <c r="VAZ15" s="5"/>
      <c r="VBA15" s="5"/>
      <c r="VBB15" s="5"/>
      <c r="VBC15" s="5"/>
      <c r="VBD15" s="5"/>
      <c r="VBE15" s="5"/>
      <c r="VBF15" s="5"/>
      <c r="VBG15" s="5"/>
      <c r="VBH15" s="5"/>
      <c r="VBI15" s="5"/>
      <c r="VBJ15" s="5"/>
      <c r="VBK15" s="5"/>
      <c r="VBL15" s="5"/>
      <c r="VBM15" s="5"/>
      <c r="VBN15" s="5"/>
      <c r="VBO15" s="5"/>
      <c r="VBP15" s="5"/>
      <c r="VBQ15" s="5"/>
      <c r="VBR15" s="5"/>
      <c r="VBS15" s="5"/>
      <c r="VBT15" s="5"/>
      <c r="VBU15" s="5"/>
      <c r="VBV15" s="5"/>
      <c r="VBW15" s="5"/>
      <c r="VBX15" s="5"/>
      <c r="VBY15" s="5"/>
      <c r="VBZ15" s="5"/>
      <c r="VCA15" s="5"/>
      <c r="VCB15" s="5"/>
      <c r="VCC15" s="5"/>
      <c r="VCD15" s="5"/>
      <c r="VCE15" s="5"/>
      <c r="VCF15" s="5"/>
      <c r="VCG15" s="5"/>
      <c r="VCH15" s="5"/>
      <c r="VCI15" s="5"/>
      <c r="VCJ15" s="5"/>
      <c r="VCK15" s="5"/>
      <c r="VCL15" s="5"/>
      <c r="VCM15" s="5"/>
      <c r="VCN15" s="5"/>
      <c r="VCO15" s="5"/>
      <c r="VCP15" s="5"/>
      <c r="VCQ15" s="5"/>
      <c r="VCR15" s="5"/>
      <c r="VCS15" s="5"/>
      <c r="VCT15" s="5"/>
      <c r="VCU15" s="5"/>
      <c r="VCV15" s="5"/>
      <c r="VCW15" s="5"/>
      <c r="VCX15" s="5"/>
      <c r="VCY15" s="5"/>
      <c r="VCZ15" s="5"/>
      <c r="VDA15" s="5"/>
      <c r="VDB15" s="5"/>
      <c r="VDC15" s="5"/>
      <c r="VDD15" s="5"/>
      <c r="VDE15" s="5"/>
      <c r="VDF15" s="5"/>
      <c r="VDG15" s="5"/>
      <c r="VDH15" s="5"/>
      <c r="VDI15" s="5"/>
      <c r="VDJ15" s="5"/>
      <c r="VDK15" s="5"/>
      <c r="VDL15" s="5"/>
      <c r="VDM15" s="5"/>
      <c r="VDN15" s="5"/>
      <c r="VDO15" s="5"/>
      <c r="VDP15" s="5"/>
      <c r="VDQ15" s="5"/>
      <c r="VDR15" s="5"/>
      <c r="VDS15" s="5"/>
      <c r="VDT15" s="5"/>
      <c r="VDU15" s="5"/>
      <c r="VDV15" s="5"/>
      <c r="VDW15" s="5"/>
      <c r="VDX15" s="5"/>
      <c r="VDY15" s="5"/>
      <c r="VDZ15" s="5"/>
      <c r="VEA15" s="5"/>
      <c r="VEB15" s="5"/>
      <c r="VEC15" s="5"/>
      <c r="VED15" s="5"/>
      <c r="VEE15" s="5"/>
      <c r="VEF15" s="5"/>
      <c r="VEG15" s="5"/>
      <c r="VEH15" s="5"/>
      <c r="VEI15" s="5"/>
      <c r="VEJ15" s="5"/>
      <c r="VEK15" s="5"/>
      <c r="VEL15" s="5"/>
      <c r="VEM15" s="5"/>
      <c r="VEN15" s="5"/>
      <c r="VEO15" s="5"/>
      <c r="VEP15" s="5"/>
      <c r="VEQ15" s="5"/>
      <c r="VER15" s="5"/>
      <c r="VES15" s="5"/>
      <c r="VET15" s="5"/>
      <c r="VEU15" s="5"/>
      <c r="VEV15" s="5"/>
      <c r="VEW15" s="5"/>
      <c r="VEX15" s="5"/>
      <c r="VEY15" s="5"/>
      <c r="VEZ15" s="5"/>
      <c r="VFA15" s="5"/>
      <c r="VFB15" s="5"/>
      <c r="VFC15" s="5"/>
      <c r="VFD15" s="5"/>
      <c r="VFE15" s="5"/>
      <c r="VFF15" s="5"/>
      <c r="VFG15" s="5"/>
      <c r="VFH15" s="5"/>
      <c r="VFI15" s="5"/>
      <c r="VFJ15" s="5"/>
      <c r="VFK15" s="5"/>
      <c r="VFL15" s="5"/>
      <c r="VFM15" s="5"/>
      <c r="VFN15" s="5"/>
      <c r="VFO15" s="5"/>
      <c r="VFP15" s="5"/>
      <c r="VFQ15" s="5"/>
      <c r="VFR15" s="5"/>
      <c r="VFS15" s="5"/>
      <c r="VFT15" s="5"/>
      <c r="VFU15" s="5"/>
      <c r="VFV15" s="5"/>
      <c r="VFW15" s="5"/>
      <c r="VFX15" s="5"/>
      <c r="VFY15" s="5"/>
      <c r="VFZ15" s="5"/>
      <c r="VGA15" s="5"/>
      <c r="VGB15" s="5"/>
      <c r="VGC15" s="5"/>
      <c r="VGD15" s="5"/>
      <c r="VGE15" s="5"/>
      <c r="VGF15" s="5"/>
      <c r="VGG15" s="5"/>
      <c r="VGH15" s="5"/>
      <c r="VGI15" s="5"/>
      <c r="VGJ15" s="5"/>
      <c r="VGK15" s="5"/>
      <c r="VGL15" s="5"/>
      <c r="VGM15" s="5"/>
      <c r="VGN15" s="5"/>
      <c r="VGO15" s="5"/>
      <c r="VGP15" s="5"/>
      <c r="VGQ15" s="5"/>
      <c r="VGR15" s="5"/>
      <c r="VGS15" s="5"/>
      <c r="VGT15" s="5"/>
      <c r="VGU15" s="5"/>
      <c r="VGV15" s="5"/>
      <c r="VGW15" s="5"/>
      <c r="VGX15" s="5"/>
      <c r="VGY15" s="5"/>
      <c r="VGZ15" s="5"/>
      <c r="VHA15" s="5"/>
      <c r="VHB15" s="5"/>
      <c r="VHC15" s="5"/>
      <c r="VHD15" s="5"/>
      <c r="VHE15" s="5"/>
      <c r="VHF15" s="5"/>
      <c r="VHG15" s="5"/>
      <c r="VHH15" s="5"/>
      <c r="VHI15" s="5"/>
      <c r="VHJ15" s="5"/>
      <c r="VHK15" s="5"/>
      <c r="VHL15" s="5"/>
      <c r="VHM15" s="5"/>
      <c r="VHN15" s="5"/>
      <c r="VHO15" s="5"/>
      <c r="VHP15" s="5"/>
      <c r="VHQ15" s="5"/>
      <c r="VHR15" s="5"/>
      <c r="VHS15" s="5"/>
      <c r="VHT15" s="5"/>
      <c r="VHU15" s="5"/>
      <c r="VHV15" s="5"/>
      <c r="VHW15" s="5"/>
      <c r="VHX15" s="5"/>
      <c r="VHY15" s="5"/>
      <c r="VHZ15" s="5"/>
      <c r="VIA15" s="5"/>
      <c r="VIB15" s="5"/>
      <c r="VIC15" s="5"/>
      <c r="VID15" s="5"/>
      <c r="VIE15" s="5"/>
      <c r="VIF15" s="5"/>
      <c r="VIG15" s="5"/>
      <c r="VIH15" s="5"/>
      <c r="VII15" s="5"/>
      <c r="VIJ15" s="5"/>
      <c r="VIK15" s="5"/>
      <c r="VIL15" s="5"/>
      <c r="VIM15" s="5"/>
      <c r="VIN15" s="5"/>
      <c r="VIO15" s="5"/>
      <c r="VIP15" s="5"/>
      <c r="VIQ15" s="5"/>
      <c r="VIR15" s="5"/>
      <c r="VIS15" s="5"/>
      <c r="VIT15" s="5"/>
      <c r="VIU15" s="5"/>
      <c r="VIV15" s="5"/>
      <c r="VIW15" s="5"/>
      <c r="VIX15" s="5"/>
      <c r="VIY15" s="5"/>
      <c r="VIZ15" s="5"/>
      <c r="VJA15" s="5"/>
      <c r="VJB15" s="5"/>
      <c r="VJC15" s="5"/>
      <c r="VJD15" s="5"/>
      <c r="VJE15" s="5"/>
      <c r="VJF15" s="5"/>
      <c r="VJG15" s="5"/>
      <c r="VJH15" s="5"/>
      <c r="VJI15" s="5"/>
      <c r="VJJ15" s="5"/>
      <c r="VJK15" s="5"/>
      <c r="VJL15" s="5"/>
      <c r="VJM15" s="5"/>
      <c r="VJN15" s="5"/>
      <c r="VJO15" s="5"/>
      <c r="VJP15" s="5"/>
      <c r="VJQ15" s="5"/>
      <c r="VJR15" s="5"/>
      <c r="VJS15" s="5"/>
      <c r="VJT15" s="5"/>
      <c r="VJU15" s="5"/>
      <c r="VJV15" s="5"/>
      <c r="VJW15" s="5"/>
      <c r="VJX15" s="5"/>
      <c r="VJY15" s="5"/>
      <c r="VJZ15" s="5"/>
      <c r="VKA15" s="5"/>
      <c r="VKB15" s="5"/>
      <c r="VKC15" s="5"/>
      <c r="VKD15" s="5"/>
      <c r="VKE15" s="5"/>
      <c r="VKF15" s="5"/>
      <c r="VKG15" s="5"/>
      <c r="VKH15" s="5"/>
      <c r="VKI15" s="5"/>
      <c r="VKJ15" s="5"/>
      <c r="VKK15" s="5"/>
      <c r="VKL15" s="5"/>
      <c r="VKM15" s="5"/>
      <c r="VKN15" s="5"/>
      <c r="VKO15" s="5"/>
      <c r="VKP15" s="5"/>
      <c r="VKQ15" s="5"/>
      <c r="VKR15" s="5"/>
      <c r="VKS15" s="5"/>
      <c r="VKT15" s="5"/>
      <c r="VKU15" s="5"/>
      <c r="VKV15" s="5"/>
      <c r="VKW15" s="5"/>
      <c r="VKX15" s="5"/>
      <c r="VKY15" s="5"/>
      <c r="VKZ15" s="5"/>
      <c r="VLA15" s="5"/>
      <c r="VLB15" s="5"/>
      <c r="VLC15" s="5"/>
      <c r="VLD15" s="5"/>
      <c r="VLE15" s="5"/>
      <c r="VLF15" s="5"/>
      <c r="VLG15" s="5"/>
      <c r="VLH15" s="5"/>
      <c r="VLI15" s="5"/>
      <c r="VLJ15" s="5"/>
      <c r="VLK15" s="5"/>
      <c r="VLL15" s="5"/>
      <c r="VLM15" s="5"/>
      <c r="VLN15" s="5"/>
      <c r="VLO15" s="5"/>
      <c r="VLP15" s="5"/>
      <c r="VLQ15" s="5"/>
      <c r="VLR15" s="5"/>
      <c r="VLS15" s="5"/>
      <c r="VLT15" s="5"/>
      <c r="VLU15" s="5"/>
      <c r="VLV15" s="5"/>
      <c r="VLW15" s="5"/>
      <c r="VLX15" s="5"/>
      <c r="VLY15" s="5"/>
      <c r="VLZ15" s="5"/>
      <c r="VMA15" s="5"/>
      <c r="VMB15" s="5"/>
      <c r="VMC15" s="5"/>
      <c r="VMD15" s="5"/>
      <c r="VME15" s="5"/>
      <c r="VMF15" s="5"/>
      <c r="VMG15" s="5"/>
      <c r="VMH15" s="5"/>
      <c r="VMI15" s="5"/>
      <c r="VMJ15" s="5"/>
      <c r="VMK15" s="5"/>
      <c r="VML15" s="5"/>
      <c r="VMM15" s="5"/>
      <c r="VMN15" s="5"/>
      <c r="VMO15" s="5"/>
      <c r="VMP15" s="5"/>
      <c r="VMQ15" s="5"/>
      <c r="VMR15" s="5"/>
      <c r="VMS15" s="5"/>
      <c r="VMT15" s="5"/>
      <c r="VMU15" s="5"/>
      <c r="VMV15" s="5"/>
      <c r="VMW15" s="5"/>
      <c r="VMX15" s="5"/>
      <c r="VMY15" s="5"/>
      <c r="VMZ15" s="5"/>
      <c r="VNA15" s="5"/>
      <c r="VNB15" s="5"/>
      <c r="VNC15" s="5"/>
      <c r="VND15" s="5"/>
      <c r="VNE15" s="5"/>
      <c r="VNF15" s="5"/>
      <c r="VNG15" s="5"/>
      <c r="VNH15" s="5"/>
      <c r="VNI15" s="5"/>
      <c r="VNJ15" s="5"/>
      <c r="VNK15" s="5"/>
      <c r="VNL15" s="5"/>
      <c r="VNM15" s="5"/>
      <c r="VNN15" s="5"/>
      <c r="VNO15" s="5"/>
      <c r="VNP15" s="5"/>
      <c r="VNQ15" s="5"/>
      <c r="VNR15" s="5"/>
      <c r="VNS15" s="5"/>
      <c r="VNT15" s="5"/>
      <c r="VNU15" s="5"/>
      <c r="VNV15" s="5"/>
      <c r="VNW15" s="5"/>
      <c r="VNX15" s="5"/>
      <c r="VNY15" s="5"/>
      <c r="VNZ15" s="5"/>
      <c r="VOA15" s="5"/>
      <c r="VOB15" s="5"/>
      <c r="VOC15" s="5"/>
      <c r="VOD15" s="5"/>
      <c r="VOE15" s="5"/>
      <c r="VOF15" s="5"/>
      <c r="VOG15" s="5"/>
      <c r="VOH15" s="5"/>
      <c r="VOI15" s="5"/>
      <c r="VOJ15" s="5"/>
      <c r="VOK15" s="5"/>
      <c r="VOL15" s="5"/>
      <c r="VOM15" s="5"/>
      <c r="VON15" s="5"/>
      <c r="VOO15" s="5"/>
      <c r="VOP15" s="5"/>
      <c r="VOQ15" s="5"/>
      <c r="VOR15" s="5"/>
      <c r="VOS15" s="5"/>
      <c r="VOT15" s="5"/>
      <c r="VOU15" s="5"/>
      <c r="VOV15" s="5"/>
      <c r="VOW15" s="5"/>
      <c r="VOX15" s="5"/>
      <c r="VOY15" s="5"/>
      <c r="VOZ15" s="5"/>
      <c r="VPA15" s="5"/>
      <c r="VPB15" s="5"/>
      <c r="VPC15" s="5"/>
      <c r="VPD15" s="5"/>
      <c r="VPE15" s="5"/>
      <c r="VPF15" s="5"/>
      <c r="VPG15" s="5"/>
      <c r="VPH15" s="5"/>
      <c r="VPI15" s="5"/>
      <c r="VPJ15" s="5"/>
      <c r="VPK15" s="5"/>
      <c r="VPL15" s="5"/>
      <c r="VPM15" s="5"/>
      <c r="VPN15" s="5"/>
      <c r="VPO15" s="5"/>
      <c r="VPP15" s="5"/>
      <c r="VPQ15" s="5"/>
      <c r="VPR15" s="5"/>
      <c r="VPS15" s="5"/>
      <c r="VPT15" s="5"/>
      <c r="VPU15" s="5"/>
      <c r="VPV15" s="5"/>
      <c r="VPW15" s="5"/>
      <c r="VPX15" s="5"/>
      <c r="VPY15" s="5"/>
      <c r="VPZ15" s="5"/>
      <c r="VQA15" s="5"/>
      <c r="VQB15" s="5"/>
      <c r="VQC15" s="5"/>
      <c r="VQD15" s="5"/>
      <c r="VQE15" s="5"/>
      <c r="VQF15" s="5"/>
      <c r="VQG15" s="5"/>
      <c r="VQH15" s="5"/>
      <c r="VQI15" s="5"/>
      <c r="VQJ15" s="5"/>
      <c r="VQK15" s="5"/>
      <c r="VQL15" s="5"/>
      <c r="VQM15" s="5"/>
      <c r="VQN15" s="5"/>
      <c r="VQO15" s="5"/>
      <c r="VQP15" s="5"/>
      <c r="VQQ15" s="5"/>
      <c r="VQR15" s="5"/>
      <c r="VQS15" s="5"/>
      <c r="VQT15" s="5"/>
      <c r="VQU15" s="5"/>
      <c r="VQV15" s="5"/>
      <c r="VQW15" s="5"/>
      <c r="VQX15" s="5"/>
      <c r="VQY15" s="5"/>
      <c r="VQZ15" s="5"/>
      <c r="VRA15" s="5"/>
      <c r="VRB15" s="5"/>
      <c r="VRC15" s="5"/>
      <c r="VRD15" s="5"/>
      <c r="VRE15" s="5"/>
      <c r="VRF15" s="5"/>
      <c r="VRG15" s="5"/>
      <c r="VRH15" s="5"/>
      <c r="VRI15" s="5"/>
      <c r="VRJ15" s="5"/>
      <c r="VRK15" s="5"/>
      <c r="VRL15" s="5"/>
      <c r="VRM15" s="5"/>
      <c r="VRN15" s="5"/>
      <c r="VRO15" s="5"/>
      <c r="VRP15" s="5"/>
      <c r="VRQ15" s="5"/>
      <c r="VRR15" s="5"/>
      <c r="VRS15" s="5"/>
      <c r="VRT15" s="5"/>
      <c r="VRU15" s="5"/>
      <c r="VRV15" s="5"/>
      <c r="VRW15" s="5"/>
      <c r="VRX15" s="5"/>
      <c r="VRY15" s="5"/>
      <c r="VRZ15" s="5"/>
      <c r="VSA15" s="5"/>
      <c r="VSB15" s="5"/>
      <c r="VSC15" s="5"/>
      <c r="VSD15" s="5"/>
      <c r="VSE15" s="5"/>
      <c r="VSF15" s="5"/>
      <c r="VSG15" s="5"/>
      <c r="VSH15" s="5"/>
      <c r="VSI15" s="5"/>
      <c r="VSJ15" s="5"/>
      <c r="VSK15" s="5"/>
      <c r="VSL15" s="5"/>
      <c r="VSM15" s="5"/>
      <c r="VSN15" s="5"/>
      <c r="VSO15" s="5"/>
      <c r="VSP15" s="5"/>
      <c r="VSQ15" s="5"/>
      <c r="VSR15" s="5"/>
      <c r="VSS15" s="5"/>
      <c r="VST15" s="5"/>
      <c r="VSU15" s="5"/>
      <c r="VSV15" s="5"/>
      <c r="VSW15" s="5"/>
      <c r="VSX15" s="5"/>
      <c r="VSY15" s="5"/>
      <c r="VSZ15" s="5"/>
      <c r="VTA15" s="5"/>
      <c r="VTB15" s="5"/>
      <c r="VTC15" s="5"/>
      <c r="VTD15" s="5"/>
      <c r="VTE15" s="5"/>
      <c r="VTF15" s="5"/>
      <c r="VTG15" s="5"/>
      <c r="VTH15" s="5"/>
      <c r="VTI15" s="5"/>
      <c r="VTJ15" s="5"/>
      <c r="VTK15" s="5"/>
      <c r="VTL15" s="5"/>
      <c r="VTM15" s="5"/>
      <c r="VTN15" s="5"/>
      <c r="VTO15" s="5"/>
      <c r="VTP15" s="5"/>
      <c r="VTQ15" s="5"/>
      <c r="VTR15" s="5"/>
      <c r="VTS15" s="5"/>
      <c r="VTT15" s="5"/>
      <c r="VTU15" s="5"/>
      <c r="VTV15" s="5"/>
      <c r="VTW15" s="5"/>
      <c r="VTX15" s="5"/>
      <c r="VTY15" s="5"/>
      <c r="VTZ15" s="5"/>
      <c r="VUA15" s="5"/>
      <c r="VUB15" s="5"/>
      <c r="VUC15" s="5"/>
      <c r="VUD15" s="5"/>
      <c r="VUE15" s="5"/>
      <c r="VUF15" s="5"/>
      <c r="VUG15" s="5"/>
      <c r="VUH15" s="5"/>
      <c r="VUI15" s="5"/>
      <c r="VUJ15" s="5"/>
      <c r="VUK15" s="5"/>
      <c r="VUL15" s="5"/>
      <c r="VUM15" s="5"/>
      <c r="VUN15" s="5"/>
      <c r="VUO15" s="5"/>
      <c r="VUP15" s="5"/>
      <c r="VUQ15" s="5"/>
      <c r="VUR15" s="5"/>
      <c r="VUS15" s="5"/>
      <c r="VUT15" s="5"/>
      <c r="VUU15" s="5"/>
      <c r="VUV15" s="5"/>
      <c r="VUW15" s="5"/>
      <c r="VUX15" s="5"/>
      <c r="VUY15" s="5"/>
      <c r="VUZ15" s="5"/>
      <c r="VVA15" s="5"/>
      <c r="VVB15" s="5"/>
      <c r="VVC15" s="5"/>
      <c r="VVD15" s="5"/>
      <c r="VVE15" s="5"/>
      <c r="VVF15" s="5"/>
      <c r="VVG15" s="5"/>
      <c r="VVH15" s="5"/>
      <c r="VVI15" s="5"/>
      <c r="VVJ15" s="5"/>
      <c r="VVK15" s="5"/>
      <c r="VVL15" s="5"/>
      <c r="VVM15" s="5"/>
      <c r="VVN15" s="5"/>
      <c r="VVO15" s="5"/>
      <c r="VVP15" s="5"/>
      <c r="VVQ15" s="5"/>
      <c r="VVR15" s="5"/>
      <c r="VVS15" s="5"/>
      <c r="VVT15" s="5"/>
      <c r="VVU15" s="5"/>
      <c r="VVV15" s="5"/>
      <c r="VVW15" s="5"/>
      <c r="VVX15" s="5"/>
      <c r="VVY15" s="5"/>
      <c r="VVZ15" s="5"/>
      <c r="VWA15" s="5"/>
      <c r="VWB15" s="5"/>
      <c r="VWC15" s="5"/>
      <c r="VWD15" s="5"/>
      <c r="VWE15" s="5"/>
      <c r="VWF15" s="5"/>
      <c r="VWG15" s="5"/>
      <c r="VWH15" s="5"/>
      <c r="VWI15" s="5"/>
      <c r="VWJ15" s="5"/>
      <c r="VWK15" s="5"/>
      <c r="VWL15" s="5"/>
      <c r="VWM15" s="5"/>
      <c r="VWN15" s="5"/>
      <c r="VWO15" s="5"/>
      <c r="VWP15" s="5"/>
      <c r="VWQ15" s="5"/>
      <c r="VWR15" s="5"/>
      <c r="VWS15" s="5"/>
      <c r="VWT15" s="5"/>
      <c r="VWU15" s="5"/>
      <c r="VWV15" s="5"/>
      <c r="VWW15" s="5"/>
      <c r="VWX15" s="5"/>
      <c r="VWY15" s="5"/>
      <c r="VWZ15" s="5"/>
      <c r="VXA15" s="5"/>
      <c r="VXB15" s="5"/>
      <c r="VXC15" s="5"/>
      <c r="VXD15" s="5"/>
      <c r="VXE15" s="5"/>
      <c r="VXF15" s="5"/>
      <c r="VXG15" s="5"/>
      <c r="VXH15" s="5"/>
      <c r="VXI15" s="5"/>
      <c r="VXJ15" s="5"/>
      <c r="VXK15" s="5"/>
      <c r="VXL15" s="5"/>
      <c r="VXM15" s="5"/>
      <c r="VXN15" s="5"/>
      <c r="VXO15" s="5"/>
      <c r="VXP15" s="5"/>
      <c r="VXQ15" s="5"/>
      <c r="VXR15" s="5"/>
      <c r="VXS15" s="5"/>
      <c r="VXT15" s="5"/>
      <c r="VXU15" s="5"/>
      <c r="VXV15" s="5"/>
      <c r="VXW15" s="5"/>
      <c r="VXX15" s="5"/>
      <c r="VXY15" s="5"/>
      <c r="VXZ15" s="5"/>
      <c r="VYA15" s="5"/>
      <c r="VYB15" s="5"/>
      <c r="VYC15" s="5"/>
      <c r="VYD15" s="5"/>
      <c r="VYE15" s="5"/>
      <c r="VYF15" s="5"/>
      <c r="VYG15" s="5"/>
      <c r="VYH15" s="5"/>
      <c r="VYI15" s="5"/>
      <c r="VYJ15" s="5"/>
      <c r="VYK15" s="5"/>
      <c r="VYL15" s="5"/>
      <c r="VYM15" s="5"/>
      <c r="VYN15" s="5"/>
      <c r="VYO15" s="5"/>
      <c r="VYP15" s="5"/>
      <c r="VYQ15" s="5"/>
      <c r="VYR15" s="5"/>
      <c r="VYS15" s="5"/>
      <c r="VYT15" s="5"/>
      <c r="VYU15" s="5"/>
      <c r="VYV15" s="5"/>
      <c r="VYW15" s="5"/>
      <c r="VYX15" s="5"/>
      <c r="VYY15" s="5"/>
      <c r="VYZ15" s="5"/>
      <c r="VZA15" s="5"/>
      <c r="VZB15" s="5"/>
      <c r="VZC15" s="5"/>
      <c r="VZD15" s="5"/>
      <c r="VZE15" s="5"/>
      <c r="VZF15" s="5"/>
      <c r="VZG15" s="5"/>
      <c r="VZH15" s="5"/>
      <c r="VZI15" s="5"/>
      <c r="VZJ15" s="5"/>
      <c r="VZK15" s="5"/>
      <c r="VZL15" s="5"/>
      <c r="VZM15" s="5"/>
      <c r="VZN15" s="5"/>
      <c r="VZO15" s="5"/>
      <c r="VZP15" s="5"/>
      <c r="VZQ15" s="5"/>
      <c r="VZR15" s="5"/>
      <c r="VZS15" s="5"/>
      <c r="VZT15" s="5"/>
      <c r="VZU15" s="5"/>
      <c r="VZV15" s="5"/>
      <c r="VZW15" s="5"/>
      <c r="VZX15" s="5"/>
      <c r="VZY15" s="5"/>
      <c r="VZZ15" s="5"/>
      <c r="WAA15" s="5"/>
      <c r="WAB15" s="5"/>
      <c r="WAC15" s="5"/>
      <c r="WAD15" s="5"/>
      <c r="WAE15" s="5"/>
      <c r="WAF15" s="5"/>
      <c r="WAG15" s="5"/>
      <c r="WAH15" s="5"/>
      <c r="WAI15" s="5"/>
      <c r="WAJ15" s="5"/>
      <c r="WAK15" s="5"/>
      <c r="WAL15" s="5"/>
      <c r="WAM15" s="5"/>
      <c r="WAN15" s="5"/>
      <c r="WAO15" s="5"/>
      <c r="WAP15" s="5"/>
      <c r="WAQ15" s="5"/>
      <c r="WAR15" s="5"/>
      <c r="WAS15" s="5"/>
      <c r="WAT15" s="5"/>
      <c r="WAU15" s="5"/>
      <c r="WAV15" s="5"/>
      <c r="WAW15" s="5"/>
      <c r="WAX15" s="5"/>
      <c r="WAY15" s="5"/>
      <c r="WAZ15" s="5"/>
      <c r="WBA15" s="5"/>
      <c r="WBB15" s="5"/>
      <c r="WBC15" s="5"/>
      <c r="WBD15" s="5"/>
      <c r="WBE15" s="5"/>
      <c r="WBF15" s="5"/>
      <c r="WBG15" s="5"/>
      <c r="WBH15" s="5"/>
      <c r="WBI15" s="5"/>
      <c r="WBJ15" s="5"/>
      <c r="WBK15" s="5"/>
      <c r="WBL15" s="5"/>
      <c r="WBM15" s="5"/>
      <c r="WBN15" s="5"/>
      <c r="WBO15" s="5"/>
      <c r="WBP15" s="5"/>
      <c r="WBQ15" s="5"/>
      <c r="WBR15" s="5"/>
      <c r="WBS15" s="5"/>
      <c r="WBT15" s="5"/>
      <c r="WBU15" s="5"/>
      <c r="WBV15" s="5"/>
      <c r="WBW15" s="5"/>
      <c r="WBX15" s="5"/>
      <c r="WBY15" s="5"/>
      <c r="WBZ15" s="5"/>
      <c r="WCA15" s="5"/>
      <c r="WCB15" s="5"/>
      <c r="WCC15" s="5"/>
      <c r="WCD15" s="5"/>
      <c r="WCE15" s="5"/>
      <c r="WCF15" s="5"/>
      <c r="WCG15" s="5"/>
      <c r="WCH15" s="5"/>
      <c r="WCI15" s="5"/>
      <c r="WCJ15" s="5"/>
      <c r="WCK15" s="5"/>
      <c r="WCL15" s="5"/>
      <c r="WCM15" s="5"/>
      <c r="WCN15" s="5"/>
      <c r="WCO15" s="5"/>
      <c r="WCP15" s="5"/>
      <c r="WCQ15" s="5"/>
      <c r="WCR15" s="5"/>
      <c r="WCS15" s="5"/>
      <c r="WCT15" s="5"/>
      <c r="WCU15" s="5"/>
      <c r="WCV15" s="5"/>
      <c r="WCW15" s="5"/>
      <c r="WCX15" s="5"/>
      <c r="WCY15" s="5"/>
      <c r="WCZ15" s="5"/>
      <c r="WDA15" s="5"/>
      <c r="WDB15" s="5"/>
      <c r="WDC15" s="5"/>
      <c r="WDD15" s="5"/>
      <c r="WDE15" s="5"/>
      <c r="WDF15" s="5"/>
      <c r="WDG15" s="5"/>
      <c r="WDH15" s="5"/>
      <c r="WDI15" s="5"/>
      <c r="WDJ15" s="5"/>
      <c r="WDK15" s="5"/>
      <c r="WDL15" s="5"/>
      <c r="WDM15" s="5"/>
      <c r="WDN15" s="5"/>
      <c r="WDO15" s="5"/>
      <c r="WDP15" s="5"/>
      <c r="WDQ15" s="5"/>
      <c r="WDR15" s="5"/>
      <c r="WDS15" s="5"/>
      <c r="WDT15" s="5"/>
      <c r="WDU15" s="5"/>
      <c r="WDV15" s="5"/>
      <c r="WDW15" s="5"/>
      <c r="WDX15" s="5"/>
      <c r="WDY15" s="5"/>
      <c r="WDZ15" s="5"/>
      <c r="WEA15" s="5"/>
      <c r="WEB15" s="5"/>
      <c r="WEC15" s="5"/>
      <c r="WED15" s="5"/>
      <c r="WEE15" s="5"/>
      <c r="WEF15" s="5"/>
      <c r="WEG15" s="5"/>
      <c r="WEH15" s="5"/>
      <c r="WEI15" s="5"/>
      <c r="WEJ15" s="5"/>
      <c r="WEK15" s="5"/>
      <c r="WEL15" s="5"/>
      <c r="WEM15" s="5"/>
      <c r="WEN15" s="5"/>
      <c r="WEO15" s="5"/>
      <c r="WEP15" s="5"/>
      <c r="WEQ15" s="5"/>
      <c r="WER15" s="5"/>
      <c r="WES15" s="5"/>
      <c r="WET15" s="5"/>
      <c r="WEU15" s="5"/>
      <c r="WEV15" s="5"/>
      <c r="WEW15" s="5"/>
      <c r="WEX15" s="5"/>
      <c r="WEY15" s="5"/>
      <c r="WEZ15" s="5"/>
      <c r="WFA15" s="5"/>
      <c r="WFB15" s="5"/>
      <c r="WFC15" s="5"/>
      <c r="WFD15" s="5"/>
      <c r="WFE15" s="5"/>
      <c r="WFF15" s="5"/>
      <c r="WFG15" s="5"/>
      <c r="WFH15" s="5"/>
      <c r="WFI15" s="5"/>
      <c r="WFJ15" s="5"/>
      <c r="WFK15" s="5"/>
      <c r="WFL15" s="5"/>
      <c r="WFM15" s="5"/>
      <c r="WFN15" s="5"/>
      <c r="WFO15" s="5"/>
      <c r="WFP15" s="5"/>
      <c r="WFQ15" s="5"/>
      <c r="WFR15" s="5"/>
      <c r="WFS15" s="5"/>
      <c r="WFT15" s="5"/>
      <c r="WFU15" s="5"/>
      <c r="WFV15" s="5"/>
      <c r="WFW15" s="5"/>
      <c r="WFX15" s="5"/>
      <c r="WFY15" s="5"/>
      <c r="WFZ15" s="5"/>
      <c r="WGA15" s="5"/>
      <c r="WGB15" s="5"/>
      <c r="WGC15" s="5"/>
      <c r="WGD15" s="5"/>
      <c r="WGE15" s="5"/>
      <c r="WGF15" s="5"/>
      <c r="WGG15" s="5"/>
      <c r="WGH15" s="5"/>
      <c r="WGI15" s="5"/>
      <c r="WGJ15" s="5"/>
      <c r="WGK15" s="5"/>
      <c r="WGL15" s="5"/>
      <c r="WGM15" s="5"/>
      <c r="WGN15" s="5"/>
      <c r="WGO15" s="5"/>
      <c r="WGP15" s="5"/>
      <c r="WGQ15" s="5"/>
      <c r="WGR15" s="5"/>
      <c r="WGS15" s="5"/>
      <c r="WGT15" s="5"/>
      <c r="WGU15" s="5"/>
      <c r="WGV15" s="5"/>
      <c r="WGW15" s="5"/>
      <c r="WGX15" s="5"/>
      <c r="WGY15" s="5"/>
      <c r="WGZ15" s="5"/>
      <c r="WHA15" s="5"/>
      <c r="WHB15" s="5"/>
      <c r="WHC15" s="5"/>
      <c r="WHD15" s="5"/>
      <c r="WHE15" s="5"/>
      <c r="WHF15" s="5"/>
      <c r="WHG15" s="5"/>
      <c r="WHH15" s="5"/>
      <c r="WHI15" s="5"/>
      <c r="WHJ15" s="5"/>
      <c r="WHK15" s="5"/>
      <c r="WHL15" s="5"/>
      <c r="WHM15" s="5"/>
      <c r="WHN15" s="5"/>
      <c r="WHO15" s="5"/>
      <c r="WHP15" s="5"/>
      <c r="WHQ15" s="5"/>
      <c r="WHR15" s="5"/>
      <c r="WHS15" s="5"/>
      <c r="WHT15" s="5"/>
      <c r="WHU15" s="5"/>
      <c r="WHV15" s="5"/>
      <c r="WHW15" s="5"/>
      <c r="WHX15" s="5"/>
      <c r="WHY15" s="5"/>
      <c r="WHZ15" s="5"/>
      <c r="WIA15" s="5"/>
      <c r="WIB15" s="5"/>
      <c r="WIC15" s="5"/>
      <c r="WID15" s="5"/>
      <c r="WIE15" s="5"/>
      <c r="WIF15" s="5"/>
      <c r="WIG15" s="5"/>
      <c r="WIH15" s="5"/>
      <c r="WII15" s="5"/>
      <c r="WIJ15" s="5"/>
      <c r="WIK15" s="5"/>
      <c r="WIL15" s="5"/>
      <c r="WIM15" s="5"/>
      <c r="WIN15" s="5"/>
      <c r="WIO15" s="5"/>
      <c r="WIP15" s="5"/>
      <c r="WIQ15" s="5"/>
      <c r="WIR15" s="5"/>
      <c r="WIS15" s="5"/>
      <c r="WIT15" s="5"/>
      <c r="WIU15" s="5"/>
      <c r="WIV15" s="5"/>
      <c r="WIW15" s="5"/>
      <c r="WIX15" s="5"/>
      <c r="WIY15" s="5"/>
      <c r="WIZ15" s="5"/>
      <c r="WJA15" s="5"/>
      <c r="WJB15" s="5"/>
      <c r="WJC15" s="5"/>
      <c r="WJD15" s="5"/>
      <c r="WJE15" s="5"/>
      <c r="WJF15" s="5"/>
      <c r="WJG15" s="5"/>
      <c r="WJH15" s="5"/>
      <c r="WJI15" s="5"/>
      <c r="WJJ15" s="5"/>
      <c r="WJK15" s="5"/>
      <c r="WJL15" s="5"/>
      <c r="WJM15" s="5"/>
      <c r="WJN15" s="5"/>
      <c r="WJO15" s="5"/>
      <c r="WJP15" s="5"/>
      <c r="WJQ15" s="5"/>
      <c r="WJR15" s="5"/>
      <c r="WJS15" s="5"/>
      <c r="WJT15" s="5"/>
      <c r="WJU15" s="5"/>
      <c r="WJV15" s="5"/>
      <c r="WJW15" s="5"/>
      <c r="WJX15" s="5"/>
      <c r="WJY15" s="5"/>
      <c r="WJZ15" s="5"/>
      <c r="WKA15" s="5"/>
      <c r="WKB15" s="5"/>
      <c r="WKC15" s="5"/>
      <c r="WKD15" s="5"/>
      <c r="WKE15" s="5"/>
      <c r="WKF15" s="5"/>
      <c r="WKG15" s="5"/>
      <c r="WKH15" s="5"/>
      <c r="WKI15" s="5"/>
      <c r="WKJ15" s="5"/>
      <c r="WKK15" s="5"/>
      <c r="WKL15" s="5"/>
      <c r="WKM15" s="5"/>
      <c r="WKN15" s="5"/>
      <c r="WKO15" s="5"/>
      <c r="WKP15" s="5"/>
      <c r="WKQ15" s="5"/>
      <c r="WKR15" s="5"/>
      <c r="WKS15" s="5"/>
      <c r="WKT15" s="5"/>
      <c r="WKU15" s="5"/>
      <c r="WKV15" s="5"/>
      <c r="WKW15" s="5"/>
      <c r="WKX15" s="5"/>
      <c r="WKY15" s="5"/>
      <c r="WKZ15" s="5"/>
      <c r="WLA15" s="5"/>
      <c r="WLB15" s="5"/>
      <c r="WLC15" s="5"/>
      <c r="WLD15" s="5"/>
      <c r="WLE15" s="5"/>
      <c r="WLF15" s="5"/>
      <c r="WLG15" s="5"/>
      <c r="WLH15" s="5"/>
      <c r="WLI15" s="5"/>
      <c r="WLJ15" s="5"/>
      <c r="WLK15" s="5"/>
      <c r="WLL15" s="5"/>
      <c r="WLM15" s="5"/>
      <c r="WLN15" s="5"/>
      <c r="WLO15" s="5"/>
      <c r="WLP15" s="5"/>
      <c r="WLQ15" s="5"/>
      <c r="WLR15" s="5"/>
      <c r="WLS15" s="5"/>
      <c r="WLT15" s="5"/>
      <c r="WLU15" s="5"/>
      <c r="WLV15" s="5"/>
      <c r="WLW15" s="5"/>
      <c r="WLX15" s="5"/>
      <c r="WLY15" s="5"/>
      <c r="WLZ15" s="5"/>
      <c r="WMA15" s="5"/>
      <c r="WMB15" s="5"/>
      <c r="WMC15" s="5"/>
      <c r="WMD15" s="5"/>
      <c r="WME15" s="5"/>
      <c r="WMF15" s="5"/>
      <c r="WMG15" s="5"/>
      <c r="WMH15" s="5"/>
      <c r="WMI15" s="5"/>
      <c r="WMJ15" s="5"/>
      <c r="WMK15" s="5"/>
      <c r="WML15" s="5"/>
      <c r="WMM15" s="5"/>
      <c r="WMN15" s="5"/>
      <c r="WMO15" s="5"/>
      <c r="WMP15" s="5"/>
      <c r="WMQ15" s="5"/>
      <c r="WMR15" s="5"/>
      <c r="WMS15" s="5"/>
      <c r="WMT15" s="5"/>
      <c r="WMU15" s="5"/>
      <c r="WMV15" s="5"/>
      <c r="WMW15" s="5"/>
      <c r="WMX15" s="5"/>
      <c r="WMY15" s="5"/>
      <c r="WMZ15" s="5"/>
      <c r="WNA15" s="5"/>
      <c r="WNB15" s="5"/>
      <c r="WNC15" s="5"/>
      <c r="WND15" s="5"/>
      <c r="WNE15" s="5"/>
      <c r="WNF15" s="5"/>
      <c r="WNG15" s="5"/>
      <c r="WNH15" s="5"/>
      <c r="WNI15" s="5"/>
      <c r="WNJ15" s="5"/>
      <c r="WNK15" s="5"/>
      <c r="WNL15" s="5"/>
      <c r="WNM15" s="5"/>
      <c r="WNN15" s="5"/>
      <c r="WNO15" s="5"/>
      <c r="WNP15" s="5"/>
      <c r="WNQ15" s="5"/>
      <c r="WNR15" s="5"/>
      <c r="WNS15" s="5"/>
      <c r="WNT15" s="5"/>
      <c r="WNU15" s="5"/>
      <c r="WNV15" s="5"/>
      <c r="WNW15" s="5"/>
      <c r="WNX15" s="5"/>
      <c r="WNY15" s="5"/>
      <c r="WNZ15" s="5"/>
      <c r="WOA15" s="5"/>
      <c r="WOB15" s="5"/>
      <c r="WOC15" s="5"/>
      <c r="WOD15" s="5"/>
      <c r="WOE15" s="5"/>
      <c r="WOF15" s="5"/>
      <c r="WOG15" s="5"/>
      <c r="WOH15" s="5"/>
      <c r="WOI15" s="5"/>
      <c r="WOJ15" s="5"/>
      <c r="WOK15" s="5"/>
      <c r="WOL15" s="5"/>
      <c r="WOM15" s="5"/>
      <c r="WON15" s="5"/>
      <c r="WOO15" s="5"/>
      <c r="WOP15" s="5"/>
      <c r="WOQ15" s="5"/>
      <c r="WOR15" s="5"/>
      <c r="WOS15" s="5"/>
      <c r="WOT15" s="5"/>
      <c r="WOU15" s="5"/>
      <c r="WOV15" s="5"/>
      <c r="WOW15" s="5"/>
      <c r="WOX15" s="5"/>
      <c r="WOY15" s="5"/>
      <c r="WOZ15" s="5"/>
      <c r="WPA15" s="5"/>
      <c r="WPB15" s="5"/>
      <c r="WPC15" s="5"/>
      <c r="WPD15" s="5"/>
      <c r="WPE15" s="5"/>
      <c r="WPF15" s="5"/>
      <c r="WPG15" s="5"/>
      <c r="WPH15" s="5"/>
      <c r="WPI15" s="5"/>
      <c r="WPJ15" s="5"/>
      <c r="WPK15" s="5"/>
      <c r="WPL15" s="5"/>
      <c r="WPM15" s="5"/>
      <c r="WPN15" s="5"/>
      <c r="WPO15" s="5"/>
      <c r="WPP15" s="5"/>
      <c r="WPQ15" s="5"/>
      <c r="WPR15" s="5"/>
      <c r="WPS15" s="5"/>
      <c r="WPT15" s="5"/>
      <c r="WPU15" s="5"/>
      <c r="WPV15" s="5"/>
      <c r="WPW15" s="5"/>
      <c r="WPX15" s="5"/>
      <c r="WPY15" s="5"/>
      <c r="WPZ15" s="5"/>
      <c r="WQA15" s="5"/>
      <c r="WQB15" s="5"/>
      <c r="WQC15" s="5"/>
      <c r="WQD15" s="5"/>
      <c r="WQE15" s="5"/>
      <c r="WQF15" s="5"/>
      <c r="WQG15" s="5"/>
      <c r="WQH15" s="5"/>
      <c r="WQI15" s="5"/>
      <c r="WQJ15" s="5"/>
      <c r="WQK15" s="5"/>
      <c r="WQL15" s="5"/>
      <c r="WQM15" s="5"/>
      <c r="WQN15" s="5"/>
      <c r="WQO15" s="5"/>
      <c r="WQP15" s="5"/>
      <c r="WQQ15" s="5"/>
      <c r="WQR15" s="5"/>
      <c r="WQS15" s="5"/>
      <c r="WQT15" s="5"/>
      <c r="WQU15" s="5"/>
      <c r="WQV15" s="5"/>
      <c r="WQW15" s="5"/>
      <c r="WQX15" s="5"/>
      <c r="WQY15" s="5"/>
      <c r="WQZ15" s="5"/>
      <c r="WRA15" s="5"/>
      <c r="WRB15" s="5"/>
      <c r="WRC15" s="5"/>
      <c r="WRD15" s="5"/>
      <c r="WRE15" s="5"/>
      <c r="WRF15" s="5"/>
      <c r="WRG15" s="5"/>
      <c r="WRH15" s="5"/>
      <c r="WRI15" s="5"/>
      <c r="WRJ15" s="5"/>
      <c r="WRK15" s="5"/>
      <c r="WRL15" s="5"/>
      <c r="WRM15" s="5"/>
      <c r="WRN15" s="5"/>
      <c r="WRO15" s="5"/>
      <c r="WRP15" s="5"/>
      <c r="WRQ15" s="5"/>
      <c r="WRR15" s="5"/>
      <c r="WRS15" s="5"/>
      <c r="WRT15" s="5"/>
      <c r="WRU15" s="5"/>
      <c r="WRV15" s="5"/>
      <c r="WRW15" s="5"/>
      <c r="WRX15" s="5"/>
      <c r="WRY15" s="5"/>
      <c r="WRZ15" s="5"/>
      <c r="WSA15" s="5"/>
      <c r="WSB15" s="5"/>
      <c r="WSC15" s="5"/>
      <c r="WSD15" s="5"/>
      <c r="WSE15" s="5"/>
      <c r="WSF15" s="5"/>
      <c r="WSG15" s="5"/>
      <c r="WSH15" s="5"/>
      <c r="WSI15" s="5"/>
      <c r="WSJ15" s="5"/>
      <c r="WSK15" s="5"/>
      <c r="WSL15" s="5"/>
      <c r="WSM15" s="5"/>
      <c r="WSN15" s="5"/>
      <c r="WSO15" s="5"/>
      <c r="WSP15" s="5"/>
      <c r="WSQ15" s="5"/>
      <c r="WSR15" s="5"/>
      <c r="WSS15" s="5"/>
      <c r="WST15" s="5"/>
      <c r="WSU15" s="5"/>
      <c r="WSV15" s="5"/>
      <c r="WSW15" s="5"/>
      <c r="WSX15" s="5"/>
      <c r="WSY15" s="5"/>
      <c r="WSZ15" s="5"/>
      <c r="WTA15" s="5"/>
      <c r="WTB15" s="5"/>
      <c r="WTC15" s="5"/>
      <c r="WTD15" s="5"/>
      <c r="WTE15" s="5"/>
      <c r="WTF15" s="5"/>
      <c r="WTG15" s="5"/>
      <c r="WTH15" s="5"/>
      <c r="WTI15" s="5"/>
      <c r="WTJ15" s="5"/>
      <c r="WTK15" s="5"/>
      <c r="WTL15" s="5"/>
      <c r="WTM15" s="5"/>
      <c r="WTN15" s="5"/>
      <c r="WTO15" s="5"/>
      <c r="WTP15" s="5"/>
      <c r="WTQ15" s="5"/>
      <c r="WTR15" s="5"/>
      <c r="WTS15" s="5"/>
      <c r="WTT15" s="5"/>
      <c r="WTU15" s="5"/>
      <c r="WTV15" s="5"/>
      <c r="WTW15" s="5"/>
      <c r="WTX15" s="5"/>
      <c r="WTY15" s="5"/>
      <c r="WTZ15" s="5"/>
      <c r="WUA15" s="5"/>
      <c r="WUB15" s="5"/>
      <c r="WUC15" s="5"/>
      <c r="WUD15" s="5"/>
      <c r="WUE15" s="5"/>
      <c r="WUF15" s="5"/>
      <c r="WUG15" s="5"/>
      <c r="WUH15" s="5"/>
      <c r="WUI15" s="5"/>
      <c r="WUJ15" s="5"/>
      <c r="WUK15" s="5"/>
      <c r="WUL15" s="5"/>
      <c r="WUM15" s="5"/>
      <c r="WUN15" s="5"/>
      <c r="WUO15" s="5"/>
      <c r="WUP15" s="5"/>
      <c r="WUQ15" s="5"/>
      <c r="WUR15" s="5"/>
      <c r="WUS15" s="5"/>
      <c r="WUT15" s="5"/>
      <c r="WUU15" s="5"/>
      <c r="WUV15" s="5"/>
      <c r="WUW15" s="5"/>
      <c r="WUX15" s="5"/>
      <c r="WUY15" s="5"/>
      <c r="WUZ15" s="5"/>
      <c r="WVA15" s="5"/>
      <c r="WVB15" s="5"/>
      <c r="WVC15" s="5"/>
      <c r="WVD15" s="5"/>
      <c r="WVE15" s="5"/>
      <c r="WVF15" s="5"/>
      <c r="WVG15" s="5"/>
      <c r="WVH15" s="5"/>
      <c r="WVI15" s="5"/>
      <c r="WVJ15" s="5"/>
      <c r="WVK15" s="5"/>
      <c r="WVL15" s="5"/>
      <c r="WVM15" s="5"/>
      <c r="WVN15" s="5"/>
      <c r="WVO15" s="5"/>
      <c r="WVP15" s="5"/>
      <c r="WVQ15" s="5"/>
      <c r="WVR15" s="5"/>
      <c r="WVS15" s="5"/>
      <c r="WVT15" s="5"/>
      <c r="WVU15" s="5"/>
      <c r="WVV15" s="5"/>
      <c r="WVW15" s="5"/>
      <c r="WVX15" s="5"/>
      <c r="WVY15" s="5"/>
      <c r="WVZ15" s="5"/>
      <c r="WWA15" s="5"/>
      <c r="WWB15" s="5"/>
      <c r="WWC15" s="5"/>
      <c r="WWD15" s="5"/>
      <c r="WWE15" s="5"/>
      <c r="WWF15" s="5"/>
      <c r="WWG15" s="5"/>
      <c r="WWH15" s="5"/>
      <c r="WWI15" s="5"/>
      <c r="WWJ15" s="5"/>
      <c r="WWK15" s="5"/>
      <c r="WWL15" s="5"/>
      <c r="WWM15" s="5"/>
      <c r="WWN15" s="5"/>
      <c r="WWO15" s="5"/>
      <c r="WWP15" s="5"/>
      <c r="WWQ15" s="5"/>
      <c r="WWR15" s="5"/>
      <c r="WWS15" s="5"/>
      <c r="WWT15" s="5"/>
      <c r="WWU15" s="5"/>
      <c r="WWV15" s="5"/>
      <c r="WWW15" s="5"/>
      <c r="WWX15" s="5"/>
      <c r="WWY15" s="5"/>
      <c r="WWZ15" s="5"/>
      <c r="WXA15" s="5"/>
      <c r="WXB15" s="5"/>
      <c r="WXC15" s="5"/>
      <c r="WXD15" s="5"/>
      <c r="WXE15" s="5"/>
      <c r="WXF15" s="5"/>
      <c r="WXG15" s="5"/>
      <c r="WXH15" s="5"/>
      <c r="WXI15" s="5"/>
      <c r="WXJ15" s="5"/>
      <c r="WXK15" s="5"/>
      <c r="WXL15" s="5"/>
      <c r="WXM15" s="5"/>
      <c r="WXN15" s="5"/>
      <c r="WXO15" s="5"/>
      <c r="WXP15" s="5"/>
      <c r="WXQ15" s="5"/>
      <c r="WXR15" s="5"/>
      <c r="WXS15" s="5"/>
      <c r="WXT15" s="5"/>
      <c r="WXU15" s="5"/>
      <c r="WXV15" s="5"/>
      <c r="WXW15" s="5"/>
      <c r="WXX15" s="5"/>
      <c r="WXY15" s="5"/>
      <c r="WXZ15" s="5"/>
      <c r="WYA15" s="5"/>
      <c r="WYB15" s="5"/>
      <c r="WYC15" s="5"/>
      <c r="WYD15" s="5"/>
      <c r="WYE15" s="5"/>
      <c r="WYF15" s="5"/>
      <c r="WYG15" s="5"/>
      <c r="WYH15" s="5"/>
      <c r="WYI15" s="5"/>
      <c r="WYJ15" s="5"/>
      <c r="WYK15" s="5"/>
      <c r="WYL15" s="5"/>
      <c r="WYM15" s="5"/>
      <c r="WYN15" s="5"/>
      <c r="WYO15" s="5"/>
      <c r="WYP15" s="5"/>
      <c r="WYQ15" s="5"/>
      <c r="WYR15" s="5"/>
      <c r="WYS15" s="5"/>
      <c r="WYT15" s="5"/>
      <c r="WYU15" s="5"/>
      <c r="WYV15" s="5"/>
      <c r="WYW15" s="5"/>
      <c r="WYX15" s="5"/>
      <c r="WYY15" s="5"/>
      <c r="WYZ15" s="5"/>
      <c r="WZA15" s="5"/>
      <c r="WZB15" s="5"/>
      <c r="WZC15" s="5"/>
      <c r="WZD15" s="5"/>
      <c r="WZE15" s="5"/>
      <c r="WZF15" s="5"/>
      <c r="WZG15" s="5"/>
      <c r="WZH15" s="5"/>
      <c r="WZI15" s="5"/>
      <c r="WZJ15" s="5"/>
      <c r="WZK15" s="5"/>
      <c r="WZL15" s="5"/>
      <c r="WZM15" s="5"/>
      <c r="WZN15" s="5"/>
      <c r="WZO15" s="5"/>
      <c r="WZP15" s="5"/>
      <c r="WZQ15" s="5"/>
      <c r="WZR15" s="5"/>
      <c r="WZS15" s="5"/>
      <c r="WZT15" s="5"/>
      <c r="WZU15" s="5"/>
      <c r="WZV15" s="5"/>
      <c r="WZW15" s="5"/>
      <c r="WZX15" s="5"/>
      <c r="WZY15" s="5"/>
      <c r="WZZ15" s="5"/>
      <c r="XAA15" s="5"/>
      <c r="XAB15" s="5"/>
      <c r="XAC15" s="5"/>
      <c r="XAD15" s="5"/>
      <c r="XAE15" s="5"/>
      <c r="XAF15" s="5"/>
      <c r="XAG15" s="5"/>
      <c r="XAH15" s="5"/>
      <c r="XAI15" s="5"/>
      <c r="XAJ15" s="5"/>
      <c r="XAK15" s="5"/>
      <c r="XAL15" s="5"/>
      <c r="XAM15" s="5"/>
      <c r="XAN15" s="5"/>
      <c r="XAO15" s="5"/>
      <c r="XAP15" s="5"/>
      <c r="XAQ15" s="5"/>
      <c r="XAR15" s="5"/>
      <c r="XAS15" s="5"/>
      <c r="XAT15" s="5"/>
      <c r="XAU15" s="5"/>
      <c r="XAV15" s="5"/>
      <c r="XAW15" s="5"/>
      <c r="XAX15" s="5"/>
      <c r="XAY15" s="5"/>
      <c r="XAZ15" s="5"/>
      <c r="XBA15" s="5"/>
      <c r="XBB15" s="5"/>
      <c r="XBC15" s="5"/>
      <c r="XBD15" s="5"/>
      <c r="XBE15" s="5"/>
      <c r="XBF15" s="5"/>
      <c r="XBG15" s="5"/>
      <c r="XBH15" s="5"/>
      <c r="XBI15" s="5"/>
      <c r="XBJ15" s="5"/>
      <c r="XBK15" s="5"/>
      <c r="XBL15" s="5"/>
      <c r="XBM15" s="5"/>
      <c r="XBN15" s="5"/>
      <c r="XBO15" s="5"/>
      <c r="XBP15" s="5"/>
      <c r="XBQ15" s="5"/>
      <c r="XBR15" s="5"/>
      <c r="XBS15" s="5"/>
      <c r="XBT15" s="5"/>
      <c r="XBU15" s="5"/>
      <c r="XBV15" s="5"/>
      <c r="XBW15" s="5"/>
      <c r="XBX15" s="5"/>
      <c r="XBY15" s="5"/>
      <c r="XBZ15" s="5"/>
      <c r="XCA15" s="5"/>
      <c r="XCB15" s="5"/>
      <c r="XCC15" s="5"/>
      <c r="XCD15" s="5"/>
      <c r="XCE15" s="5"/>
      <c r="XCF15" s="5"/>
      <c r="XCG15" s="5"/>
      <c r="XCH15" s="5"/>
      <c r="XCI15" s="5"/>
      <c r="XCJ15" s="5"/>
      <c r="XCK15" s="5"/>
      <c r="XCL15" s="5"/>
      <c r="XCM15" s="5"/>
      <c r="XCN15" s="5"/>
      <c r="XCO15" s="5"/>
      <c r="XCP15" s="5"/>
      <c r="XCQ15" s="5"/>
      <c r="XCR15" s="5"/>
      <c r="XCS15" s="5"/>
      <c r="XCT15" s="5"/>
      <c r="XCU15" s="5"/>
      <c r="XCV15" s="5"/>
      <c r="XCW15" s="5"/>
      <c r="XCX15" s="5"/>
      <c r="XCY15" s="5"/>
      <c r="XCZ15" s="5"/>
      <c r="XDA15" s="5"/>
      <c r="XDB15" s="5"/>
      <c r="XDC15" s="5"/>
      <c r="XDD15" s="5"/>
      <c r="XDE15" s="5"/>
      <c r="XDF15" s="5"/>
      <c r="XDG15" s="5"/>
      <c r="XDH15" s="5"/>
      <c r="XDI15" s="5"/>
      <c r="XDJ15" s="5"/>
      <c r="XDK15" s="5"/>
      <c r="XDL15" s="5"/>
      <c r="XDM15" s="5"/>
      <c r="XDN15" s="5"/>
      <c r="XDO15" s="5"/>
      <c r="XDP15" s="5"/>
      <c r="XDQ15" s="5"/>
      <c r="XDR15" s="5"/>
      <c r="XDS15" s="5"/>
      <c r="XDT15" s="5"/>
      <c r="XDU15" s="5"/>
      <c r="XDV15" s="5"/>
      <c r="XDW15" s="5"/>
      <c r="XDX15" s="5"/>
      <c r="XDY15" s="5"/>
      <c r="XDZ15" s="5"/>
      <c r="XEA15" s="5"/>
      <c r="XEB15" s="5"/>
      <c r="XEC15" s="5"/>
      <c r="XED15" s="5"/>
      <c r="XEE15" s="5"/>
      <c r="XEF15" s="5"/>
      <c r="XEG15" s="5"/>
      <c r="XEH15" s="5"/>
      <c r="XEI15" s="5"/>
      <c r="XEJ15" s="5"/>
      <c r="XEK15" s="5"/>
      <c r="XEL15" s="5"/>
      <c r="XEM15" s="5"/>
      <c r="XEN15" s="5"/>
      <c r="XEO15" s="5"/>
      <c r="XEP15" s="5"/>
      <c r="XEQ15" s="5"/>
      <c r="XER15" s="5"/>
      <c r="XES15" s="5"/>
      <c r="XET15" s="5"/>
      <c r="XEU15" s="5"/>
      <c r="XEV15" s="5"/>
      <c r="XEW15" s="5"/>
      <c r="XEX15" s="5"/>
      <c r="XEY15" s="5"/>
      <c r="XEZ15" s="5"/>
      <c r="XFA15" s="5"/>
      <c r="XFB15" s="5"/>
      <c r="XFC15" s="5"/>
      <c r="XFD15" s="5"/>
    </row>
    <row r="16" spans="1:16384" ht="12.75" x14ac:dyDescent="0.3">
      <c r="A16" s="5"/>
      <c r="D16" s="8" t="str">
        <f>Input_Raw_Data!$B$1</f>
        <v>Input - Corporate Assets As At 30 June 2016</v>
      </c>
      <c r="E16" s="5"/>
      <c r="F16" s="5"/>
      <c r="G16" s="5"/>
      <c r="H16" s="60">
        <f>Input_Raw_Data!$A$1</f>
        <v>0</v>
      </c>
      <c r="I16" s="5"/>
    </row>
    <row r="17" spans="1:10" ht="12.75" x14ac:dyDescent="0.3">
      <c r="A17" s="5"/>
      <c r="D17" s="8" t="str">
        <f>Calc_Valuation!$B$1</f>
        <v>Calculation - Corporate Assets As At 30 June 2019</v>
      </c>
      <c r="E17" s="5"/>
      <c r="F17" s="5"/>
      <c r="G17" s="5"/>
      <c r="H17" s="60">
        <f>Calc_Valuation!$A$1</f>
        <v>0</v>
      </c>
      <c r="I17" s="5"/>
      <c r="J17" s="7"/>
    </row>
    <row r="18" spans="1:10" ht="12.75" x14ac:dyDescent="0.3">
      <c r="A18" s="5"/>
      <c r="D18" s="8" t="str">
        <f>Output_Summary!$B$1</f>
        <v>Output - Adjustment Required to Opening RAB</v>
      </c>
      <c r="E18" s="5"/>
      <c r="F18" s="5"/>
      <c r="G18" s="5"/>
      <c r="H18" s="60">
        <f>Output_Summary!$A$1</f>
        <v>0</v>
      </c>
      <c r="I18" s="5"/>
      <c r="J18" s="7"/>
    </row>
    <row r="19" spans="1:10" s="7" customFormat="1" ht="12.75" x14ac:dyDescent="0.3">
      <c r="C19" s="23"/>
      <c r="D19" s="42"/>
      <c r="H19" s="24"/>
    </row>
    <row r="20" spans="1:10" ht="13.15" x14ac:dyDescent="0.3">
      <c r="C20" s="11" t="s">
        <v>48</v>
      </c>
      <c r="H20" s="25">
        <f>IF(COUNTIF($H$16:$H$18,Error)&gt;0,1,0)</f>
        <v>0</v>
      </c>
    </row>
    <row r="22" spans="1:10" s="21" customFormat="1" ht="15" x14ac:dyDescent="0.3">
      <c r="B22" s="2" t="s">
        <v>32</v>
      </c>
    </row>
  </sheetData>
  <conditionalFormatting sqref="B7 B11 B2 B5 B13">
    <cfRule type="cellIs" dxfId="0" priority="3" operator="notEqual">
      <formula>"No Errors Found"</formula>
    </cfRule>
  </conditionalFormatting>
  <hyperlinks>
    <hyperlink ref="B3:E3" location="TOC!A1" display="TOC!A1" xr:uid="{00000000-0004-0000-07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4" ma:contentTypeDescription="Create a new document." ma:contentTypeScope="" ma:versionID="adc0807dace506080b80eaaea3507f1c">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a11288c608cf05ce5d6a34290543d294"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AE944-8EF3-4E8E-BAC9-256FB8604B7B}">
  <ds:schemaRefs>
    <ds:schemaRef ds:uri="http://schemas.microsoft.com/sharepoint/v3/contenttype/forms"/>
  </ds:schemaRefs>
</ds:datastoreItem>
</file>

<file path=customXml/itemProps2.xml><?xml version="1.0" encoding="utf-8"?>
<ds:datastoreItem xmlns:ds="http://schemas.openxmlformats.org/officeDocument/2006/customXml" ds:itemID="{90349484-B99C-4E34-9FBB-93D5D0D4509A}">
  <ds:schemaRefs>
    <ds:schemaRef ds:uri="7aa583b4-7878-4620-ad4f-d1b586498304"/>
    <ds:schemaRef ds:uri="http://schemas.microsoft.com/office/2006/metadata/properties"/>
    <ds:schemaRef ds:uri="http://www.w3.org/XML/1998/namespace"/>
    <ds:schemaRef ds:uri="http://purl.org/dc/terms/"/>
    <ds:schemaRef ds:uri="4eb6023d-658b-4527-be73-24b0518f0bf9"/>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5F84EFF-4A3C-49A7-BB08-17E09CC5F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Cover</vt:lpstr>
      <vt:lpstr>TOC</vt:lpstr>
      <vt:lpstr>Input_Raw_Data</vt:lpstr>
      <vt:lpstr>Calc_Valuation</vt:lpstr>
      <vt:lpstr>Output_Summary</vt:lpstr>
      <vt:lpstr>Lookup</vt:lpstr>
      <vt:lpstr>Checks</vt:lpstr>
      <vt:lpstr>Applicable_Months</vt:lpstr>
      <vt:lpstr>Current_Value_Date</vt:lpstr>
      <vt:lpstr>Days_In_Wk</vt:lpstr>
      <vt:lpstr>Days_In_Yr</vt:lpstr>
      <vt:lpstr>Dollars</vt:lpstr>
      <vt:lpstr>End_year</vt:lpstr>
      <vt:lpstr>Error</vt:lpstr>
      <vt:lpstr>Factor</vt:lpstr>
      <vt:lpstr>Future_Value_Date</vt:lpstr>
      <vt:lpstr>Half</vt:lpstr>
      <vt:lpstr>Kilometres</vt:lpstr>
      <vt:lpstr>LU_Basis</vt:lpstr>
      <vt:lpstr>LU_RAB_Asset_Alloc</vt:lpstr>
      <vt:lpstr>LU_RAB_Asset_Alloc_UC</vt:lpstr>
      <vt:lpstr>LU_Timing</vt:lpstr>
      <vt:lpstr>LU_Timing_Value</vt:lpstr>
      <vt:lpstr>LU_Units</vt:lpstr>
      <vt:lpstr>Mid_year</vt:lpstr>
      <vt:lpstr>Millions</vt:lpstr>
      <vt:lpstr>Model_Name</vt:lpstr>
      <vt:lpstr>Mths_In_Mth</vt:lpstr>
      <vt:lpstr>Mths_In_Qtr</vt:lpstr>
      <vt:lpstr>Mths_In_Yr</vt:lpstr>
      <vt:lpstr>NA</vt:lpstr>
      <vt:lpstr>No</vt:lpstr>
      <vt:lpstr>Nominal</vt:lpstr>
      <vt:lpstr>Number</vt:lpstr>
      <vt:lpstr>Ok</vt:lpstr>
      <vt:lpstr>Percent</vt:lpstr>
      <vt:lpstr>Qtrs_In_Yr</vt:lpstr>
      <vt:lpstr>Real2018</vt:lpstr>
      <vt:lpstr>Start_year</vt:lpstr>
      <vt:lpstr>Thousands</vt:lpstr>
      <vt:lpstr>Title_Msg</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Eli Grace-Webb</cp:lastModifiedBy>
  <cp:lastPrinted>2013-05-06T05:05:19Z</cp:lastPrinted>
  <dcterms:created xsi:type="dcterms:W3CDTF">2012-02-19T06:14:59Z</dcterms:created>
  <dcterms:modified xsi:type="dcterms:W3CDTF">2018-01-29T15:03:48Z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