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filterPrivacy="1" codeName="ThisWorkbook" defaultThemeVersion="124226"/>
  <xr:revisionPtr revIDLastSave="0" documentId="13_ncr:1_{D8C2C999-4976-44BB-A8E2-9F9F7EEB8F3B}" xr6:coauthVersionLast="45" xr6:coauthVersionMax="45" xr10:uidLastSave="{00000000-0000-0000-0000-000000000000}"/>
  <bookViews>
    <workbookView xWindow="840" yWindow="-120" windowWidth="28080" windowHeight="16440" tabRatio="733" activeTab="2" xr2:uid="{00000000-000D-0000-FFFF-FFFF00000000}"/>
  </bookViews>
  <sheets>
    <sheet name="Legend" sheetId="2" r:id="rId1"/>
    <sheet name="Menu" sheetId="4" r:id="rId2"/>
    <sheet name="Inflation" sheetId="8" r:id="rId3"/>
    <sheet name="Historical Expenditure" sheetId="11" r:id="rId4"/>
    <sheet name="Forecast Expenditure-AER DD" sheetId="17" r:id="rId5"/>
    <sheet name="Forecast Expenditure-RRP" sheetId="6" r:id="rId6"/>
    <sheet name="Direct Capex" sheetId="16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4" i="17" l="1"/>
  <c r="J24" i="17"/>
  <c r="I24" i="17"/>
  <c r="H24" i="17"/>
  <c r="G24" i="17"/>
  <c r="F24" i="17"/>
  <c r="E24" i="17"/>
  <c r="D24" i="17"/>
  <c r="A2" i="17"/>
  <c r="Q14" i="17" l="1"/>
  <c r="L14" i="17"/>
  <c r="L24" i="17" s="1"/>
  <c r="R14" i="17"/>
  <c r="O14" i="17"/>
  <c r="P14" i="17"/>
  <c r="M14" i="17"/>
  <c r="N14" i="17"/>
  <c r="N24" i="17" s="1"/>
  <c r="Q24" i="17"/>
  <c r="R24" i="17"/>
  <c r="O24" i="17" l="1"/>
  <c r="M24" i="17"/>
  <c r="P24" i="17"/>
  <c r="R2" i="17"/>
  <c r="D7" i="6" l="1"/>
  <c r="A2" i="16"/>
  <c r="D11" i="11"/>
  <c r="E11" i="11"/>
  <c r="F11" i="11"/>
  <c r="G11" i="11"/>
  <c r="H11" i="11"/>
  <c r="I11" i="11"/>
  <c r="J11" i="11"/>
  <c r="K11" i="11"/>
  <c r="L11" i="11"/>
  <c r="A2" i="11"/>
  <c r="D8" i="8"/>
  <c r="E8" i="8" s="1"/>
  <c r="F8" i="8" s="1"/>
  <c r="G8" i="8" s="1"/>
  <c r="H8" i="8" s="1"/>
  <c r="I8" i="8" s="1"/>
  <c r="J8" i="8" s="1"/>
  <c r="K8" i="8" s="1"/>
  <c r="L8" i="8" s="1"/>
  <c r="M8" i="8" s="1"/>
  <c r="B10" i="8"/>
  <c r="A2" i="8"/>
  <c r="A2" i="6"/>
  <c r="A2" i="4"/>
  <c r="J9" i="6" l="1"/>
  <c r="J12" i="6" s="1"/>
  <c r="K9" i="6"/>
  <c r="K12" i="6" s="1"/>
  <c r="N12" i="6" l="1"/>
  <c r="I9" i="6"/>
  <c r="I12" i="6" s="1"/>
  <c r="R12" i="6"/>
  <c r="L65" i="16" l="1"/>
  <c r="L92" i="16" s="1"/>
  <c r="H65" i="16"/>
  <c r="H92" i="16" s="1"/>
  <c r="L12" i="6"/>
  <c r="O12" i="6"/>
  <c r="M12" i="6"/>
  <c r="P12" i="6"/>
  <c r="Q12" i="6"/>
  <c r="H9" i="6"/>
  <c r="H12" i="6" s="1"/>
  <c r="R2" i="6" l="1"/>
  <c r="D11" i="4" s="1"/>
  <c r="K65" i="16"/>
  <c r="K92" i="16" s="1"/>
  <c r="J65" i="16"/>
  <c r="J92" i="16" s="1"/>
  <c r="I65" i="16"/>
  <c r="I92" i="16" s="1"/>
  <c r="G65" i="16"/>
  <c r="G92" i="16" s="1"/>
  <c r="F65" i="16"/>
  <c r="G9" i="6"/>
  <c r="G12" i="6" s="1"/>
  <c r="L2" i="16" l="1"/>
  <c r="G11" i="4" s="1"/>
  <c r="F92" i="16"/>
  <c r="F9" i="6"/>
  <c r="F12" i="6" s="1"/>
  <c r="E9" i="6" l="1"/>
  <c r="E12" i="6" s="1"/>
  <c r="D9" i="6"/>
  <c r="D12" i="6" s="1"/>
</calcChain>
</file>

<file path=xl/sharedStrings.xml><?xml version="1.0" encoding="utf-8"?>
<sst xmlns="http://schemas.openxmlformats.org/spreadsheetml/2006/main" count="297" uniqueCount="196">
  <si>
    <t>Comment</t>
  </si>
  <si>
    <t>Style legend</t>
  </si>
  <si>
    <t>Style</t>
  </si>
  <si>
    <t>Design</t>
  </si>
  <si>
    <t>Header1</t>
  </si>
  <si>
    <t>Header2</t>
  </si>
  <si>
    <t>Header3</t>
  </si>
  <si>
    <t>Header4</t>
  </si>
  <si>
    <t>User_Input</t>
  </si>
  <si>
    <t>A user driven input</t>
  </si>
  <si>
    <t>Base_Input</t>
  </si>
  <si>
    <t>A model input that should not be changed to protect the integrity of the model</t>
  </si>
  <si>
    <t>Empty_Cell</t>
  </si>
  <si>
    <t>A cell that is left intentionally blank to avoid the risk of error</t>
  </si>
  <si>
    <t>InSheet_calc</t>
  </si>
  <si>
    <t>A link within the worksheet or an interim calculation step</t>
  </si>
  <si>
    <t xml:space="preserve">OffSheet </t>
  </si>
  <si>
    <t>A link to another worksheet to minimise the number of inter-worksheet references</t>
  </si>
  <si>
    <t>Line_SubTotal</t>
  </si>
  <si>
    <t>The sum of elements in the table immediately above</t>
  </si>
  <si>
    <t>Line_Total</t>
  </si>
  <si>
    <t xml:space="preserve">The sum of elements above, including sub-totals </t>
  </si>
  <si>
    <t>Unit / Info</t>
  </si>
  <si>
    <t>AUD millions</t>
  </si>
  <si>
    <t>Explanatory text showing helpful information or the units/dimensions of the calculations</t>
  </si>
  <si>
    <t>Line_Summary</t>
  </si>
  <si>
    <t>The SUM() of everything in the row</t>
  </si>
  <si>
    <t>Table_Header</t>
  </si>
  <si>
    <t>Qtr</t>
  </si>
  <si>
    <t xml:space="preserve">Header of a table or of an off-sheet reference </t>
  </si>
  <si>
    <t>Flag</t>
  </si>
  <si>
    <t>Binary flag - set up as a 'Style' and updated with conditional formatting</t>
  </si>
  <si>
    <t>Check_Cell</t>
  </si>
  <si>
    <t>Check figures add up to the correct amount</t>
  </si>
  <si>
    <t>Header 1A</t>
  </si>
  <si>
    <t>Control</t>
  </si>
  <si>
    <t>User Inputs</t>
  </si>
  <si>
    <t>Base Inputs</t>
  </si>
  <si>
    <t>Calculations</t>
  </si>
  <si>
    <t>Outputs/Export</t>
  </si>
  <si>
    <t>Legend</t>
  </si>
  <si>
    <t>Menu</t>
  </si>
  <si>
    <t>Sheet Check</t>
  </si>
  <si>
    <t>Base Year</t>
  </si>
  <si>
    <t>Inflation</t>
  </si>
  <si>
    <t>Forecast</t>
  </si>
  <si>
    <t>Function Code</t>
  </si>
  <si>
    <t>Direct Capex by Function Code</t>
  </si>
  <si>
    <t>Description</t>
  </si>
  <si>
    <t>Rural Projects &lt; 50KVA</t>
  </si>
  <si>
    <t>Urban Projects &lt; 50KVA</t>
  </si>
  <si>
    <t>Medium Density SubDivision</t>
  </si>
  <si>
    <t>Business Supply &gt; 50KVA &lt; 200KVA</t>
  </si>
  <si>
    <t>Business Supply &gt; 200KVA</t>
  </si>
  <si>
    <t>HV Connections</t>
  </si>
  <si>
    <t>Business SubDivisions</t>
  </si>
  <si>
    <t>U/G Service Pits Ex O/H Supply</t>
  </si>
  <si>
    <t>Low Density SubDivisions</t>
  </si>
  <si>
    <t>High Density Residential/Business</t>
  </si>
  <si>
    <t>New Connection Meter Acc.</t>
  </si>
  <si>
    <t>New Connection Meter IMRO</t>
  </si>
  <si>
    <t>New Conn. Service/Materials</t>
  </si>
  <si>
    <t>New Conn. Servicing Labour</t>
  </si>
  <si>
    <t>Recoverable Works</t>
  </si>
  <si>
    <t>CO Generation Projects</t>
  </si>
  <si>
    <t>Energy Efficient Public Lighting - New</t>
  </si>
  <si>
    <t>Public Lighting - New</t>
  </si>
  <si>
    <t>Docklands</t>
  </si>
  <si>
    <t>Major Generation Projects</t>
  </si>
  <si>
    <t>New Conn. Meter Install Acc.</t>
  </si>
  <si>
    <t>New Conn. Meter Install MRIM</t>
  </si>
  <si>
    <t>New Conn. Meter AMI</t>
  </si>
  <si>
    <t>New Conn. Meter Install AMI</t>
  </si>
  <si>
    <t>ACS services</t>
  </si>
  <si>
    <t>Consolidated line maintenance</t>
  </si>
  <si>
    <t>Replacement accumulation meter</t>
  </si>
  <si>
    <t>Replacement MRIM meter</t>
  </si>
  <si>
    <t>Replacement AMI meter &amp; transformers</t>
  </si>
  <si>
    <t>Rollout AMI meter</t>
  </si>
  <si>
    <t>Rollout AMI meter install</t>
  </si>
  <si>
    <t>Replacement Meter Install AMI</t>
  </si>
  <si>
    <t>Replacement Meter &amp; Install IMRO</t>
  </si>
  <si>
    <t>Maintenance Related Fault Capital</t>
  </si>
  <si>
    <t>Public Lighting - Replacement</t>
  </si>
  <si>
    <t>Fault Related Capital</t>
  </si>
  <si>
    <t xml:space="preserve">Conductor Clearance </t>
  </si>
  <si>
    <t xml:space="preserve">HV Switch Replacement </t>
  </si>
  <si>
    <t>Transformer Replacement</t>
  </si>
  <si>
    <t>HV Fuse Unit &amp; Surge Divert. Repl.</t>
  </si>
  <si>
    <t>Recoverable Works - Asset Damage</t>
  </si>
  <si>
    <t>Pole Life Extension - Treatment</t>
  </si>
  <si>
    <t>Pole Replacement</t>
  </si>
  <si>
    <t>Pole Life Extension - Staking</t>
  </si>
  <si>
    <t>OH/UG Line Replacement</t>
  </si>
  <si>
    <t>Replacements Meter &amp; Install Acc</t>
  </si>
  <si>
    <t>Neutral Screen Services</t>
  </si>
  <si>
    <t>Servicing Replacement</t>
  </si>
  <si>
    <t>Bird Cover Replacement</t>
  </si>
  <si>
    <t>Cross-arm Replacement</t>
  </si>
  <si>
    <t>ZSS - Major Plant Replacement</t>
  </si>
  <si>
    <t>Zone SubStation Plant Replacement</t>
  </si>
  <si>
    <t xml:space="preserve">Safety Compliance </t>
  </si>
  <si>
    <t>TV Interference Replacement Capital</t>
  </si>
  <si>
    <t>Augmentation Lines</t>
  </si>
  <si>
    <t>Augmentation of Zone SubStation</t>
  </si>
  <si>
    <t>Network Development - Augment Dist.</t>
  </si>
  <si>
    <t>Environment Management'</t>
  </si>
  <si>
    <t>Bushfire Mitigation Augmentation</t>
  </si>
  <si>
    <t>LV Com. Multi Earth (CMEN)</t>
  </si>
  <si>
    <t>Reliability Improvement - Automation</t>
  </si>
  <si>
    <t>VBRC</t>
  </si>
  <si>
    <t>Zone SubStation Automation</t>
  </si>
  <si>
    <t>Augmentation Connection Assets</t>
  </si>
  <si>
    <t>SWER Augmentation</t>
  </si>
  <si>
    <t>Supply Reliability Improvement Scheme</t>
  </si>
  <si>
    <t>Pole Fire Mitigation</t>
  </si>
  <si>
    <t>Metering Communications</t>
  </si>
  <si>
    <t>Communications installation</t>
  </si>
  <si>
    <t>CBD Security Supply</t>
  </si>
  <si>
    <t>Computers</t>
  </si>
  <si>
    <t>IT Metering Data Services</t>
  </si>
  <si>
    <t>General Equipment</t>
  </si>
  <si>
    <t>General Equipment-AMI</t>
  </si>
  <si>
    <t>Office Furniture</t>
  </si>
  <si>
    <t>Office Furniture-AMI</t>
  </si>
  <si>
    <t>Property</t>
  </si>
  <si>
    <t>Property-AMI</t>
  </si>
  <si>
    <t>Motor Vehicles</t>
  </si>
  <si>
    <t>Motor Vehicles-AMI</t>
  </si>
  <si>
    <t>Intellectual Property</t>
  </si>
  <si>
    <t>Communications</t>
  </si>
  <si>
    <t>Testing &amp; Laboratory</t>
  </si>
  <si>
    <t>$ Nominal</t>
  </si>
  <si>
    <t>Totals</t>
  </si>
  <si>
    <t>Historical Expenditure</t>
  </si>
  <si>
    <t>User_Input_Forecast</t>
  </si>
  <si>
    <t>A user driven input for forcast figures</t>
  </si>
  <si>
    <t>OTHER BY:</t>
  </si>
  <si>
    <t>DNSP defined</t>
  </si>
  <si>
    <t>ENVIRONMENTAL RELATED REPLACEMENT EXPENDITURE</t>
  </si>
  <si>
    <t>Historical Expenditure by RIN Category (Repex Table 2.2)</t>
  </si>
  <si>
    <t>ASSET GROUP</t>
  </si>
  <si>
    <t>ASSET CATEGORY</t>
  </si>
  <si>
    <t>Forecast Expenditure by RIN Category (Repex Table 2.2)</t>
  </si>
  <si>
    <t>End of Sheet</t>
  </si>
  <si>
    <t>2019/20</t>
  </si>
  <si>
    <t>2020/21</t>
  </si>
  <si>
    <t>2021/22</t>
  </si>
  <si>
    <t>2022/23</t>
  </si>
  <si>
    <t>2023/24</t>
  </si>
  <si>
    <t>2024/25</t>
  </si>
  <si>
    <t>2025/26</t>
  </si>
  <si>
    <t>$'000 2021</t>
  </si>
  <si>
    <t>2018/19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</si>
  <si>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</si>
  <si>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</si>
  <si>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</si>
  <si>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</si>
  <si>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</si>
  <si>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</si>
  <si>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</si>
  <si>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</si>
  <si>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Inflation Rates and Conversion factor to June 2021</t>
  </si>
  <si>
    <t>Direct Capex</t>
  </si>
  <si>
    <t>Check</t>
  </si>
  <si>
    <t>Financial Year</t>
  </si>
  <si>
    <t>Calendar Year</t>
  </si>
  <si>
    <t>FY11/12</t>
  </si>
  <si>
    <t>FY12/13</t>
  </si>
  <si>
    <t>FY13/14</t>
  </si>
  <si>
    <t>FY14/15</t>
  </si>
  <si>
    <t>FY15/16</t>
  </si>
  <si>
    <t>FY16/17</t>
  </si>
  <si>
    <t>FY17/18</t>
  </si>
  <si>
    <t>FY18/19</t>
  </si>
  <si>
    <t>FY19/20</t>
  </si>
  <si>
    <t>FY20/21</t>
  </si>
  <si>
    <t>FY21/22</t>
  </si>
  <si>
    <t>Powercor - Environmental Capex</t>
  </si>
  <si>
    <t>AER draft decision</t>
  </si>
  <si>
    <t>RRP change</t>
  </si>
  <si>
    <t>AER adjustments</t>
  </si>
  <si>
    <t>AER Draft decision</t>
  </si>
  <si>
    <t>Forecast Expenditure by Environmental Category</t>
  </si>
  <si>
    <t>Source: Project List</t>
  </si>
  <si>
    <t>Bunding Program</t>
  </si>
  <si>
    <t>Noise Program</t>
  </si>
  <si>
    <t>EMF</t>
  </si>
  <si>
    <t>Contamination - Soil</t>
  </si>
  <si>
    <t>Contamination - PCB</t>
  </si>
  <si>
    <t>Contamination - Asbestos</t>
  </si>
  <si>
    <t>Historical average</t>
  </si>
  <si>
    <t>Total</t>
  </si>
  <si>
    <t>Forecast Expenditure-RRP</t>
  </si>
  <si>
    <t>Forecast Expenditure-AER DD</t>
  </si>
  <si>
    <t>$ 2021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</si>
</sst>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-* #,##0_-;\-* #,##0_-;_-* &quot;-&quot;_-;_-@_-"/>
    <numFmt numFmtId="43" formatCode="_-* #,##0.00_-;\-* #,##0.00_-;_-* &quot;-&quot;??_-;_-@_-"/>
    <numFmt numFmtId="164" formatCode="_(* #,##0_);_(* \(#,##0\);_(* &quot;-&quot;??_);_(@_)"/>
    <numFmt numFmtId="165" formatCode="_-* #,##0_-;* \(#,##0\)_-;_-* &quot;-&quot;??_-;_-@_-"/>
    <numFmt numFmtId="166" formatCode="#,##0_);\(#,##0\);\-\-_)"/>
    <numFmt numFmtId="167" formatCode="_-* #,##0_-;\-* #,##0_-;_-* &quot;-&quot;??_-;_-@_-"/>
    <numFmt numFmtId="168" formatCode="0.000"/>
    <numFmt numFmtId="169" formatCode="_(* #,##0.00_);_(* \(#,##0.00\);_(* &quot;-&quot;??_);_(@_)"/>
  </numFmts>
  <fonts count="30" x14ac:knownFonts="1">
    <font>
      <sz val="10"/>
      <color theme="1"/>
      <name val="Verdana"/>
      <family val="2"/>
    </font>
    <font>
      <sz val="10"/>
      <color theme="3"/>
      <name val="Arial"/>
      <family val="2"/>
    </font>
    <font>
      <sz val="11"/>
      <color theme="1"/>
      <name val="Arial"/>
      <family val="2"/>
    </font>
    <font>
      <sz val="10"/>
      <color theme="0" tint="-0.34998626667073579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9" tint="-0.499984740745262"/>
      <name val="Arial"/>
      <family val="2"/>
    </font>
    <font>
      <sz val="10"/>
      <color theme="0"/>
      <name val="Arial"/>
      <family val="2"/>
    </font>
    <font>
      <sz val="10"/>
      <color theme="0" tint="-0.499984740745262"/>
      <name val="Arial"/>
      <family val="2"/>
    </font>
    <font>
      <b/>
      <sz val="18"/>
      <color rgb="FFED1C24"/>
      <name val="Arial"/>
      <family val="2"/>
    </font>
    <font>
      <b/>
      <sz val="11"/>
      <color theme="1"/>
      <name val="Arial"/>
      <family val="2"/>
    </font>
    <font>
      <b/>
      <sz val="14"/>
      <color indexed="9"/>
      <name val="Arial"/>
      <family val="2"/>
    </font>
    <font>
      <b/>
      <u/>
      <sz val="10"/>
      <color theme="1"/>
      <name val="Arial"/>
      <family val="2"/>
    </font>
    <font>
      <b/>
      <sz val="10"/>
      <color theme="1"/>
      <name val="Arial"/>
      <family val="2"/>
    </font>
    <font>
      <u/>
      <sz val="10"/>
      <color theme="1"/>
      <name val="Arial"/>
      <family val="2"/>
    </font>
    <font>
      <i/>
      <sz val="11"/>
      <color rgb="FF586577"/>
      <name val="Arial"/>
      <family val="2"/>
    </font>
    <font>
      <sz val="11"/>
      <color rgb="FF586577"/>
      <name val="Arial"/>
      <family val="2"/>
    </font>
    <font>
      <i/>
      <sz val="10"/>
      <color theme="0" tint="-0.499984740745262"/>
      <name val="Arial"/>
      <family val="2"/>
    </font>
    <font>
      <b/>
      <sz val="12"/>
      <color indexed="9"/>
      <name val="Arial"/>
      <family val="2"/>
    </font>
    <font>
      <b/>
      <sz val="14"/>
      <color theme="1"/>
      <name val="Arial"/>
      <family val="2"/>
    </font>
    <font>
      <b/>
      <sz val="14"/>
      <color theme="0"/>
      <name val="Arial"/>
      <family val="2"/>
    </font>
    <font>
      <u/>
      <sz val="10"/>
      <color theme="10"/>
      <name val="Verdana"/>
      <family val="2"/>
    </font>
    <font>
      <sz val="12"/>
      <color theme="10"/>
      <name val="Verdana"/>
      <family val="2"/>
    </font>
    <font>
      <sz val="10"/>
      <name val="Verdana"/>
      <family val="2"/>
    </font>
    <font>
      <sz val="10"/>
      <color rgb="FF00B050"/>
      <name val="Arial"/>
      <family val="2"/>
    </font>
    <font>
      <sz val="10"/>
      <color rgb="FF00B050"/>
      <name val="Verdana"/>
      <family val="2"/>
    </font>
    <font>
      <sz val="12"/>
      <color theme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10"/>
      <color rgb="FF3F3F76"/>
      <name val="Verdana"/>
      <family val="2"/>
    </font>
  </fonts>
  <fills count="2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lightUp">
        <fgColor theme="0" tint="-0.34998626667073579"/>
        <bgColor indexed="65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lightGray">
        <fgColor theme="0" tint="-0.34998626667073579"/>
        <bgColor indexed="65"/>
      </patternFill>
    </fill>
    <fill>
      <patternFill patternType="solid">
        <fgColor indexed="6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C99"/>
      </patternFill>
    </fill>
    <fill>
      <patternFill patternType="solid">
        <fgColor rgb="FFFFFF00"/>
        <bgColor indexed="64"/>
      </patternFill>
    </fill>
    <fill>
      <patternFill patternType="solid">
        <fgColor rgb="FF66FF33"/>
        <bgColor indexed="64"/>
      </patternFill>
    </fill>
  </fills>
  <borders count="13">
    <border>
      <left/>
      <right/>
      <top/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9" tint="-0.499984740745262"/>
      </left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27">
    <xf numFmtId="0" fontId="0" fillId="0" borderId="0"/>
    <xf numFmtId="0" fontId="5" fillId="0" borderId="0"/>
    <xf numFmtId="0" fontId="1" fillId="2" borderId="1" applyNumberFormat="0" applyAlignment="0">
      <alignment horizontal="right"/>
      <protection locked="0"/>
    </xf>
    <xf numFmtId="164" fontId="2" fillId="0" borderId="0" applyFont="0" applyFill="0" applyBorder="0" applyAlignment="0" applyProtection="0"/>
    <xf numFmtId="165" fontId="3" fillId="3" borderId="2" applyAlignment="0"/>
    <xf numFmtId="0" fontId="14" fillId="0" borderId="0" applyNumberFormat="0"/>
    <xf numFmtId="0" fontId="4" fillId="0" borderId="3" applyNumberFormat="0" applyAlignment="0"/>
    <xf numFmtId="0" fontId="2" fillId="0" borderId="4" applyNumberFormat="0" applyFont="0" applyFill="0" applyAlignment="0"/>
    <xf numFmtId="0" fontId="4" fillId="4" borderId="3" applyNumberFormat="0" applyAlignment="0"/>
    <xf numFmtId="0" fontId="2" fillId="0" borderId="8" applyNumberFormat="0" applyFont="0" applyFill="0" applyAlignment="0"/>
    <xf numFmtId="0" fontId="1" fillId="5" borderId="3" applyNumberFormat="0" applyProtection="0"/>
    <xf numFmtId="0" fontId="4" fillId="0" borderId="0"/>
    <xf numFmtId="0" fontId="5" fillId="1" borderId="0"/>
    <xf numFmtId="0" fontId="6" fillId="6" borderId="5" applyNumberFormat="0" applyAlignment="0"/>
    <xf numFmtId="0" fontId="7" fillId="7" borderId="3" applyNumberFormat="0">
      <alignment horizontal="centerContinuous" vertical="center" wrapText="1"/>
    </xf>
    <xf numFmtId="0" fontId="8" fillId="6" borderId="6" applyNumberFormat="0" applyAlignment="0"/>
    <xf numFmtId="0" fontId="17" fillId="0" borderId="0" applyNumberFormat="0"/>
    <xf numFmtId="0" fontId="12" fillId="10" borderId="0"/>
    <xf numFmtId="0" fontId="13" fillId="0" borderId="0"/>
    <xf numFmtId="166" fontId="11" fillId="13" borderId="0"/>
    <xf numFmtId="166" fontId="18" fillId="13" borderId="0"/>
    <xf numFmtId="0" fontId="21" fillId="0" borderId="0" applyNumberFormat="0" applyFill="0" applyBorder="0" applyAlignment="0" applyProtection="0"/>
    <xf numFmtId="41" fontId="1" fillId="16" borderId="1" applyAlignment="0">
      <alignment horizontal="right"/>
      <protection locked="0"/>
    </xf>
    <xf numFmtId="0" fontId="27" fillId="0" borderId="0"/>
    <xf numFmtId="0" fontId="1" fillId="2" borderId="1" applyNumberFormat="0" applyAlignment="0">
      <alignment horizontal="right"/>
      <protection locked="0"/>
    </xf>
    <xf numFmtId="43" fontId="28" fillId="0" borderId="0" applyFont="0" applyFill="0" applyBorder="0" applyAlignment="0" applyProtection="0"/>
    <xf numFmtId="0" fontId="29" fillId="18" borderId="12" applyNumberFormat="0" applyAlignment="0" applyProtection="0"/>
  </cellStyleXfs>
  <cellXfs count="105">
    <xf numFmtId="0" fontId="0" fillId="0" borderId="0" xfId="0"/>
    <xf numFmtId="0" fontId="0" fillId="8" borderId="0" xfId="0" applyFill="1"/>
    <xf numFmtId="0" fontId="9" fillId="8" borderId="0" xfId="12" applyFont="1" applyFill="1"/>
    <xf numFmtId="0" fontId="5" fillId="8" borderId="0" xfId="12" applyFill="1"/>
    <xf numFmtId="0" fontId="10" fillId="8" borderId="7" xfId="12" applyFont="1" applyFill="1" applyBorder="1"/>
    <xf numFmtId="0" fontId="5" fillId="8" borderId="7" xfId="12" applyFill="1" applyBorder="1"/>
    <xf numFmtId="0" fontId="1" fillId="2" borderId="1" xfId="2" applyNumberFormat="1">
      <alignment horizontal="right"/>
      <protection locked="0"/>
    </xf>
    <xf numFmtId="0" fontId="15" fillId="8" borderId="0" xfId="16" applyFont="1" applyFill="1"/>
    <xf numFmtId="0" fontId="4" fillId="6" borderId="6" xfId="15" applyFont="1"/>
    <xf numFmtId="0" fontId="5" fillId="9" borderId="2" xfId="12" applyFill="1" applyBorder="1"/>
    <xf numFmtId="0" fontId="16" fillId="8" borderId="0" xfId="12" applyFont="1" applyFill="1"/>
    <xf numFmtId="0" fontId="4" fillId="8" borderId="3" xfId="6" applyFont="1" applyFill="1"/>
    <xf numFmtId="0" fontId="6" fillId="6" borderId="5" xfId="13"/>
    <xf numFmtId="0" fontId="5" fillId="0" borderId="4" xfId="7" applyFont="1"/>
    <xf numFmtId="0" fontId="5" fillId="0" borderId="8" xfId="9" applyFont="1"/>
    <xf numFmtId="0" fontId="17" fillId="0" borderId="0" xfId="16" applyFont="1"/>
    <xf numFmtId="0" fontId="4" fillId="4" borderId="3" xfId="8"/>
    <xf numFmtId="0" fontId="7" fillId="7" borderId="3" xfId="14">
      <alignment horizontal="centerContinuous" vertical="center" wrapText="1"/>
    </xf>
    <xf numFmtId="165" fontId="3" fillId="3" borderId="2" xfId="4"/>
    <xf numFmtId="0" fontId="1" fillId="5" borderId="3" xfId="10"/>
    <xf numFmtId="0" fontId="4" fillId="0" borderId="0" xfId="11"/>
    <xf numFmtId="0" fontId="14" fillId="0" borderId="0" xfId="5"/>
    <xf numFmtId="0" fontId="12" fillId="10" borderId="0" xfId="17"/>
    <xf numFmtId="0" fontId="13" fillId="0" borderId="0" xfId="18"/>
    <xf numFmtId="166" fontId="11" fillId="13" borderId="0" xfId="19"/>
    <xf numFmtId="0" fontId="4" fillId="8" borderId="0" xfId="11" applyFill="1"/>
    <xf numFmtId="166" fontId="18" fillId="13" borderId="0" xfId="20"/>
    <xf numFmtId="0" fontId="22" fillId="6" borderId="3" xfId="21" applyFont="1" applyFill="1" applyBorder="1" applyAlignment="1">
      <alignment horizontal="center" vertical="center"/>
    </xf>
    <xf numFmtId="0" fontId="23" fillId="8" borderId="0" xfId="0" applyFont="1" applyFill="1"/>
    <xf numFmtId="166" fontId="18" fillId="13" borderId="0" xfId="20" applyAlignment="1">
      <alignment horizontal="right"/>
    </xf>
    <xf numFmtId="166" fontId="24" fillId="5" borderId="3" xfId="10" applyNumberFormat="1" applyFont="1" applyAlignment="1">
      <alignment horizontal="center"/>
    </xf>
    <xf numFmtId="0" fontId="25" fillId="8" borderId="0" xfId="0" applyFont="1" applyFill="1"/>
    <xf numFmtId="0" fontId="12" fillId="0" borderId="0" xfId="18" applyFont="1"/>
    <xf numFmtId="0" fontId="13" fillId="0" borderId="0" xfId="18" applyAlignment="1">
      <alignment horizontal="left"/>
    </xf>
    <xf numFmtId="0" fontId="7" fillId="7" borderId="3" xfId="14" applyAlignment="1">
      <alignment horizontal="left" vertical="center" wrapText="1"/>
    </xf>
    <xf numFmtId="0" fontId="12" fillId="8" borderId="0" xfId="18" applyFont="1" applyFill="1"/>
    <xf numFmtId="0" fontId="17" fillId="8" borderId="0" xfId="16" applyFill="1"/>
    <xf numFmtId="0" fontId="1" fillId="2" borderId="1" xfId="2" applyAlignment="1">
      <alignment horizontal="center"/>
      <protection locked="0"/>
    </xf>
    <xf numFmtId="167" fontId="4" fillId="4" borderId="3" xfId="8" applyNumberFormat="1"/>
    <xf numFmtId="0" fontId="5" fillId="1" borderId="3" xfId="12" applyBorder="1"/>
    <xf numFmtId="0" fontId="7" fillId="7" borderId="3" xfId="14" applyAlignment="1">
      <alignment horizontal="center" vertical="center" wrapText="1"/>
    </xf>
    <xf numFmtId="0" fontId="0" fillId="8" borderId="10" xfId="0" applyFill="1" applyBorder="1" applyAlignment="1">
      <alignment horizontal="center"/>
    </xf>
    <xf numFmtId="0" fontId="0" fillId="8" borderId="10" xfId="0" applyFill="1" applyBorder="1"/>
    <xf numFmtId="0" fontId="0" fillId="8" borderId="3" xfId="0" applyFill="1" applyBorder="1" applyAlignment="1">
      <alignment horizontal="center"/>
    </xf>
    <xf numFmtId="0" fontId="0" fillId="8" borderId="3" xfId="0" applyFill="1" applyBorder="1"/>
    <xf numFmtId="166" fontId="11" fillId="13" borderId="0" xfId="19" applyFont="1"/>
    <xf numFmtId="0" fontId="26" fillId="6" borderId="3" xfId="21" applyFont="1" applyFill="1" applyBorder="1" applyAlignment="1">
      <alignment horizontal="center" vertical="center"/>
    </xf>
    <xf numFmtId="0" fontId="5" fillId="0" borderId="0" xfId="0" applyFont="1"/>
    <xf numFmtId="166" fontId="18" fillId="13" borderId="0" xfId="20" applyFont="1"/>
    <xf numFmtId="0" fontId="4" fillId="8" borderId="0" xfId="11" applyFont="1" applyFill="1"/>
    <xf numFmtId="0" fontId="5" fillId="8" borderId="0" xfId="0" applyFont="1" applyFill="1"/>
    <xf numFmtId="0" fontId="4" fillId="4" borderId="3" xfId="8" applyAlignment="1">
      <alignment horizontal="right"/>
    </xf>
    <xf numFmtId="43" fontId="4" fillId="8" borderId="0" xfId="11" applyNumberFormat="1" applyFont="1" applyFill="1"/>
    <xf numFmtId="167" fontId="6" fillId="6" borderId="5" xfId="13" applyNumberFormat="1"/>
    <xf numFmtId="41" fontId="1" fillId="16" borderId="1" xfId="22">
      <alignment horizontal="right"/>
      <protection locked="0"/>
    </xf>
    <xf numFmtId="41" fontId="0" fillId="8" borderId="0" xfId="0" applyNumberFormat="1" applyFill="1"/>
    <xf numFmtId="167" fontId="0" fillId="8" borderId="0" xfId="0" applyNumberFormat="1" applyFill="1"/>
    <xf numFmtId="0" fontId="5" fillId="8" borderId="9" xfId="0" applyFont="1" applyFill="1" applyBorder="1"/>
    <xf numFmtId="0" fontId="5" fillId="8" borderId="3" xfId="0" applyFont="1" applyFill="1" applyBorder="1"/>
    <xf numFmtId="0" fontId="5" fillId="8" borderId="11" xfId="0" applyFont="1" applyFill="1" applyBorder="1"/>
    <xf numFmtId="0" fontId="5" fillId="8" borderId="10" xfId="0" applyFont="1" applyFill="1" applyBorder="1"/>
    <xf numFmtId="0" fontId="7" fillId="7" borderId="9" xfId="14" applyBorder="1">
      <alignment horizontal="centerContinuous" vertical="center" wrapText="1"/>
    </xf>
    <xf numFmtId="0" fontId="23" fillId="8" borderId="0" xfId="0" applyFont="1" applyFill="1" applyAlignment="1">
      <alignment horizontal="center"/>
    </xf>
    <xf numFmtId="0" fontId="0" fillId="0" borderId="0" xfId="0"/>
    <xf numFmtId="167" fontId="4" fillId="0" borderId="3" xfId="6" applyNumberFormat="1" applyAlignment="1"/>
    <xf numFmtId="167" fontId="1" fillId="2" borderId="1" xfId="24" applyNumberFormat="1" applyAlignment="1">
      <protection locked="0"/>
    </xf>
    <xf numFmtId="43" fontId="0" fillId="8" borderId="0" xfId="0" applyNumberFormat="1" applyFill="1"/>
    <xf numFmtId="0" fontId="4" fillId="4" borderId="3" xfId="8" applyAlignment="1">
      <alignment horizontal="left"/>
    </xf>
    <xf numFmtId="43" fontId="0" fillId="17" borderId="3" xfId="25" applyFont="1" applyFill="1" applyBorder="1"/>
    <xf numFmtId="10" fontId="1" fillId="0" borderId="1" xfId="24" applyNumberFormat="1" applyFill="1" applyAlignment="1">
      <alignment horizontal="center"/>
      <protection locked="0"/>
    </xf>
    <xf numFmtId="167" fontId="4" fillId="0" borderId="3" xfId="6" applyNumberFormat="1" applyFill="1" applyAlignment="1"/>
    <xf numFmtId="0" fontId="7" fillId="7" borderId="3" xfId="14" applyBorder="1" applyAlignment="1">
      <alignment horizontal="center" vertical="center" wrapText="1"/>
    </xf>
    <xf numFmtId="167" fontId="1" fillId="2" borderId="3" xfId="2" applyNumberFormat="1" applyBorder="1" applyAlignment="1">
      <protection locked="0"/>
    </xf>
    <xf numFmtId="167" fontId="4" fillId="4" borderId="3" xfId="8" applyNumberFormat="1" applyBorder="1"/>
    <xf numFmtId="167" fontId="4" fillId="19" borderId="3" xfId="6" applyNumberFormat="1" applyFill="1"/>
    <xf numFmtId="167" fontId="4" fillId="20" borderId="3" xfId="6" applyNumberFormat="1" applyFill="1"/>
    <xf numFmtId="3" fontId="4" fillId="13" borderId="3" xfId="11" applyNumberFormat="1" applyFill="1" applyBorder="1" applyAlignment="1">
      <alignment wrapText="1"/>
    </xf>
    <xf numFmtId="167" fontId="4" fillId="19" borderId="3" xfId="6" applyNumberFormat="1" applyFill="1" applyAlignment="1"/>
    <xf numFmtId="0" fontId="12" fillId="8" borderId="0" xfId="18" applyFont="1" applyFill="1" applyAlignment="1">
      <alignment vertical="center"/>
    </xf>
    <xf numFmtId="0" fontId="4" fillId="0" borderId="3" xfId="6" applyAlignment="1">
      <alignment horizontal="center"/>
    </xf>
    <xf numFmtId="0" fontId="4" fillId="0" borderId="3" xfId="6" applyFill="1"/>
    <xf numFmtId="167" fontId="4" fillId="0" borderId="3" xfId="6" applyNumberFormat="1" applyFill="1"/>
    <xf numFmtId="167" fontId="4" fillId="0" borderId="3" xfId="6" applyNumberFormat="1"/>
    <xf numFmtId="0" fontId="4" fillId="0" borderId="3" xfId="6"/>
    <xf numFmtId="0" fontId="4" fillId="0" borderId="3" xfId="6" applyAlignment="1">
      <alignment wrapText="1"/>
    </xf>
    <xf numFmtId="0" fontId="4" fillId="4" borderId="3" xfId="8" applyAlignment="1">
      <alignment horizontal="center"/>
    </xf>
    <xf numFmtId="169" fontId="29" fillId="18" borderId="12" xfId="26" applyNumberFormat="1"/>
    <xf numFmtId="167" fontId="29" fillId="18" borderId="12" xfId="26" applyNumberFormat="1"/>
    <xf numFmtId="0" fontId="23" fillId="8" borderId="0" xfId="0" applyFont="1" applyFill="1" applyAlignment="1"/>
    <xf numFmtId="166" fontId="4" fillId="19" borderId="0" xfId="19" applyFont="1" applyFill="1"/>
    <xf numFmtId="166" fontId="4" fillId="20" borderId="0" xfId="19" applyFont="1" applyFill="1"/>
    <xf numFmtId="168" fontId="1" fillId="19" borderId="1" xfId="24" applyNumberFormat="1" applyFill="1" applyAlignment="1">
      <alignment horizontal="center"/>
      <protection locked="0"/>
    </xf>
    <xf numFmtId="0" fontId="23" fillId="8" borderId="4" xfId="0" applyFont="1" applyFill="1" applyBorder="1" applyAlignment="1">
      <alignment horizontal="center"/>
    </xf>
    <xf numFmtId="0" fontId="23" fillId="8" borderId="3" xfId="0" applyFont="1" applyFill="1" applyBorder="1" applyAlignment="1">
      <alignment horizontal="center"/>
    </xf>
    <xf numFmtId="0" fontId="19" fillId="11" borderId="3" xfId="0" applyFont="1" applyFill="1" applyBorder="1" applyAlignment="1">
      <alignment horizontal="center"/>
    </xf>
    <xf numFmtId="0" fontId="23" fillId="8" borderId="0" xfId="0" applyFont="1" applyFill="1" applyAlignment="1">
      <alignment horizontal="center"/>
    </xf>
    <xf numFmtId="0" fontId="19" fillId="15" borderId="3" xfId="0" applyFont="1" applyFill="1" applyBorder="1" applyAlignment="1">
      <alignment horizontal="center"/>
    </xf>
    <xf numFmtId="0" fontId="19" fillId="13" borderId="3" xfId="0" applyFont="1" applyFill="1" applyBorder="1" applyAlignment="1">
      <alignment horizontal="center"/>
    </xf>
    <xf numFmtId="0" fontId="20" fillId="14" borderId="0" xfId="0" applyFont="1" applyFill="1" applyAlignment="1">
      <alignment horizontal="center"/>
    </xf>
    <xf numFmtId="0" fontId="23" fillId="8" borderId="3" xfId="21" applyFont="1" applyFill="1" applyBorder="1" applyAlignment="1">
      <alignment horizontal="center"/>
    </xf>
    <xf numFmtId="0" fontId="19" fillId="0" borderId="3" xfId="0" applyFont="1" applyFill="1" applyBorder="1" applyAlignment="1">
      <alignment horizontal="left"/>
    </xf>
    <xf numFmtId="0" fontId="19" fillId="12" borderId="3" xfId="0" applyFont="1" applyFill="1" applyBorder="1" applyAlignment="1">
      <alignment horizontal="center"/>
    </xf>
    <xf numFmtId="0" fontId="7" fillId="7" borderId="3" xfId="14" applyBorder="1" applyAlignment="1">
      <alignment horizontal="center" vertical="center" wrapText="1"/>
    </xf>
    <xf numFmtId="0" fontId="7" fillId="7" borderId="9" xfId="14" applyBorder="1" applyAlignment="1">
      <alignment horizontal="center" vertical="center" wrapText="1"/>
    </xf>
    <xf numFmtId="0" fontId="7" fillId="7" borderId="10" xfId="14" applyBorder="1" applyAlignment="1">
      <alignment horizontal="center" vertical="center" wrapText="1"/>
    </xf>
  </cellXfs>
  <cellStyles count="27">
    <cellStyle name="Base_Input" xfId="15" xr:uid="{00000000-0005-0000-0000-000000000000}"/>
    <cellStyle name="Check_Cell" xfId="10" xr:uid="{00000000-0005-0000-0000-000001000000}"/>
    <cellStyle name="Comma" xfId="25" builtinId="3"/>
    <cellStyle name="Comma [0] 2" xfId="3" xr:uid="{00000000-0005-0000-0000-000003000000}"/>
    <cellStyle name="Empty_Cell" xfId="12" xr:uid="{00000000-0005-0000-0000-000004000000}"/>
    <cellStyle name="Explanatory Text" xfId="1" builtinId="53" customBuiltin="1"/>
    <cellStyle name="Flag" xfId="4" xr:uid="{00000000-0005-0000-0000-000006000000}"/>
    <cellStyle name="Header1" xfId="19" xr:uid="{00000000-0005-0000-0000-000007000000}"/>
    <cellStyle name="Header1A" xfId="20" xr:uid="{00000000-0005-0000-0000-000008000000}"/>
    <cellStyle name="Header2" xfId="17" xr:uid="{00000000-0005-0000-0000-000009000000}"/>
    <cellStyle name="Header3" xfId="5" xr:uid="{00000000-0005-0000-0000-00000A000000}"/>
    <cellStyle name="Header4" xfId="18" xr:uid="{00000000-0005-0000-0000-00000B000000}"/>
    <cellStyle name="Hyperlink" xfId="21" builtinId="8"/>
    <cellStyle name="Input" xfId="26" builtinId="20"/>
    <cellStyle name="Insheet" xfId="6" xr:uid="{00000000-0005-0000-0000-00000E000000}"/>
    <cellStyle name="Line_SubTotal" xfId="7" xr:uid="{00000000-0005-0000-0000-00000F000000}"/>
    <cellStyle name="Line_Summary" xfId="8" xr:uid="{00000000-0005-0000-0000-000010000000}"/>
    <cellStyle name="Line_Total" xfId="9" xr:uid="{00000000-0005-0000-0000-000011000000}"/>
    <cellStyle name="Normal" xfId="0" builtinId="0" customBuiltin="1"/>
    <cellStyle name="Normal 10" xfId="11" xr:uid="{00000000-0005-0000-0000-000013000000}"/>
    <cellStyle name="Normal 119" xfId="23" xr:uid="{00000000-0005-0000-0000-000014000000}"/>
    <cellStyle name="Offsheet" xfId="13" xr:uid="{00000000-0005-0000-0000-000015000000}"/>
    <cellStyle name="Table_Heading" xfId="14" xr:uid="{00000000-0005-0000-0000-000016000000}"/>
    <cellStyle name="Unit" xfId="16" xr:uid="{00000000-0005-0000-0000-000017000000}"/>
    <cellStyle name="User_Input_A" xfId="2" xr:uid="{00000000-0005-0000-0000-000018000000}"/>
    <cellStyle name="User_Input_Actual" xfId="24" xr:uid="{00000000-0005-0000-0000-000019000000}"/>
    <cellStyle name="User_Input_Forecast" xfId="22" xr:uid="{00000000-0005-0000-0000-00001A000000}"/>
  </cellStyles>
  <dxfs count="11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Medium9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rgb="FF00B0F0"/>
  </sheetPr>
  <dimension ref="A1:N48"/>
  <sheetViews>
    <sheetView zoomScale="80" zoomScaleNormal="80" workbookViewId="0"/>
  </sheetViews>
  <sheetFormatPr defaultColWidth="0" defaultRowHeight="12.75" zeroHeight="1" x14ac:dyDescent="0.2"/>
  <cols>
    <col min="1" max="1" width="4.375" customWidth="1"/>
    <col min="2" max="2" width="11.875" customWidth="1"/>
    <col min="3" max="3" width="4" customWidth="1"/>
    <col min="4" max="4" width="11.625" customWidth="1"/>
    <col min="5" max="5" width="3.375" customWidth="1"/>
    <col min="6" max="14" width="9" customWidth="1"/>
    <col min="15" max="16384" width="9" hidden="1"/>
  </cols>
  <sheetData>
    <row r="1" spans="1:14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3.25" x14ac:dyDescent="0.35">
      <c r="A2" s="1"/>
      <c r="B2" s="2" t="s">
        <v>1</v>
      </c>
      <c r="C2" s="3"/>
      <c r="D2" s="3"/>
      <c r="E2" s="3"/>
      <c r="F2" s="3"/>
      <c r="G2" s="1"/>
      <c r="H2" s="27" t="s">
        <v>41</v>
      </c>
      <c r="I2" s="1"/>
      <c r="J2" s="1"/>
      <c r="K2" s="1"/>
      <c r="L2" s="1"/>
      <c r="M2" s="1"/>
      <c r="N2" s="1"/>
    </row>
    <row r="3" spans="1:14" x14ac:dyDescent="0.2">
      <c r="A3" s="1"/>
      <c r="B3" s="3"/>
      <c r="C3" s="3"/>
      <c r="D3" s="3"/>
      <c r="E3" s="3"/>
      <c r="F3" s="3"/>
      <c r="G3" s="1"/>
      <c r="H3" s="1"/>
      <c r="I3" s="1"/>
      <c r="J3" s="1"/>
      <c r="K3" s="1"/>
      <c r="L3" s="1"/>
      <c r="M3" s="1"/>
      <c r="N3" s="1"/>
    </row>
    <row r="4" spans="1:14" x14ac:dyDescent="0.2">
      <c r="A4" s="1"/>
      <c r="B4" s="3"/>
      <c r="C4" s="3"/>
      <c r="D4" s="3"/>
      <c r="E4" s="3"/>
      <c r="F4" s="3"/>
      <c r="G4" s="1"/>
      <c r="H4" s="1"/>
      <c r="I4" s="1"/>
      <c r="J4" s="1"/>
      <c r="K4" s="1"/>
      <c r="L4" s="1"/>
      <c r="M4" s="1"/>
      <c r="N4" s="1"/>
    </row>
    <row r="5" spans="1:14" x14ac:dyDescent="0.2">
      <c r="A5" s="1"/>
      <c r="B5" s="3"/>
      <c r="C5" s="3"/>
      <c r="D5" s="3"/>
      <c r="E5" s="3"/>
      <c r="F5" s="3"/>
      <c r="G5" s="1"/>
      <c r="H5" s="1"/>
      <c r="I5" s="1"/>
      <c r="J5" s="1"/>
      <c r="K5" s="1"/>
      <c r="L5" s="1"/>
      <c r="M5" s="1"/>
      <c r="N5" s="1"/>
    </row>
    <row r="6" spans="1:14" ht="15.75" thickBot="1" x14ac:dyDescent="0.3">
      <c r="A6" s="1"/>
      <c r="B6" s="4" t="s">
        <v>2</v>
      </c>
      <c r="C6" s="5"/>
      <c r="D6" s="4" t="s">
        <v>3</v>
      </c>
      <c r="E6" s="5"/>
      <c r="F6" s="4" t="s">
        <v>0</v>
      </c>
      <c r="G6" s="1"/>
      <c r="H6" s="1"/>
      <c r="I6" s="1"/>
      <c r="J6" s="1"/>
      <c r="K6" s="1"/>
      <c r="L6" s="1"/>
      <c r="M6" s="1"/>
      <c r="N6" s="1"/>
    </row>
    <row r="7" spans="1:14" x14ac:dyDescent="0.2">
      <c r="A7" s="1"/>
      <c r="B7" s="3"/>
      <c r="C7" s="3"/>
      <c r="D7" s="3"/>
      <c r="E7" s="3"/>
      <c r="F7" s="3"/>
      <c r="G7" s="1"/>
      <c r="H7" s="1"/>
      <c r="I7" s="1"/>
      <c r="J7" s="1"/>
      <c r="K7" s="1"/>
      <c r="L7" s="1"/>
      <c r="M7" s="1"/>
      <c r="N7" s="1"/>
    </row>
    <row r="8" spans="1:14" ht="18" x14ac:dyDescent="0.25">
      <c r="A8" s="1"/>
      <c r="B8" s="3" t="s">
        <v>4</v>
      </c>
      <c r="C8" s="3"/>
      <c r="D8" s="24" t="s">
        <v>4</v>
      </c>
      <c r="E8" s="3"/>
      <c r="F8" s="3"/>
      <c r="G8" s="1"/>
      <c r="H8" s="1"/>
      <c r="I8" s="1"/>
      <c r="J8" s="1"/>
      <c r="K8" s="1"/>
      <c r="L8" s="1"/>
      <c r="M8" s="1"/>
      <c r="N8" s="1"/>
    </row>
    <row r="9" spans="1:14" x14ac:dyDescent="0.2">
      <c r="A9" s="1"/>
      <c r="B9" s="3"/>
      <c r="C9" s="3"/>
      <c r="D9" s="25"/>
      <c r="E9" s="3"/>
      <c r="F9" s="3"/>
      <c r="G9" s="1"/>
      <c r="H9" s="1"/>
      <c r="I9" s="1"/>
      <c r="J9" s="1"/>
      <c r="K9" s="1"/>
      <c r="L9" s="1"/>
      <c r="M9" s="1"/>
      <c r="N9" s="1"/>
    </row>
    <row r="10" spans="1:14" ht="15.75" x14ac:dyDescent="0.25">
      <c r="A10" s="1"/>
      <c r="B10" s="3" t="s">
        <v>34</v>
      </c>
      <c r="C10" s="3"/>
      <c r="D10" s="26" t="s">
        <v>34</v>
      </c>
      <c r="E10" s="3"/>
      <c r="F10" s="3"/>
      <c r="G10" s="1"/>
      <c r="H10" s="1"/>
      <c r="I10" s="1"/>
      <c r="J10" s="1"/>
      <c r="K10" s="1"/>
      <c r="L10" s="1"/>
      <c r="M10" s="1"/>
      <c r="N10" s="1"/>
    </row>
    <row r="11" spans="1:14" x14ac:dyDescent="0.2">
      <c r="A11" s="1"/>
      <c r="B11" s="3"/>
      <c r="C11" s="3"/>
      <c r="D11" s="25"/>
      <c r="E11" s="3"/>
      <c r="F11" s="3"/>
      <c r="G11" s="1"/>
      <c r="H11" s="1"/>
      <c r="I11" s="1"/>
      <c r="J11" s="1"/>
      <c r="K11" s="1"/>
      <c r="L11" s="1"/>
      <c r="M11" s="1"/>
      <c r="N11" s="1"/>
    </row>
    <row r="12" spans="1:14" x14ac:dyDescent="0.2">
      <c r="A12" s="1"/>
      <c r="B12" s="3" t="s">
        <v>5</v>
      </c>
      <c r="C12" s="3"/>
      <c r="D12" s="22" t="s">
        <v>5</v>
      </c>
      <c r="E12" s="3"/>
      <c r="F12" s="3"/>
      <c r="G12" s="1"/>
      <c r="H12" s="1"/>
      <c r="I12" s="1"/>
      <c r="J12" s="1"/>
      <c r="K12" s="1"/>
      <c r="L12" s="1"/>
      <c r="M12" s="1"/>
      <c r="N12" s="1"/>
    </row>
    <row r="13" spans="1:14" x14ac:dyDescent="0.2">
      <c r="A13" s="1"/>
      <c r="B13" s="3"/>
      <c r="C13" s="3"/>
      <c r="D13" s="25"/>
      <c r="E13" s="3"/>
      <c r="F13" s="3"/>
      <c r="G13" s="1"/>
      <c r="H13" s="1"/>
      <c r="I13" s="1"/>
      <c r="J13" s="1"/>
      <c r="K13" s="1"/>
      <c r="L13" s="1"/>
      <c r="M13" s="1"/>
      <c r="N13" s="1"/>
    </row>
    <row r="14" spans="1:14" x14ac:dyDescent="0.2">
      <c r="A14" s="1"/>
      <c r="B14" s="3" t="s">
        <v>6</v>
      </c>
      <c r="C14" s="3"/>
      <c r="D14" s="21" t="s">
        <v>6</v>
      </c>
      <c r="E14" s="3"/>
      <c r="F14" s="3"/>
      <c r="G14" s="1"/>
      <c r="H14" s="1"/>
      <c r="I14" s="1"/>
      <c r="J14" s="1"/>
      <c r="K14" s="1"/>
      <c r="L14" s="1"/>
      <c r="M14" s="1"/>
      <c r="N14" s="1"/>
    </row>
    <row r="15" spans="1:14" x14ac:dyDescent="0.2">
      <c r="A15" s="1"/>
      <c r="B15" s="3"/>
      <c r="C15" s="3"/>
      <c r="D15" s="25"/>
      <c r="E15" s="3"/>
      <c r="F15" s="3"/>
      <c r="G15" s="1"/>
      <c r="H15" s="1"/>
      <c r="I15" s="1"/>
      <c r="J15" s="1"/>
      <c r="K15" s="1"/>
      <c r="L15" s="1"/>
      <c r="M15" s="1"/>
      <c r="N15" s="1"/>
    </row>
    <row r="16" spans="1:14" x14ac:dyDescent="0.2">
      <c r="A16" s="1"/>
      <c r="B16" s="3" t="s">
        <v>7</v>
      </c>
      <c r="C16" s="3"/>
      <c r="D16" s="23" t="s">
        <v>7</v>
      </c>
      <c r="E16" s="3"/>
      <c r="F16" s="3"/>
      <c r="G16" s="1"/>
      <c r="H16" s="1"/>
      <c r="I16" s="1"/>
      <c r="J16" s="1"/>
      <c r="K16" s="1"/>
      <c r="L16" s="1"/>
      <c r="M16" s="1"/>
      <c r="N16" s="1"/>
    </row>
    <row r="17" spans="1:14" x14ac:dyDescent="0.2">
      <c r="A17" s="1"/>
      <c r="B17" s="3"/>
      <c r="C17" s="3"/>
      <c r="D17" s="25"/>
      <c r="E17" s="3"/>
      <c r="F17" s="3"/>
      <c r="G17" s="1"/>
      <c r="H17" s="1"/>
      <c r="I17" s="1"/>
      <c r="J17" s="1"/>
      <c r="K17" s="1"/>
      <c r="L17" s="1"/>
      <c r="M17" s="1"/>
      <c r="N17" s="1"/>
    </row>
    <row r="18" spans="1:14" ht="14.25" x14ac:dyDescent="0.2">
      <c r="A18" s="1"/>
      <c r="B18" s="3" t="s">
        <v>8</v>
      </c>
      <c r="C18" s="3"/>
      <c r="D18" s="6">
        <v>100</v>
      </c>
      <c r="E18" s="3"/>
      <c r="F18" s="7" t="s">
        <v>9</v>
      </c>
      <c r="G18" s="1"/>
      <c r="H18" s="1"/>
      <c r="I18" s="1"/>
      <c r="J18" s="1"/>
      <c r="K18" s="1"/>
      <c r="L18" s="1"/>
      <c r="M18" s="1"/>
      <c r="N18" s="1"/>
    </row>
    <row r="19" spans="1:14" x14ac:dyDescent="0.2">
      <c r="A19" s="1"/>
      <c r="B19" s="3"/>
      <c r="C19" s="3"/>
      <c r="D19" s="25"/>
      <c r="E19" s="3"/>
      <c r="F19" s="3"/>
      <c r="G19" s="1"/>
      <c r="H19" s="1"/>
      <c r="I19" s="1"/>
      <c r="J19" s="1"/>
      <c r="K19" s="1"/>
      <c r="L19" s="1"/>
      <c r="M19" s="1"/>
      <c r="N19" s="1"/>
    </row>
    <row r="20" spans="1:14" ht="14.25" x14ac:dyDescent="0.2">
      <c r="A20" s="1"/>
      <c r="B20" s="3" t="s">
        <v>135</v>
      </c>
      <c r="C20" s="3"/>
      <c r="D20" s="54">
        <v>100</v>
      </c>
      <c r="E20" s="3"/>
      <c r="F20" s="7" t="s">
        <v>136</v>
      </c>
      <c r="G20" s="1"/>
      <c r="H20" s="1"/>
      <c r="I20" s="1"/>
      <c r="J20" s="1"/>
      <c r="K20" s="1"/>
      <c r="L20" s="1"/>
      <c r="M20" s="1"/>
      <c r="N20" s="1"/>
    </row>
    <row r="21" spans="1:14" x14ac:dyDescent="0.2">
      <c r="A21" s="1"/>
      <c r="B21" s="3"/>
      <c r="C21" s="3"/>
      <c r="D21" s="25"/>
      <c r="E21" s="3"/>
      <c r="F21" s="3"/>
      <c r="G21" s="1"/>
      <c r="H21" s="1"/>
      <c r="I21" s="1"/>
      <c r="J21" s="1"/>
      <c r="K21" s="1"/>
      <c r="L21" s="1"/>
      <c r="M21" s="1"/>
      <c r="N21" s="1"/>
    </row>
    <row r="22" spans="1:14" ht="14.25" x14ac:dyDescent="0.2">
      <c r="A22" s="1"/>
      <c r="B22" s="3" t="s">
        <v>10</v>
      </c>
      <c r="C22" s="3"/>
      <c r="D22" s="8">
        <v>100</v>
      </c>
      <c r="E22" s="3"/>
      <c r="F22" s="7" t="s">
        <v>11</v>
      </c>
      <c r="G22" s="1"/>
      <c r="H22" s="1"/>
      <c r="I22" s="1"/>
      <c r="J22" s="1"/>
      <c r="K22" s="1"/>
      <c r="L22" s="1"/>
      <c r="M22" s="1"/>
      <c r="N22" s="1"/>
    </row>
    <row r="23" spans="1:14" x14ac:dyDescent="0.2">
      <c r="A23" s="1"/>
      <c r="B23" s="3"/>
      <c r="C23" s="3"/>
      <c r="D23" s="20"/>
      <c r="E23" s="3"/>
      <c r="F23" s="3"/>
      <c r="G23" s="1"/>
      <c r="H23" s="1"/>
      <c r="I23" s="1"/>
      <c r="J23" s="1"/>
      <c r="K23" s="1"/>
      <c r="L23" s="1"/>
      <c r="M23" s="1"/>
      <c r="N23" s="1"/>
    </row>
    <row r="24" spans="1:14" ht="14.25" x14ac:dyDescent="0.2">
      <c r="A24" s="1"/>
      <c r="B24" s="3" t="s">
        <v>12</v>
      </c>
      <c r="C24" s="3"/>
      <c r="D24" s="9"/>
      <c r="E24" s="3"/>
      <c r="F24" s="7" t="s">
        <v>13</v>
      </c>
      <c r="G24" s="1"/>
      <c r="H24" s="1"/>
      <c r="I24" s="1"/>
      <c r="J24" s="1"/>
      <c r="K24" s="1"/>
      <c r="L24" s="1"/>
      <c r="M24" s="1"/>
      <c r="N24" s="1"/>
    </row>
    <row r="25" spans="1:14" ht="14.25" x14ac:dyDescent="0.2">
      <c r="A25" s="1"/>
      <c r="B25" s="3"/>
      <c r="C25" s="3"/>
      <c r="D25" s="20"/>
      <c r="E25" s="3"/>
      <c r="F25" s="10"/>
      <c r="G25" s="1"/>
      <c r="H25" s="1"/>
      <c r="I25" s="1"/>
      <c r="J25" s="1"/>
      <c r="K25" s="1"/>
      <c r="L25" s="1"/>
      <c r="M25" s="1"/>
      <c r="N25" s="1"/>
    </row>
    <row r="26" spans="1:14" ht="14.25" x14ac:dyDescent="0.2">
      <c r="A26" s="1"/>
      <c r="B26" s="3" t="s">
        <v>14</v>
      </c>
      <c r="C26" s="3"/>
      <c r="D26" s="11">
        <v>100</v>
      </c>
      <c r="E26" s="3"/>
      <c r="F26" s="7" t="s">
        <v>15</v>
      </c>
      <c r="G26" s="1"/>
      <c r="H26" s="1"/>
      <c r="I26" s="1"/>
      <c r="J26" s="1"/>
      <c r="K26" s="1"/>
      <c r="L26" s="1"/>
      <c r="M26" s="1"/>
      <c r="N26" s="1"/>
    </row>
    <row r="27" spans="1:14" ht="14.25" x14ac:dyDescent="0.2">
      <c r="A27" s="1"/>
      <c r="B27" s="3"/>
      <c r="C27" s="3"/>
      <c r="D27" s="20"/>
      <c r="E27" s="3"/>
      <c r="F27" s="10"/>
      <c r="G27" s="1"/>
      <c r="H27" s="1"/>
      <c r="I27" s="1"/>
      <c r="J27" s="1"/>
      <c r="K27" s="1"/>
      <c r="L27" s="1"/>
      <c r="M27" s="1"/>
      <c r="N27" s="1"/>
    </row>
    <row r="28" spans="1:14" ht="14.25" x14ac:dyDescent="0.2">
      <c r="A28" s="1"/>
      <c r="B28" s="3" t="s">
        <v>16</v>
      </c>
      <c r="C28" s="3"/>
      <c r="D28" s="12">
        <v>100</v>
      </c>
      <c r="E28" s="3"/>
      <c r="F28" s="7" t="s">
        <v>17</v>
      </c>
      <c r="G28" s="1"/>
      <c r="H28" s="1"/>
      <c r="I28" s="1"/>
      <c r="J28" s="1"/>
      <c r="K28" s="1"/>
      <c r="L28" s="1"/>
      <c r="M28" s="1"/>
      <c r="N28" s="1"/>
    </row>
    <row r="29" spans="1:14" ht="14.25" x14ac:dyDescent="0.2">
      <c r="A29" s="1"/>
      <c r="B29" s="3"/>
      <c r="C29" s="3"/>
      <c r="D29" s="20"/>
      <c r="E29" s="3"/>
      <c r="F29" s="10"/>
      <c r="G29" s="1"/>
      <c r="H29" s="1"/>
      <c r="I29" s="1"/>
      <c r="J29" s="1"/>
      <c r="K29" s="1"/>
      <c r="L29" s="1"/>
      <c r="M29" s="1"/>
      <c r="N29" s="1"/>
    </row>
    <row r="30" spans="1:14" ht="14.25" x14ac:dyDescent="0.2">
      <c r="A30" s="1"/>
      <c r="B30" s="3" t="s">
        <v>18</v>
      </c>
      <c r="C30" s="3"/>
      <c r="D30" s="13">
        <v>100</v>
      </c>
      <c r="E30" s="3"/>
      <c r="F30" s="7" t="s">
        <v>19</v>
      </c>
      <c r="G30" s="1"/>
      <c r="H30" s="1"/>
      <c r="I30" s="1"/>
      <c r="J30" s="1"/>
      <c r="K30" s="1"/>
      <c r="L30" s="1"/>
      <c r="M30" s="1"/>
      <c r="N30" s="1"/>
    </row>
    <row r="31" spans="1:14" ht="14.25" x14ac:dyDescent="0.2">
      <c r="A31" s="1"/>
      <c r="B31" s="3"/>
      <c r="C31" s="3"/>
      <c r="D31" s="25"/>
      <c r="E31" s="3"/>
      <c r="F31" s="10"/>
      <c r="G31" s="1"/>
      <c r="H31" s="1"/>
      <c r="I31" s="1"/>
      <c r="J31" s="1"/>
      <c r="K31" s="1"/>
      <c r="L31" s="1"/>
      <c r="M31" s="1"/>
      <c r="N31" s="1"/>
    </row>
    <row r="32" spans="1:14" ht="15" thickBot="1" x14ac:dyDescent="0.25">
      <c r="A32" s="1"/>
      <c r="B32" s="3" t="s">
        <v>20</v>
      </c>
      <c r="C32" s="3"/>
      <c r="D32" s="14">
        <v>100</v>
      </c>
      <c r="E32" s="3"/>
      <c r="F32" s="7" t="s">
        <v>21</v>
      </c>
      <c r="G32" s="1"/>
      <c r="H32" s="1"/>
      <c r="I32" s="1"/>
      <c r="J32" s="1"/>
      <c r="K32" s="1"/>
      <c r="L32" s="1"/>
      <c r="M32" s="1"/>
      <c r="N32" s="1"/>
    </row>
    <row r="33" spans="1:14" ht="15" thickTop="1" x14ac:dyDescent="0.2">
      <c r="A33" s="1"/>
      <c r="B33" s="3"/>
      <c r="C33" s="3"/>
      <c r="D33" s="25"/>
      <c r="E33" s="3"/>
      <c r="F33" s="10"/>
      <c r="G33" s="1"/>
      <c r="H33" s="1"/>
      <c r="I33" s="1"/>
      <c r="J33" s="1"/>
      <c r="K33" s="1"/>
      <c r="L33" s="1"/>
      <c r="M33" s="1"/>
      <c r="N33" s="1"/>
    </row>
    <row r="34" spans="1:14" ht="14.25" x14ac:dyDescent="0.2">
      <c r="A34" s="1"/>
      <c r="B34" s="3" t="s">
        <v>22</v>
      </c>
      <c r="C34" s="3"/>
      <c r="D34" s="15" t="s">
        <v>23</v>
      </c>
      <c r="E34" s="3"/>
      <c r="F34" s="7" t="s">
        <v>24</v>
      </c>
      <c r="G34" s="1"/>
      <c r="H34" s="1"/>
      <c r="I34" s="1"/>
      <c r="J34" s="1"/>
      <c r="K34" s="1"/>
      <c r="L34" s="1"/>
      <c r="M34" s="1"/>
      <c r="N34" s="1"/>
    </row>
    <row r="35" spans="1:14" ht="14.25" x14ac:dyDescent="0.2">
      <c r="A35" s="1"/>
      <c r="B35" s="3"/>
      <c r="C35" s="3"/>
      <c r="D35" s="25"/>
      <c r="E35" s="3"/>
      <c r="F35" s="10"/>
      <c r="G35" s="1"/>
      <c r="H35" s="1"/>
      <c r="I35" s="1"/>
      <c r="J35" s="1"/>
      <c r="K35" s="1"/>
      <c r="L35" s="1"/>
      <c r="M35" s="1"/>
      <c r="N35" s="1"/>
    </row>
    <row r="36" spans="1:14" ht="14.25" x14ac:dyDescent="0.2">
      <c r="A36" s="1"/>
      <c r="B36" s="3" t="s">
        <v>25</v>
      </c>
      <c r="C36" s="3"/>
      <c r="D36" s="16">
        <v>100</v>
      </c>
      <c r="E36" s="3"/>
      <c r="F36" s="7" t="s">
        <v>26</v>
      </c>
      <c r="G36" s="1"/>
      <c r="H36" s="1"/>
      <c r="I36" s="1"/>
      <c r="J36" s="1"/>
      <c r="K36" s="1"/>
      <c r="L36" s="1"/>
      <c r="M36" s="1"/>
      <c r="N36" s="1"/>
    </row>
    <row r="37" spans="1:14" ht="14.25" x14ac:dyDescent="0.2">
      <c r="A37" s="1"/>
      <c r="B37" s="3"/>
      <c r="C37" s="3"/>
      <c r="D37" s="20"/>
      <c r="E37" s="3"/>
      <c r="F37" s="10"/>
      <c r="G37" s="1"/>
      <c r="H37" s="1"/>
      <c r="I37" s="1"/>
      <c r="J37" s="1"/>
      <c r="K37" s="1"/>
      <c r="L37" s="1"/>
      <c r="M37" s="1"/>
      <c r="N37" s="1"/>
    </row>
    <row r="38" spans="1:14" ht="14.25" x14ac:dyDescent="0.2">
      <c r="A38" s="1"/>
      <c r="B38" s="3" t="s">
        <v>27</v>
      </c>
      <c r="C38" s="3"/>
      <c r="D38" s="17" t="s">
        <v>28</v>
      </c>
      <c r="E38" s="3"/>
      <c r="F38" s="7" t="s">
        <v>29</v>
      </c>
      <c r="G38" s="1"/>
      <c r="H38" s="1"/>
      <c r="I38" s="1"/>
      <c r="J38" s="1"/>
      <c r="K38" s="1"/>
      <c r="L38" s="1"/>
      <c r="M38" s="1"/>
      <c r="N38" s="1"/>
    </row>
    <row r="39" spans="1:14" ht="14.25" x14ac:dyDescent="0.2">
      <c r="A39" s="1"/>
      <c r="B39" s="3"/>
      <c r="C39" s="3"/>
      <c r="D39" s="20"/>
      <c r="E39" s="3"/>
      <c r="F39" s="10"/>
      <c r="G39" s="1"/>
      <c r="H39" s="1"/>
      <c r="I39" s="1"/>
      <c r="J39" s="1"/>
      <c r="K39" s="1"/>
      <c r="L39" s="1"/>
      <c r="M39" s="1"/>
      <c r="N39" s="1"/>
    </row>
    <row r="40" spans="1:14" ht="14.25" x14ac:dyDescent="0.2">
      <c r="A40" s="1"/>
      <c r="B40" s="3" t="s">
        <v>30</v>
      </c>
      <c r="C40" s="3"/>
      <c r="D40" s="18">
        <v>1</v>
      </c>
      <c r="E40" s="3"/>
      <c r="F40" s="7" t="s">
        <v>31</v>
      </c>
      <c r="G40" s="1"/>
      <c r="H40" s="1"/>
      <c r="I40" s="1"/>
      <c r="J40" s="1"/>
      <c r="K40" s="1"/>
      <c r="L40" s="1"/>
      <c r="M40" s="1"/>
      <c r="N40" s="1"/>
    </row>
    <row r="41" spans="1:14" ht="14.25" x14ac:dyDescent="0.2">
      <c r="A41" s="1"/>
      <c r="B41" s="3"/>
      <c r="C41" s="3"/>
      <c r="D41" s="20"/>
      <c r="E41" s="3"/>
      <c r="F41" s="7"/>
      <c r="G41" s="1"/>
      <c r="H41" s="1"/>
      <c r="I41" s="1"/>
      <c r="J41" s="1"/>
      <c r="K41" s="1"/>
      <c r="L41" s="1"/>
      <c r="M41" s="1"/>
      <c r="N41" s="1"/>
    </row>
    <row r="42" spans="1:14" ht="14.25" x14ac:dyDescent="0.2">
      <c r="A42" s="1"/>
      <c r="B42" s="3" t="s">
        <v>32</v>
      </c>
      <c r="C42" s="3"/>
      <c r="D42" s="19">
        <v>100</v>
      </c>
      <c r="E42" s="3"/>
      <c r="F42" s="7" t="s">
        <v>33</v>
      </c>
      <c r="G42" s="1"/>
      <c r="H42" s="1"/>
      <c r="I42" s="1"/>
      <c r="J42" s="1"/>
      <c r="K42" s="1"/>
      <c r="L42" s="1"/>
      <c r="M42" s="1"/>
      <c r="N42" s="1"/>
    </row>
    <row r="43" spans="1:14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ht="14.25" x14ac:dyDescent="0.2">
      <c r="A44" s="1"/>
      <c r="B44" s="1"/>
      <c r="C44" s="1"/>
      <c r="D44" s="74">
        <v>100</v>
      </c>
      <c r="E44" s="1"/>
      <c r="F44" s="7" t="s">
        <v>179</v>
      </c>
      <c r="G44" s="1"/>
      <c r="H44" s="1"/>
      <c r="I44" s="1"/>
      <c r="J44" s="1"/>
      <c r="K44" s="1"/>
      <c r="L44" s="1"/>
      <c r="M44" s="1"/>
      <c r="N44" s="1"/>
    </row>
    <row r="45" spans="1:14" x14ac:dyDescent="0.2">
      <c r="A45" s="1"/>
      <c r="B45" s="1"/>
      <c r="C45" s="1"/>
      <c r="D45" s="63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ht="14.25" x14ac:dyDescent="0.2">
      <c r="A46" s="1"/>
      <c r="B46" s="1"/>
      <c r="C46" s="1"/>
      <c r="D46" s="75">
        <v>100</v>
      </c>
      <c r="E46" s="1"/>
      <c r="F46" s="7" t="s">
        <v>180</v>
      </c>
      <c r="G46" s="1"/>
      <c r="H46" s="1"/>
      <c r="I46" s="1"/>
      <c r="J46" s="1"/>
      <c r="K46" s="1"/>
      <c r="L46" s="1"/>
      <c r="M46" s="1"/>
      <c r="N46" s="1"/>
    </row>
    <row r="47" spans="1:14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ht="14.25" x14ac:dyDescent="0.2">
      <c r="A48" s="1"/>
      <c r="B48" s="1"/>
      <c r="C48" s="1"/>
      <c r="D48" s="76">
        <v>100</v>
      </c>
      <c r="E48" s="1"/>
      <c r="F48" s="7" t="s">
        <v>181</v>
      </c>
      <c r="G48" s="1"/>
      <c r="H48" s="1"/>
      <c r="I48" s="1"/>
      <c r="J48" s="1"/>
      <c r="K48" s="1"/>
      <c r="L48" s="1"/>
      <c r="M48" s="1"/>
      <c r="N48" s="1"/>
    </row>
  </sheetData>
  <hyperlinks>
    <hyperlink ref="H2" location="Menu!A1" display="Menu" xr:uid="{00000000-0004-0000-0000-000000000000}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rgb="FF00B0F0"/>
  </sheetPr>
  <dimension ref="A1:N49"/>
  <sheetViews>
    <sheetView zoomScale="80" zoomScaleNormal="80" workbookViewId="0"/>
  </sheetViews>
  <sheetFormatPr defaultColWidth="0" defaultRowHeight="12.75" zeroHeight="1" x14ac:dyDescent="0.2"/>
  <cols>
    <col min="1" max="1" width="9" customWidth="1"/>
    <col min="2" max="2" width="9.625" customWidth="1"/>
    <col min="3" max="3" width="16.125" customWidth="1"/>
    <col min="4" max="4" width="7.125" customWidth="1"/>
    <col min="5" max="5" width="10.625" customWidth="1"/>
    <col min="6" max="6" width="9" customWidth="1"/>
    <col min="7" max="7" width="7.125" customWidth="1"/>
    <col min="8" max="8" width="9.625" customWidth="1"/>
    <col min="9" max="9" width="19.5" customWidth="1"/>
    <col min="10" max="11" width="9" customWidth="1"/>
    <col min="12" max="14" width="0" hidden="1" customWidth="1"/>
    <col min="15" max="16384" width="9" hidden="1"/>
  </cols>
  <sheetData>
    <row r="1" spans="1:14" ht="18" x14ac:dyDescent="0.25">
      <c r="A1" s="24" t="s">
        <v>178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5.75" x14ac:dyDescent="0.25">
      <c r="A2" s="26" t="str">
        <f ca="1">RIGHT(CELL("filename", $A$1), LEN(CELL("filename", $A$1)) - SEARCH("]", CELL("filename", $A$1)))</f>
        <v>Menu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</row>
    <row r="3" spans="1:14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ht="18" x14ac:dyDescent="0.25">
      <c r="A5" s="1"/>
      <c r="B5" s="94" t="s">
        <v>35</v>
      </c>
      <c r="C5" s="94"/>
      <c r="D5" s="1"/>
      <c r="E5" s="96" t="s">
        <v>36</v>
      </c>
      <c r="F5" s="96"/>
      <c r="G5" s="1"/>
      <c r="H5" s="101" t="s">
        <v>37</v>
      </c>
      <c r="I5" s="101"/>
      <c r="J5" s="1"/>
      <c r="K5" s="1"/>
      <c r="L5" s="1"/>
      <c r="M5" s="1"/>
      <c r="N5" s="1"/>
    </row>
    <row r="6" spans="1:14" x14ac:dyDescent="0.2">
      <c r="A6" s="1"/>
      <c r="B6" s="93" t="s">
        <v>40</v>
      </c>
      <c r="C6" s="93"/>
      <c r="D6" s="28"/>
      <c r="E6" s="93"/>
      <c r="F6" s="93"/>
      <c r="G6" s="28"/>
      <c r="H6" s="93" t="s">
        <v>44</v>
      </c>
      <c r="I6" s="93"/>
      <c r="J6" s="31"/>
      <c r="K6" s="1"/>
      <c r="L6" s="1"/>
      <c r="M6" s="1"/>
      <c r="N6" s="1"/>
    </row>
    <row r="7" spans="1:14" x14ac:dyDescent="0.2">
      <c r="A7" s="1"/>
      <c r="B7" s="93" t="s">
        <v>41</v>
      </c>
      <c r="C7" s="93"/>
      <c r="D7" s="28"/>
      <c r="E7" s="93"/>
      <c r="F7" s="93"/>
      <c r="G7" s="28"/>
      <c r="H7" s="93" t="s">
        <v>134</v>
      </c>
      <c r="I7" s="93"/>
      <c r="J7" s="31"/>
      <c r="K7" s="1"/>
      <c r="L7" s="1"/>
      <c r="M7" s="1"/>
      <c r="N7" s="1"/>
    </row>
    <row r="8" spans="1:14" x14ac:dyDescent="0.2">
      <c r="A8" s="1"/>
      <c r="B8" s="95"/>
      <c r="C8" s="95"/>
      <c r="D8" s="28"/>
      <c r="E8" s="28"/>
      <c r="F8" s="28"/>
      <c r="G8" s="28"/>
      <c r="H8" s="1"/>
      <c r="I8" s="1"/>
      <c r="J8" s="1"/>
      <c r="K8" s="1"/>
      <c r="L8" s="1"/>
      <c r="M8" s="1"/>
      <c r="N8" s="1"/>
    </row>
    <row r="9" spans="1:14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18" x14ac:dyDescent="0.25">
      <c r="A10" s="1"/>
      <c r="B10" s="97" t="s">
        <v>38</v>
      </c>
      <c r="C10" s="97"/>
      <c r="D10" s="1"/>
      <c r="E10" s="98" t="s">
        <v>39</v>
      </c>
      <c r="F10" s="98"/>
      <c r="G10" s="1"/>
      <c r="H10" s="100" t="s">
        <v>182</v>
      </c>
      <c r="I10" s="100"/>
      <c r="J10" s="1"/>
      <c r="K10" s="1"/>
      <c r="L10" s="1"/>
      <c r="M10" s="1"/>
      <c r="N10" s="1"/>
    </row>
    <row r="11" spans="1:14" x14ac:dyDescent="0.2">
      <c r="A11" s="1"/>
      <c r="B11" s="99" t="s">
        <v>193</v>
      </c>
      <c r="C11" s="99"/>
      <c r="D11" s="31" t="str">
        <f>'Forecast Expenditure-RRP'!R2</f>
        <v>OK</v>
      </c>
      <c r="E11" s="93" t="s">
        <v>163</v>
      </c>
      <c r="F11" s="93"/>
      <c r="G11" s="31" t="str">
        <f>'Direct Capex'!L2</f>
        <v>OK</v>
      </c>
      <c r="H11" s="93" t="s">
        <v>194</v>
      </c>
      <c r="I11" s="93"/>
      <c r="J11" s="88"/>
      <c r="K11" s="1"/>
      <c r="L11" s="1"/>
      <c r="M11" s="1"/>
      <c r="N11" s="1"/>
    </row>
    <row r="12" spans="1:14" x14ac:dyDescent="0.2">
      <c r="A12" s="1"/>
      <c r="B12" s="93"/>
      <c r="C12" s="93"/>
      <c r="D12" s="28"/>
      <c r="E12" s="93"/>
      <c r="F12" s="93"/>
      <c r="G12" s="31"/>
      <c r="H12" s="28"/>
      <c r="I12" s="28"/>
      <c r="J12" s="28"/>
      <c r="K12" s="1"/>
      <c r="L12" s="1"/>
      <c r="M12" s="1"/>
      <c r="N12" s="1"/>
    </row>
    <row r="13" spans="1:14" x14ac:dyDescent="0.2">
      <c r="A13" s="1"/>
      <c r="B13" s="92"/>
      <c r="C13" s="92"/>
      <c r="D13" s="62"/>
      <c r="E13" s="1"/>
      <c r="F13" s="1"/>
      <c r="G13" s="31"/>
      <c r="H13" s="28"/>
      <c r="I13" s="28"/>
      <c r="J13" s="28"/>
      <c r="K13" s="1"/>
      <c r="L13" s="1"/>
      <c r="M13" s="1"/>
      <c r="N13" s="1"/>
    </row>
    <row r="14" spans="1:14" x14ac:dyDescent="0.2">
      <c r="A14" s="1"/>
      <c r="B14" s="1"/>
      <c r="C14" s="1"/>
      <c r="D14" s="1"/>
      <c r="E14" s="1"/>
      <c r="F14" s="1"/>
      <c r="G14" s="31"/>
      <c r="H14" s="1"/>
      <c r="I14" s="1"/>
      <c r="J14" s="1"/>
      <c r="K14" s="1"/>
      <c r="L14" s="1"/>
      <c r="M14" s="1"/>
      <c r="N14" s="1"/>
    </row>
    <row r="15" spans="1:14" x14ac:dyDescent="0.2">
      <c r="A15" s="1"/>
      <c r="B15" s="1"/>
      <c r="C15" s="1"/>
      <c r="D15" s="1"/>
      <c r="E15" s="1"/>
      <c r="F15" s="1"/>
      <c r="G15" s="31"/>
      <c r="H15" s="1"/>
      <c r="I15" s="1"/>
      <c r="J15" s="1"/>
      <c r="K15" s="1"/>
      <c r="L15" s="1"/>
      <c r="M15" s="1"/>
      <c r="N15" s="1"/>
    </row>
    <row r="16" spans="1:14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4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 hidden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4" hidden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 hidden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 hidden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hidden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4" hidden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 hidden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 hidden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 hidden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 hidden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4" hidden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4" hidden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hidden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 hidden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hidden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hidden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4" hidden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 hidden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 hidden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hidden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 hidden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hidden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hidden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hidden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hidden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idden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hidden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hidden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hidden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4" hidden="1" x14ac:dyDescent="0.2">
      <c r="E47" s="1"/>
      <c r="F47" s="1"/>
      <c r="G47" s="1"/>
    </row>
    <row r="48" spans="1:14" hidden="1" x14ac:dyDescent="0.2"/>
    <row r="49" hidden="1" x14ac:dyDescent="0.2"/>
  </sheetData>
  <mergeCells count="19">
    <mergeCell ref="H10:I10"/>
    <mergeCell ref="H11:I11"/>
    <mergeCell ref="H5:I5"/>
    <mergeCell ref="H6:I6"/>
    <mergeCell ref="H7:I7"/>
    <mergeCell ref="B13:C13"/>
    <mergeCell ref="E12:F12"/>
    <mergeCell ref="B5:C5"/>
    <mergeCell ref="B6:C6"/>
    <mergeCell ref="B7:C7"/>
    <mergeCell ref="B8:C8"/>
    <mergeCell ref="E5:F5"/>
    <mergeCell ref="E6:F6"/>
    <mergeCell ref="E7:F7"/>
    <mergeCell ref="E11:F11"/>
    <mergeCell ref="B10:C10"/>
    <mergeCell ref="E10:F10"/>
    <mergeCell ref="B11:C11"/>
    <mergeCell ref="B12:C12"/>
  </mergeCells>
  <conditionalFormatting sqref="J6">
    <cfRule type="expression" dxfId="10" priority="20">
      <formula>J6="Check!"</formula>
    </cfRule>
  </conditionalFormatting>
  <conditionalFormatting sqref="J7">
    <cfRule type="expression" dxfId="9" priority="17">
      <formula>J7="Check!"</formula>
    </cfRule>
  </conditionalFormatting>
  <conditionalFormatting sqref="D11">
    <cfRule type="expression" dxfId="8" priority="16">
      <formula>D11="Check!"</formula>
    </cfRule>
  </conditionalFormatting>
  <conditionalFormatting sqref="G13">
    <cfRule type="expression" dxfId="7" priority="6">
      <formula>G13="Check!"</formula>
    </cfRule>
  </conditionalFormatting>
  <conditionalFormatting sqref="G14">
    <cfRule type="expression" dxfId="6" priority="5">
      <formula>G14="Check!"</formula>
    </cfRule>
  </conditionalFormatting>
  <conditionalFormatting sqref="G15">
    <cfRule type="expression" dxfId="5" priority="4">
      <formula>G15="Check!"</formula>
    </cfRule>
  </conditionalFormatting>
  <conditionalFormatting sqref="G11">
    <cfRule type="expression" dxfId="4" priority="2">
      <formula>G11="Check!"</formula>
    </cfRule>
  </conditionalFormatting>
  <conditionalFormatting sqref="G12">
    <cfRule type="expression" dxfId="3" priority="1">
      <formula>G12="Check!"</formula>
    </cfRule>
  </conditionalFormatting>
  <hyperlinks>
    <hyperlink ref="B6:C6" location="Legend!A1" display="Legend" xr:uid="{00000000-0004-0000-0100-000000000000}"/>
    <hyperlink ref="H6:I6" location="Inflation!A1" display="Inflation" xr:uid="{00000000-0004-0000-0100-000001000000}"/>
    <hyperlink ref="B11:C11" location="'Forecast Expenditure'!A1" display="Forecast Expenditure" xr:uid="{00000000-0004-0000-0100-000002000000}"/>
    <hyperlink ref="H7:I7" location="'Historical Expenditure'!A1" display="Historical Expenditure" xr:uid="{00000000-0004-0000-0100-000003000000}"/>
    <hyperlink ref="E11:F11" location="'Direct Capex'!A1" display="Direct Capex" xr:uid="{00000000-0004-0000-0100-000004000000}"/>
  </hyperlink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tabColor theme="8" tint="0.79998168889431442"/>
  </sheetPr>
  <dimension ref="A1:U48"/>
  <sheetViews>
    <sheetView tabSelected="1" zoomScaleNormal="100" workbookViewId="0"/>
  </sheetViews>
  <sheetFormatPr defaultColWidth="0" defaultRowHeight="12.75" zeroHeight="1" x14ac:dyDescent="0.2"/>
  <cols>
    <col min="1" max="1" width="3.625" customWidth="1"/>
    <col min="2" max="2" width="24.75" customWidth="1"/>
    <col min="3" max="13" width="9" customWidth="1"/>
    <col min="14" max="14" width="3.625" customWidth="1"/>
    <col min="15" max="21" width="0" hidden="1" customWidth="1"/>
    <col min="22" max="16384" width="9" hidden="1"/>
  </cols>
  <sheetData>
    <row r="1" spans="1:20" ht="18" x14ac:dyDescent="0.25">
      <c r="A1" s="24" t="s">
        <v>178</v>
      </c>
      <c r="B1" s="24"/>
      <c r="C1" s="24"/>
      <c r="D1" s="24"/>
      <c r="E1" s="24"/>
      <c r="F1" s="24"/>
      <c r="G1" s="24"/>
      <c r="H1" s="24"/>
      <c r="I1" s="89" t="s">
        <v>179</v>
      </c>
      <c r="J1" s="89"/>
      <c r="K1" s="24"/>
      <c r="L1" s="24"/>
      <c r="M1" s="27" t="s">
        <v>41</v>
      </c>
      <c r="N1" s="24"/>
      <c r="O1" s="24"/>
      <c r="P1" s="24"/>
    </row>
    <row r="2" spans="1:20" ht="15.75" x14ac:dyDescent="0.25">
      <c r="A2" s="26" t="str">
        <f ca="1">RIGHT(CELL("filename", $A$1), LEN(CELL("filename", $A$1)) - SEARCH("]", CELL("filename", $A$1)))</f>
        <v>Inflation</v>
      </c>
      <c r="B2" s="26"/>
      <c r="C2" s="26"/>
      <c r="D2" s="26"/>
      <c r="E2" s="26"/>
      <c r="F2" s="26"/>
      <c r="G2" s="26"/>
      <c r="H2" s="26"/>
      <c r="I2" s="90" t="s">
        <v>180</v>
      </c>
      <c r="J2" s="90"/>
      <c r="K2" s="26"/>
      <c r="L2" s="26"/>
      <c r="M2" s="26"/>
      <c r="N2" s="26"/>
      <c r="O2" s="26"/>
      <c r="P2" s="26"/>
    </row>
    <row r="3" spans="1:20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</row>
    <row r="4" spans="1:20" x14ac:dyDescent="0.2">
      <c r="A4" s="1"/>
      <c r="B4" s="33" t="s">
        <v>43</v>
      </c>
      <c r="C4" s="37">
        <v>2021</v>
      </c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</row>
    <row r="5" spans="1:20" x14ac:dyDescent="0.2">
      <c r="A5" s="25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</row>
    <row r="6" spans="1:20" x14ac:dyDescent="0.2">
      <c r="A6" s="25"/>
      <c r="B6" s="32" t="s">
        <v>162</v>
      </c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</row>
    <row r="7" spans="1:20" ht="18" customHeight="1" x14ac:dyDescent="0.2">
      <c r="A7" s="25"/>
      <c r="B7" s="34" t="s">
        <v>165</v>
      </c>
      <c r="C7" s="17" t="s">
        <v>167</v>
      </c>
      <c r="D7" s="17" t="s">
        <v>168</v>
      </c>
      <c r="E7" s="17" t="s">
        <v>169</v>
      </c>
      <c r="F7" s="17" t="s">
        <v>170</v>
      </c>
      <c r="G7" s="17" t="s">
        <v>171</v>
      </c>
      <c r="H7" s="17" t="s">
        <v>172</v>
      </c>
      <c r="I7" s="17" t="s">
        <v>173</v>
      </c>
      <c r="J7" s="17" t="s">
        <v>174</v>
      </c>
      <c r="K7" s="17" t="s">
        <v>175</v>
      </c>
      <c r="L7" s="17" t="s">
        <v>176</v>
      </c>
      <c r="M7" s="17" t="s">
        <v>177</v>
      </c>
      <c r="N7" s="25"/>
      <c r="O7" s="25"/>
      <c r="P7" s="25"/>
    </row>
    <row r="8" spans="1:20" x14ac:dyDescent="0.2">
      <c r="A8" s="25"/>
      <c r="B8" s="34" t="s">
        <v>166</v>
      </c>
      <c r="C8" s="17">
        <v>2011</v>
      </c>
      <c r="D8" s="17">
        <f>C8+1</f>
        <v>2012</v>
      </c>
      <c r="E8" s="17">
        <f t="shared" ref="E8:M8" si="0">D8+1</f>
        <v>2013</v>
      </c>
      <c r="F8" s="17">
        <f t="shared" si="0"/>
        <v>2014</v>
      </c>
      <c r="G8" s="17">
        <f t="shared" si="0"/>
        <v>2015</v>
      </c>
      <c r="H8" s="17">
        <f t="shared" si="0"/>
        <v>2016</v>
      </c>
      <c r="I8" s="17">
        <f t="shared" si="0"/>
        <v>2017</v>
      </c>
      <c r="J8" s="17">
        <f t="shared" si="0"/>
        <v>2018</v>
      </c>
      <c r="K8" s="17">
        <f t="shared" si="0"/>
        <v>2019</v>
      </c>
      <c r="L8" s="17">
        <f>K8+1</f>
        <v>2020</v>
      </c>
      <c r="M8" s="17">
        <f t="shared" si="0"/>
        <v>2021</v>
      </c>
      <c r="N8" s="25"/>
      <c r="O8" s="25"/>
      <c r="P8" s="25"/>
    </row>
    <row r="9" spans="1:20" x14ac:dyDescent="0.2">
      <c r="A9" s="25"/>
      <c r="B9" s="8" t="s">
        <v>44</v>
      </c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25"/>
      <c r="O9" s="25"/>
      <c r="P9" s="25"/>
    </row>
    <row r="10" spans="1:20" x14ac:dyDescent="0.2">
      <c r="A10" s="25"/>
      <c r="B10" s="8" t="str">
        <f>"Converstion Factor to" &amp; " " &amp;C4</f>
        <v>Converstion Factor to 2021</v>
      </c>
      <c r="C10" s="91">
        <v>1.2110027534934977</v>
      </c>
      <c r="D10" s="91">
        <v>1.1698259597570968</v>
      </c>
      <c r="E10" s="91">
        <v>1.1468431314711027</v>
      </c>
      <c r="F10" s="91">
        <v>1.122582988305368</v>
      </c>
      <c r="G10" s="91">
        <v>1.0972615675165249</v>
      </c>
      <c r="H10" s="91">
        <v>1.0809302325581396</v>
      </c>
      <c r="I10" s="91">
        <v>1.0699815837937385</v>
      </c>
      <c r="J10" s="91">
        <v>1.0496838301716351</v>
      </c>
      <c r="K10" s="91">
        <v>1.0389462882960341</v>
      </c>
      <c r="L10" s="91">
        <v>1.0202250019521406</v>
      </c>
      <c r="M10" s="91">
        <v>1</v>
      </c>
      <c r="N10" s="25"/>
      <c r="O10" s="25"/>
      <c r="P10" s="25"/>
    </row>
    <row r="11" spans="1:20" x14ac:dyDescent="0.2">
      <c r="A11" s="25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</row>
    <row r="12" spans="1:20" s="47" customFormat="1" ht="15.75" x14ac:dyDescent="0.25">
      <c r="A12" s="26"/>
      <c r="B12" s="26" t="s">
        <v>144</v>
      </c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50"/>
      <c r="O12" s="50"/>
      <c r="P12" s="50"/>
      <c r="Q12" s="50"/>
      <c r="R12" s="50"/>
      <c r="S12" s="50"/>
      <c r="T12" s="50"/>
    </row>
    <row r="13" spans="1:20" hidden="1" x14ac:dyDescent="0.2">
      <c r="A13" s="25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</row>
    <row r="14" spans="1:20" hidden="1" x14ac:dyDescent="0.2">
      <c r="A14" s="25"/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</row>
    <row r="15" spans="1:20" hidden="1" x14ac:dyDescent="0.2">
      <c r="A15" s="25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</row>
    <row r="16" spans="1:20" hidden="1" x14ac:dyDescent="0.2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</row>
    <row r="17" spans="1:16" hidden="1" x14ac:dyDescent="0.2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</row>
    <row r="18" spans="1:16" hidden="1" x14ac:dyDescent="0.2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</row>
    <row r="19" spans="1:16" hidden="1" x14ac:dyDescent="0.2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</row>
    <row r="20" spans="1:16" hidden="1" x14ac:dyDescent="0.2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</row>
    <row r="21" spans="1:16" hidden="1" x14ac:dyDescent="0.2">
      <c r="A21" s="25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</row>
    <row r="22" spans="1:16" hidden="1" x14ac:dyDescent="0.2">
      <c r="A22" s="25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</row>
    <row r="23" spans="1:16" hidden="1" x14ac:dyDescent="0.2">
      <c r="A23" s="25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</row>
    <row r="24" spans="1:16" hidden="1" x14ac:dyDescent="0.2">
      <c r="A24" s="25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</row>
    <row r="25" spans="1:16" hidden="1" x14ac:dyDescent="0.2">
      <c r="A25" s="25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</row>
    <row r="26" spans="1:16" hidden="1" x14ac:dyDescent="0.2">
      <c r="A26" s="25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</row>
    <row r="27" spans="1:16" hidden="1" x14ac:dyDescent="0.2">
      <c r="A27" s="25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</row>
    <row r="28" spans="1:16" hidden="1" x14ac:dyDescent="0.2">
      <c r="A28" s="25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</row>
    <row r="29" spans="1:16" hidden="1" x14ac:dyDescent="0.2">
      <c r="A29" s="25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</row>
    <row r="30" spans="1:16" hidden="1" x14ac:dyDescent="0.2">
      <c r="A30" s="25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</row>
    <row r="31" spans="1:16" hidden="1" x14ac:dyDescent="0.2">
      <c r="A31" s="25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</row>
    <row r="32" spans="1:16" hidden="1" x14ac:dyDescent="0.2">
      <c r="A32" s="25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</row>
    <row r="33" spans="1:16" hidden="1" x14ac:dyDescent="0.2">
      <c r="A33" s="25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</row>
    <row r="34" spans="1:16" hidden="1" x14ac:dyDescent="0.2">
      <c r="A34" s="25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</row>
    <row r="35" spans="1:16" hidden="1" x14ac:dyDescent="0.2">
      <c r="A35" s="25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</row>
    <row r="36" spans="1:16" hidden="1" x14ac:dyDescent="0.2">
      <c r="A36" s="25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</row>
    <row r="37" spans="1:16" hidden="1" x14ac:dyDescent="0.2">
      <c r="A37" s="25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</row>
    <row r="38" spans="1:16" hidden="1" x14ac:dyDescent="0.2">
      <c r="A38" s="25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</row>
    <row r="39" spans="1:16" hidden="1" x14ac:dyDescent="0.2">
      <c r="A39" s="25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</row>
    <row r="40" spans="1:16" hidden="1" x14ac:dyDescent="0.2"/>
    <row r="41" spans="1:16" hidden="1" x14ac:dyDescent="0.2"/>
    <row r="42" spans="1:16" hidden="1" x14ac:dyDescent="0.2"/>
    <row r="43" spans="1:16" hidden="1" x14ac:dyDescent="0.2"/>
    <row r="44" spans="1:16" hidden="1" x14ac:dyDescent="0.2"/>
    <row r="45" spans="1:16" hidden="1" x14ac:dyDescent="0.2"/>
    <row r="46" spans="1:16" hidden="1" x14ac:dyDescent="0.2"/>
    <row r="47" spans="1:16" hidden="1" x14ac:dyDescent="0.2"/>
    <row r="48" spans="1:16" hidden="1" x14ac:dyDescent="0.2"/>
  </sheetData>
  <hyperlinks>
    <hyperlink ref="M1" location="Menu!A1" display="Menu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>
    <tabColor theme="8" tint="0.79998168889431442"/>
  </sheetPr>
  <dimension ref="A1:W40"/>
  <sheetViews>
    <sheetView zoomScale="115" zoomScaleNormal="115" workbookViewId="0">
      <selection activeCell="G8" sqref="G8"/>
    </sheetView>
  </sheetViews>
  <sheetFormatPr defaultColWidth="0" defaultRowHeight="12.75" zeroHeight="1" x14ac:dyDescent="0.2"/>
  <cols>
    <col min="1" max="1" width="3.625" style="47" customWidth="1"/>
    <col min="2" max="2" width="20.625" style="47" customWidth="1"/>
    <col min="3" max="3" width="50.625" style="47" customWidth="1"/>
    <col min="4" max="12" width="9.625" style="47" customWidth="1"/>
    <col min="13" max="13" width="8.375" style="47" bestFit="1" customWidth="1"/>
    <col min="14" max="18" width="9.625" style="47" hidden="1" customWidth="1"/>
    <col min="19" max="16384" width="9" style="47" hidden="1"/>
  </cols>
  <sheetData>
    <row r="1" spans="1:23" ht="18" x14ac:dyDescent="0.25">
      <c r="A1" s="24" t="s">
        <v>178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6" t="s">
        <v>41</v>
      </c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</row>
    <row r="2" spans="1:23" ht="15.75" x14ac:dyDescent="0.25">
      <c r="A2" s="48" t="str">
        <f ca="1">RIGHT(CELL("filename", $A$1), LEN(CELL("filename", $A$1)) - SEARCH("]", CELL("filename", $A$1)))</f>
        <v>Historical Expenditure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</row>
    <row r="3" spans="1:23" x14ac:dyDescent="0.2">
      <c r="A3" s="49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</row>
    <row r="4" spans="1:23" x14ac:dyDescent="0.2">
      <c r="A4" s="49"/>
      <c r="B4" s="35" t="s">
        <v>140</v>
      </c>
      <c r="C4" s="50"/>
      <c r="D4" s="50"/>
      <c r="E4" s="50"/>
      <c r="F4" s="50"/>
      <c r="G4" s="50"/>
      <c r="H4" s="50"/>
      <c r="I4" s="50"/>
      <c r="J4" s="50"/>
      <c r="K4" s="50"/>
      <c r="L4" s="52"/>
      <c r="M4" s="52"/>
      <c r="N4" s="52"/>
      <c r="O4" s="52"/>
      <c r="P4" s="52"/>
      <c r="Q4" s="52"/>
      <c r="R4" s="52"/>
      <c r="S4" s="50"/>
      <c r="T4" s="50"/>
    </row>
    <row r="5" spans="1:23" x14ac:dyDescent="0.2">
      <c r="A5" s="49"/>
      <c r="B5" s="36"/>
      <c r="C5" s="50"/>
      <c r="D5" s="50"/>
      <c r="E5" s="50"/>
      <c r="F5" s="50"/>
      <c r="G5" s="50"/>
      <c r="H5" s="50"/>
      <c r="I5" s="50"/>
      <c r="J5" s="50"/>
      <c r="K5" s="50"/>
      <c r="L5" s="52"/>
      <c r="M5" s="52"/>
      <c r="N5" s="52"/>
      <c r="O5" s="52"/>
      <c r="P5" s="52"/>
      <c r="Q5" s="52"/>
      <c r="R5" s="52"/>
      <c r="S5" s="50"/>
      <c r="T5" s="50"/>
    </row>
    <row r="6" spans="1:23" x14ac:dyDescent="0.2">
      <c r="A6" s="49"/>
      <c r="B6" s="50"/>
      <c r="C6" s="50"/>
      <c r="D6" s="102" t="s">
        <v>132</v>
      </c>
      <c r="E6" s="102"/>
      <c r="F6" s="102"/>
      <c r="G6" s="102"/>
      <c r="H6" s="102"/>
      <c r="I6" s="102"/>
      <c r="J6" s="102"/>
      <c r="K6" s="102"/>
      <c r="L6" s="102"/>
      <c r="M6" s="49"/>
      <c r="N6" s="52"/>
      <c r="O6" s="52"/>
      <c r="P6" s="52"/>
      <c r="Q6" s="52"/>
      <c r="R6" s="52"/>
      <c r="S6" s="50"/>
      <c r="T6" s="50"/>
    </row>
    <row r="7" spans="1:23" x14ac:dyDescent="0.2">
      <c r="A7" s="49"/>
      <c r="B7" s="61" t="s">
        <v>141</v>
      </c>
      <c r="C7" s="17" t="s">
        <v>142</v>
      </c>
      <c r="D7" s="71" t="s">
        <v>154</v>
      </c>
      <c r="E7" s="71" t="s">
        <v>155</v>
      </c>
      <c r="F7" s="71" t="s">
        <v>156</v>
      </c>
      <c r="G7" s="71" t="s">
        <v>157</v>
      </c>
      <c r="H7" s="71" t="s">
        <v>158</v>
      </c>
      <c r="I7" s="71" t="s">
        <v>159</v>
      </c>
      <c r="J7" s="71" t="s">
        <v>160</v>
      </c>
      <c r="K7" s="71" t="s">
        <v>161</v>
      </c>
      <c r="L7" s="71" t="s">
        <v>153</v>
      </c>
      <c r="M7" s="49"/>
      <c r="N7" s="52"/>
      <c r="O7" s="52"/>
      <c r="P7" s="52"/>
      <c r="Q7" s="52"/>
      <c r="R7" s="52"/>
      <c r="S7" s="50"/>
      <c r="T7" s="50"/>
    </row>
    <row r="8" spans="1:23" x14ac:dyDescent="0.2">
      <c r="A8" s="49"/>
      <c r="B8" s="57" t="s">
        <v>137</v>
      </c>
      <c r="C8" s="58" t="s">
        <v>139</v>
      </c>
      <c r="D8" s="72">
        <v>212288.83499999999</v>
      </c>
      <c r="E8" s="72">
        <v>161712.45000000001</v>
      </c>
      <c r="F8" s="72">
        <v>239857.18</v>
      </c>
      <c r="G8" s="72">
        <v>230651.61</v>
      </c>
      <c r="H8" s="72">
        <v>111289.47</v>
      </c>
      <c r="I8" s="72">
        <v>-55032.574999999997</v>
      </c>
      <c r="J8" s="72">
        <v>-79854</v>
      </c>
      <c r="K8" s="72">
        <v>18859</v>
      </c>
      <c r="L8" s="72">
        <v>325108.5</v>
      </c>
      <c r="M8" s="49"/>
      <c r="N8" s="52"/>
      <c r="O8" s="52"/>
      <c r="P8" s="52"/>
      <c r="Q8" s="52"/>
      <c r="R8" s="52"/>
      <c r="S8" s="50"/>
      <c r="T8" s="50"/>
    </row>
    <row r="9" spans="1:23" x14ac:dyDescent="0.2">
      <c r="A9" s="49"/>
      <c r="B9" s="59" t="s">
        <v>138</v>
      </c>
      <c r="C9" s="58"/>
      <c r="D9" s="72"/>
      <c r="E9" s="72"/>
      <c r="F9" s="72"/>
      <c r="G9" s="72"/>
      <c r="H9" s="72"/>
      <c r="I9" s="72"/>
      <c r="J9" s="72"/>
      <c r="K9" s="72"/>
      <c r="L9" s="72"/>
      <c r="M9" s="49"/>
      <c r="N9" s="52"/>
      <c r="O9" s="52"/>
      <c r="P9" s="52"/>
      <c r="Q9" s="52"/>
      <c r="R9" s="52"/>
      <c r="S9" s="50"/>
      <c r="T9" s="50"/>
    </row>
    <row r="10" spans="1:23" x14ac:dyDescent="0.2">
      <c r="A10" s="49"/>
      <c r="B10" s="60"/>
      <c r="C10" s="58"/>
      <c r="D10" s="72"/>
      <c r="E10" s="72"/>
      <c r="F10" s="72"/>
      <c r="G10" s="72"/>
      <c r="H10" s="72"/>
      <c r="I10" s="72"/>
      <c r="J10" s="72"/>
      <c r="K10" s="72"/>
      <c r="L10" s="72"/>
      <c r="M10" s="49"/>
      <c r="N10" s="52"/>
      <c r="O10" s="52"/>
      <c r="P10" s="52"/>
      <c r="Q10" s="52"/>
      <c r="R10" s="52"/>
      <c r="S10" s="50"/>
      <c r="T10" s="50"/>
    </row>
    <row r="11" spans="1:23" x14ac:dyDescent="0.2">
      <c r="A11" s="49"/>
      <c r="B11" s="50"/>
      <c r="C11" s="51" t="s">
        <v>133</v>
      </c>
      <c r="D11" s="73">
        <f t="shared" ref="D11:L11" si="0">SUM(D8:D10)</f>
        <v>212288.83499999999</v>
      </c>
      <c r="E11" s="73">
        <f t="shared" si="0"/>
        <v>161712.45000000001</v>
      </c>
      <c r="F11" s="73">
        <f t="shared" si="0"/>
        <v>239857.18</v>
      </c>
      <c r="G11" s="73">
        <f t="shared" si="0"/>
        <v>230651.61</v>
      </c>
      <c r="H11" s="73">
        <f t="shared" si="0"/>
        <v>111289.47</v>
      </c>
      <c r="I11" s="73">
        <f t="shared" si="0"/>
        <v>-55032.574999999997</v>
      </c>
      <c r="J11" s="73">
        <f t="shared" si="0"/>
        <v>-79854</v>
      </c>
      <c r="K11" s="73">
        <f t="shared" si="0"/>
        <v>18859</v>
      </c>
      <c r="L11" s="73">
        <f t="shared" si="0"/>
        <v>325108.5</v>
      </c>
      <c r="M11" s="49"/>
      <c r="N11" s="49"/>
      <c r="O11" s="49"/>
      <c r="P11" s="49"/>
      <c r="Q11" s="49"/>
      <c r="R11" s="50"/>
      <c r="S11" s="50"/>
      <c r="T11" s="50"/>
    </row>
    <row r="12" spans="1:23" x14ac:dyDescent="0.2">
      <c r="A12" s="49"/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49"/>
      <c r="M12" s="49"/>
      <c r="N12" s="50"/>
      <c r="O12" s="50"/>
      <c r="P12" s="50"/>
      <c r="Q12" s="50"/>
      <c r="R12" s="50"/>
      <c r="S12" s="50"/>
      <c r="T12" s="50"/>
    </row>
    <row r="13" spans="1:23" x14ac:dyDescent="0.2">
      <c r="A13" s="49"/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49"/>
      <c r="M13" s="49"/>
      <c r="N13" s="50"/>
      <c r="O13" s="50"/>
      <c r="P13" s="50"/>
      <c r="Q13" s="50"/>
      <c r="R13" s="50"/>
      <c r="S13" s="50"/>
      <c r="T13" s="50"/>
    </row>
    <row r="14" spans="1:23" ht="15.75" x14ac:dyDescent="0.25">
      <c r="A14" s="26"/>
      <c r="B14" s="26" t="s">
        <v>144</v>
      </c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50"/>
      <c r="O14" s="50"/>
      <c r="P14" s="50"/>
      <c r="Q14" s="50"/>
      <c r="R14" s="50"/>
      <c r="S14" s="50"/>
      <c r="T14" s="50"/>
    </row>
    <row r="15" spans="1:23" x14ac:dyDescent="0.2">
      <c r="A15" s="50"/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</row>
    <row r="16" spans="1:23" hidden="1" x14ac:dyDescent="0.2">
      <c r="A16" s="50"/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</row>
    <row r="17" spans="1:20" hidden="1" x14ac:dyDescent="0.2">
      <c r="A17" s="50"/>
      <c r="B17" s="50"/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</row>
    <row r="18" spans="1:20" hidden="1" x14ac:dyDescent="0.2">
      <c r="A18" s="50"/>
      <c r="B18" s="50"/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</row>
    <row r="19" spans="1:20" hidden="1" x14ac:dyDescent="0.2">
      <c r="A19" s="50"/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</row>
    <row r="20" spans="1:20" hidden="1" x14ac:dyDescent="0.2">
      <c r="A20" s="50"/>
      <c r="B20" s="50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</row>
    <row r="21" spans="1:20" hidden="1" x14ac:dyDescent="0.2">
      <c r="A21" s="50"/>
      <c r="B21" s="50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</row>
    <row r="22" spans="1:20" hidden="1" x14ac:dyDescent="0.2">
      <c r="A22" s="50"/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</row>
    <row r="23" spans="1:20" hidden="1" x14ac:dyDescent="0.2">
      <c r="A23" s="50"/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</row>
    <row r="24" spans="1:20" hidden="1" x14ac:dyDescent="0.2">
      <c r="A24" s="50"/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</row>
    <row r="25" spans="1:20" hidden="1" x14ac:dyDescent="0.2">
      <c r="A25" s="50"/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</row>
    <row r="26" spans="1:20" hidden="1" x14ac:dyDescent="0.2">
      <c r="A26" s="50"/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</row>
    <row r="27" spans="1:20" hidden="1" x14ac:dyDescent="0.2"/>
    <row r="28" spans="1:20" hidden="1" x14ac:dyDescent="0.2"/>
    <row r="29" spans="1:20" hidden="1" x14ac:dyDescent="0.2"/>
    <row r="30" spans="1:20" hidden="1" x14ac:dyDescent="0.2"/>
    <row r="31" spans="1:20" hidden="1" x14ac:dyDescent="0.2"/>
    <row r="32" spans="1:20" hidden="1" x14ac:dyDescent="0.2"/>
    <row r="33" hidden="1" x14ac:dyDescent="0.2"/>
    <row r="34" hidden="1" x14ac:dyDescent="0.2"/>
    <row r="35" hidden="1" x14ac:dyDescent="0.2"/>
    <row r="36" hidden="1" x14ac:dyDescent="0.2"/>
    <row r="37" hidden="1" x14ac:dyDescent="0.2"/>
    <row r="38" hidden="1" x14ac:dyDescent="0.2"/>
    <row r="39" hidden="1" x14ac:dyDescent="0.2"/>
    <row r="40" hidden="1" x14ac:dyDescent="0.2"/>
  </sheetData>
  <mergeCells count="1">
    <mergeCell ref="D6:L6"/>
  </mergeCells>
  <hyperlinks>
    <hyperlink ref="L1" location="Menu!A1" display="Menu" xr:uid="{00000000-0004-0000-0300-000000000000}"/>
  </hyperlinks>
  <pageMargins left="0.7" right="0.7" top="0.75" bottom="0.75" header="0.3" footer="0.3"/>
  <pageSetup orientation="portrait" r:id="rId1"/>
  <ignoredErrors>
    <ignoredError sqref="D5:K5 D9:K10 D4:J4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/>
  </sheetPr>
  <dimension ref="A1:AB116"/>
  <sheetViews>
    <sheetView zoomScale="80" zoomScaleNormal="80" workbookViewId="0">
      <selection activeCell="I16" sqref="I16"/>
    </sheetView>
  </sheetViews>
  <sheetFormatPr defaultColWidth="0" defaultRowHeight="12.75" customHeight="1" zeroHeight="1" x14ac:dyDescent="0.2"/>
  <cols>
    <col min="1" max="1" width="3.625" style="63" customWidth="1"/>
    <col min="2" max="2" width="13.5" style="63" customWidth="1"/>
    <col min="3" max="3" width="47.875" style="63" bestFit="1" customWidth="1"/>
    <col min="4" max="18" width="10.5" style="63" customWidth="1"/>
    <col min="19" max="19" width="3.625" style="63" customWidth="1"/>
    <col min="20" max="20" width="3.625" style="63" hidden="1" customWidth="1"/>
    <col min="21" max="16384" width="9" style="63" hidden="1"/>
  </cols>
  <sheetData>
    <row r="1" spans="1:28" ht="18" x14ac:dyDescent="0.25">
      <c r="A1" s="24" t="s">
        <v>178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7" t="s">
        <v>41</v>
      </c>
      <c r="S1" s="24"/>
      <c r="T1" s="24"/>
      <c r="U1" s="24"/>
      <c r="V1" s="24"/>
      <c r="W1" s="24"/>
      <c r="X1" s="24"/>
      <c r="Y1" s="24"/>
      <c r="Z1" s="24"/>
      <c r="AA1" s="24"/>
      <c r="AB1" s="24"/>
    </row>
    <row r="2" spans="1:28" ht="15.75" x14ac:dyDescent="0.25">
      <c r="A2" s="26" t="str">
        <f ca="1">RIGHT(CELL("filename", $A$1), LEN(CELL("filename", $A$1)) - SEARCH("]", CELL("filename", $A$1)))</f>
        <v>Forecast Expenditure-AER DD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9" t="s">
        <v>42</v>
      </c>
      <c r="R2" s="30" t="str">
        <f>IF(SUM(K15:R15)=0,"OK","Check!")</f>
        <v>OK</v>
      </c>
      <c r="S2" s="26"/>
      <c r="T2" s="26"/>
      <c r="U2" s="26"/>
      <c r="V2" s="26"/>
      <c r="W2" s="26"/>
      <c r="X2" s="26"/>
      <c r="Y2" s="26"/>
      <c r="Z2" s="26"/>
      <c r="AA2" s="26"/>
      <c r="AB2" s="26"/>
    </row>
    <row r="3" spans="1:28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</row>
    <row r="4" spans="1:28" ht="18.75" customHeight="1" x14ac:dyDescent="0.2">
      <c r="A4" s="25"/>
      <c r="B4" s="78" t="s">
        <v>183</v>
      </c>
      <c r="C4" s="35"/>
      <c r="D4" s="35"/>
      <c r="E4" s="35"/>
      <c r="F4" s="35"/>
      <c r="G4" s="35"/>
      <c r="H4" s="35"/>
      <c r="I4" s="35"/>
      <c r="J4" s="35"/>
      <c r="K4" s="25"/>
      <c r="L4" s="25"/>
      <c r="M4" s="25"/>
      <c r="N4" s="25"/>
      <c r="O4" s="25"/>
      <c r="P4" s="25"/>
      <c r="Q4" s="25"/>
      <c r="R4" s="25"/>
      <c r="S4" s="1"/>
      <c r="T4" s="25"/>
      <c r="U4" s="25"/>
      <c r="V4" s="25"/>
      <c r="W4" s="25"/>
      <c r="X4" s="25"/>
      <c r="Y4" s="25"/>
      <c r="Z4" s="25"/>
      <c r="AA4" s="25"/>
      <c r="AB4" s="25"/>
    </row>
    <row r="5" spans="1:28" x14ac:dyDescent="0.2">
      <c r="A5" s="25"/>
      <c r="B5" s="36" t="s">
        <v>184</v>
      </c>
      <c r="C5" s="36"/>
      <c r="D5" s="102" t="s">
        <v>195</v>
      </c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"/>
      <c r="T5" s="25"/>
      <c r="U5" s="25"/>
      <c r="V5" s="25"/>
      <c r="W5" s="25"/>
      <c r="X5" s="25"/>
      <c r="Y5" s="25"/>
      <c r="Z5" s="25"/>
      <c r="AA5" s="25"/>
      <c r="AB5" s="25"/>
    </row>
    <row r="6" spans="1:28" x14ac:dyDescent="0.2">
      <c r="A6" s="25"/>
      <c r="B6" s="40" t="s">
        <v>46</v>
      </c>
      <c r="C6" s="34" t="s">
        <v>48</v>
      </c>
      <c r="D6" s="40" t="s">
        <v>155</v>
      </c>
      <c r="E6" s="40" t="s">
        <v>156</v>
      </c>
      <c r="F6" s="40" t="s">
        <v>157</v>
      </c>
      <c r="G6" s="40" t="s">
        <v>158</v>
      </c>
      <c r="H6" s="40" t="s">
        <v>159</v>
      </c>
      <c r="I6" s="40" t="s">
        <v>160</v>
      </c>
      <c r="J6" s="40" t="s">
        <v>161</v>
      </c>
      <c r="K6" s="17" t="s">
        <v>153</v>
      </c>
      <c r="L6" s="17" t="s">
        <v>145</v>
      </c>
      <c r="M6" s="17" t="s">
        <v>146</v>
      </c>
      <c r="N6" s="17" t="s">
        <v>147</v>
      </c>
      <c r="O6" s="17" t="s">
        <v>148</v>
      </c>
      <c r="P6" s="17" t="s">
        <v>149</v>
      </c>
      <c r="Q6" s="17" t="s">
        <v>150</v>
      </c>
      <c r="R6" s="17" t="s">
        <v>151</v>
      </c>
      <c r="S6" s="1"/>
      <c r="T6" s="25"/>
      <c r="U6" s="25"/>
      <c r="V6" s="25"/>
      <c r="W6" s="25"/>
      <c r="X6" s="25"/>
      <c r="Y6" s="25"/>
      <c r="Z6" s="25"/>
      <c r="AA6" s="25"/>
      <c r="AB6" s="25"/>
    </row>
    <row r="7" spans="1:28" x14ac:dyDescent="0.2">
      <c r="A7" s="25"/>
      <c r="B7" s="79">
        <v>163</v>
      </c>
      <c r="C7" s="80" t="s">
        <v>185</v>
      </c>
      <c r="D7" s="39"/>
      <c r="E7" s="39"/>
      <c r="F7" s="39"/>
      <c r="G7" s="39"/>
      <c r="H7" s="39"/>
      <c r="I7" s="39"/>
      <c r="J7" s="39"/>
      <c r="K7" s="39"/>
      <c r="L7" s="81"/>
      <c r="M7" s="82"/>
      <c r="N7" s="82"/>
      <c r="O7" s="82"/>
      <c r="P7" s="82"/>
      <c r="Q7" s="82"/>
      <c r="R7" s="82"/>
      <c r="S7" s="1"/>
      <c r="T7" s="25"/>
      <c r="U7" s="25"/>
      <c r="V7" s="25"/>
      <c r="W7" s="25"/>
      <c r="X7" s="25"/>
      <c r="Y7" s="25"/>
      <c r="Z7" s="25"/>
      <c r="AA7" s="25"/>
      <c r="AB7" s="25"/>
    </row>
    <row r="8" spans="1:28" x14ac:dyDescent="0.2">
      <c r="A8" s="25"/>
      <c r="B8" s="79">
        <v>163</v>
      </c>
      <c r="C8" s="83" t="s">
        <v>186</v>
      </c>
      <c r="D8" s="39"/>
      <c r="E8" s="39"/>
      <c r="F8" s="39"/>
      <c r="G8" s="39"/>
      <c r="H8" s="39"/>
      <c r="I8" s="39"/>
      <c r="J8" s="39"/>
      <c r="K8" s="39"/>
      <c r="L8" s="82"/>
      <c r="M8" s="82"/>
      <c r="N8" s="82"/>
      <c r="O8" s="82"/>
      <c r="P8" s="82"/>
      <c r="Q8" s="82"/>
      <c r="R8" s="82"/>
      <c r="S8" s="1"/>
      <c r="T8" s="25"/>
      <c r="U8" s="25"/>
      <c r="V8" s="25"/>
      <c r="W8" s="25"/>
      <c r="X8" s="25"/>
      <c r="Y8" s="25"/>
      <c r="Z8" s="25"/>
      <c r="AA8" s="25"/>
      <c r="AB8" s="25"/>
    </row>
    <row r="9" spans="1:28" x14ac:dyDescent="0.2">
      <c r="A9" s="25"/>
      <c r="B9" s="79">
        <v>163</v>
      </c>
      <c r="C9" s="83" t="s">
        <v>187</v>
      </c>
      <c r="D9" s="39"/>
      <c r="E9" s="39"/>
      <c r="F9" s="39"/>
      <c r="G9" s="39"/>
      <c r="H9" s="39"/>
      <c r="I9" s="39"/>
      <c r="J9" s="39"/>
      <c r="K9" s="39"/>
      <c r="L9" s="82">
        <v>0</v>
      </c>
      <c r="M9" s="82">
        <v>0</v>
      </c>
      <c r="N9" s="82">
        <v>0</v>
      </c>
      <c r="O9" s="82">
        <v>0</v>
      </c>
      <c r="P9" s="82">
        <v>0</v>
      </c>
      <c r="Q9" s="82">
        <v>0</v>
      </c>
      <c r="R9" s="82">
        <v>0</v>
      </c>
      <c r="S9" s="1"/>
      <c r="T9" s="25"/>
      <c r="U9" s="25"/>
      <c r="V9" s="25"/>
      <c r="W9" s="25"/>
      <c r="X9" s="25"/>
      <c r="Y9" s="25"/>
      <c r="Z9" s="25"/>
      <c r="AA9" s="25"/>
      <c r="AB9" s="25"/>
    </row>
    <row r="10" spans="1:28" x14ac:dyDescent="0.2">
      <c r="A10" s="25"/>
      <c r="B10" s="79">
        <v>163</v>
      </c>
      <c r="C10" s="83" t="s">
        <v>188</v>
      </c>
      <c r="D10" s="39"/>
      <c r="E10" s="39"/>
      <c r="F10" s="39"/>
      <c r="G10" s="39"/>
      <c r="H10" s="39"/>
      <c r="I10" s="39"/>
      <c r="J10" s="39"/>
      <c r="K10" s="39"/>
      <c r="L10" s="82">
        <v>0</v>
      </c>
      <c r="M10" s="82">
        <v>0</v>
      </c>
      <c r="N10" s="82">
        <v>0</v>
      </c>
      <c r="O10" s="82">
        <v>0</v>
      </c>
      <c r="P10" s="82">
        <v>0</v>
      </c>
      <c r="Q10" s="82">
        <v>0</v>
      </c>
      <c r="R10" s="82">
        <v>0</v>
      </c>
      <c r="S10" s="1"/>
      <c r="T10" s="25"/>
      <c r="U10" s="25"/>
      <c r="V10" s="25"/>
      <c r="W10" s="25"/>
      <c r="X10" s="25"/>
      <c r="Y10" s="25"/>
      <c r="Z10" s="25"/>
      <c r="AA10" s="25"/>
      <c r="AB10" s="25"/>
    </row>
    <row r="11" spans="1:28" x14ac:dyDescent="0.2">
      <c r="A11" s="25"/>
      <c r="B11" s="79">
        <v>163</v>
      </c>
      <c r="C11" s="83" t="s">
        <v>189</v>
      </c>
      <c r="D11" s="39"/>
      <c r="E11" s="39"/>
      <c r="F11" s="39"/>
      <c r="G11" s="39"/>
      <c r="H11" s="39"/>
      <c r="I11" s="39"/>
      <c r="J11" s="39"/>
      <c r="K11" s="39"/>
      <c r="L11" s="82">
        <v>0</v>
      </c>
      <c r="M11" s="82">
        <v>0</v>
      </c>
      <c r="N11" s="82">
        <v>0</v>
      </c>
      <c r="O11" s="82">
        <v>0</v>
      </c>
      <c r="P11" s="82">
        <v>0</v>
      </c>
      <c r="Q11" s="82">
        <v>0</v>
      </c>
      <c r="R11" s="82">
        <v>0</v>
      </c>
      <c r="S11" s="1"/>
      <c r="T11" s="25"/>
      <c r="U11" s="25"/>
      <c r="V11" s="25"/>
      <c r="W11" s="25"/>
      <c r="X11" s="25"/>
      <c r="Y11" s="25"/>
      <c r="Z11" s="25"/>
      <c r="AA11" s="25"/>
      <c r="AB11" s="25"/>
    </row>
    <row r="12" spans="1:28" x14ac:dyDescent="0.2">
      <c r="A12" s="25"/>
      <c r="B12" s="79">
        <v>163</v>
      </c>
      <c r="C12" s="84" t="s">
        <v>190</v>
      </c>
      <c r="D12" s="39"/>
      <c r="E12" s="39"/>
      <c r="F12" s="39"/>
      <c r="G12" s="39"/>
      <c r="H12" s="39"/>
      <c r="I12" s="39"/>
      <c r="J12" s="39"/>
      <c r="K12" s="39"/>
      <c r="L12" s="82">
        <v>0</v>
      </c>
      <c r="M12" s="82">
        <v>0</v>
      </c>
      <c r="N12" s="82">
        <v>0</v>
      </c>
      <c r="O12" s="82">
        <v>0</v>
      </c>
      <c r="P12" s="82">
        <v>0</v>
      </c>
      <c r="Q12" s="82">
        <v>0</v>
      </c>
      <c r="R12" s="82">
        <v>0</v>
      </c>
      <c r="S12" s="1"/>
      <c r="T12" s="25"/>
      <c r="U12" s="25"/>
      <c r="V12" s="25"/>
      <c r="W12" s="25"/>
      <c r="X12" s="25"/>
      <c r="Y12" s="25"/>
      <c r="Z12" s="25"/>
      <c r="AA12" s="25"/>
      <c r="AB12" s="25"/>
    </row>
    <row r="13" spans="1:28" x14ac:dyDescent="0.2">
      <c r="A13" s="25"/>
      <c r="B13" s="79">
        <v>163</v>
      </c>
      <c r="C13" s="84" t="s">
        <v>191</v>
      </c>
      <c r="D13" s="39"/>
      <c r="E13" s="39"/>
      <c r="F13" s="39"/>
      <c r="G13" s="39"/>
      <c r="H13" s="39"/>
      <c r="I13" s="39"/>
      <c r="J13" s="39"/>
      <c r="K13" s="39"/>
      <c r="L13" s="82">
        <v>395477.22388483223</v>
      </c>
      <c r="M13" s="82">
        <v>161663.21005436283</v>
      </c>
      <c r="N13" s="82">
        <v>161663.21005436283</v>
      </c>
      <c r="O13" s="82">
        <v>161663.21005436283</v>
      </c>
      <c r="P13" s="82">
        <v>161663.21005436283</v>
      </c>
      <c r="Q13" s="82">
        <v>161663.21005436283</v>
      </c>
      <c r="R13" s="82">
        <v>161663.21005436283</v>
      </c>
      <c r="S13" s="1"/>
      <c r="T13" s="25"/>
      <c r="U13" s="25"/>
      <c r="V13" s="25"/>
      <c r="W13" s="25"/>
      <c r="X13" s="25"/>
      <c r="Y13" s="25"/>
      <c r="Z13" s="25"/>
      <c r="AA13" s="25"/>
      <c r="AB13" s="25"/>
    </row>
    <row r="14" spans="1:28" x14ac:dyDescent="0.2">
      <c r="A14" s="25"/>
      <c r="B14" s="23"/>
      <c r="C14" s="67" t="s">
        <v>192</v>
      </c>
      <c r="D14" s="85"/>
      <c r="E14" s="85"/>
      <c r="F14" s="85"/>
      <c r="G14" s="85"/>
      <c r="H14" s="85"/>
      <c r="I14" s="85"/>
      <c r="J14" s="85"/>
      <c r="K14" s="85"/>
      <c r="L14" s="38">
        <f t="shared" ref="L14:M14" si="0">SUM(L7:L13)</f>
        <v>395477.22388483223</v>
      </c>
      <c r="M14" s="38">
        <f t="shared" si="0"/>
        <v>161663.21005436283</v>
      </c>
      <c r="N14" s="38">
        <f>SUM(N7:N13)</f>
        <v>161663.21005436283</v>
      </c>
      <c r="O14" s="38">
        <f t="shared" ref="O14:R14" si="1">SUM(O7:O13)</f>
        <v>161663.21005436283</v>
      </c>
      <c r="P14" s="38">
        <f t="shared" si="1"/>
        <v>161663.21005436283</v>
      </c>
      <c r="Q14" s="38">
        <f t="shared" si="1"/>
        <v>161663.21005436283</v>
      </c>
      <c r="R14" s="38">
        <f t="shared" si="1"/>
        <v>161663.21005436283</v>
      </c>
      <c r="S14" s="1"/>
      <c r="T14" s="25"/>
      <c r="U14" s="25"/>
      <c r="V14" s="25"/>
      <c r="W14" s="25"/>
      <c r="X14" s="25"/>
      <c r="Y14" s="25"/>
      <c r="Z14" s="25"/>
      <c r="AA14" s="25"/>
      <c r="AB14" s="25"/>
    </row>
    <row r="15" spans="1:28" x14ac:dyDescent="0.2">
      <c r="A15" s="25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86"/>
      <c r="M15" s="86"/>
      <c r="N15" s="87"/>
      <c r="O15" s="87"/>
      <c r="P15" s="87"/>
      <c r="Q15" s="87"/>
      <c r="R15" s="87"/>
      <c r="S15" s="1"/>
      <c r="T15" s="25"/>
      <c r="U15" s="25"/>
      <c r="V15" s="25"/>
      <c r="W15" s="25"/>
      <c r="X15" s="25"/>
      <c r="Y15" s="25"/>
      <c r="Z15" s="25"/>
      <c r="AA15" s="25"/>
      <c r="AB15" s="25"/>
    </row>
    <row r="16" spans="1:28" x14ac:dyDescent="0.2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1"/>
      <c r="T16" s="25"/>
      <c r="U16" s="25"/>
      <c r="V16" s="25"/>
      <c r="W16" s="25"/>
      <c r="X16" s="25"/>
      <c r="Y16" s="25"/>
      <c r="Z16" s="25"/>
      <c r="AA16" s="25"/>
      <c r="AB16" s="25"/>
    </row>
    <row r="17" spans="1:28" x14ac:dyDescent="0.2">
      <c r="A17" s="25"/>
      <c r="B17" s="35" t="s">
        <v>143</v>
      </c>
      <c r="C17" s="35"/>
      <c r="D17" s="35"/>
      <c r="E17" s="35"/>
      <c r="F17" s="35"/>
      <c r="G17" s="35"/>
      <c r="H17" s="35"/>
      <c r="I17" s="35"/>
      <c r="J17" s="35"/>
      <c r="K17" s="1"/>
      <c r="L17" s="1"/>
      <c r="M17" s="1"/>
      <c r="N17" s="1"/>
      <c r="O17" s="1"/>
      <c r="P17" s="1"/>
      <c r="Q17" s="1"/>
      <c r="R17" s="1"/>
      <c r="S17" s="1"/>
      <c r="T17" s="25"/>
      <c r="U17" s="25"/>
      <c r="V17" s="25"/>
      <c r="W17" s="25"/>
      <c r="X17" s="25"/>
      <c r="Y17" s="25"/>
      <c r="Z17" s="25"/>
      <c r="AA17" s="25"/>
      <c r="AB17" s="25"/>
    </row>
    <row r="18" spans="1:28" x14ac:dyDescent="0.2">
      <c r="A18" s="25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25"/>
      <c r="U18" s="25"/>
      <c r="V18" s="25"/>
      <c r="W18" s="25"/>
      <c r="X18" s="25"/>
      <c r="Y18" s="25"/>
      <c r="Z18" s="25"/>
      <c r="AA18" s="25"/>
      <c r="AB18" s="25"/>
    </row>
    <row r="19" spans="1:28" x14ac:dyDescent="0.2">
      <c r="A19" s="25"/>
      <c r="B19" s="50"/>
      <c r="C19" s="50"/>
      <c r="D19" s="102" t="s">
        <v>195</v>
      </c>
      <c r="E19" s="102"/>
      <c r="F19" s="102"/>
      <c r="G19" s="102"/>
      <c r="H19" s="102"/>
      <c r="I19" s="102"/>
      <c r="J19" s="102"/>
      <c r="K19" s="102"/>
      <c r="L19" s="102"/>
      <c r="M19" s="102"/>
      <c r="N19" s="102"/>
      <c r="O19" s="102"/>
      <c r="P19" s="102"/>
      <c r="Q19" s="102"/>
      <c r="R19" s="102"/>
      <c r="S19" s="1"/>
      <c r="T19" s="25"/>
      <c r="U19" s="25"/>
      <c r="V19" s="25"/>
      <c r="W19" s="25"/>
      <c r="X19" s="25"/>
      <c r="Y19" s="25"/>
      <c r="Z19" s="25"/>
      <c r="AA19" s="25"/>
      <c r="AB19" s="25"/>
    </row>
    <row r="20" spans="1:28" x14ac:dyDescent="0.2">
      <c r="A20" s="25"/>
      <c r="B20" s="61" t="s">
        <v>141</v>
      </c>
      <c r="C20" s="17" t="s">
        <v>142</v>
      </c>
      <c r="D20" s="40" t="s">
        <v>155</v>
      </c>
      <c r="E20" s="40" t="s">
        <v>156</v>
      </c>
      <c r="F20" s="40" t="s">
        <v>157</v>
      </c>
      <c r="G20" s="40" t="s">
        <v>158</v>
      </c>
      <c r="H20" s="40" t="s">
        <v>159</v>
      </c>
      <c r="I20" s="40" t="s">
        <v>160</v>
      </c>
      <c r="J20" s="40" t="s">
        <v>161</v>
      </c>
      <c r="K20" s="17" t="s">
        <v>153</v>
      </c>
      <c r="L20" s="17" t="s">
        <v>145</v>
      </c>
      <c r="M20" s="17" t="s">
        <v>146</v>
      </c>
      <c r="N20" s="17" t="s">
        <v>147</v>
      </c>
      <c r="O20" s="17" t="s">
        <v>148</v>
      </c>
      <c r="P20" s="17" t="s">
        <v>149</v>
      </c>
      <c r="Q20" s="17" t="s">
        <v>150</v>
      </c>
      <c r="R20" s="17" t="s">
        <v>151</v>
      </c>
      <c r="S20" s="1"/>
      <c r="T20" s="25"/>
      <c r="U20" s="25"/>
      <c r="V20" s="25"/>
      <c r="W20" s="25"/>
      <c r="X20" s="25"/>
      <c r="Y20" s="25"/>
      <c r="Z20" s="25"/>
      <c r="AA20" s="25"/>
      <c r="AB20" s="25"/>
    </row>
    <row r="21" spans="1:28" x14ac:dyDescent="0.2">
      <c r="A21" s="25"/>
      <c r="B21" s="57" t="s">
        <v>137</v>
      </c>
      <c r="C21" s="58" t="s">
        <v>139</v>
      </c>
      <c r="D21" s="64">
        <v>195834.2222241796</v>
      </c>
      <c r="E21" s="64">
        <v>280591.15579813073</v>
      </c>
      <c r="F21" s="64">
        <v>264521.21469125152</v>
      </c>
      <c r="G21" s="64">
        <v>124931.6657995206</v>
      </c>
      <c r="H21" s="64">
        <v>-60385.12950897072</v>
      </c>
      <c r="I21" s="64">
        <v>-86316.602790697681</v>
      </c>
      <c r="J21" s="64">
        <v>20178.782688766114</v>
      </c>
      <c r="K21" s="70">
        <v>109019.11291779585</v>
      </c>
      <c r="L21" s="64">
        <v>395477.22388483223</v>
      </c>
      <c r="M21" s="64">
        <v>161663.21005436283</v>
      </c>
      <c r="N21" s="64">
        <v>161663.21005436283</v>
      </c>
      <c r="O21" s="64">
        <v>161663.21005436283</v>
      </c>
      <c r="P21" s="64">
        <v>161663.21005436283</v>
      </c>
      <c r="Q21" s="64">
        <v>161663.21005436283</v>
      </c>
      <c r="R21" s="64">
        <v>161663.21005436283</v>
      </c>
      <c r="S21" s="1"/>
      <c r="T21" s="25"/>
      <c r="U21" s="25"/>
      <c r="V21" s="25"/>
      <c r="W21" s="25"/>
      <c r="X21" s="25"/>
      <c r="Y21" s="25"/>
      <c r="Z21" s="25"/>
      <c r="AA21" s="25"/>
      <c r="AB21" s="25"/>
    </row>
    <row r="22" spans="1:28" x14ac:dyDescent="0.2">
      <c r="A22" s="25"/>
      <c r="B22" s="59" t="s">
        <v>138</v>
      </c>
      <c r="C22" s="58"/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5"/>
      <c r="S22" s="1"/>
      <c r="T22" s="25"/>
      <c r="U22" s="25"/>
      <c r="V22" s="25"/>
      <c r="W22" s="25"/>
      <c r="X22" s="25"/>
      <c r="Y22" s="25"/>
      <c r="Z22" s="25"/>
      <c r="AA22" s="25"/>
      <c r="AB22" s="25"/>
    </row>
    <row r="23" spans="1:28" x14ac:dyDescent="0.2">
      <c r="A23" s="25"/>
      <c r="B23" s="60"/>
      <c r="C23" s="58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5"/>
      <c r="S23" s="1"/>
      <c r="T23" s="25"/>
      <c r="U23" s="25"/>
      <c r="V23" s="25"/>
      <c r="W23" s="25"/>
      <c r="X23" s="25"/>
      <c r="Y23" s="25"/>
      <c r="Z23" s="25"/>
      <c r="AA23" s="25"/>
      <c r="AB23" s="25"/>
    </row>
    <row r="24" spans="1:28" x14ac:dyDescent="0.2">
      <c r="A24" s="25"/>
      <c r="B24" s="50"/>
      <c r="C24" s="67" t="s">
        <v>133</v>
      </c>
      <c r="D24" s="38">
        <f t="shared" ref="D24:J24" si="2">SUM(D21:D23)</f>
        <v>195834.2222241796</v>
      </c>
      <c r="E24" s="38">
        <f t="shared" si="2"/>
        <v>280591.15579813073</v>
      </c>
      <c r="F24" s="38">
        <f t="shared" si="2"/>
        <v>264521.21469125152</v>
      </c>
      <c r="G24" s="38">
        <f t="shared" si="2"/>
        <v>124931.6657995206</v>
      </c>
      <c r="H24" s="38">
        <f t="shared" si="2"/>
        <v>-60385.12950897072</v>
      </c>
      <c r="I24" s="38">
        <f t="shared" si="2"/>
        <v>-86316.602790697681</v>
      </c>
      <c r="J24" s="38">
        <f t="shared" si="2"/>
        <v>20178.782688766114</v>
      </c>
      <c r="K24" s="38">
        <f t="shared" ref="K24:O24" si="3">SUM(K21:K23)</f>
        <v>109019.11291779585</v>
      </c>
      <c r="L24" s="38">
        <f t="shared" si="3"/>
        <v>395477.22388483223</v>
      </c>
      <c r="M24" s="38">
        <f t="shared" si="3"/>
        <v>161663.21005436283</v>
      </c>
      <c r="N24" s="38">
        <f t="shared" si="3"/>
        <v>161663.21005436283</v>
      </c>
      <c r="O24" s="38">
        <f t="shared" si="3"/>
        <v>161663.21005436283</v>
      </c>
      <c r="P24" s="38">
        <f>SUM(P21:P23)</f>
        <v>161663.21005436283</v>
      </c>
      <c r="Q24" s="38">
        <f t="shared" ref="Q24:R24" si="4">SUM(Q21:Q23)</f>
        <v>161663.21005436283</v>
      </c>
      <c r="R24" s="38">
        <f t="shared" si="4"/>
        <v>161663.21005436283</v>
      </c>
      <c r="S24" s="1"/>
      <c r="T24" s="25"/>
      <c r="U24" s="25"/>
      <c r="V24" s="25"/>
      <c r="W24" s="25"/>
      <c r="X24" s="25"/>
      <c r="Y24" s="25"/>
      <c r="Z24" s="25"/>
      <c r="AA24" s="25"/>
      <c r="AB24" s="25"/>
    </row>
    <row r="25" spans="1:28" x14ac:dyDescent="0.2">
      <c r="A25" s="25"/>
      <c r="B25" s="35"/>
      <c r="C25" s="35"/>
      <c r="D25" s="35"/>
      <c r="E25" s="35"/>
      <c r="F25" s="35"/>
      <c r="G25" s="35"/>
      <c r="H25" s="35"/>
      <c r="I25" s="35"/>
      <c r="J25" s="35"/>
      <c r="K25" s="1"/>
      <c r="L25" s="1"/>
      <c r="M25" s="1"/>
      <c r="N25" s="1"/>
      <c r="O25" s="1"/>
      <c r="P25" s="1"/>
      <c r="Q25" s="1"/>
      <c r="R25" s="1"/>
      <c r="S25" s="1"/>
      <c r="T25" s="25"/>
      <c r="U25" s="25"/>
      <c r="V25" s="25"/>
      <c r="W25" s="25"/>
      <c r="X25" s="25"/>
      <c r="Y25" s="25"/>
      <c r="Z25" s="25"/>
      <c r="AA25" s="25"/>
      <c r="AB25" s="25"/>
    </row>
    <row r="26" spans="1:28" x14ac:dyDescent="0.2">
      <c r="A26" s="25"/>
      <c r="B26" s="35"/>
      <c r="C26" s="35"/>
      <c r="D26" s="35"/>
      <c r="E26" s="35"/>
      <c r="F26" s="35"/>
      <c r="G26" s="35"/>
      <c r="H26" s="35"/>
      <c r="I26" s="35"/>
      <c r="J26" s="35"/>
      <c r="K26" s="1"/>
      <c r="L26" s="1"/>
      <c r="M26" s="1"/>
      <c r="N26" s="1"/>
      <c r="O26" s="1"/>
      <c r="P26" s="1"/>
      <c r="Q26" s="1"/>
      <c r="R26" s="1"/>
      <c r="S26" s="1"/>
      <c r="T26" s="25"/>
      <c r="U26" s="25"/>
      <c r="V26" s="25"/>
      <c r="W26" s="25"/>
      <c r="X26" s="25"/>
      <c r="Y26" s="25"/>
      <c r="Z26" s="25"/>
      <c r="AA26" s="25"/>
      <c r="AB26" s="25"/>
    </row>
    <row r="27" spans="1:28" x14ac:dyDescent="0.2">
      <c r="A27" s="25"/>
      <c r="B27" s="35"/>
      <c r="C27" s="35"/>
      <c r="D27" s="35"/>
      <c r="E27" s="35"/>
      <c r="F27" s="35"/>
      <c r="G27" s="35"/>
      <c r="H27" s="35"/>
      <c r="I27" s="35"/>
      <c r="J27" s="35"/>
      <c r="K27" s="1"/>
      <c r="L27" s="1"/>
      <c r="M27" s="1"/>
      <c r="N27" s="1"/>
      <c r="O27" s="1"/>
      <c r="P27" s="1"/>
      <c r="Q27" s="1"/>
      <c r="R27" s="1"/>
      <c r="S27" s="1"/>
      <c r="T27" s="25"/>
      <c r="U27" s="25"/>
      <c r="V27" s="25"/>
      <c r="W27" s="25"/>
      <c r="X27" s="25"/>
      <c r="Y27" s="25"/>
      <c r="Z27" s="25"/>
      <c r="AA27" s="25"/>
      <c r="AB27" s="25"/>
    </row>
    <row r="28" spans="1:28" ht="15.75" x14ac:dyDescent="0.25">
      <c r="A28" s="26"/>
      <c r="B28" s="26" t="s">
        <v>144</v>
      </c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5"/>
      <c r="W28" s="25"/>
      <c r="X28" s="25"/>
      <c r="Y28" s="25"/>
      <c r="Z28" s="25"/>
      <c r="AA28" s="25"/>
      <c r="AB28" s="25"/>
    </row>
    <row r="29" spans="1:28" x14ac:dyDescent="0.2">
      <c r="A29" s="25"/>
      <c r="B29" s="35"/>
      <c r="C29" s="35"/>
      <c r="D29" s="35"/>
      <c r="E29" s="35"/>
      <c r="F29" s="35"/>
      <c r="G29" s="35"/>
      <c r="H29" s="35"/>
      <c r="I29" s="35"/>
      <c r="J29" s="35"/>
      <c r="K29" s="1"/>
      <c r="L29" s="1"/>
      <c r="M29" s="1"/>
      <c r="N29" s="1"/>
      <c r="O29" s="1"/>
      <c r="P29" s="1"/>
      <c r="Q29" s="1"/>
      <c r="R29" s="1"/>
      <c r="S29" s="1"/>
      <c r="T29" s="25"/>
      <c r="U29" s="25"/>
      <c r="V29" s="25"/>
      <c r="W29" s="25"/>
      <c r="X29" s="25"/>
      <c r="Y29" s="25"/>
      <c r="Z29" s="25"/>
      <c r="AA29" s="25"/>
      <c r="AB29" s="25"/>
    </row>
    <row r="30" spans="1:28" hidden="1" x14ac:dyDescent="0.2">
      <c r="A30" s="25"/>
      <c r="B30" s="35"/>
      <c r="C30" s="35"/>
      <c r="D30" s="35"/>
      <c r="E30" s="35"/>
      <c r="F30" s="35"/>
      <c r="G30" s="35"/>
      <c r="H30" s="35"/>
      <c r="I30" s="35"/>
      <c r="J30" s="35"/>
      <c r="K30" s="1"/>
      <c r="L30" s="1"/>
      <c r="M30" s="1"/>
      <c r="N30" s="1"/>
      <c r="O30" s="1"/>
      <c r="P30" s="1"/>
      <c r="Q30" s="1"/>
      <c r="R30" s="1"/>
      <c r="S30" s="1"/>
      <c r="T30" s="25"/>
      <c r="U30" s="25"/>
      <c r="V30" s="25"/>
      <c r="W30" s="25"/>
      <c r="X30" s="25"/>
      <c r="Y30" s="25"/>
      <c r="Z30" s="25"/>
      <c r="AA30" s="25"/>
      <c r="AB30" s="25"/>
    </row>
    <row r="31" spans="1:28" hidden="1" x14ac:dyDescent="0.2">
      <c r="A31" s="25"/>
      <c r="B31" s="35"/>
      <c r="C31" s="35"/>
      <c r="D31" s="35"/>
      <c r="E31" s="35"/>
      <c r="F31" s="35"/>
      <c r="G31" s="35"/>
      <c r="H31" s="35"/>
      <c r="I31" s="35"/>
      <c r="J31" s="35"/>
      <c r="K31" s="1"/>
      <c r="L31" s="1"/>
      <c r="M31" s="1"/>
      <c r="N31" s="1"/>
      <c r="O31" s="1"/>
      <c r="P31" s="1"/>
      <c r="Q31" s="1"/>
      <c r="R31" s="1"/>
      <c r="S31" s="1"/>
      <c r="T31" s="25"/>
      <c r="U31" s="25"/>
      <c r="V31" s="25"/>
      <c r="W31" s="25"/>
      <c r="X31" s="25"/>
      <c r="Y31" s="25"/>
      <c r="Z31" s="25"/>
      <c r="AA31" s="25"/>
      <c r="AB31" s="25"/>
    </row>
    <row r="32" spans="1:28" hidden="1" x14ac:dyDescent="0.2">
      <c r="A32" s="25"/>
      <c r="B32" s="35"/>
      <c r="C32" s="35"/>
      <c r="D32" s="35"/>
      <c r="E32" s="35"/>
      <c r="F32" s="35"/>
      <c r="G32" s="35"/>
      <c r="H32" s="35"/>
      <c r="I32" s="35"/>
      <c r="J32" s="35"/>
      <c r="K32" s="1"/>
      <c r="L32" s="1"/>
      <c r="M32" s="1"/>
      <c r="N32" s="1"/>
      <c r="O32" s="1"/>
      <c r="P32" s="1"/>
      <c r="Q32" s="1"/>
      <c r="R32" s="1"/>
      <c r="S32" s="1"/>
      <c r="T32" s="25"/>
      <c r="U32" s="25"/>
      <c r="V32" s="25"/>
      <c r="W32" s="25"/>
      <c r="X32" s="25"/>
      <c r="Y32" s="25"/>
      <c r="Z32" s="25"/>
      <c r="AA32" s="25"/>
      <c r="AB32" s="25"/>
    </row>
    <row r="33" spans="1:28" hidden="1" x14ac:dyDescent="0.2">
      <c r="A33" s="25"/>
      <c r="B33" s="35"/>
      <c r="C33" s="35"/>
      <c r="D33" s="35"/>
      <c r="E33" s="35"/>
      <c r="F33" s="35"/>
      <c r="G33" s="35"/>
      <c r="H33" s="35"/>
      <c r="I33" s="35"/>
      <c r="J33" s="35"/>
      <c r="K33" s="1"/>
      <c r="L33" s="1"/>
      <c r="M33" s="1"/>
      <c r="N33" s="1"/>
      <c r="O33" s="1"/>
      <c r="P33" s="1"/>
      <c r="Q33" s="1"/>
      <c r="R33" s="1"/>
      <c r="S33" s="1"/>
      <c r="T33" s="25"/>
      <c r="U33" s="25"/>
      <c r="V33" s="25"/>
      <c r="W33" s="25"/>
      <c r="X33" s="25"/>
      <c r="Y33" s="25"/>
      <c r="Z33" s="25"/>
      <c r="AA33" s="25"/>
      <c r="AB33" s="25"/>
    </row>
    <row r="34" spans="1:28" hidden="1" x14ac:dyDescent="0.2">
      <c r="A34" s="25"/>
      <c r="B34" s="35"/>
      <c r="C34" s="35"/>
      <c r="D34" s="35"/>
      <c r="E34" s="35"/>
      <c r="F34" s="35"/>
      <c r="G34" s="35"/>
      <c r="H34" s="35"/>
      <c r="I34" s="35"/>
      <c r="J34" s="35"/>
      <c r="K34" s="1"/>
      <c r="L34" s="1"/>
      <c r="M34" s="1"/>
      <c r="N34" s="1"/>
      <c r="O34" s="1"/>
      <c r="P34" s="1"/>
      <c r="Q34" s="1"/>
      <c r="R34" s="1"/>
      <c r="S34" s="1"/>
      <c r="T34" s="25"/>
      <c r="U34" s="25"/>
      <c r="V34" s="25"/>
      <c r="W34" s="25"/>
      <c r="X34" s="25"/>
      <c r="Y34" s="25"/>
      <c r="Z34" s="25"/>
      <c r="AA34" s="25"/>
      <c r="AB34" s="25"/>
    </row>
    <row r="35" spans="1:28" hidden="1" x14ac:dyDescent="0.2">
      <c r="A35" s="25"/>
      <c r="B35" s="35"/>
      <c r="C35" s="35"/>
      <c r="D35" s="35"/>
      <c r="E35" s="35"/>
      <c r="F35" s="35"/>
      <c r="G35" s="35"/>
      <c r="H35" s="35"/>
      <c r="I35" s="35"/>
      <c r="J35" s="35"/>
      <c r="K35" s="1"/>
      <c r="L35" s="1"/>
      <c r="M35" s="1"/>
      <c r="N35" s="1"/>
      <c r="O35" s="1"/>
      <c r="P35" s="1"/>
      <c r="Q35" s="1"/>
      <c r="R35" s="1"/>
      <c r="S35" s="1"/>
      <c r="T35" s="25"/>
      <c r="U35" s="25"/>
      <c r="V35" s="25"/>
      <c r="W35" s="25"/>
      <c r="X35" s="25"/>
      <c r="Y35" s="25"/>
      <c r="Z35" s="25"/>
      <c r="AA35" s="25"/>
      <c r="AB35" s="25"/>
    </row>
    <row r="36" spans="1:28" hidden="1" x14ac:dyDescent="0.2">
      <c r="A36" s="25"/>
      <c r="B36" s="35"/>
      <c r="C36" s="35"/>
      <c r="D36" s="35"/>
      <c r="E36" s="35"/>
      <c r="F36" s="35"/>
      <c r="G36" s="35"/>
      <c r="H36" s="35"/>
      <c r="I36" s="35"/>
      <c r="J36" s="35"/>
      <c r="K36" s="1"/>
      <c r="L36" s="1"/>
      <c r="M36" s="1"/>
      <c r="N36" s="1"/>
      <c r="O36" s="1"/>
      <c r="P36" s="1"/>
      <c r="Q36" s="1"/>
      <c r="R36" s="1"/>
      <c r="S36" s="1"/>
      <c r="T36" s="25"/>
      <c r="U36" s="25"/>
      <c r="V36" s="25"/>
      <c r="W36" s="25"/>
      <c r="X36" s="25"/>
      <c r="Y36" s="25"/>
      <c r="Z36" s="25"/>
      <c r="AA36" s="25"/>
      <c r="AB36" s="25"/>
    </row>
    <row r="37" spans="1:28" hidden="1" x14ac:dyDescent="0.2">
      <c r="A37" s="25"/>
      <c r="B37" s="35"/>
      <c r="C37" s="35"/>
      <c r="D37" s="35"/>
      <c r="E37" s="35"/>
      <c r="F37" s="35"/>
      <c r="G37" s="35"/>
      <c r="H37" s="35"/>
      <c r="I37" s="35"/>
      <c r="J37" s="35"/>
      <c r="K37" s="1"/>
      <c r="L37" s="1"/>
      <c r="M37" s="1"/>
      <c r="N37" s="1"/>
      <c r="O37" s="1"/>
      <c r="P37" s="1"/>
      <c r="Q37" s="1"/>
      <c r="R37" s="1"/>
      <c r="S37" s="1"/>
      <c r="T37" s="25"/>
      <c r="U37" s="25"/>
      <c r="V37" s="25"/>
      <c r="W37" s="25"/>
      <c r="X37" s="25"/>
      <c r="Y37" s="25"/>
      <c r="Z37" s="25"/>
      <c r="AA37" s="25"/>
      <c r="AB37" s="25"/>
    </row>
    <row r="38" spans="1:28" hidden="1" x14ac:dyDescent="0.2">
      <c r="A38" s="25"/>
      <c r="B38" s="35"/>
      <c r="C38" s="35"/>
      <c r="D38" s="35"/>
      <c r="E38" s="35"/>
      <c r="F38" s="35"/>
      <c r="G38" s="35"/>
      <c r="H38" s="35"/>
      <c r="I38" s="35"/>
      <c r="J38" s="35"/>
      <c r="K38" s="1"/>
      <c r="L38" s="1"/>
      <c r="M38" s="1"/>
      <c r="N38" s="1"/>
      <c r="O38" s="1"/>
      <c r="P38" s="1"/>
      <c r="Q38" s="1"/>
      <c r="R38" s="1"/>
      <c r="S38" s="1"/>
      <c r="T38" s="25"/>
      <c r="U38" s="25"/>
      <c r="V38" s="25"/>
      <c r="W38" s="25"/>
      <c r="X38" s="25"/>
      <c r="Y38" s="25"/>
      <c r="Z38" s="25"/>
      <c r="AA38" s="25"/>
      <c r="AB38" s="25"/>
    </row>
    <row r="39" spans="1:28" hidden="1" x14ac:dyDescent="0.2">
      <c r="A39" s="1"/>
      <c r="B39" s="35"/>
      <c r="C39" s="35"/>
      <c r="D39" s="35"/>
      <c r="E39" s="35"/>
      <c r="F39" s="35"/>
      <c r="G39" s="35"/>
      <c r="H39" s="35"/>
      <c r="I39" s="35"/>
      <c r="J39" s="35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</row>
    <row r="40" spans="1:28" hidden="1" x14ac:dyDescent="0.2">
      <c r="A40" s="1"/>
      <c r="B40" s="35"/>
      <c r="C40" s="35"/>
      <c r="D40" s="35"/>
      <c r="E40" s="35"/>
      <c r="F40" s="35"/>
      <c r="G40" s="35"/>
      <c r="H40" s="35"/>
      <c r="I40" s="35"/>
      <c r="J40" s="35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</row>
    <row r="41" spans="1:28" hidden="1" x14ac:dyDescent="0.2">
      <c r="A41" s="1"/>
      <c r="B41" s="35"/>
      <c r="C41" s="35"/>
      <c r="D41" s="35"/>
      <c r="E41" s="35"/>
      <c r="F41" s="35"/>
      <c r="G41" s="35"/>
      <c r="H41" s="35"/>
      <c r="I41" s="35"/>
      <c r="J41" s="35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</row>
    <row r="42" spans="1:28" hidden="1" x14ac:dyDescent="0.2">
      <c r="A42" s="1"/>
      <c r="B42" s="35"/>
      <c r="C42" s="35"/>
      <c r="D42" s="35"/>
      <c r="E42" s="35"/>
      <c r="F42" s="35"/>
      <c r="G42" s="35"/>
      <c r="H42" s="35"/>
      <c r="I42" s="35"/>
      <c r="J42" s="35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</row>
    <row r="43" spans="1:28" hidden="1" x14ac:dyDescent="0.2">
      <c r="A43" s="1"/>
      <c r="B43" s="35"/>
      <c r="C43" s="35"/>
      <c r="D43" s="35"/>
      <c r="E43" s="35"/>
      <c r="F43" s="35"/>
      <c r="G43" s="35"/>
      <c r="H43" s="35"/>
      <c r="I43" s="35"/>
      <c r="J43" s="35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</row>
    <row r="44" spans="1:28" hidden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</row>
    <row r="45" spans="1:28" hidden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</row>
    <row r="46" spans="1:28" hidden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</row>
    <row r="47" spans="1:28" hidden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</row>
    <row r="48" spans="1:28" hidden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</row>
    <row r="49" spans="1:28" hidden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</row>
    <row r="50" spans="1:28" hidden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</row>
    <row r="51" spans="1:28" hidden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</row>
    <row r="52" spans="1:28" hidden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</row>
    <row r="53" spans="1:28" hidden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</row>
    <row r="54" spans="1:28" hidden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</row>
    <row r="55" spans="1:28" hidden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  <row r="56" spans="1:28" hidden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</row>
    <row r="57" spans="1:28" hidden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</row>
    <row r="58" spans="1:28" hidden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</row>
    <row r="59" spans="1:28" hidden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</row>
    <row r="60" spans="1:28" hidden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</row>
    <row r="61" spans="1:28" hidden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</row>
    <row r="62" spans="1:28" hidden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</row>
    <row r="63" spans="1:28" hidden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</row>
    <row r="64" spans="1:28" hidden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</row>
    <row r="65" spans="1:28" hidden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</row>
    <row r="66" spans="1:28" hidden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</row>
    <row r="67" spans="1:28" hidden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</row>
    <row r="68" spans="1:28" hidden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</row>
    <row r="69" spans="1:28" hidden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</row>
    <row r="70" spans="1:28" hidden="1" x14ac:dyDescent="0.2"/>
    <row r="71" spans="1:28" hidden="1" x14ac:dyDescent="0.2"/>
    <row r="72" spans="1:28" hidden="1" x14ac:dyDescent="0.2"/>
    <row r="73" spans="1:28" hidden="1" x14ac:dyDescent="0.2"/>
    <row r="74" spans="1:28" hidden="1" x14ac:dyDescent="0.2"/>
    <row r="75" spans="1:28" hidden="1" x14ac:dyDescent="0.2"/>
    <row r="76" spans="1:28" hidden="1" x14ac:dyDescent="0.2"/>
    <row r="77" spans="1:28" hidden="1" x14ac:dyDescent="0.2"/>
    <row r="78" spans="1:28" hidden="1" x14ac:dyDescent="0.2"/>
    <row r="79" spans="1:28" hidden="1" x14ac:dyDescent="0.2"/>
    <row r="80" spans="1:28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  <row r="110" hidden="1" x14ac:dyDescent="0.2"/>
    <row r="111" hidden="1" x14ac:dyDescent="0.2"/>
    <row r="112" hidden="1" x14ac:dyDescent="0.2"/>
    <row r="113" hidden="1" x14ac:dyDescent="0.2"/>
    <row r="114" hidden="1" x14ac:dyDescent="0.2"/>
    <row r="115" hidden="1" x14ac:dyDescent="0.2"/>
    <row r="116" hidden="1" x14ac:dyDescent="0.2"/>
  </sheetData>
  <mergeCells count="2">
    <mergeCell ref="D5:R5"/>
    <mergeCell ref="D19:R19"/>
  </mergeCells>
  <conditionalFormatting sqref="R2">
    <cfRule type="expression" dxfId="2" priority="1">
      <formula>R2="Check!"</formula>
    </cfRule>
  </conditionalFormatting>
  <hyperlinks>
    <hyperlink ref="R1" location="Menu!A1" display="Menu" xr:uid="{00000000-0004-0000-0400-000000000000}"/>
  </hyperlink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FF0000"/>
  </sheetPr>
  <dimension ref="A1:AB115"/>
  <sheetViews>
    <sheetView zoomScale="90" zoomScaleNormal="90" workbookViewId="0"/>
  </sheetViews>
  <sheetFormatPr defaultColWidth="0" defaultRowHeight="12.75" zeroHeight="1" x14ac:dyDescent="0.2"/>
  <cols>
    <col min="1" max="1" width="3.625" customWidth="1"/>
    <col min="2" max="2" width="13.5" customWidth="1"/>
    <col min="3" max="3" width="47.875" bestFit="1" customWidth="1"/>
    <col min="4" max="10" width="10.5" style="63" customWidth="1"/>
    <col min="11" max="18" width="10.5" customWidth="1"/>
    <col min="19" max="19" width="3.625" style="63" customWidth="1"/>
    <col min="20" max="20" width="3.625" hidden="1" customWidth="1"/>
    <col min="21" max="16384" width="9" hidden="1"/>
  </cols>
  <sheetData>
    <row r="1" spans="1:28" ht="18" x14ac:dyDescent="0.25">
      <c r="A1" s="24" t="s">
        <v>178</v>
      </c>
      <c r="B1" s="24"/>
      <c r="C1" s="24"/>
      <c r="D1" s="24"/>
      <c r="E1" s="24"/>
      <c r="F1" s="24"/>
      <c r="G1" s="24"/>
      <c r="H1" s="24"/>
      <c r="I1" s="89" t="s">
        <v>179</v>
      </c>
      <c r="J1" s="89"/>
      <c r="K1" s="24"/>
      <c r="L1" s="24"/>
      <c r="M1" s="24"/>
      <c r="N1" s="24"/>
      <c r="O1" s="24"/>
      <c r="P1" s="24"/>
      <c r="Q1" s="24"/>
      <c r="R1" s="27" t="s">
        <v>41</v>
      </c>
      <c r="S1" s="24"/>
      <c r="T1" s="24"/>
      <c r="U1" s="24"/>
      <c r="V1" s="24"/>
      <c r="W1" s="24"/>
      <c r="X1" s="24"/>
      <c r="Y1" s="24"/>
      <c r="Z1" s="24"/>
      <c r="AA1" s="24"/>
      <c r="AB1" s="24"/>
    </row>
    <row r="2" spans="1:28" ht="15.75" x14ac:dyDescent="0.25">
      <c r="A2" s="26" t="str">
        <f ca="1">RIGHT(CELL("filename", $A$1), LEN(CELL("filename", $A$1)) - SEARCH("]", CELL("filename", $A$1)))</f>
        <v>Forecast Expenditure-RRP</v>
      </c>
      <c r="B2" s="26"/>
      <c r="C2" s="26"/>
      <c r="D2" s="26"/>
      <c r="E2" s="26"/>
      <c r="F2" s="26"/>
      <c r="G2" s="26"/>
      <c r="H2" s="26"/>
      <c r="I2" s="90" t="s">
        <v>180</v>
      </c>
      <c r="J2" s="90"/>
      <c r="K2" s="26"/>
      <c r="L2" s="26"/>
      <c r="M2" s="26"/>
      <c r="N2" s="26"/>
      <c r="O2" s="26"/>
      <c r="P2" s="26"/>
      <c r="Q2" s="29" t="s">
        <v>42</v>
      </c>
      <c r="R2" s="30" t="str">
        <f>IF(SUM(L13:R13)=0,"OK","Check!")</f>
        <v>OK</v>
      </c>
      <c r="S2" s="26"/>
      <c r="T2" s="26"/>
      <c r="U2" s="26"/>
      <c r="V2" s="26"/>
      <c r="W2" s="26"/>
      <c r="X2" s="26"/>
      <c r="Y2" s="26"/>
      <c r="Z2" s="26"/>
      <c r="AA2" s="26"/>
      <c r="AB2" s="26"/>
    </row>
    <row r="3" spans="1:28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</row>
    <row r="4" spans="1:28" s="63" customFormat="1" x14ac:dyDescent="0.2">
      <c r="A4" s="25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1"/>
      <c r="T4" s="25"/>
      <c r="U4" s="25"/>
      <c r="V4" s="25"/>
      <c r="W4" s="25"/>
      <c r="X4" s="25"/>
      <c r="Y4" s="25"/>
      <c r="Z4" s="25"/>
      <c r="AA4" s="25"/>
      <c r="AB4" s="25"/>
    </row>
    <row r="5" spans="1:28" s="63" customFormat="1" x14ac:dyDescent="0.2">
      <c r="A5" s="25"/>
      <c r="B5" s="35" t="s">
        <v>143</v>
      </c>
      <c r="C5" s="35"/>
      <c r="D5" s="35"/>
      <c r="E5" s="35"/>
      <c r="F5" s="35"/>
      <c r="G5" s="35"/>
      <c r="H5" s="35"/>
      <c r="I5" s="35"/>
      <c r="J5" s="35"/>
      <c r="K5" s="1"/>
      <c r="L5" s="1"/>
      <c r="M5" s="1"/>
      <c r="N5" s="1"/>
      <c r="O5" s="1"/>
      <c r="P5" s="1"/>
      <c r="Q5" s="1"/>
      <c r="R5" s="1"/>
      <c r="S5" s="1"/>
      <c r="T5" s="25"/>
      <c r="U5" s="25"/>
      <c r="V5" s="25"/>
      <c r="W5" s="25"/>
      <c r="X5" s="25"/>
      <c r="Y5" s="25"/>
      <c r="Z5" s="25"/>
      <c r="AA5" s="25"/>
      <c r="AB5" s="25"/>
    </row>
    <row r="6" spans="1:28" s="63" customFormat="1" x14ac:dyDescent="0.2">
      <c r="A6" s="25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25"/>
      <c r="U6" s="25"/>
      <c r="V6" s="25"/>
      <c r="W6" s="25"/>
      <c r="X6" s="25"/>
      <c r="Y6" s="25"/>
      <c r="Z6" s="25"/>
      <c r="AA6" s="25"/>
      <c r="AB6" s="25"/>
    </row>
    <row r="7" spans="1:28" s="63" customFormat="1" x14ac:dyDescent="0.2">
      <c r="A7" s="25"/>
      <c r="B7" s="50"/>
      <c r="C7" s="50"/>
      <c r="D7" s="102" t="str">
        <f>"$ "&amp;Inflation!$C$4</f>
        <v>$ 2021</v>
      </c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"/>
      <c r="T7" s="25"/>
      <c r="U7" s="25"/>
      <c r="V7" s="25"/>
      <c r="W7" s="25"/>
      <c r="X7" s="25"/>
      <c r="Y7" s="25"/>
      <c r="Z7" s="25"/>
      <c r="AA7" s="25"/>
      <c r="AB7" s="25"/>
    </row>
    <row r="8" spans="1:28" s="63" customFormat="1" x14ac:dyDescent="0.2">
      <c r="A8" s="25"/>
      <c r="B8" s="61" t="s">
        <v>141</v>
      </c>
      <c r="C8" s="17" t="s">
        <v>142</v>
      </c>
      <c r="D8" s="40" t="s">
        <v>155</v>
      </c>
      <c r="E8" s="40" t="s">
        <v>156</v>
      </c>
      <c r="F8" s="40" t="s">
        <v>157</v>
      </c>
      <c r="G8" s="40" t="s">
        <v>158</v>
      </c>
      <c r="H8" s="40" t="s">
        <v>159</v>
      </c>
      <c r="I8" s="40" t="s">
        <v>160</v>
      </c>
      <c r="J8" s="40" t="s">
        <v>161</v>
      </c>
      <c r="K8" s="17" t="s">
        <v>153</v>
      </c>
      <c r="L8" s="17" t="s">
        <v>145</v>
      </c>
      <c r="M8" s="17" t="s">
        <v>146</v>
      </c>
      <c r="N8" s="17" t="s">
        <v>147</v>
      </c>
      <c r="O8" s="17" t="s">
        <v>148</v>
      </c>
      <c r="P8" s="17" t="s">
        <v>149</v>
      </c>
      <c r="Q8" s="17" t="s">
        <v>150</v>
      </c>
      <c r="R8" s="17" t="s">
        <v>151</v>
      </c>
      <c r="S8" s="1"/>
      <c r="T8" s="25"/>
      <c r="U8" s="25"/>
      <c r="V8" s="25"/>
      <c r="W8" s="25"/>
      <c r="X8" s="25"/>
      <c r="Y8" s="25"/>
      <c r="Z8" s="25"/>
      <c r="AA8" s="25"/>
      <c r="AB8" s="25"/>
    </row>
    <row r="9" spans="1:28" s="63" customFormat="1" x14ac:dyDescent="0.2">
      <c r="A9" s="25"/>
      <c r="B9" s="57" t="s">
        <v>137</v>
      </c>
      <c r="C9" s="58" t="s">
        <v>139</v>
      </c>
      <c r="D9" s="64">
        <f>'Historical Expenditure'!E8*Inflation!C10</f>
        <v>195834.2222241796</v>
      </c>
      <c r="E9" s="64">
        <f>'Historical Expenditure'!F8*Inflation!D10</f>
        <v>280591.15579813073</v>
      </c>
      <c r="F9" s="64">
        <f>'Historical Expenditure'!G8*Inflation!E10</f>
        <v>264521.21469125152</v>
      </c>
      <c r="G9" s="64">
        <f>'Historical Expenditure'!H8*Inflation!F10</f>
        <v>124931.6657995206</v>
      </c>
      <c r="H9" s="64">
        <f>'Historical Expenditure'!I8*Inflation!G10</f>
        <v>-60385.12950897072</v>
      </c>
      <c r="I9" s="64">
        <f>'Historical Expenditure'!J8*Inflation!H10</f>
        <v>-86316.602790697681</v>
      </c>
      <c r="J9" s="64">
        <f>'Historical Expenditure'!K8*Inflation!I10</f>
        <v>20178.782688766114</v>
      </c>
      <c r="K9" s="70">
        <f>'Historical Expenditure'!L8*Inflation!J10</f>
        <v>341261.13550135505</v>
      </c>
      <c r="L9" s="70">
        <v>889597.2639510294</v>
      </c>
      <c r="M9" s="77">
        <v>161663.21005436283</v>
      </c>
      <c r="N9" s="77">
        <v>161663.21005436283</v>
      </c>
      <c r="O9" s="77">
        <v>161663.21005436283</v>
      </c>
      <c r="P9" s="77">
        <v>161663.21005436283</v>
      </c>
      <c r="Q9" s="77">
        <v>161663.21005436283</v>
      </c>
      <c r="R9" s="77">
        <v>161663.21005436283</v>
      </c>
      <c r="S9" s="1"/>
      <c r="T9" s="25"/>
      <c r="U9" s="25"/>
      <c r="V9" s="25"/>
      <c r="W9" s="25"/>
      <c r="X9" s="25"/>
      <c r="Y9" s="25"/>
      <c r="Z9" s="25"/>
      <c r="AA9" s="25"/>
      <c r="AB9" s="25"/>
    </row>
    <row r="10" spans="1:28" s="63" customFormat="1" x14ac:dyDescent="0.2">
      <c r="A10" s="25"/>
      <c r="B10" s="59" t="s">
        <v>138</v>
      </c>
      <c r="C10" s="58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1"/>
      <c r="T10" s="25"/>
      <c r="U10" s="25"/>
      <c r="V10" s="25"/>
      <c r="W10" s="25"/>
      <c r="X10" s="25"/>
      <c r="Y10" s="25"/>
      <c r="Z10" s="25"/>
      <c r="AA10" s="25"/>
      <c r="AB10" s="25"/>
    </row>
    <row r="11" spans="1:28" s="63" customFormat="1" x14ac:dyDescent="0.2">
      <c r="A11" s="25"/>
      <c r="B11" s="60"/>
      <c r="C11" s="58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1"/>
      <c r="T11" s="25"/>
      <c r="U11" s="25"/>
      <c r="V11" s="25"/>
      <c r="W11" s="25"/>
      <c r="X11" s="25"/>
      <c r="Y11" s="25"/>
      <c r="Z11" s="25"/>
      <c r="AA11" s="25"/>
      <c r="AB11" s="25"/>
    </row>
    <row r="12" spans="1:28" s="63" customFormat="1" x14ac:dyDescent="0.2">
      <c r="A12" s="25"/>
      <c r="B12" s="50"/>
      <c r="C12" s="67" t="s">
        <v>133</v>
      </c>
      <c r="D12" s="38">
        <f t="shared" ref="D12:J12" si="0">SUM(D9:D11)</f>
        <v>195834.2222241796</v>
      </c>
      <c r="E12" s="38">
        <f t="shared" si="0"/>
        <v>280591.15579813073</v>
      </c>
      <c r="F12" s="38">
        <f t="shared" si="0"/>
        <v>264521.21469125152</v>
      </c>
      <c r="G12" s="38">
        <f t="shared" si="0"/>
        <v>124931.6657995206</v>
      </c>
      <c r="H12" s="38">
        <f t="shared" si="0"/>
        <v>-60385.12950897072</v>
      </c>
      <c r="I12" s="38">
        <f t="shared" si="0"/>
        <v>-86316.602790697681</v>
      </c>
      <c r="J12" s="38">
        <f t="shared" si="0"/>
        <v>20178.782688766114</v>
      </c>
      <c r="K12" s="38">
        <f t="shared" ref="K12:O12" si="1">SUM(K9:K11)</f>
        <v>341261.13550135505</v>
      </c>
      <c r="L12" s="38">
        <f t="shared" si="1"/>
        <v>889597.2639510294</v>
      </c>
      <c r="M12" s="38">
        <f t="shared" si="1"/>
        <v>161663.21005436283</v>
      </c>
      <c r="N12" s="38">
        <f t="shared" si="1"/>
        <v>161663.21005436283</v>
      </c>
      <c r="O12" s="38">
        <f t="shared" si="1"/>
        <v>161663.21005436283</v>
      </c>
      <c r="P12" s="38">
        <f>SUM(P9:P11)</f>
        <v>161663.21005436283</v>
      </c>
      <c r="Q12" s="38">
        <f t="shared" ref="Q12:R12" si="2">SUM(Q9:Q11)</f>
        <v>161663.21005436283</v>
      </c>
      <c r="R12" s="38">
        <f t="shared" si="2"/>
        <v>161663.21005436283</v>
      </c>
      <c r="S12" s="1"/>
      <c r="T12" s="25"/>
      <c r="U12" s="25"/>
      <c r="V12" s="25"/>
      <c r="W12" s="25"/>
      <c r="X12" s="25"/>
      <c r="Y12" s="25"/>
      <c r="Z12" s="25"/>
      <c r="AA12" s="25"/>
      <c r="AB12" s="25"/>
    </row>
    <row r="13" spans="1:28" s="63" customFormat="1" x14ac:dyDescent="0.2">
      <c r="A13" s="25"/>
      <c r="B13" s="35"/>
      <c r="C13" s="35"/>
      <c r="D13" s="35"/>
      <c r="E13" s="35"/>
      <c r="F13" s="35"/>
      <c r="G13" s="35"/>
      <c r="H13" s="35"/>
      <c r="I13" s="35"/>
      <c r="J13" s="35"/>
      <c r="K13" s="1"/>
      <c r="L13" s="1"/>
      <c r="M13" s="56"/>
      <c r="N13" s="56"/>
      <c r="O13" s="56"/>
      <c r="P13" s="56"/>
      <c r="Q13" s="56"/>
      <c r="R13" s="56"/>
      <c r="S13" s="1"/>
      <c r="T13" s="25"/>
      <c r="U13" s="25"/>
      <c r="V13" s="25"/>
      <c r="W13" s="25"/>
      <c r="X13" s="25"/>
      <c r="Y13" s="25"/>
      <c r="Z13" s="25"/>
      <c r="AA13" s="25"/>
      <c r="AB13" s="25"/>
    </row>
    <row r="14" spans="1:28" x14ac:dyDescent="0.2">
      <c r="A14" s="25"/>
      <c r="B14" s="35"/>
      <c r="C14" s="35"/>
      <c r="D14" s="35"/>
      <c r="E14" s="35"/>
      <c r="F14" s="35"/>
      <c r="G14" s="35"/>
      <c r="H14" s="35"/>
      <c r="I14" s="35"/>
      <c r="J14" s="35"/>
      <c r="K14" s="1"/>
      <c r="L14" s="1"/>
      <c r="M14" s="1"/>
      <c r="N14" s="1"/>
      <c r="O14" s="1"/>
      <c r="P14" s="1"/>
      <c r="Q14" s="1"/>
      <c r="R14" s="1"/>
      <c r="S14" s="1"/>
      <c r="T14" s="25"/>
      <c r="U14" s="25"/>
      <c r="V14" s="25"/>
      <c r="W14" s="25"/>
      <c r="X14" s="25"/>
      <c r="Y14" s="25"/>
      <c r="Z14" s="25"/>
      <c r="AA14" s="25"/>
      <c r="AB14" s="25"/>
    </row>
    <row r="15" spans="1:28" x14ac:dyDescent="0.2">
      <c r="A15" s="25"/>
      <c r="B15" s="35"/>
      <c r="C15" s="35"/>
      <c r="D15" s="35"/>
      <c r="E15" s="35"/>
      <c r="F15" s="35"/>
      <c r="G15" s="35"/>
      <c r="H15" s="35"/>
      <c r="I15" s="35"/>
      <c r="J15" s="35"/>
      <c r="K15" s="1"/>
      <c r="L15" s="1"/>
      <c r="M15" s="1"/>
      <c r="N15" s="1"/>
      <c r="O15" s="1"/>
      <c r="P15" s="1"/>
      <c r="Q15" s="1"/>
      <c r="R15" s="1"/>
      <c r="S15" s="1"/>
      <c r="T15" s="25"/>
      <c r="U15" s="25"/>
      <c r="V15" s="25"/>
      <c r="W15" s="25"/>
      <c r="X15" s="25"/>
      <c r="Y15" s="25"/>
      <c r="Z15" s="25"/>
      <c r="AA15" s="25"/>
      <c r="AB15" s="25"/>
    </row>
    <row r="16" spans="1:28" ht="15.75" x14ac:dyDescent="0.25">
      <c r="A16" s="26"/>
      <c r="B16" s="26" t="s">
        <v>144</v>
      </c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5"/>
      <c r="W16" s="25"/>
      <c r="X16" s="25"/>
      <c r="Y16" s="25"/>
      <c r="Z16" s="25"/>
      <c r="AA16" s="25"/>
      <c r="AB16" s="25"/>
    </row>
    <row r="17" spans="1:28" hidden="1" x14ac:dyDescent="0.2">
      <c r="A17" s="25"/>
      <c r="B17" s="35"/>
      <c r="C17" s="35"/>
      <c r="D17" s="35"/>
      <c r="E17" s="35"/>
      <c r="F17" s="35"/>
      <c r="G17" s="35"/>
      <c r="H17" s="35"/>
      <c r="I17" s="35"/>
      <c r="J17" s="35"/>
      <c r="K17" s="1"/>
      <c r="L17" s="1"/>
      <c r="M17" s="1"/>
      <c r="N17" s="1"/>
      <c r="O17" s="1"/>
      <c r="P17" s="1"/>
      <c r="Q17" s="1"/>
      <c r="R17" s="1"/>
      <c r="S17" s="1"/>
      <c r="T17" s="25"/>
      <c r="U17" s="25"/>
      <c r="V17" s="25"/>
      <c r="W17" s="25"/>
      <c r="X17" s="25"/>
      <c r="Y17" s="25"/>
      <c r="Z17" s="25"/>
      <c r="AA17" s="25"/>
      <c r="AB17" s="25"/>
    </row>
    <row r="18" spans="1:28" hidden="1" x14ac:dyDescent="0.2">
      <c r="A18" s="25"/>
      <c r="B18" s="35"/>
      <c r="C18" s="35"/>
      <c r="D18" s="35"/>
      <c r="E18" s="35"/>
      <c r="F18" s="35"/>
      <c r="G18" s="35"/>
      <c r="H18" s="35"/>
      <c r="I18" s="35"/>
      <c r="J18" s="35"/>
      <c r="K18" s="1"/>
      <c r="L18" s="1"/>
      <c r="M18" s="1"/>
      <c r="N18" s="1"/>
      <c r="O18" s="1"/>
      <c r="P18" s="1"/>
      <c r="Q18" s="1"/>
      <c r="R18" s="1"/>
      <c r="S18" s="1"/>
      <c r="T18" s="25"/>
      <c r="U18" s="25"/>
      <c r="V18" s="25"/>
      <c r="W18" s="25"/>
      <c r="X18" s="25"/>
      <c r="Y18" s="25"/>
      <c r="Z18" s="25"/>
      <c r="AA18" s="25"/>
      <c r="AB18" s="25"/>
    </row>
    <row r="19" spans="1:28" hidden="1" x14ac:dyDescent="0.2">
      <c r="A19" s="25"/>
      <c r="B19" s="35"/>
      <c r="C19" s="35"/>
      <c r="D19" s="35"/>
      <c r="E19" s="35"/>
      <c r="F19" s="35"/>
      <c r="G19" s="35"/>
      <c r="H19" s="35"/>
      <c r="I19" s="35"/>
      <c r="J19" s="35"/>
      <c r="K19" s="1"/>
      <c r="L19" s="1"/>
      <c r="M19" s="1"/>
      <c r="N19" s="1"/>
      <c r="O19" s="1"/>
      <c r="P19" s="1"/>
      <c r="Q19" s="1"/>
      <c r="R19" s="1"/>
      <c r="S19" s="1"/>
      <c r="T19" s="25"/>
      <c r="U19" s="25"/>
      <c r="V19" s="25"/>
      <c r="W19" s="25"/>
      <c r="X19" s="25"/>
      <c r="Y19" s="25"/>
      <c r="Z19" s="25"/>
      <c r="AA19" s="25"/>
      <c r="AB19" s="25"/>
    </row>
    <row r="20" spans="1:28" hidden="1" x14ac:dyDescent="0.2">
      <c r="A20" s="25"/>
      <c r="B20" s="35"/>
      <c r="C20" s="35"/>
      <c r="D20" s="35"/>
      <c r="E20" s="35"/>
      <c r="F20" s="35"/>
      <c r="G20" s="35"/>
      <c r="H20" s="35"/>
      <c r="I20" s="35"/>
      <c r="J20" s="35"/>
      <c r="K20" s="1"/>
      <c r="L20" s="1"/>
      <c r="M20" s="1"/>
      <c r="N20" s="1"/>
      <c r="O20" s="1"/>
      <c r="P20" s="1"/>
      <c r="Q20" s="1"/>
      <c r="R20" s="1"/>
      <c r="S20" s="1"/>
      <c r="T20" s="25"/>
      <c r="U20" s="25"/>
      <c r="V20" s="25"/>
      <c r="W20" s="25"/>
      <c r="X20" s="25"/>
      <c r="Y20" s="25"/>
      <c r="Z20" s="25"/>
      <c r="AA20" s="25"/>
      <c r="AB20" s="25"/>
    </row>
    <row r="21" spans="1:28" hidden="1" x14ac:dyDescent="0.2">
      <c r="A21" s="25"/>
      <c r="B21" s="35"/>
      <c r="C21" s="35"/>
      <c r="D21" s="35"/>
      <c r="E21" s="35"/>
      <c r="F21" s="35"/>
      <c r="G21" s="35"/>
      <c r="H21" s="35"/>
      <c r="I21" s="35"/>
      <c r="J21" s="35"/>
      <c r="K21" s="1"/>
      <c r="L21" s="1"/>
      <c r="M21" s="1"/>
      <c r="N21" s="1"/>
      <c r="O21" s="1"/>
      <c r="P21" s="1"/>
      <c r="Q21" s="1"/>
      <c r="R21" s="1"/>
      <c r="S21" s="1"/>
      <c r="T21" s="25"/>
      <c r="U21" s="25"/>
      <c r="V21" s="25"/>
      <c r="W21" s="25"/>
      <c r="X21" s="25"/>
      <c r="Y21" s="25"/>
      <c r="Z21" s="25"/>
      <c r="AA21" s="25"/>
      <c r="AB21" s="25"/>
    </row>
    <row r="22" spans="1:28" hidden="1" x14ac:dyDescent="0.2">
      <c r="A22" s="25"/>
      <c r="B22" s="35"/>
      <c r="C22" s="35"/>
      <c r="D22" s="35"/>
      <c r="E22" s="35"/>
      <c r="F22" s="35"/>
      <c r="G22" s="35"/>
      <c r="H22" s="35"/>
      <c r="I22" s="35"/>
      <c r="J22" s="35"/>
      <c r="K22" s="1"/>
      <c r="L22" s="1"/>
      <c r="M22" s="1"/>
      <c r="N22" s="1"/>
      <c r="O22" s="1"/>
      <c r="P22" s="1"/>
      <c r="Q22" s="1"/>
      <c r="R22" s="1"/>
      <c r="S22" s="1"/>
      <c r="T22" s="25"/>
      <c r="U22" s="25"/>
      <c r="V22" s="25"/>
      <c r="W22" s="25"/>
      <c r="X22" s="25"/>
      <c r="Y22" s="25"/>
      <c r="Z22" s="25"/>
      <c r="AA22" s="25"/>
      <c r="AB22" s="25"/>
    </row>
    <row r="23" spans="1:28" hidden="1" x14ac:dyDescent="0.2">
      <c r="A23" s="25"/>
      <c r="B23" s="35"/>
      <c r="C23" s="35"/>
      <c r="D23" s="35"/>
      <c r="E23" s="35"/>
      <c r="F23" s="35"/>
      <c r="G23" s="35"/>
      <c r="H23" s="35"/>
      <c r="I23" s="35"/>
      <c r="J23" s="35"/>
      <c r="K23" s="1"/>
      <c r="L23" s="1"/>
      <c r="M23" s="1"/>
      <c r="N23" s="1"/>
      <c r="O23" s="1"/>
      <c r="P23" s="1"/>
      <c r="Q23" s="1"/>
      <c r="R23" s="1"/>
      <c r="S23" s="1"/>
      <c r="T23" s="25"/>
      <c r="U23" s="25"/>
      <c r="V23" s="25"/>
      <c r="W23" s="25"/>
      <c r="X23" s="25"/>
      <c r="Y23" s="25"/>
      <c r="Z23" s="25"/>
      <c r="AA23" s="25"/>
      <c r="AB23" s="25"/>
    </row>
    <row r="24" spans="1:28" hidden="1" x14ac:dyDescent="0.2">
      <c r="A24" s="25"/>
      <c r="B24" s="35"/>
      <c r="C24" s="35"/>
      <c r="D24" s="35"/>
      <c r="E24" s="35"/>
      <c r="F24" s="35"/>
      <c r="G24" s="35"/>
      <c r="H24" s="35"/>
      <c r="I24" s="35"/>
      <c r="J24" s="35"/>
      <c r="K24" s="1"/>
      <c r="L24" s="1"/>
      <c r="M24" s="1"/>
      <c r="N24" s="1"/>
      <c r="O24" s="1"/>
      <c r="P24" s="1"/>
      <c r="Q24" s="1"/>
      <c r="R24" s="1"/>
      <c r="S24" s="1"/>
      <c r="T24" s="25"/>
      <c r="U24" s="25"/>
      <c r="V24" s="25"/>
      <c r="W24" s="25"/>
      <c r="X24" s="25"/>
      <c r="Y24" s="25"/>
      <c r="Z24" s="25"/>
      <c r="AA24" s="25"/>
      <c r="AB24" s="25"/>
    </row>
    <row r="25" spans="1:28" hidden="1" x14ac:dyDescent="0.2">
      <c r="A25" s="25"/>
      <c r="B25" s="35"/>
      <c r="C25" s="35"/>
      <c r="D25" s="35"/>
      <c r="E25" s="35"/>
      <c r="F25" s="35"/>
      <c r="G25" s="35"/>
      <c r="H25" s="35"/>
      <c r="I25" s="35"/>
      <c r="J25" s="35"/>
      <c r="K25" s="1"/>
      <c r="L25" s="1"/>
      <c r="M25" s="1"/>
      <c r="N25" s="1"/>
      <c r="O25" s="1"/>
      <c r="P25" s="1"/>
      <c r="Q25" s="1"/>
      <c r="R25" s="1"/>
      <c r="S25" s="1"/>
      <c r="T25" s="25"/>
      <c r="U25" s="25"/>
      <c r="V25" s="25"/>
      <c r="W25" s="25"/>
      <c r="X25" s="25"/>
      <c r="Y25" s="25"/>
      <c r="Z25" s="25"/>
      <c r="AA25" s="25"/>
      <c r="AB25" s="25"/>
    </row>
    <row r="26" spans="1:28" hidden="1" x14ac:dyDescent="0.2">
      <c r="A26" s="25"/>
      <c r="B26" s="35"/>
      <c r="C26" s="35"/>
      <c r="D26" s="35"/>
      <c r="E26" s="35"/>
      <c r="F26" s="35"/>
      <c r="G26" s="35"/>
      <c r="H26" s="35"/>
      <c r="I26" s="35"/>
      <c r="J26" s="35"/>
      <c r="K26" s="1"/>
      <c r="L26" s="1"/>
      <c r="M26" s="1"/>
      <c r="N26" s="1"/>
      <c r="O26" s="1"/>
      <c r="P26" s="1"/>
      <c r="Q26" s="1"/>
      <c r="R26" s="1"/>
      <c r="S26" s="1"/>
      <c r="T26" s="25"/>
      <c r="U26" s="25"/>
      <c r="V26" s="25"/>
      <c r="W26" s="25"/>
      <c r="X26" s="25"/>
      <c r="Y26" s="25"/>
      <c r="Z26" s="25"/>
      <c r="AA26" s="25"/>
      <c r="AB26" s="25"/>
    </row>
    <row r="27" spans="1:28" hidden="1" x14ac:dyDescent="0.2">
      <c r="A27" s="1"/>
      <c r="B27" s="35"/>
      <c r="C27" s="35"/>
      <c r="D27" s="35"/>
      <c r="E27" s="35"/>
      <c r="F27" s="35"/>
      <c r="G27" s="35"/>
      <c r="H27" s="35"/>
      <c r="I27" s="35"/>
      <c r="J27" s="35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</row>
    <row r="28" spans="1:28" hidden="1" x14ac:dyDescent="0.2">
      <c r="A28" s="1"/>
      <c r="B28" s="35"/>
      <c r="C28" s="35"/>
      <c r="D28" s="35"/>
      <c r="E28" s="35"/>
      <c r="F28" s="35"/>
      <c r="G28" s="35"/>
      <c r="H28" s="35"/>
      <c r="I28" s="35"/>
      <c r="J28" s="35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</row>
    <row r="29" spans="1:28" hidden="1" x14ac:dyDescent="0.2">
      <c r="A29" s="1"/>
      <c r="B29" s="35"/>
      <c r="C29" s="35"/>
      <c r="D29" s="35"/>
      <c r="E29" s="35"/>
      <c r="F29" s="35"/>
      <c r="G29" s="35"/>
      <c r="H29" s="35"/>
      <c r="I29" s="35"/>
      <c r="J29" s="35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</row>
    <row r="30" spans="1:28" hidden="1" x14ac:dyDescent="0.2">
      <c r="A30" s="1"/>
      <c r="B30" s="35"/>
      <c r="C30" s="35"/>
      <c r="D30" s="35"/>
      <c r="E30" s="35"/>
      <c r="F30" s="35"/>
      <c r="G30" s="35"/>
      <c r="H30" s="35"/>
      <c r="I30" s="35"/>
      <c r="J30" s="35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</row>
    <row r="31" spans="1:28" hidden="1" x14ac:dyDescent="0.2">
      <c r="A31" s="1"/>
      <c r="B31" s="35"/>
      <c r="C31" s="35"/>
      <c r="D31" s="35"/>
      <c r="E31" s="35"/>
      <c r="F31" s="35"/>
      <c r="G31" s="35"/>
      <c r="H31" s="35"/>
      <c r="I31" s="35"/>
      <c r="J31" s="35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</row>
    <row r="32" spans="1:28" hidden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</row>
    <row r="33" spans="1:28" hidden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</row>
    <row r="34" spans="1:28" hidden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</row>
    <row r="35" spans="1:28" hidden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</row>
    <row r="36" spans="1:28" hidden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</row>
    <row r="37" spans="1:28" hidden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</row>
    <row r="38" spans="1:28" hidden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</row>
    <row r="39" spans="1:28" hidden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</row>
    <row r="40" spans="1:28" hidden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</row>
    <row r="41" spans="1:28" hidden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</row>
    <row r="42" spans="1:28" hidden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</row>
    <row r="43" spans="1:28" hidden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</row>
    <row r="44" spans="1:28" hidden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</row>
    <row r="45" spans="1:28" hidden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</row>
    <row r="46" spans="1:28" hidden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</row>
    <row r="47" spans="1:28" hidden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</row>
    <row r="48" spans="1:28" hidden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</row>
    <row r="49" spans="1:28" hidden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</row>
    <row r="50" spans="1:28" hidden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</row>
    <row r="51" spans="1:28" hidden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</row>
    <row r="52" spans="1:28" hidden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</row>
    <row r="53" spans="1:28" hidden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</row>
    <row r="54" spans="1:28" hidden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</row>
    <row r="55" spans="1:28" hidden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  <row r="56" spans="1:28" hidden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</row>
    <row r="57" spans="1:28" hidden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</row>
    <row r="58" spans="1:28" hidden="1" x14ac:dyDescent="0.2"/>
    <row r="59" spans="1:28" hidden="1" x14ac:dyDescent="0.2"/>
    <row r="60" spans="1:28" hidden="1" x14ac:dyDescent="0.2"/>
    <row r="61" spans="1:28" hidden="1" x14ac:dyDescent="0.2"/>
    <row r="62" spans="1:28" hidden="1" x14ac:dyDescent="0.2"/>
    <row r="63" spans="1:28" hidden="1" x14ac:dyDescent="0.2"/>
    <row r="64" spans="1:28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  <row r="110" hidden="1" x14ac:dyDescent="0.2"/>
    <row r="111" hidden="1" x14ac:dyDescent="0.2"/>
    <row r="112" hidden="1" x14ac:dyDescent="0.2"/>
    <row r="113" hidden="1" x14ac:dyDescent="0.2"/>
    <row r="114" hidden="1" x14ac:dyDescent="0.2"/>
    <row r="115" hidden="1" x14ac:dyDescent="0.2"/>
  </sheetData>
  <mergeCells count="1">
    <mergeCell ref="D7:R7"/>
  </mergeCells>
  <conditionalFormatting sqref="R2">
    <cfRule type="expression" dxfId="1" priority="7">
      <formula>R2="Check!"</formula>
    </cfRule>
  </conditionalFormatting>
  <hyperlinks>
    <hyperlink ref="R1" location="Menu!A1" display="Menu" xr:uid="{00000000-0004-0000-0500-000000000000}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theme="1"/>
  </sheetPr>
  <dimension ref="A1:S101"/>
  <sheetViews>
    <sheetView zoomScale="80" zoomScaleNormal="80" workbookViewId="0">
      <pane ySplit="7" topLeftCell="A8" activePane="bottomLeft" state="frozen"/>
      <selection pane="bottomLeft" activeCell="A8" sqref="A8"/>
    </sheetView>
  </sheetViews>
  <sheetFormatPr defaultColWidth="0" defaultRowHeight="12.75" customHeight="1" zeroHeight="1" x14ac:dyDescent="0.2"/>
  <cols>
    <col min="1" max="1" width="3.625" style="63" customWidth="1"/>
    <col min="2" max="2" width="7.625" style="63" customWidth="1"/>
    <col min="3" max="3" width="34" style="63" bestFit="1" customWidth="1"/>
    <col min="4" max="5" width="2.625" style="63" customWidth="1"/>
    <col min="6" max="12" width="9.625" style="63" customWidth="1"/>
    <col min="13" max="13" width="3.625" style="63" customWidth="1"/>
    <col min="14" max="14" width="9.625" style="63" hidden="1" customWidth="1"/>
    <col min="15" max="15" width="9" style="63" hidden="1" customWidth="1"/>
    <col min="16" max="18" width="0" style="63" hidden="1" customWidth="1"/>
    <col min="19" max="19" width="9.625" style="63" hidden="1" customWidth="1"/>
    <col min="20" max="16384" width="9" style="63" hidden="1"/>
  </cols>
  <sheetData>
    <row r="1" spans="1:15" ht="18" x14ac:dyDescent="0.25">
      <c r="A1" s="24" t="s">
        <v>178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7" t="s">
        <v>41</v>
      </c>
      <c r="M1" s="24"/>
      <c r="N1" s="24"/>
      <c r="O1" s="24"/>
    </row>
    <row r="2" spans="1:15" ht="15.75" x14ac:dyDescent="0.25">
      <c r="A2" s="26" t="str">
        <f ca="1">RIGHT(CELL("filename", $A$1), LEN(CELL("filename", $A$1)) - SEARCH("]", CELL("filename", $A$1)))</f>
        <v>Direct Capex</v>
      </c>
      <c r="B2" s="26"/>
      <c r="C2" s="26"/>
      <c r="D2" s="26"/>
      <c r="E2" s="26"/>
      <c r="F2" s="26"/>
      <c r="G2" s="26"/>
      <c r="H2" s="26"/>
      <c r="I2" s="26"/>
      <c r="J2" s="26"/>
      <c r="K2" s="29" t="s">
        <v>42</v>
      </c>
      <c r="L2" s="30" t="str">
        <f>IF(SUM(F8:L91)*1000=(SUM('Forecast Expenditure-RRP'!L12:R12)),"OK","Check!")</f>
        <v>OK</v>
      </c>
      <c r="M2" s="26"/>
      <c r="N2" s="26"/>
      <c r="O2" s="26"/>
    </row>
    <row r="3" spans="1:15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</row>
    <row r="4" spans="1:15" x14ac:dyDescent="0.2">
      <c r="A4" s="25"/>
      <c r="B4" s="35" t="s">
        <v>47</v>
      </c>
      <c r="C4" s="1"/>
      <c r="D4" s="1"/>
      <c r="E4" s="1"/>
      <c r="F4" s="1"/>
      <c r="G4" s="1"/>
      <c r="H4" s="1"/>
      <c r="I4" s="1"/>
      <c r="J4" s="1"/>
      <c r="K4" s="1"/>
      <c r="L4" s="1"/>
      <c r="M4" s="25"/>
      <c r="N4" s="25"/>
      <c r="O4" s="25"/>
    </row>
    <row r="5" spans="1:15" x14ac:dyDescent="0.2">
      <c r="A5" s="25"/>
      <c r="B5" s="1"/>
      <c r="C5" s="1"/>
      <c r="D5" s="1"/>
      <c r="E5" s="1"/>
      <c r="F5" s="17" t="s">
        <v>145</v>
      </c>
      <c r="G5" s="17" t="s">
        <v>146</v>
      </c>
      <c r="H5" s="17" t="s">
        <v>147</v>
      </c>
      <c r="I5" s="17" t="s">
        <v>148</v>
      </c>
      <c r="J5" s="17" t="s">
        <v>149</v>
      </c>
      <c r="K5" s="17" t="s">
        <v>150</v>
      </c>
      <c r="L5" s="17" t="s">
        <v>151</v>
      </c>
      <c r="M5" s="25"/>
      <c r="N5" s="25"/>
      <c r="O5" s="25"/>
    </row>
    <row r="6" spans="1:15" x14ac:dyDescent="0.2">
      <c r="A6" s="25"/>
      <c r="B6" s="103" t="s">
        <v>46</v>
      </c>
      <c r="C6" s="103" t="s">
        <v>48</v>
      </c>
      <c r="D6" s="1"/>
      <c r="E6" s="1"/>
      <c r="F6" s="17" t="s">
        <v>152</v>
      </c>
      <c r="G6" s="17" t="s">
        <v>152</v>
      </c>
      <c r="H6" s="17" t="s">
        <v>152</v>
      </c>
      <c r="I6" s="17" t="s">
        <v>152</v>
      </c>
      <c r="J6" s="17" t="s">
        <v>152</v>
      </c>
      <c r="K6" s="17" t="s">
        <v>152</v>
      </c>
      <c r="L6" s="17" t="s">
        <v>152</v>
      </c>
      <c r="M6" s="1"/>
      <c r="N6" s="1"/>
      <c r="O6" s="1"/>
    </row>
    <row r="7" spans="1:15" x14ac:dyDescent="0.2">
      <c r="A7" s="25"/>
      <c r="B7" s="104"/>
      <c r="C7" s="104"/>
      <c r="D7" s="1"/>
      <c r="E7" s="1"/>
      <c r="F7" s="17" t="s">
        <v>45</v>
      </c>
      <c r="G7" s="17" t="s">
        <v>45</v>
      </c>
      <c r="H7" s="17" t="s">
        <v>45</v>
      </c>
      <c r="I7" s="17" t="s">
        <v>45</v>
      </c>
      <c r="J7" s="17" t="s">
        <v>45</v>
      </c>
      <c r="K7" s="17" t="s">
        <v>45</v>
      </c>
      <c r="L7" s="17" t="s">
        <v>45</v>
      </c>
      <c r="M7" s="1"/>
      <c r="N7" s="1"/>
      <c r="O7" s="1"/>
    </row>
    <row r="8" spans="1:15" x14ac:dyDescent="0.2">
      <c r="A8" s="25"/>
      <c r="B8" s="41">
        <v>102</v>
      </c>
      <c r="C8" s="42" t="s">
        <v>49</v>
      </c>
      <c r="D8" s="1"/>
      <c r="E8" s="1"/>
      <c r="F8" s="39"/>
      <c r="G8" s="39"/>
      <c r="H8" s="39"/>
      <c r="I8" s="39"/>
      <c r="J8" s="39"/>
      <c r="K8" s="39"/>
      <c r="L8" s="39"/>
      <c r="M8" s="1"/>
      <c r="N8" s="1"/>
      <c r="O8" s="1"/>
    </row>
    <row r="9" spans="1:15" x14ac:dyDescent="0.2">
      <c r="A9" s="25"/>
      <c r="B9" s="43">
        <v>103</v>
      </c>
      <c r="C9" s="44" t="s">
        <v>50</v>
      </c>
      <c r="D9" s="1"/>
      <c r="E9" s="1"/>
      <c r="F9" s="39"/>
      <c r="G9" s="39"/>
      <c r="H9" s="39"/>
      <c r="I9" s="39"/>
      <c r="J9" s="39"/>
      <c r="K9" s="39"/>
      <c r="L9" s="39"/>
      <c r="M9" s="1"/>
      <c r="N9" s="1"/>
      <c r="O9" s="1"/>
    </row>
    <row r="10" spans="1:15" x14ac:dyDescent="0.2">
      <c r="A10" s="25"/>
      <c r="B10" s="43">
        <v>104</v>
      </c>
      <c r="C10" s="44" t="s">
        <v>51</v>
      </c>
      <c r="D10" s="1"/>
      <c r="E10" s="1"/>
      <c r="F10" s="39"/>
      <c r="G10" s="39"/>
      <c r="H10" s="39"/>
      <c r="I10" s="39"/>
      <c r="J10" s="39"/>
      <c r="K10" s="39"/>
      <c r="L10" s="39"/>
      <c r="M10" s="1"/>
      <c r="N10" s="1"/>
      <c r="O10" s="1"/>
    </row>
    <row r="11" spans="1:15" x14ac:dyDescent="0.2">
      <c r="A11" s="25"/>
      <c r="B11" s="43">
        <v>105</v>
      </c>
      <c r="C11" s="44" t="s">
        <v>52</v>
      </c>
      <c r="D11" s="1"/>
      <c r="E11" s="1"/>
      <c r="F11" s="39"/>
      <c r="G11" s="39"/>
      <c r="H11" s="39"/>
      <c r="I11" s="39"/>
      <c r="J11" s="39"/>
      <c r="K11" s="39"/>
      <c r="L11" s="39"/>
      <c r="M11" s="1"/>
      <c r="N11" s="1"/>
      <c r="O11" s="1"/>
    </row>
    <row r="12" spans="1:15" x14ac:dyDescent="0.2">
      <c r="A12" s="25"/>
      <c r="B12" s="43">
        <v>106</v>
      </c>
      <c r="C12" s="44" t="s">
        <v>53</v>
      </c>
      <c r="D12" s="1"/>
      <c r="E12" s="1"/>
      <c r="F12" s="39"/>
      <c r="G12" s="39"/>
      <c r="H12" s="39"/>
      <c r="I12" s="39"/>
      <c r="J12" s="39"/>
      <c r="K12" s="39"/>
      <c r="L12" s="39"/>
      <c r="M12" s="1"/>
      <c r="N12" s="1"/>
      <c r="O12" s="1"/>
    </row>
    <row r="13" spans="1:15" x14ac:dyDescent="0.2">
      <c r="A13" s="25"/>
      <c r="B13" s="43">
        <v>107</v>
      </c>
      <c r="C13" s="44" t="s">
        <v>54</v>
      </c>
      <c r="D13" s="1"/>
      <c r="E13" s="1"/>
      <c r="F13" s="39"/>
      <c r="G13" s="39"/>
      <c r="H13" s="39"/>
      <c r="I13" s="39"/>
      <c r="J13" s="39"/>
      <c r="K13" s="39"/>
      <c r="L13" s="39"/>
      <c r="M13" s="1"/>
      <c r="N13" s="1"/>
      <c r="O13" s="1"/>
    </row>
    <row r="14" spans="1:15" x14ac:dyDescent="0.2">
      <c r="A14" s="25"/>
      <c r="B14" s="43">
        <v>108</v>
      </c>
      <c r="C14" s="44" t="s">
        <v>55</v>
      </c>
      <c r="D14" s="1"/>
      <c r="E14" s="1"/>
      <c r="F14" s="39"/>
      <c r="G14" s="39"/>
      <c r="H14" s="39"/>
      <c r="I14" s="39"/>
      <c r="J14" s="39"/>
      <c r="K14" s="39"/>
      <c r="L14" s="39"/>
      <c r="M14" s="1"/>
      <c r="N14" s="1"/>
      <c r="O14" s="1"/>
    </row>
    <row r="15" spans="1:15" x14ac:dyDescent="0.2">
      <c r="A15" s="25"/>
      <c r="B15" s="43">
        <v>109</v>
      </c>
      <c r="C15" s="44" t="s">
        <v>56</v>
      </c>
      <c r="D15" s="1"/>
      <c r="E15" s="1"/>
      <c r="F15" s="39"/>
      <c r="G15" s="39"/>
      <c r="H15" s="39"/>
      <c r="I15" s="39"/>
      <c r="J15" s="39"/>
      <c r="K15" s="39"/>
      <c r="L15" s="39"/>
      <c r="M15" s="1"/>
      <c r="N15" s="1"/>
      <c r="O15" s="1"/>
    </row>
    <row r="16" spans="1:15" x14ac:dyDescent="0.2">
      <c r="A16" s="25"/>
      <c r="B16" s="43">
        <v>110</v>
      </c>
      <c r="C16" s="44" t="s">
        <v>57</v>
      </c>
      <c r="D16" s="1"/>
      <c r="E16" s="1"/>
      <c r="F16" s="39"/>
      <c r="G16" s="39"/>
      <c r="H16" s="39"/>
      <c r="I16" s="39"/>
      <c r="J16" s="39"/>
      <c r="K16" s="39"/>
      <c r="L16" s="39"/>
      <c r="M16" s="1"/>
      <c r="N16" s="1"/>
      <c r="O16" s="1"/>
    </row>
    <row r="17" spans="1:15" x14ac:dyDescent="0.2">
      <c r="A17" s="25"/>
      <c r="B17" s="43">
        <v>111</v>
      </c>
      <c r="C17" s="44" t="s">
        <v>58</v>
      </c>
      <c r="D17" s="1"/>
      <c r="E17" s="1"/>
      <c r="F17" s="39"/>
      <c r="G17" s="39"/>
      <c r="H17" s="39"/>
      <c r="I17" s="39"/>
      <c r="J17" s="39"/>
      <c r="K17" s="39"/>
      <c r="L17" s="39"/>
      <c r="M17" s="25"/>
      <c r="N17" s="25"/>
      <c r="O17" s="25"/>
    </row>
    <row r="18" spans="1:15" x14ac:dyDescent="0.2">
      <c r="A18" s="25"/>
      <c r="B18" s="43">
        <v>112</v>
      </c>
      <c r="C18" s="44" t="s">
        <v>59</v>
      </c>
      <c r="D18" s="1"/>
      <c r="E18" s="1"/>
      <c r="F18" s="39"/>
      <c r="G18" s="39"/>
      <c r="H18" s="39"/>
      <c r="I18" s="39"/>
      <c r="J18" s="39"/>
      <c r="K18" s="39"/>
      <c r="L18" s="39"/>
      <c r="M18" s="25"/>
      <c r="N18" s="25"/>
      <c r="O18" s="25"/>
    </row>
    <row r="19" spans="1:15" x14ac:dyDescent="0.2">
      <c r="A19" s="25"/>
      <c r="B19" s="43">
        <v>113</v>
      </c>
      <c r="C19" s="44" t="s">
        <v>60</v>
      </c>
      <c r="D19" s="1"/>
      <c r="E19" s="1"/>
      <c r="F19" s="39"/>
      <c r="G19" s="39"/>
      <c r="H19" s="39"/>
      <c r="I19" s="39"/>
      <c r="J19" s="39"/>
      <c r="K19" s="39"/>
      <c r="L19" s="39"/>
      <c r="M19" s="25"/>
      <c r="N19" s="25"/>
      <c r="O19" s="25"/>
    </row>
    <row r="20" spans="1:15" x14ac:dyDescent="0.2">
      <c r="A20" s="25"/>
      <c r="B20" s="43">
        <v>114</v>
      </c>
      <c r="C20" s="44" t="s">
        <v>61</v>
      </c>
      <c r="D20" s="1"/>
      <c r="E20" s="1"/>
      <c r="F20" s="39"/>
      <c r="G20" s="39"/>
      <c r="H20" s="39"/>
      <c r="I20" s="39"/>
      <c r="J20" s="39"/>
      <c r="K20" s="39"/>
      <c r="L20" s="39"/>
      <c r="M20" s="25"/>
      <c r="N20" s="25"/>
      <c r="O20" s="25"/>
    </row>
    <row r="21" spans="1:15" x14ac:dyDescent="0.2">
      <c r="A21" s="25"/>
      <c r="B21" s="43">
        <v>115</v>
      </c>
      <c r="C21" s="44" t="s">
        <v>62</v>
      </c>
      <c r="D21" s="1"/>
      <c r="E21" s="1"/>
      <c r="F21" s="39"/>
      <c r="G21" s="39"/>
      <c r="H21" s="39"/>
      <c r="I21" s="39"/>
      <c r="J21" s="39"/>
      <c r="K21" s="39"/>
      <c r="L21" s="39"/>
      <c r="M21" s="25"/>
      <c r="N21" s="25"/>
      <c r="O21" s="25"/>
    </row>
    <row r="22" spans="1:15" x14ac:dyDescent="0.2">
      <c r="A22" s="25"/>
      <c r="B22" s="43">
        <v>116</v>
      </c>
      <c r="C22" s="44" t="s">
        <v>63</v>
      </c>
      <c r="D22" s="1"/>
      <c r="E22" s="1"/>
      <c r="F22" s="39"/>
      <c r="G22" s="39"/>
      <c r="H22" s="39"/>
      <c r="I22" s="39"/>
      <c r="J22" s="39"/>
      <c r="K22" s="39"/>
      <c r="L22" s="39"/>
      <c r="M22" s="25"/>
      <c r="N22" s="25"/>
      <c r="O22" s="25"/>
    </row>
    <row r="23" spans="1:15" x14ac:dyDescent="0.2">
      <c r="A23" s="25"/>
      <c r="B23" s="43">
        <v>118</v>
      </c>
      <c r="C23" s="44" t="s">
        <v>64</v>
      </c>
      <c r="D23" s="1"/>
      <c r="E23" s="1"/>
      <c r="F23" s="39"/>
      <c r="G23" s="39"/>
      <c r="H23" s="39"/>
      <c r="I23" s="39"/>
      <c r="J23" s="39"/>
      <c r="K23" s="39"/>
      <c r="L23" s="39"/>
      <c r="M23" s="25"/>
      <c r="N23" s="25"/>
      <c r="O23" s="25"/>
    </row>
    <row r="24" spans="1:15" x14ac:dyDescent="0.2">
      <c r="A24" s="25"/>
      <c r="B24" s="43">
        <v>119</v>
      </c>
      <c r="C24" s="44" t="s">
        <v>65</v>
      </c>
      <c r="D24" s="1"/>
      <c r="E24" s="1"/>
      <c r="F24" s="39"/>
      <c r="G24" s="39"/>
      <c r="H24" s="39"/>
      <c r="I24" s="39"/>
      <c r="J24" s="39"/>
      <c r="K24" s="39"/>
      <c r="L24" s="39"/>
      <c r="M24" s="25"/>
      <c r="N24" s="25"/>
      <c r="O24" s="25"/>
    </row>
    <row r="25" spans="1:15" x14ac:dyDescent="0.2">
      <c r="A25" s="25"/>
      <c r="B25" s="43">
        <v>120</v>
      </c>
      <c r="C25" s="44" t="s">
        <v>66</v>
      </c>
      <c r="D25" s="1"/>
      <c r="E25" s="1"/>
      <c r="F25" s="39"/>
      <c r="G25" s="39"/>
      <c r="H25" s="39"/>
      <c r="I25" s="39"/>
      <c r="J25" s="39"/>
      <c r="K25" s="39"/>
      <c r="L25" s="39"/>
      <c r="M25" s="25"/>
      <c r="N25" s="25"/>
      <c r="O25" s="25"/>
    </row>
    <row r="26" spans="1:15" x14ac:dyDescent="0.2">
      <c r="A26" s="25"/>
      <c r="B26" s="43">
        <v>121</v>
      </c>
      <c r="C26" s="44" t="s">
        <v>67</v>
      </c>
      <c r="D26" s="1"/>
      <c r="E26" s="1"/>
      <c r="F26" s="39"/>
      <c r="G26" s="39"/>
      <c r="H26" s="39"/>
      <c r="I26" s="39"/>
      <c r="J26" s="39"/>
      <c r="K26" s="39"/>
      <c r="L26" s="39"/>
      <c r="M26" s="25"/>
      <c r="N26" s="25"/>
      <c r="O26" s="25"/>
    </row>
    <row r="27" spans="1:15" x14ac:dyDescent="0.2">
      <c r="A27" s="25"/>
      <c r="B27" s="43">
        <v>122</v>
      </c>
      <c r="C27" s="44" t="s">
        <v>68</v>
      </c>
      <c r="D27" s="1"/>
      <c r="E27" s="1"/>
      <c r="F27" s="39"/>
      <c r="G27" s="39"/>
      <c r="H27" s="39"/>
      <c r="I27" s="39"/>
      <c r="J27" s="39"/>
      <c r="K27" s="39"/>
      <c r="L27" s="39"/>
      <c r="M27" s="25"/>
      <c r="N27" s="25"/>
      <c r="O27" s="25"/>
    </row>
    <row r="28" spans="1:15" x14ac:dyDescent="0.2">
      <c r="A28" s="25"/>
      <c r="B28" s="43">
        <v>123</v>
      </c>
      <c r="C28" s="44" t="s">
        <v>69</v>
      </c>
      <c r="D28" s="1"/>
      <c r="E28" s="1"/>
      <c r="F28" s="39"/>
      <c r="G28" s="39"/>
      <c r="H28" s="39"/>
      <c r="I28" s="39"/>
      <c r="J28" s="39"/>
      <c r="K28" s="39"/>
      <c r="L28" s="39"/>
      <c r="M28" s="25"/>
      <c r="N28" s="25"/>
      <c r="O28" s="25"/>
    </row>
    <row r="29" spans="1:15" x14ac:dyDescent="0.2">
      <c r="A29" s="25"/>
      <c r="B29" s="43">
        <v>124</v>
      </c>
      <c r="C29" s="44" t="s">
        <v>70</v>
      </c>
      <c r="D29" s="1"/>
      <c r="E29" s="1"/>
      <c r="F29" s="39"/>
      <c r="G29" s="39"/>
      <c r="H29" s="39"/>
      <c r="I29" s="39"/>
      <c r="J29" s="39"/>
      <c r="K29" s="39"/>
      <c r="L29" s="39"/>
      <c r="M29" s="25"/>
      <c r="N29" s="25"/>
      <c r="O29" s="25"/>
    </row>
    <row r="30" spans="1:15" x14ac:dyDescent="0.2">
      <c r="A30" s="25"/>
      <c r="B30" s="43">
        <v>125</v>
      </c>
      <c r="C30" s="44" t="s">
        <v>71</v>
      </c>
      <c r="D30" s="1"/>
      <c r="E30" s="1"/>
      <c r="F30" s="39"/>
      <c r="G30" s="39"/>
      <c r="H30" s="39"/>
      <c r="I30" s="39"/>
      <c r="J30" s="39"/>
      <c r="K30" s="39"/>
      <c r="L30" s="39"/>
      <c r="M30" s="25"/>
      <c r="N30" s="25"/>
      <c r="O30" s="25"/>
    </row>
    <row r="31" spans="1:15" x14ac:dyDescent="0.2">
      <c r="A31" s="25"/>
      <c r="B31" s="43">
        <v>126</v>
      </c>
      <c r="C31" s="44" t="s">
        <v>72</v>
      </c>
      <c r="D31" s="1"/>
      <c r="E31" s="1"/>
      <c r="F31" s="39"/>
      <c r="G31" s="39"/>
      <c r="H31" s="39"/>
      <c r="I31" s="39"/>
      <c r="J31" s="39"/>
      <c r="K31" s="39"/>
      <c r="L31" s="39"/>
      <c r="M31" s="25"/>
      <c r="N31" s="25"/>
      <c r="O31" s="25"/>
    </row>
    <row r="32" spans="1:15" x14ac:dyDescent="0.2">
      <c r="A32" s="25"/>
      <c r="B32" s="43">
        <v>130</v>
      </c>
      <c r="C32" s="44" t="s">
        <v>73</v>
      </c>
      <c r="D32" s="1"/>
      <c r="E32" s="1"/>
      <c r="F32" s="39"/>
      <c r="G32" s="39"/>
      <c r="H32" s="39"/>
      <c r="I32" s="39"/>
      <c r="J32" s="39"/>
      <c r="K32" s="39"/>
      <c r="L32" s="39"/>
      <c r="M32" s="25"/>
      <c r="N32" s="25"/>
      <c r="O32" s="25"/>
    </row>
    <row r="33" spans="1:15" x14ac:dyDescent="0.2">
      <c r="A33" s="25"/>
      <c r="B33" s="43">
        <v>131</v>
      </c>
      <c r="C33" s="44" t="s">
        <v>74</v>
      </c>
      <c r="D33" s="1"/>
      <c r="E33" s="1"/>
      <c r="F33" s="39"/>
      <c r="G33" s="39"/>
      <c r="H33" s="39"/>
      <c r="I33" s="39"/>
      <c r="J33" s="39"/>
      <c r="K33" s="39"/>
      <c r="L33" s="39"/>
      <c r="M33" s="25"/>
      <c r="N33" s="25"/>
      <c r="O33" s="25"/>
    </row>
    <row r="34" spans="1:15" x14ac:dyDescent="0.2">
      <c r="A34" s="25"/>
      <c r="B34" s="43">
        <v>132</v>
      </c>
      <c r="C34" s="44" t="s">
        <v>75</v>
      </c>
      <c r="D34" s="1"/>
      <c r="E34" s="1"/>
      <c r="F34" s="39"/>
      <c r="G34" s="39"/>
      <c r="H34" s="39"/>
      <c r="I34" s="39"/>
      <c r="J34" s="39"/>
      <c r="K34" s="39"/>
      <c r="L34" s="39"/>
      <c r="M34" s="25"/>
      <c r="N34" s="25"/>
      <c r="O34" s="25"/>
    </row>
    <row r="35" spans="1:15" x14ac:dyDescent="0.2">
      <c r="A35" s="25"/>
      <c r="B35" s="43">
        <v>133</v>
      </c>
      <c r="C35" s="44" t="s">
        <v>76</v>
      </c>
      <c r="D35" s="1"/>
      <c r="E35" s="1"/>
      <c r="F35" s="39"/>
      <c r="G35" s="39"/>
      <c r="H35" s="39"/>
      <c r="I35" s="39"/>
      <c r="J35" s="39"/>
      <c r="K35" s="39"/>
      <c r="L35" s="39"/>
      <c r="M35" s="25"/>
      <c r="N35" s="25"/>
      <c r="O35" s="25"/>
    </row>
    <row r="36" spans="1:15" x14ac:dyDescent="0.2">
      <c r="A36" s="25"/>
      <c r="B36" s="43">
        <v>134</v>
      </c>
      <c r="C36" s="44" t="s">
        <v>77</v>
      </c>
      <c r="D36" s="1"/>
      <c r="E36" s="1"/>
      <c r="F36" s="39"/>
      <c r="G36" s="39"/>
      <c r="H36" s="39"/>
      <c r="I36" s="39"/>
      <c r="J36" s="39"/>
      <c r="K36" s="39"/>
      <c r="L36" s="39"/>
      <c r="M36" s="25"/>
      <c r="N36" s="25"/>
      <c r="O36" s="25"/>
    </row>
    <row r="37" spans="1:15" x14ac:dyDescent="0.2">
      <c r="A37" s="25"/>
      <c r="B37" s="43">
        <v>135</v>
      </c>
      <c r="C37" s="44" t="s">
        <v>78</v>
      </c>
      <c r="D37" s="1"/>
      <c r="E37" s="1"/>
      <c r="F37" s="39"/>
      <c r="G37" s="39"/>
      <c r="H37" s="39"/>
      <c r="I37" s="39"/>
      <c r="J37" s="39"/>
      <c r="K37" s="39"/>
      <c r="L37" s="39"/>
      <c r="M37" s="25"/>
      <c r="N37" s="25"/>
      <c r="O37" s="25"/>
    </row>
    <row r="38" spans="1:15" x14ac:dyDescent="0.2">
      <c r="A38" s="25"/>
      <c r="B38" s="43">
        <v>136</v>
      </c>
      <c r="C38" s="44" t="s">
        <v>79</v>
      </c>
      <c r="D38" s="1"/>
      <c r="E38" s="1"/>
      <c r="F38" s="39"/>
      <c r="G38" s="39"/>
      <c r="H38" s="39"/>
      <c r="I38" s="39"/>
      <c r="J38" s="39"/>
      <c r="K38" s="39"/>
      <c r="L38" s="39"/>
      <c r="M38" s="25"/>
      <c r="N38" s="25"/>
      <c r="O38" s="25"/>
    </row>
    <row r="39" spans="1:15" x14ac:dyDescent="0.2">
      <c r="A39" s="25"/>
      <c r="B39" s="43">
        <v>137</v>
      </c>
      <c r="C39" s="44" t="s">
        <v>80</v>
      </c>
      <c r="D39" s="1"/>
      <c r="E39" s="1"/>
      <c r="F39" s="39"/>
      <c r="G39" s="39"/>
      <c r="H39" s="39"/>
      <c r="I39" s="39"/>
      <c r="J39" s="39"/>
      <c r="K39" s="39"/>
      <c r="L39" s="39"/>
      <c r="M39" s="25"/>
      <c r="N39" s="25"/>
      <c r="O39" s="25"/>
    </row>
    <row r="40" spans="1:15" x14ac:dyDescent="0.2">
      <c r="A40" s="25"/>
      <c r="B40" s="43">
        <v>138</v>
      </c>
      <c r="C40" s="44" t="s">
        <v>81</v>
      </c>
      <c r="D40" s="1"/>
      <c r="E40" s="1"/>
      <c r="F40" s="39"/>
      <c r="G40" s="39"/>
      <c r="H40" s="39"/>
      <c r="I40" s="39"/>
      <c r="J40" s="39"/>
      <c r="K40" s="39"/>
      <c r="L40" s="39"/>
      <c r="M40" s="25"/>
      <c r="N40" s="25"/>
      <c r="O40" s="25"/>
    </row>
    <row r="41" spans="1:15" x14ac:dyDescent="0.2">
      <c r="A41" s="25"/>
      <c r="B41" s="43">
        <v>139</v>
      </c>
      <c r="C41" s="44" t="s">
        <v>82</v>
      </c>
      <c r="D41" s="1"/>
      <c r="E41" s="1"/>
      <c r="F41" s="39"/>
      <c r="G41" s="39"/>
      <c r="H41" s="39"/>
      <c r="I41" s="39"/>
      <c r="J41" s="39"/>
      <c r="K41" s="39"/>
      <c r="L41" s="39"/>
      <c r="M41" s="25"/>
      <c r="N41" s="25"/>
      <c r="O41" s="25"/>
    </row>
    <row r="42" spans="1:15" x14ac:dyDescent="0.2">
      <c r="A42" s="25"/>
      <c r="B42" s="43">
        <v>140</v>
      </c>
      <c r="C42" s="44" t="s">
        <v>83</v>
      </c>
      <c r="D42" s="1"/>
      <c r="E42" s="1"/>
      <c r="F42" s="39"/>
      <c r="G42" s="39"/>
      <c r="H42" s="39"/>
      <c r="I42" s="39"/>
      <c r="J42" s="39"/>
      <c r="K42" s="39"/>
      <c r="L42" s="39"/>
      <c r="M42" s="25"/>
      <c r="N42" s="25"/>
      <c r="O42" s="25"/>
    </row>
    <row r="43" spans="1:15" x14ac:dyDescent="0.2">
      <c r="A43" s="25"/>
      <c r="B43" s="43">
        <v>141</v>
      </c>
      <c r="C43" s="44" t="s">
        <v>84</v>
      </c>
      <c r="D43" s="1"/>
      <c r="E43" s="1"/>
      <c r="F43" s="39"/>
      <c r="G43" s="39"/>
      <c r="H43" s="39"/>
      <c r="I43" s="39"/>
      <c r="J43" s="39"/>
      <c r="K43" s="39"/>
      <c r="L43" s="39"/>
      <c r="M43" s="25"/>
      <c r="N43" s="25"/>
      <c r="O43" s="25"/>
    </row>
    <row r="44" spans="1:15" x14ac:dyDescent="0.2">
      <c r="A44" s="25"/>
      <c r="B44" s="43">
        <v>142</v>
      </c>
      <c r="C44" s="44" t="s">
        <v>85</v>
      </c>
      <c r="D44" s="1"/>
      <c r="E44" s="1"/>
      <c r="F44" s="39"/>
      <c r="G44" s="39"/>
      <c r="H44" s="39"/>
      <c r="I44" s="39"/>
      <c r="J44" s="39"/>
      <c r="K44" s="39"/>
      <c r="L44" s="39"/>
      <c r="M44" s="25"/>
      <c r="N44" s="25"/>
      <c r="O44" s="25"/>
    </row>
    <row r="45" spans="1:15" x14ac:dyDescent="0.2">
      <c r="A45" s="25"/>
      <c r="B45" s="43">
        <v>143</v>
      </c>
      <c r="C45" s="44" t="s">
        <v>86</v>
      </c>
      <c r="D45" s="1"/>
      <c r="E45" s="1"/>
      <c r="F45" s="39"/>
      <c r="G45" s="39"/>
      <c r="H45" s="39"/>
      <c r="I45" s="39"/>
      <c r="J45" s="39"/>
      <c r="K45" s="39"/>
      <c r="L45" s="39"/>
      <c r="M45" s="25"/>
      <c r="N45" s="25"/>
      <c r="O45" s="25"/>
    </row>
    <row r="46" spans="1:15" x14ac:dyDescent="0.2">
      <c r="A46" s="25"/>
      <c r="B46" s="43">
        <v>144</v>
      </c>
      <c r="C46" s="44" t="s">
        <v>87</v>
      </c>
      <c r="D46" s="1"/>
      <c r="E46" s="1"/>
      <c r="F46" s="39"/>
      <c r="G46" s="39"/>
      <c r="H46" s="39"/>
      <c r="I46" s="39"/>
      <c r="J46" s="39"/>
      <c r="K46" s="39"/>
      <c r="L46" s="39"/>
      <c r="M46" s="25"/>
      <c r="N46" s="25"/>
      <c r="O46" s="25"/>
    </row>
    <row r="47" spans="1:15" x14ac:dyDescent="0.2">
      <c r="A47" s="25"/>
      <c r="B47" s="43">
        <v>145</v>
      </c>
      <c r="C47" s="44" t="s">
        <v>88</v>
      </c>
      <c r="D47" s="1"/>
      <c r="E47" s="1"/>
      <c r="F47" s="39"/>
      <c r="G47" s="39"/>
      <c r="H47" s="39"/>
      <c r="I47" s="39"/>
      <c r="J47" s="39"/>
      <c r="K47" s="39"/>
      <c r="L47" s="39"/>
      <c r="M47" s="25"/>
      <c r="N47" s="25"/>
      <c r="O47" s="25"/>
    </row>
    <row r="48" spans="1:15" x14ac:dyDescent="0.2">
      <c r="A48" s="1"/>
      <c r="B48" s="43">
        <v>146</v>
      </c>
      <c r="C48" s="44" t="s">
        <v>89</v>
      </c>
      <c r="D48" s="1"/>
      <c r="E48" s="1"/>
      <c r="F48" s="39"/>
      <c r="G48" s="39"/>
      <c r="H48" s="39"/>
      <c r="I48" s="39"/>
      <c r="J48" s="39"/>
      <c r="K48" s="39"/>
      <c r="L48" s="39"/>
      <c r="M48" s="1"/>
      <c r="N48" s="1"/>
      <c r="O48" s="1"/>
    </row>
    <row r="49" spans="1:15" x14ac:dyDescent="0.2">
      <c r="A49" s="1"/>
      <c r="B49" s="43">
        <v>147</v>
      </c>
      <c r="C49" s="44" t="s">
        <v>90</v>
      </c>
      <c r="D49" s="1"/>
      <c r="E49" s="1"/>
      <c r="F49" s="39"/>
      <c r="G49" s="39"/>
      <c r="H49" s="39"/>
      <c r="I49" s="39"/>
      <c r="J49" s="39"/>
      <c r="K49" s="39"/>
      <c r="L49" s="39"/>
      <c r="M49" s="1"/>
      <c r="N49" s="1"/>
      <c r="O49" s="1"/>
    </row>
    <row r="50" spans="1:15" x14ac:dyDescent="0.2">
      <c r="A50" s="1"/>
      <c r="B50" s="43">
        <v>148</v>
      </c>
      <c r="C50" s="44" t="s">
        <v>91</v>
      </c>
      <c r="D50" s="1"/>
      <c r="E50" s="1"/>
      <c r="F50" s="39"/>
      <c r="G50" s="39"/>
      <c r="H50" s="39"/>
      <c r="I50" s="39"/>
      <c r="J50" s="39"/>
      <c r="K50" s="39"/>
      <c r="L50" s="39"/>
      <c r="M50" s="1"/>
      <c r="N50" s="1"/>
      <c r="O50" s="1"/>
    </row>
    <row r="51" spans="1:15" x14ac:dyDescent="0.2">
      <c r="A51" s="1"/>
      <c r="B51" s="43">
        <v>149</v>
      </c>
      <c r="C51" s="44" t="s">
        <v>92</v>
      </c>
      <c r="D51" s="1"/>
      <c r="E51" s="1"/>
      <c r="F51" s="39"/>
      <c r="G51" s="39"/>
      <c r="H51" s="39"/>
      <c r="I51" s="39"/>
      <c r="J51" s="39"/>
      <c r="K51" s="39"/>
      <c r="L51" s="39"/>
      <c r="M51" s="1"/>
      <c r="N51" s="1"/>
      <c r="O51" s="1"/>
    </row>
    <row r="52" spans="1:15" x14ac:dyDescent="0.2">
      <c r="A52" s="1"/>
      <c r="B52" s="43">
        <v>150</v>
      </c>
      <c r="C52" s="44" t="s">
        <v>93</v>
      </c>
      <c r="D52" s="1"/>
      <c r="E52" s="1"/>
      <c r="F52" s="39"/>
      <c r="G52" s="39"/>
      <c r="H52" s="39"/>
      <c r="I52" s="39"/>
      <c r="J52" s="39"/>
      <c r="K52" s="39"/>
      <c r="L52" s="39"/>
      <c r="M52" s="1"/>
      <c r="N52" s="1"/>
      <c r="O52" s="1"/>
    </row>
    <row r="53" spans="1:15" x14ac:dyDescent="0.2">
      <c r="A53" s="1"/>
      <c r="B53" s="43">
        <v>151</v>
      </c>
      <c r="C53" s="44" t="s">
        <v>94</v>
      </c>
      <c r="D53" s="1"/>
      <c r="E53" s="1"/>
      <c r="F53" s="39"/>
      <c r="G53" s="39"/>
      <c r="H53" s="39"/>
      <c r="I53" s="39"/>
      <c r="J53" s="39"/>
      <c r="K53" s="39"/>
      <c r="L53" s="39"/>
      <c r="M53" s="1"/>
      <c r="N53" s="1"/>
      <c r="O53" s="1"/>
    </row>
    <row r="54" spans="1:15" x14ac:dyDescent="0.2">
      <c r="A54" s="1"/>
      <c r="B54" s="43">
        <v>152</v>
      </c>
      <c r="C54" s="44" t="s">
        <v>95</v>
      </c>
      <c r="D54" s="1"/>
      <c r="E54" s="1"/>
      <c r="F54" s="39"/>
      <c r="G54" s="39"/>
      <c r="H54" s="39"/>
      <c r="I54" s="39"/>
      <c r="J54" s="39"/>
      <c r="K54" s="39"/>
      <c r="L54" s="39"/>
      <c r="M54" s="1"/>
      <c r="N54" s="1"/>
      <c r="O54" s="1"/>
    </row>
    <row r="55" spans="1:15" x14ac:dyDescent="0.2">
      <c r="A55" s="1"/>
      <c r="B55" s="43">
        <v>153</v>
      </c>
      <c r="C55" s="44" t="s">
        <v>96</v>
      </c>
      <c r="D55" s="1"/>
      <c r="E55" s="1"/>
      <c r="F55" s="39"/>
      <c r="G55" s="39"/>
      <c r="H55" s="39"/>
      <c r="I55" s="39"/>
      <c r="J55" s="39"/>
      <c r="K55" s="39"/>
      <c r="L55" s="39"/>
      <c r="M55" s="1"/>
      <c r="N55" s="1"/>
      <c r="O55" s="1"/>
    </row>
    <row r="56" spans="1:15" x14ac:dyDescent="0.2">
      <c r="A56" s="1"/>
      <c r="B56" s="43">
        <v>154</v>
      </c>
      <c r="C56" s="44" t="s">
        <v>97</v>
      </c>
      <c r="D56" s="1"/>
      <c r="E56" s="1"/>
      <c r="F56" s="39"/>
      <c r="G56" s="39"/>
      <c r="H56" s="39"/>
      <c r="I56" s="39"/>
      <c r="J56" s="39"/>
      <c r="K56" s="39"/>
      <c r="L56" s="39"/>
      <c r="M56" s="1"/>
      <c r="N56" s="1"/>
      <c r="O56" s="1"/>
    </row>
    <row r="57" spans="1:15" x14ac:dyDescent="0.2">
      <c r="A57" s="1"/>
      <c r="B57" s="43">
        <v>155</v>
      </c>
      <c r="C57" s="44" t="s">
        <v>98</v>
      </c>
      <c r="D57" s="1"/>
      <c r="E57" s="1"/>
      <c r="F57" s="39"/>
      <c r="G57" s="39"/>
      <c r="H57" s="39"/>
      <c r="I57" s="39"/>
      <c r="J57" s="39"/>
      <c r="K57" s="39"/>
      <c r="L57" s="39"/>
      <c r="M57" s="1"/>
      <c r="N57" s="66"/>
      <c r="O57" s="1"/>
    </row>
    <row r="58" spans="1:15" x14ac:dyDescent="0.2">
      <c r="A58" s="1"/>
      <c r="B58" s="43">
        <v>156</v>
      </c>
      <c r="C58" s="44" t="s">
        <v>99</v>
      </c>
      <c r="D58" s="1"/>
      <c r="E58" s="1"/>
      <c r="F58" s="39"/>
      <c r="G58" s="39"/>
      <c r="H58" s="39"/>
      <c r="I58" s="39"/>
      <c r="J58" s="39"/>
      <c r="K58" s="39"/>
      <c r="L58" s="39"/>
      <c r="M58" s="1"/>
      <c r="N58" s="55"/>
      <c r="O58" s="1"/>
    </row>
    <row r="59" spans="1:15" x14ac:dyDescent="0.2">
      <c r="A59" s="1"/>
      <c r="B59" s="43">
        <v>157</v>
      </c>
      <c r="C59" s="44" t="s">
        <v>100</v>
      </c>
      <c r="D59" s="1"/>
      <c r="E59" s="1"/>
      <c r="F59" s="39"/>
      <c r="G59" s="39"/>
      <c r="H59" s="39"/>
      <c r="I59" s="39"/>
      <c r="J59" s="39"/>
      <c r="K59" s="39"/>
      <c r="L59" s="39"/>
      <c r="M59" s="1"/>
      <c r="N59" s="56"/>
      <c r="O59" s="1"/>
    </row>
    <row r="60" spans="1:15" x14ac:dyDescent="0.2">
      <c r="A60" s="1"/>
      <c r="B60" s="43">
        <v>158</v>
      </c>
      <c r="C60" s="44" t="s">
        <v>101</v>
      </c>
      <c r="D60" s="1"/>
      <c r="E60" s="1"/>
      <c r="F60" s="39"/>
      <c r="G60" s="39"/>
      <c r="H60" s="39"/>
      <c r="I60" s="39"/>
      <c r="J60" s="39"/>
      <c r="K60" s="39"/>
      <c r="L60" s="39"/>
      <c r="M60" s="1"/>
      <c r="N60" s="1"/>
      <c r="O60" s="1"/>
    </row>
    <row r="61" spans="1:15" x14ac:dyDescent="0.2">
      <c r="A61" s="1"/>
      <c r="B61" s="43">
        <v>159</v>
      </c>
      <c r="C61" s="44" t="s">
        <v>102</v>
      </c>
      <c r="D61" s="1"/>
      <c r="E61" s="1"/>
      <c r="F61" s="39"/>
      <c r="G61" s="39"/>
      <c r="H61" s="39"/>
      <c r="I61" s="39"/>
      <c r="J61" s="39"/>
      <c r="K61" s="39"/>
      <c r="L61" s="39"/>
      <c r="M61" s="1"/>
      <c r="N61" s="1"/>
      <c r="O61" s="1"/>
    </row>
    <row r="62" spans="1:15" x14ac:dyDescent="0.2">
      <c r="A62" s="1"/>
      <c r="B62" s="43">
        <v>160</v>
      </c>
      <c r="C62" s="44" t="s">
        <v>103</v>
      </c>
      <c r="D62" s="1"/>
      <c r="E62" s="1"/>
      <c r="F62" s="39"/>
      <c r="G62" s="39"/>
      <c r="H62" s="39"/>
      <c r="I62" s="39"/>
      <c r="J62" s="39"/>
      <c r="K62" s="39"/>
      <c r="L62" s="39"/>
      <c r="M62" s="1"/>
      <c r="N62" s="1"/>
      <c r="O62" s="1"/>
    </row>
    <row r="63" spans="1:15" x14ac:dyDescent="0.2">
      <c r="A63" s="1"/>
      <c r="B63" s="43">
        <v>161</v>
      </c>
      <c r="C63" s="44" t="s">
        <v>104</v>
      </c>
      <c r="D63" s="1"/>
      <c r="E63" s="1"/>
      <c r="F63" s="39"/>
      <c r="G63" s="39"/>
      <c r="H63" s="39"/>
      <c r="I63" s="39"/>
      <c r="J63" s="39"/>
      <c r="K63" s="39"/>
      <c r="L63" s="39"/>
      <c r="M63" s="1"/>
      <c r="N63" s="1"/>
      <c r="O63" s="1"/>
    </row>
    <row r="64" spans="1:15" x14ac:dyDescent="0.2">
      <c r="A64" s="1"/>
      <c r="B64" s="43">
        <v>162</v>
      </c>
      <c r="C64" s="44" t="s">
        <v>105</v>
      </c>
      <c r="D64" s="1"/>
      <c r="E64" s="1"/>
      <c r="F64" s="39"/>
      <c r="G64" s="39"/>
      <c r="H64" s="39"/>
      <c r="I64" s="39"/>
      <c r="J64" s="39"/>
      <c r="K64" s="39"/>
      <c r="L64" s="39"/>
      <c r="M64" s="1"/>
      <c r="N64" s="1"/>
      <c r="O64" s="1"/>
    </row>
    <row r="65" spans="1:15" x14ac:dyDescent="0.2">
      <c r="A65" s="1"/>
      <c r="B65" s="43">
        <v>163</v>
      </c>
      <c r="C65" s="44" t="s">
        <v>106</v>
      </c>
      <c r="D65" s="1"/>
      <c r="E65" s="1"/>
      <c r="F65" s="53">
        <f>'Forecast Expenditure-RRP'!L12/1000</f>
        <v>889.59726395102939</v>
      </c>
      <c r="G65" s="53">
        <f>'Forecast Expenditure-RRP'!M12/1000</f>
        <v>161.66321005436282</v>
      </c>
      <c r="H65" s="53">
        <f>'Forecast Expenditure-RRP'!N12/1000</f>
        <v>161.66321005436282</v>
      </c>
      <c r="I65" s="53">
        <f>'Forecast Expenditure-RRP'!O12/1000</f>
        <v>161.66321005436282</v>
      </c>
      <c r="J65" s="53">
        <f>'Forecast Expenditure-RRP'!P12/1000</f>
        <v>161.66321005436282</v>
      </c>
      <c r="K65" s="53">
        <f>'Forecast Expenditure-RRP'!Q12/1000</f>
        <v>161.66321005436282</v>
      </c>
      <c r="L65" s="53">
        <f>'Forecast Expenditure-RRP'!R12/1000</f>
        <v>161.66321005436282</v>
      </c>
      <c r="M65" s="1"/>
      <c r="N65" s="1"/>
      <c r="O65" s="1"/>
    </row>
    <row r="66" spans="1:15" x14ac:dyDescent="0.2">
      <c r="A66" s="1"/>
      <c r="B66" s="43">
        <v>164</v>
      </c>
      <c r="C66" s="44" t="s">
        <v>107</v>
      </c>
      <c r="D66" s="1"/>
      <c r="E66" s="1"/>
      <c r="F66" s="39"/>
      <c r="G66" s="39"/>
      <c r="H66" s="39"/>
      <c r="I66" s="39"/>
      <c r="J66" s="39"/>
      <c r="K66" s="39"/>
      <c r="L66" s="39"/>
      <c r="M66" s="1"/>
      <c r="N66" s="1"/>
      <c r="O66" s="1"/>
    </row>
    <row r="67" spans="1:15" x14ac:dyDescent="0.2">
      <c r="A67" s="1"/>
      <c r="B67" s="43">
        <v>165</v>
      </c>
      <c r="C67" s="44" t="s">
        <v>108</v>
      </c>
      <c r="D67" s="1"/>
      <c r="E67" s="1"/>
      <c r="F67" s="39"/>
      <c r="G67" s="39"/>
      <c r="H67" s="39"/>
      <c r="I67" s="39"/>
      <c r="J67" s="39"/>
      <c r="K67" s="39"/>
      <c r="L67" s="39"/>
      <c r="M67" s="1"/>
      <c r="N67" s="1"/>
      <c r="O67" s="1"/>
    </row>
    <row r="68" spans="1:15" x14ac:dyDescent="0.2">
      <c r="A68" s="1"/>
      <c r="B68" s="43">
        <v>166</v>
      </c>
      <c r="C68" s="44" t="s">
        <v>109</v>
      </c>
      <c r="D68" s="1"/>
      <c r="E68" s="1"/>
      <c r="F68" s="39"/>
      <c r="G68" s="39"/>
      <c r="H68" s="39"/>
      <c r="I68" s="39"/>
      <c r="J68" s="39"/>
      <c r="K68" s="39"/>
      <c r="L68" s="39"/>
      <c r="M68" s="1"/>
      <c r="N68" s="1"/>
      <c r="O68" s="1"/>
    </row>
    <row r="69" spans="1:15" x14ac:dyDescent="0.2">
      <c r="A69" s="1"/>
      <c r="B69" s="43">
        <v>167</v>
      </c>
      <c r="C69" s="44" t="s">
        <v>110</v>
      </c>
      <c r="D69" s="1"/>
      <c r="E69" s="1"/>
      <c r="F69" s="39"/>
      <c r="G69" s="39"/>
      <c r="H69" s="39"/>
      <c r="I69" s="39"/>
      <c r="J69" s="39"/>
      <c r="K69" s="39"/>
      <c r="L69" s="39"/>
      <c r="M69" s="1"/>
      <c r="N69" s="1"/>
      <c r="O69" s="1"/>
    </row>
    <row r="70" spans="1:15" x14ac:dyDescent="0.2">
      <c r="A70" s="1"/>
      <c r="B70" s="43">
        <v>168</v>
      </c>
      <c r="C70" s="44" t="s">
        <v>111</v>
      </c>
      <c r="D70" s="1"/>
      <c r="E70" s="1"/>
      <c r="F70" s="39"/>
      <c r="G70" s="39"/>
      <c r="H70" s="39"/>
      <c r="I70" s="39"/>
      <c r="J70" s="39"/>
      <c r="K70" s="39"/>
      <c r="L70" s="39"/>
      <c r="M70" s="1"/>
      <c r="N70" s="1"/>
      <c r="O70" s="1"/>
    </row>
    <row r="71" spans="1:15" x14ac:dyDescent="0.2">
      <c r="A71" s="1"/>
      <c r="B71" s="43">
        <v>169</v>
      </c>
      <c r="C71" s="44" t="s">
        <v>112</v>
      </c>
      <c r="D71" s="1"/>
      <c r="E71" s="1"/>
      <c r="F71" s="39"/>
      <c r="G71" s="39"/>
      <c r="H71" s="39"/>
      <c r="I71" s="39"/>
      <c r="J71" s="39"/>
      <c r="K71" s="39"/>
      <c r="L71" s="39"/>
      <c r="M71" s="1"/>
      <c r="N71" s="1"/>
      <c r="O71" s="1"/>
    </row>
    <row r="72" spans="1:15" x14ac:dyDescent="0.2">
      <c r="A72" s="1"/>
      <c r="B72" s="43">
        <v>170</v>
      </c>
      <c r="C72" s="44" t="s">
        <v>85</v>
      </c>
      <c r="D72" s="1"/>
      <c r="E72" s="1"/>
      <c r="F72" s="39"/>
      <c r="G72" s="39"/>
      <c r="H72" s="39"/>
      <c r="I72" s="39"/>
      <c r="J72" s="39"/>
      <c r="K72" s="39"/>
      <c r="L72" s="39"/>
      <c r="M72" s="1"/>
      <c r="N72" s="1"/>
      <c r="O72" s="1"/>
    </row>
    <row r="73" spans="1:15" x14ac:dyDescent="0.2">
      <c r="A73" s="1"/>
      <c r="B73" s="43">
        <v>171</v>
      </c>
      <c r="C73" s="44" t="s">
        <v>113</v>
      </c>
      <c r="D73" s="1"/>
      <c r="E73" s="1"/>
      <c r="F73" s="39"/>
      <c r="G73" s="39"/>
      <c r="H73" s="39"/>
      <c r="I73" s="39"/>
      <c r="J73" s="39"/>
      <c r="K73" s="39"/>
      <c r="L73" s="39"/>
      <c r="M73" s="1"/>
      <c r="N73" s="1"/>
      <c r="O73" s="1"/>
    </row>
    <row r="74" spans="1:15" x14ac:dyDescent="0.2">
      <c r="A74" s="1"/>
      <c r="B74" s="43">
        <v>172</v>
      </c>
      <c r="C74" s="44" t="s">
        <v>114</v>
      </c>
      <c r="D74" s="1"/>
      <c r="E74" s="1"/>
      <c r="F74" s="39"/>
      <c r="G74" s="39"/>
      <c r="H74" s="39"/>
      <c r="I74" s="39"/>
      <c r="J74" s="39"/>
      <c r="K74" s="39"/>
      <c r="L74" s="39"/>
      <c r="M74" s="1"/>
      <c r="N74" s="1"/>
      <c r="O74" s="1"/>
    </row>
    <row r="75" spans="1:15" x14ac:dyDescent="0.2">
      <c r="A75" s="1"/>
      <c r="B75" s="43">
        <v>174</v>
      </c>
      <c r="C75" s="44" t="s">
        <v>115</v>
      </c>
      <c r="D75" s="1"/>
      <c r="E75" s="1"/>
      <c r="F75" s="39"/>
      <c r="G75" s="39"/>
      <c r="H75" s="39"/>
      <c r="I75" s="39"/>
      <c r="J75" s="39"/>
      <c r="K75" s="39"/>
      <c r="L75" s="39"/>
      <c r="M75" s="1"/>
      <c r="N75" s="1"/>
      <c r="O75" s="1"/>
    </row>
    <row r="76" spans="1:15" x14ac:dyDescent="0.2">
      <c r="A76" s="1"/>
      <c r="B76" s="43">
        <v>175</v>
      </c>
      <c r="C76" s="44" t="s">
        <v>116</v>
      </c>
      <c r="D76" s="1"/>
      <c r="E76" s="1"/>
      <c r="F76" s="39"/>
      <c r="G76" s="39"/>
      <c r="H76" s="39"/>
      <c r="I76" s="39"/>
      <c r="J76" s="39"/>
      <c r="K76" s="39"/>
      <c r="L76" s="39"/>
      <c r="M76" s="1"/>
      <c r="N76" s="1"/>
      <c r="O76" s="1"/>
    </row>
    <row r="77" spans="1:15" x14ac:dyDescent="0.2">
      <c r="A77" s="1"/>
      <c r="B77" s="43">
        <v>176</v>
      </c>
      <c r="C77" s="44" t="s">
        <v>117</v>
      </c>
      <c r="D77" s="1"/>
      <c r="E77" s="1"/>
      <c r="F77" s="39"/>
      <c r="G77" s="39"/>
      <c r="H77" s="39"/>
      <c r="I77" s="39"/>
      <c r="J77" s="39"/>
      <c r="K77" s="39"/>
      <c r="L77" s="39"/>
      <c r="M77" s="1"/>
      <c r="N77" s="1"/>
      <c r="O77" s="1"/>
    </row>
    <row r="78" spans="1:15" x14ac:dyDescent="0.2">
      <c r="A78" s="1"/>
      <c r="B78" s="43">
        <v>177</v>
      </c>
      <c r="C78" s="44" t="s">
        <v>118</v>
      </c>
      <c r="D78" s="1"/>
      <c r="E78" s="1"/>
      <c r="F78" s="39"/>
      <c r="G78" s="39"/>
      <c r="H78" s="39"/>
      <c r="I78" s="39"/>
      <c r="J78" s="39"/>
      <c r="K78" s="39"/>
      <c r="L78" s="39"/>
      <c r="M78" s="1"/>
      <c r="N78" s="1"/>
      <c r="O78" s="1"/>
    </row>
    <row r="79" spans="1:15" x14ac:dyDescent="0.2">
      <c r="A79" s="1"/>
      <c r="B79" s="43">
        <v>200</v>
      </c>
      <c r="C79" s="44" t="s">
        <v>119</v>
      </c>
      <c r="D79" s="1"/>
      <c r="E79" s="1"/>
      <c r="F79" s="39"/>
      <c r="G79" s="39"/>
      <c r="H79" s="39"/>
      <c r="I79" s="39"/>
      <c r="J79" s="39"/>
      <c r="K79" s="39"/>
      <c r="L79" s="39"/>
      <c r="M79" s="1"/>
      <c r="N79" s="1"/>
      <c r="O79" s="1"/>
    </row>
    <row r="80" spans="1:15" x14ac:dyDescent="0.2">
      <c r="A80" s="1"/>
      <c r="B80" s="43">
        <v>205</v>
      </c>
      <c r="C80" s="44" t="s">
        <v>120</v>
      </c>
      <c r="D80" s="1"/>
      <c r="E80" s="1"/>
      <c r="F80" s="39"/>
      <c r="G80" s="39"/>
      <c r="H80" s="39"/>
      <c r="I80" s="39"/>
      <c r="J80" s="39"/>
      <c r="K80" s="39"/>
      <c r="L80" s="39"/>
      <c r="M80" s="1"/>
      <c r="N80" s="1"/>
      <c r="O80" s="1"/>
    </row>
    <row r="81" spans="1:15" x14ac:dyDescent="0.2">
      <c r="A81" s="1"/>
      <c r="B81" s="43">
        <v>210</v>
      </c>
      <c r="C81" s="44" t="s">
        <v>121</v>
      </c>
      <c r="D81" s="1"/>
      <c r="E81" s="1"/>
      <c r="F81" s="39"/>
      <c r="G81" s="39"/>
      <c r="H81" s="39"/>
      <c r="I81" s="39"/>
      <c r="J81" s="39"/>
      <c r="K81" s="39"/>
      <c r="L81" s="39"/>
      <c r="M81" s="1"/>
      <c r="N81" s="1"/>
      <c r="O81" s="1"/>
    </row>
    <row r="82" spans="1:15" x14ac:dyDescent="0.2">
      <c r="A82" s="1"/>
      <c r="B82" s="43">
        <v>215</v>
      </c>
      <c r="C82" s="44" t="s">
        <v>122</v>
      </c>
      <c r="D82" s="1"/>
      <c r="E82" s="1"/>
      <c r="F82" s="39"/>
      <c r="G82" s="39"/>
      <c r="H82" s="39"/>
      <c r="I82" s="39"/>
      <c r="J82" s="39"/>
      <c r="K82" s="39"/>
      <c r="L82" s="39"/>
      <c r="M82" s="1"/>
      <c r="N82" s="1"/>
      <c r="O82" s="1"/>
    </row>
    <row r="83" spans="1:15" x14ac:dyDescent="0.2">
      <c r="A83" s="1"/>
      <c r="B83" s="43">
        <v>220</v>
      </c>
      <c r="C83" s="44" t="s">
        <v>123</v>
      </c>
      <c r="D83" s="1"/>
      <c r="E83" s="1"/>
      <c r="F83" s="39"/>
      <c r="G83" s="39"/>
      <c r="H83" s="39"/>
      <c r="I83" s="39"/>
      <c r="J83" s="39"/>
      <c r="K83" s="39"/>
      <c r="L83" s="39"/>
      <c r="M83" s="1"/>
      <c r="N83" s="1"/>
      <c r="O83" s="1"/>
    </row>
    <row r="84" spans="1:15" x14ac:dyDescent="0.2">
      <c r="A84" s="1"/>
      <c r="B84" s="43">
        <v>225</v>
      </c>
      <c r="C84" s="44" t="s">
        <v>124</v>
      </c>
      <c r="D84" s="1"/>
      <c r="E84" s="1"/>
      <c r="F84" s="39"/>
      <c r="G84" s="39"/>
      <c r="H84" s="39"/>
      <c r="I84" s="39"/>
      <c r="J84" s="39"/>
      <c r="K84" s="39"/>
      <c r="L84" s="39"/>
      <c r="M84" s="1"/>
      <c r="N84" s="1"/>
      <c r="O84" s="1"/>
    </row>
    <row r="85" spans="1:15" x14ac:dyDescent="0.2">
      <c r="A85" s="1"/>
      <c r="B85" s="43">
        <v>230</v>
      </c>
      <c r="C85" s="44" t="s">
        <v>125</v>
      </c>
      <c r="D85" s="1"/>
      <c r="E85" s="1"/>
      <c r="F85" s="39"/>
      <c r="G85" s="39"/>
      <c r="H85" s="39"/>
      <c r="I85" s="39"/>
      <c r="J85" s="39"/>
      <c r="K85" s="39"/>
      <c r="L85" s="39"/>
      <c r="M85" s="1"/>
      <c r="N85" s="1"/>
      <c r="O85" s="1"/>
    </row>
    <row r="86" spans="1:15" x14ac:dyDescent="0.2">
      <c r="A86" s="1"/>
      <c r="B86" s="43">
        <v>235</v>
      </c>
      <c r="C86" s="44" t="s">
        <v>126</v>
      </c>
      <c r="D86" s="1"/>
      <c r="E86" s="1"/>
      <c r="F86" s="39"/>
      <c r="G86" s="39"/>
      <c r="H86" s="39"/>
      <c r="I86" s="39"/>
      <c r="J86" s="39"/>
      <c r="K86" s="39"/>
      <c r="L86" s="39"/>
      <c r="M86" s="1"/>
      <c r="N86" s="1"/>
      <c r="O86" s="1"/>
    </row>
    <row r="87" spans="1:15" x14ac:dyDescent="0.2">
      <c r="A87" s="1"/>
      <c r="B87" s="43">
        <v>240</v>
      </c>
      <c r="C87" s="44" t="s">
        <v>127</v>
      </c>
      <c r="D87" s="1"/>
      <c r="E87" s="1"/>
      <c r="F87" s="39"/>
      <c r="G87" s="39"/>
      <c r="H87" s="39"/>
      <c r="I87" s="39"/>
      <c r="J87" s="39"/>
      <c r="K87" s="39"/>
      <c r="L87" s="39"/>
      <c r="M87" s="1"/>
      <c r="N87" s="1"/>
      <c r="O87" s="1"/>
    </row>
    <row r="88" spans="1:15" x14ac:dyDescent="0.2">
      <c r="A88" s="1"/>
      <c r="B88" s="43">
        <v>245</v>
      </c>
      <c r="C88" s="44" t="s">
        <v>128</v>
      </c>
      <c r="D88" s="1"/>
      <c r="E88" s="1"/>
      <c r="F88" s="39"/>
      <c r="G88" s="39"/>
      <c r="H88" s="39"/>
      <c r="I88" s="39"/>
      <c r="J88" s="39"/>
      <c r="K88" s="39"/>
      <c r="L88" s="39"/>
      <c r="M88" s="1"/>
      <c r="N88" s="1"/>
      <c r="O88" s="1"/>
    </row>
    <row r="89" spans="1:15" x14ac:dyDescent="0.2">
      <c r="A89" s="1"/>
      <c r="B89" s="43">
        <v>260</v>
      </c>
      <c r="C89" s="44" t="s">
        <v>129</v>
      </c>
      <c r="D89" s="1"/>
      <c r="E89" s="1"/>
      <c r="F89" s="39"/>
      <c r="G89" s="39"/>
      <c r="H89" s="39"/>
      <c r="I89" s="39"/>
      <c r="J89" s="39"/>
      <c r="K89" s="39"/>
      <c r="L89" s="39"/>
      <c r="M89" s="1"/>
      <c r="N89" s="1"/>
      <c r="O89" s="1"/>
    </row>
    <row r="90" spans="1:15" x14ac:dyDescent="0.2">
      <c r="A90" s="1"/>
      <c r="B90" s="43">
        <v>270</v>
      </c>
      <c r="C90" s="44" t="s">
        <v>130</v>
      </c>
      <c r="D90" s="1"/>
      <c r="E90" s="1"/>
      <c r="F90" s="39"/>
      <c r="G90" s="39"/>
      <c r="H90" s="39"/>
      <c r="I90" s="39"/>
      <c r="J90" s="39"/>
      <c r="K90" s="39"/>
      <c r="L90" s="39"/>
      <c r="M90" s="1"/>
      <c r="N90" s="1"/>
      <c r="O90" s="1"/>
    </row>
    <row r="91" spans="1:15" x14ac:dyDescent="0.2">
      <c r="A91" s="1"/>
      <c r="B91" s="43">
        <v>273</v>
      </c>
      <c r="C91" s="44" t="s">
        <v>131</v>
      </c>
      <c r="D91" s="1"/>
      <c r="E91" s="1"/>
      <c r="F91" s="39"/>
      <c r="G91" s="39"/>
      <c r="H91" s="39"/>
      <c r="I91" s="39"/>
      <c r="J91" s="39"/>
      <c r="K91" s="39"/>
      <c r="L91" s="39"/>
      <c r="M91" s="1"/>
      <c r="N91" s="1"/>
      <c r="O91" s="1"/>
    </row>
    <row r="92" spans="1:15" x14ac:dyDescent="0.2">
      <c r="A92" s="1"/>
      <c r="B92" s="1"/>
      <c r="C92" s="1" t="s">
        <v>164</v>
      </c>
      <c r="D92" s="1"/>
      <c r="E92" s="1"/>
      <c r="F92" s="68">
        <f>SUM(F8:F91)*1000-'Forecast Expenditure-RRP'!L12</f>
        <v>0</v>
      </c>
      <c r="G92" s="68">
        <f>SUM(G8:G91)*1000-'Forecast Expenditure-RRP'!M12</f>
        <v>0</v>
      </c>
      <c r="H92" s="68">
        <f>SUM(H8:H91)*1000-'Forecast Expenditure-RRP'!N12</f>
        <v>0</v>
      </c>
      <c r="I92" s="68">
        <f>SUM(I8:I91)*1000-'Forecast Expenditure-RRP'!O12</f>
        <v>0</v>
      </c>
      <c r="J92" s="68">
        <f>SUM(J8:J91)*1000-'Forecast Expenditure-RRP'!P12</f>
        <v>0</v>
      </c>
      <c r="K92" s="68">
        <f>SUM(K8:K91)*1000-'Forecast Expenditure-RRP'!Q12</f>
        <v>0</v>
      </c>
      <c r="L92" s="68">
        <f>SUM(L8:L91)*1000-'Forecast Expenditure-RRP'!R12</f>
        <v>0</v>
      </c>
      <c r="M92" s="1"/>
      <c r="N92" s="1"/>
      <c r="O92" s="1"/>
    </row>
    <row r="93" spans="1:15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</row>
    <row r="94" spans="1:15" ht="15.75" x14ac:dyDescent="0.25">
      <c r="A94" s="26"/>
      <c r="B94" s="26" t="s">
        <v>144</v>
      </c>
      <c r="C94" s="26"/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6"/>
    </row>
    <row r="95" spans="1:15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</row>
    <row r="96" spans="1:15" ht="12.75" hidden="1" customHeight="1" x14ac:dyDescent="0.2"/>
    <row r="97" ht="12.75" hidden="1" customHeight="1" x14ac:dyDescent="0.2"/>
    <row r="98" ht="12.75" hidden="1" customHeight="1" x14ac:dyDescent="0.2"/>
    <row r="99" ht="12.75" hidden="1" customHeight="1" x14ac:dyDescent="0.2"/>
    <row r="100" ht="12.75" hidden="1" customHeight="1" x14ac:dyDescent="0.2"/>
    <row r="101" ht="12.75" hidden="1" customHeight="1" x14ac:dyDescent="0.2"/>
  </sheetData>
  <mergeCells count="2">
    <mergeCell ref="B6:B7"/>
    <mergeCell ref="C6:C7"/>
  </mergeCells>
  <conditionalFormatting sqref="L2">
    <cfRule type="expression" dxfId="0" priority="1">
      <formula>$L$2="Check!"</formula>
    </cfRule>
  </conditionalFormatting>
  <hyperlinks>
    <hyperlink ref="L1" location="Menu!A1" display="Menu" xr:uid="{00000000-0004-0000-0600-000000000000}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Legend</vt:lpstr>
      <vt:lpstr>Menu</vt:lpstr>
      <vt:lpstr>Inflation</vt:lpstr>
      <vt:lpstr>Historical Expenditure</vt:lpstr>
      <vt:lpstr>Forecast Expenditure-AER DD</vt:lpstr>
      <vt:lpstr>Forecast Expenditure-RRP</vt:lpstr>
      <vt:lpstr>Direct Capex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2020-11-28T03:32:05Z</dcterms:modified>
</cp:coreProperties>
</file>